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17856\"/>
    </mc:Choice>
  </mc:AlternateContent>
  <xr:revisionPtr revIDLastSave="0" documentId="13_ncr:1_{F6F46A3D-F0C5-48B0-9F21-1D00F354207D}" xr6:coauthVersionLast="45" xr6:coauthVersionMax="45" xr10:uidLastSave="{00000000-0000-0000-0000-000000000000}"/>
  <bookViews>
    <workbookView xWindow="-120" yWindow="-120" windowWidth="29040" windowHeight="15840" firstSheet="4" activeTab="4" xr2:uid="{4FD3BE2E-A39D-4991-AB4D-01722091D005}"/>
  </bookViews>
  <sheets>
    <sheet name="above fnd pcts" sheetId="1" state="hidden" r:id="rId1"/>
    <sheet name="rates20Q1d" sheetId="3" state="hidden" r:id="rId2"/>
    <sheet name="rates20Q2" sheetId="7" state="hidden" r:id="rId3"/>
    <sheet name="rates20Q3" sheetId="6" state="hidden" r:id="rId4"/>
    <sheet name="rates20Q4" sheetId="8" r:id="rId5"/>
    <sheet name="compare" sheetId="9" r:id="rId6"/>
    <sheet name="rates19Q4" sheetId="2" state="hidden" r:id="rId7"/>
  </sheets>
  <definedNames>
    <definedName name="_xlnm._FilterDatabase" localSheetId="0" hidden="1">'above fnd pcts'!$A$9:$U$448</definedName>
    <definedName name="_xlnm._FilterDatabase" localSheetId="5" hidden="1">compare!$A$9:$Z$1044</definedName>
    <definedName name="_xlnm._FilterDatabase" localSheetId="6" hidden="1">rates19Q4!$A$9:$M$998</definedName>
    <definedName name="_xlnm._FilterDatabase" localSheetId="1" hidden="1">rates20Q1d!$A$9:$AG$911</definedName>
    <definedName name="_xlnm._FilterDatabase" localSheetId="2" hidden="1">rates20Q2!$A$9:$AH$975</definedName>
    <definedName name="_xlnm._FilterDatabase" localSheetId="3" hidden="1">rates20Q3!$A$9:$AH$976</definedName>
    <definedName name="_xlnm._FilterDatabase" localSheetId="4" hidden="1">rates20Q4!$A$9:$AK$1044</definedName>
    <definedName name="rabovefnd">'above fnd pcts'!$A$10:$Q$448</definedName>
    <definedName name="rates19Q4">rates19Q4!$B$10:$M$998</definedName>
    <definedName name="rates20Q1d">rates20Q1d!$B$10:$AG$911</definedName>
    <definedName name="rates20Q2">rates20Q2!$B$10:$AF$975</definedName>
    <definedName name="rates20Q3">rates20Q3!$B$10:$AG$976</definedName>
    <definedName name="rates20Q4">rates20Q4!$B$10:$AG$1044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46" i="9" l="1"/>
  <c r="Y1044" i="9"/>
  <c r="W1044" i="9"/>
  <c r="V1044" i="9"/>
  <c r="U1044" i="9"/>
  <c r="R1044" i="9"/>
  <c r="Q1044" i="9"/>
  <c r="M1044" i="9"/>
  <c r="L1044" i="9"/>
  <c r="K1044" i="9"/>
  <c r="J1044" i="9"/>
  <c r="S1044" i="9" s="1"/>
  <c r="Y1043" i="9"/>
  <c r="W1043" i="9"/>
  <c r="V1043" i="9"/>
  <c r="U1043" i="9"/>
  <c r="R1043" i="9"/>
  <c r="Q1043" i="9"/>
  <c r="M1043" i="9"/>
  <c r="L1043" i="9"/>
  <c r="K1043" i="9"/>
  <c r="J1043" i="9"/>
  <c r="S1043" i="9" s="1"/>
  <c r="Y1042" i="9"/>
  <c r="W1042" i="9"/>
  <c r="V1042" i="9"/>
  <c r="U1042" i="9"/>
  <c r="R1042" i="9"/>
  <c r="Q1042" i="9"/>
  <c r="M1042" i="9"/>
  <c r="L1042" i="9"/>
  <c r="K1042" i="9"/>
  <c r="J1042" i="9"/>
  <c r="Y1041" i="9"/>
  <c r="W1041" i="9"/>
  <c r="V1041" i="9"/>
  <c r="U1041" i="9"/>
  <c r="R1041" i="9"/>
  <c r="Q1041" i="9"/>
  <c r="M1041" i="9"/>
  <c r="L1041" i="9"/>
  <c r="K1041" i="9"/>
  <c r="J1041" i="9"/>
  <c r="S1041" i="9" s="1"/>
  <c r="Y1040" i="9"/>
  <c r="W1040" i="9"/>
  <c r="V1040" i="9"/>
  <c r="U1040" i="9"/>
  <c r="R1040" i="9"/>
  <c r="Q1040" i="9"/>
  <c r="M1040" i="9"/>
  <c r="L1040" i="9"/>
  <c r="K1040" i="9"/>
  <c r="J1040" i="9"/>
  <c r="S1040" i="9" s="1"/>
  <c r="Y1039" i="9"/>
  <c r="W1039" i="9"/>
  <c r="V1039" i="9"/>
  <c r="U1039" i="9"/>
  <c r="R1039" i="9"/>
  <c r="Q1039" i="9"/>
  <c r="M1039" i="9"/>
  <c r="L1039" i="9"/>
  <c r="K1039" i="9"/>
  <c r="J1039" i="9"/>
  <c r="S1039" i="9" s="1"/>
  <c r="Y1038" i="9"/>
  <c r="W1038" i="9"/>
  <c r="V1038" i="9"/>
  <c r="U1038" i="9"/>
  <c r="R1038" i="9"/>
  <c r="Q1038" i="9"/>
  <c r="M1038" i="9"/>
  <c r="L1038" i="9"/>
  <c r="K1038" i="9"/>
  <c r="J1038" i="9"/>
  <c r="Y1037" i="9"/>
  <c r="W1037" i="9"/>
  <c r="V1037" i="9"/>
  <c r="U1037" i="9"/>
  <c r="R1037" i="9"/>
  <c r="Q1037" i="9"/>
  <c r="M1037" i="9"/>
  <c r="L1037" i="9"/>
  <c r="K1037" i="9"/>
  <c r="J1037" i="9"/>
  <c r="S1037" i="9" s="1"/>
  <c r="Y1036" i="9"/>
  <c r="W1036" i="9"/>
  <c r="V1036" i="9"/>
  <c r="U1036" i="9"/>
  <c r="R1036" i="9"/>
  <c r="Q1036" i="9"/>
  <c r="M1036" i="9"/>
  <c r="L1036" i="9"/>
  <c r="K1036" i="9"/>
  <c r="J1036" i="9"/>
  <c r="S1036" i="9" s="1"/>
  <c r="Y1035" i="9"/>
  <c r="W1035" i="9"/>
  <c r="V1035" i="9"/>
  <c r="U1035" i="9"/>
  <c r="R1035" i="9"/>
  <c r="Q1035" i="9"/>
  <c r="M1035" i="9"/>
  <c r="L1035" i="9"/>
  <c r="K1035" i="9"/>
  <c r="J1035" i="9"/>
  <c r="S1035" i="9" s="1"/>
  <c r="Y1034" i="9"/>
  <c r="W1034" i="9"/>
  <c r="V1034" i="9"/>
  <c r="U1034" i="9"/>
  <c r="R1034" i="9"/>
  <c r="Q1034" i="9"/>
  <c r="M1034" i="9"/>
  <c r="L1034" i="9"/>
  <c r="K1034" i="9"/>
  <c r="J1034" i="9"/>
  <c r="S1034" i="9" s="1"/>
  <c r="Y1033" i="9"/>
  <c r="W1033" i="9"/>
  <c r="V1033" i="9"/>
  <c r="U1033" i="9"/>
  <c r="R1033" i="9"/>
  <c r="Q1033" i="9"/>
  <c r="M1033" i="9"/>
  <c r="L1033" i="9"/>
  <c r="K1033" i="9"/>
  <c r="J1033" i="9"/>
  <c r="S1033" i="9" s="1"/>
  <c r="Y1032" i="9"/>
  <c r="W1032" i="9"/>
  <c r="V1032" i="9"/>
  <c r="U1032" i="9"/>
  <c r="R1032" i="9"/>
  <c r="Q1032" i="9"/>
  <c r="M1032" i="9"/>
  <c r="L1032" i="9"/>
  <c r="K1032" i="9"/>
  <c r="J1032" i="9"/>
  <c r="S1032" i="9" s="1"/>
  <c r="Y1031" i="9"/>
  <c r="W1031" i="9"/>
  <c r="V1031" i="9"/>
  <c r="U1031" i="9"/>
  <c r="R1031" i="9"/>
  <c r="Q1031" i="9"/>
  <c r="M1031" i="9"/>
  <c r="L1031" i="9"/>
  <c r="K1031" i="9"/>
  <c r="J1031" i="9"/>
  <c r="S1031" i="9" s="1"/>
  <c r="Y1030" i="9"/>
  <c r="W1030" i="9"/>
  <c r="V1030" i="9"/>
  <c r="U1030" i="9"/>
  <c r="R1030" i="9"/>
  <c r="Q1030" i="9"/>
  <c r="M1030" i="9"/>
  <c r="L1030" i="9"/>
  <c r="K1030" i="9"/>
  <c r="J1030" i="9"/>
  <c r="S1030" i="9" s="1"/>
  <c r="Y1029" i="9"/>
  <c r="W1029" i="9"/>
  <c r="V1029" i="9"/>
  <c r="U1029" i="9"/>
  <c r="R1029" i="9"/>
  <c r="Q1029" i="9"/>
  <c r="M1029" i="9"/>
  <c r="L1029" i="9"/>
  <c r="K1029" i="9"/>
  <c r="J1029" i="9"/>
  <c r="S1029" i="9" s="1"/>
  <c r="Y1028" i="9"/>
  <c r="W1028" i="9"/>
  <c r="V1028" i="9"/>
  <c r="U1028" i="9"/>
  <c r="R1028" i="9"/>
  <c r="Q1028" i="9"/>
  <c r="M1028" i="9"/>
  <c r="L1028" i="9"/>
  <c r="K1028" i="9"/>
  <c r="J1028" i="9"/>
  <c r="S1028" i="9" s="1"/>
  <c r="Y1027" i="9"/>
  <c r="W1027" i="9"/>
  <c r="V1027" i="9"/>
  <c r="U1027" i="9"/>
  <c r="R1027" i="9"/>
  <c r="Q1027" i="9"/>
  <c r="M1027" i="9"/>
  <c r="L1027" i="9"/>
  <c r="K1027" i="9"/>
  <c r="J1027" i="9"/>
  <c r="S1027" i="9" s="1"/>
  <c r="Y1026" i="9"/>
  <c r="W1026" i="9"/>
  <c r="V1026" i="9"/>
  <c r="U1026" i="9"/>
  <c r="R1026" i="9"/>
  <c r="Q1026" i="9"/>
  <c r="M1026" i="9"/>
  <c r="L1026" i="9"/>
  <c r="K1026" i="9"/>
  <c r="J1026" i="9"/>
  <c r="S1026" i="9" s="1"/>
  <c r="Y1025" i="9"/>
  <c r="W1025" i="9"/>
  <c r="V1025" i="9"/>
  <c r="U1025" i="9"/>
  <c r="R1025" i="9"/>
  <c r="Q1025" i="9"/>
  <c r="M1025" i="9"/>
  <c r="L1025" i="9"/>
  <c r="K1025" i="9"/>
  <c r="J1025" i="9"/>
  <c r="S1025" i="9" s="1"/>
  <c r="Y1024" i="9"/>
  <c r="W1024" i="9"/>
  <c r="V1024" i="9"/>
  <c r="U1024" i="9"/>
  <c r="R1024" i="9"/>
  <c r="Q1024" i="9"/>
  <c r="M1024" i="9"/>
  <c r="L1024" i="9"/>
  <c r="K1024" i="9"/>
  <c r="J1024" i="9"/>
  <c r="S1024" i="9" s="1"/>
  <c r="Y1023" i="9"/>
  <c r="W1023" i="9"/>
  <c r="V1023" i="9"/>
  <c r="U1023" i="9"/>
  <c r="R1023" i="9"/>
  <c r="Q1023" i="9"/>
  <c r="M1023" i="9"/>
  <c r="L1023" i="9"/>
  <c r="K1023" i="9"/>
  <c r="J1023" i="9"/>
  <c r="S1023" i="9" s="1"/>
  <c r="Y1022" i="9"/>
  <c r="O1022" i="9" s="1"/>
  <c r="W1022" i="9"/>
  <c r="V1022" i="9"/>
  <c r="U1022" i="9"/>
  <c r="R1022" i="9"/>
  <c r="Q1022" i="9"/>
  <c r="M1022" i="9"/>
  <c r="L1022" i="9"/>
  <c r="K1022" i="9"/>
  <c r="J1022" i="9"/>
  <c r="Y1021" i="9"/>
  <c r="W1021" i="9"/>
  <c r="V1021" i="9"/>
  <c r="U1021" i="9"/>
  <c r="R1021" i="9"/>
  <c r="Q1021" i="9"/>
  <c r="M1021" i="9"/>
  <c r="L1021" i="9"/>
  <c r="K1021" i="9"/>
  <c r="J1021" i="9"/>
  <c r="S1021" i="9" s="1"/>
  <c r="Y1020" i="9"/>
  <c r="W1020" i="9"/>
  <c r="V1020" i="9"/>
  <c r="U1020" i="9"/>
  <c r="R1020" i="9"/>
  <c r="Q1020" i="9"/>
  <c r="M1020" i="9"/>
  <c r="L1020" i="9"/>
  <c r="K1020" i="9"/>
  <c r="J1020" i="9"/>
  <c r="S1020" i="9" s="1"/>
  <c r="Y1019" i="9"/>
  <c r="W1019" i="9"/>
  <c r="V1019" i="9"/>
  <c r="U1019" i="9"/>
  <c r="R1019" i="9"/>
  <c r="Q1019" i="9"/>
  <c r="M1019" i="9"/>
  <c r="L1019" i="9"/>
  <c r="K1019" i="9"/>
  <c r="J1019" i="9"/>
  <c r="S1019" i="9" s="1"/>
  <c r="Y1018" i="9"/>
  <c r="W1018" i="9"/>
  <c r="V1018" i="9"/>
  <c r="U1018" i="9"/>
  <c r="R1018" i="9"/>
  <c r="Q1018" i="9"/>
  <c r="M1018" i="9"/>
  <c r="L1018" i="9"/>
  <c r="K1018" i="9"/>
  <c r="J1018" i="9"/>
  <c r="S1018" i="9" s="1"/>
  <c r="Y1017" i="9"/>
  <c r="W1017" i="9"/>
  <c r="V1017" i="9"/>
  <c r="U1017" i="9"/>
  <c r="R1017" i="9"/>
  <c r="Q1017" i="9"/>
  <c r="M1017" i="9"/>
  <c r="L1017" i="9"/>
  <c r="K1017" i="9"/>
  <c r="J1017" i="9"/>
  <c r="S1017" i="9" s="1"/>
  <c r="Y1016" i="9"/>
  <c r="W1016" i="9"/>
  <c r="V1016" i="9"/>
  <c r="U1016" i="9"/>
  <c r="R1016" i="9"/>
  <c r="Q1016" i="9"/>
  <c r="M1016" i="9"/>
  <c r="L1016" i="9"/>
  <c r="K1016" i="9"/>
  <c r="J1016" i="9"/>
  <c r="S1016" i="9" s="1"/>
  <c r="Y1015" i="9"/>
  <c r="W1015" i="9"/>
  <c r="V1015" i="9"/>
  <c r="U1015" i="9"/>
  <c r="R1015" i="9"/>
  <c r="Q1015" i="9"/>
  <c r="M1015" i="9"/>
  <c r="L1015" i="9"/>
  <c r="K1015" i="9"/>
  <c r="J1015" i="9"/>
  <c r="S1015" i="9" s="1"/>
  <c r="Y1014" i="9"/>
  <c r="W1014" i="9"/>
  <c r="V1014" i="9"/>
  <c r="U1014" i="9"/>
  <c r="R1014" i="9"/>
  <c r="Q1014" i="9"/>
  <c r="M1014" i="9"/>
  <c r="L1014" i="9"/>
  <c r="K1014" i="9"/>
  <c r="J1014" i="9"/>
  <c r="S1014" i="9" s="1"/>
  <c r="Y1013" i="9"/>
  <c r="W1013" i="9"/>
  <c r="V1013" i="9"/>
  <c r="U1013" i="9"/>
  <c r="R1013" i="9"/>
  <c r="Q1013" i="9"/>
  <c r="M1013" i="9"/>
  <c r="L1013" i="9"/>
  <c r="K1013" i="9"/>
  <c r="J1013" i="9"/>
  <c r="S1013" i="9" s="1"/>
  <c r="Y1012" i="9"/>
  <c r="W1012" i="9"/>
  <c r="V1012" i="9"/>
  <c r="U1012" i="9"/>
  <c r="R1012" i="9"/>
  <c r="Q1012" i="9"/>
  <c r="M1012" i="9"/>
  <c r="L1012" i="9"/>
  <c r="K1012" i="9"/>
  <c r="J1012" i="9"/>
  <c r="S1012" i="9" s="1"/>
  <c r="Y1011" i="9"/>
  <c r="O1011" i="9" s="1"/>
  <c r="W1011" i="9"/>
  <c r="V1011" i="9"/>
  <c r="U1011" i="9"/>
  <c r="R1011" i="9"/>
  <c r="Q1011" i="9"/>
  <c r="M1011" i="9"/>
  <c r="L1011" i="9"/>
  <c r="K1011" i="9"/>
  <c r="J1011" i="9"/>
  <c r="S1011" i="9" s="1"/>
  <c r="Y1010" i="9"/>
  <c r="W1010" i="9"/>
  <c r="V1010" i="9"/>
  <c r="U1010" i="9"/>
  <c r="R1010" i="9"/>
  <c r="Q1010" i="9"/>
  <c r="M1010" i="9"/>
  <c r="L1010" i="9"/>
  <c r="K1010" i="9"/>
  <c r="J1010" i="9"/>
  <c r="Y1009" i="9"/>
  <c r="W1009" i="9"/>
  <c r="V1009" i="9"/>
  <c r="U1009" i="9"/>
  <c r="R1009" i="9"/>
  <c r="Q1009" i="9"/>
  <c r="M1009" i="9"/>
  <c r="L1009" i="9"/>
  <c r="K1009" i="9"/>
  <c r="J1009" i="9"/>
  <c r="S1009" i="9" s="1"/>
  <c r="Y1008" i="9"/>
  <c r="W1008" i="9"/>
  <c r="V1008" i="9"/>
  <c r="U1008" i="9"/>
  <c r="R1008" i="9"/>
  <c r="Q1008" i="9"/>
  <c r="M1008" i="9"/>
  <c r="L1008" i="9"/>
  <c r="K1008" i="9"/>
  <c r="J1008" i="9"/>
  <c r="S1008" i="9" s="1"/>
  <c r="Y1007" i="9"/>
  <c r="W1007" i="9"/>
  <c r="V1007" i="9"/>
  <c r="U1007" i="9"/>
  <c r="R1007" i="9"/>
  <c r="Q1007" i="9"/>
  <c r="M1007" i="9"/>
  <c r="L1007" i="9"/>
  <c r="K1007" i="9"/>
  <c r="J1007" i="9"/>
  <c r="S1007" i="9" s="1"/>
  <c r="Y1006" i="9"/>
  <c r="W1006" i="9"/>
  <c r="V1006" i="9"/>
  <c r="U1006" i="9"/>
  <c r="R1006" i="9"/>
  <c r="Q1006" i="9"/>
  <c r="M1006" i="9"/>
  <c r="L1006" i="9"/>
  <c r="K1006" i="9"/>
  <c r="J1006" i="9"/>
  <c r="S1006" i="9" s="1"/>
  <c r="Y1005" i="9"/>
  <c r="W1005" i="9"/>
  <c r="V1005" i="9"/>
  <c r="U1005" i="9"/>
  <c r="R1005" i="9"/>
  <c r="Q1005" i="9"/>
  <c r="M1005" i="9"/>
  <c r="L1005" i="9"/>
  <c r="K1005" i="9"/>
  <c r="J1005" i="9"/>
  <c r="Y1004" i="9"/>
  <c r="W1004" i="9"/>
  <c r="V1004" i="9"/>
  <c r="U1004" i="9"/>
  <c r="R1004" i="9"/>
  <c r="Q1004" i="9"/>
  <c r="M1004" i="9"/>
  <c r="L1004" i="9"/>
  <c r="K1004" i="9"/>
  <c r="J1004" i="9"/>
  <c r="S1004" i="9" s="1"/>
  <c r="Y1003" i="9"/>
  <c r="W1003" i="9"/>
  <c r="V1003" i="9"/>
  <c r="U1003" i="9"/>
  <c r="R1003" i="9"/>
  <c r="Q1003" i="9"/>
  <c r="M1003" i="9"/>
  <c r="L1003" i="9"/>
  <c r="K1003" i="9"/>
  <c r="J1003" i="9"/>
  <c r="S1003" i="9" s="1"/>
  <c r="Y1002" i="9"/>
  <c r="W1002" i="9"/>
  <c r="V1002" i="9"/>
  <c r="U1002" i="9"/>
  <c r="R1002" i="9"/>
  <c r="Q1002" i="9"/>
  <c r="M1002" i="9"/>
  <c r="L1002" i="9"/>
  <c r="K1002" i="9"/>
  <c r="J1002" i="9"/>
  <c r="Y1001" i="9"/>
  <c r="W1001" i="9"/>
  <c r="V1001" i="9"/>
  <c r="U1001" i="9"/>
  <c r="R1001" i="9"/>
  <c r="Q1001" i="9"/>
  <c r="M1001" i="9"/>
  <c r="L1001" i="9"/>
  <c r="K1001" i="9"/>
  <c r="J1001" i="9"/>
  <c r="S1001" i="9" s="1"/>
  <c r="Y1000" i="9"/>
  <c r="W1000" i="9"/>
  <c r="V1000" i="9"/>
  <c r="U1000" i="9"/>
  <c r="R1000" i="9"/>
  <c r="Q1000" i="9"/>
  <c r="M1000" i="9"/>
  <c r="L1000" i="9"/>
  <c r="K1000" i="9"/>
  <c r="J1000" i="9"/>
  <c r="S1000" i="9" s="1"/>
  <c r="Y999" i="9"/>
  <c r="W999" i="9"/>
  <c r="V999" i="9"/>
  <c r="U999" i="9"/>
  <c r="R999" i="9"/>
  <c r="Q999" i="9"/>
  <c r="M999" i="9"/>
  <c r="L999" i="9"/>
  <c r="K999" i="9"/>
  <c r="J999" i="9"/>
  <c r="S999" i="9" s="1"/>
  <c r="Y998" i="9"/>
  <c r="W998" i="9"/>
  <c r="V998" i="9"/>
  <c r="U998" i="9"/>
  <c r="R998" i="9"/>
  <c r="Q998" i="9"/>
  <c r="M998" i="9"/>
  <c r="L998" i="9"/>
  <c r="K998" i="9"/>
  <c r="J998" i="9"/>
  <c r="S998" i="9" s="1"/>
  <c r="Y997" i="9"/>
  <c r="W997" i="9"/>
  <c r="V997" i="9"/>
  <c r="U997" i="9"/>
  <c r="R997" i="9"/>
  <c r="Q997" i="9"/>
  <c r="M997" i="9"/>
  <c r="L997" i="9"/>
  <c r="K997" i="9"/>
  <c r="J997" i="9"/>
  <c r="Y996" i="9"/>
  <c r="W996" i="9"/>
  <c r="V996" i="9"/>
  <c r="U996" i="9"/>
  <c r="R996" i="9"/>
  <c r="Q996" i="9"/>
  <c r="M996" i="9"/>
  <c r="L996" i="9"/>
  <c r="K996" i="9"/>
  <c r="J996" i="9"/>
  <c r="S996" i="9" s="1"/>
  <c r="Y995" i="9"/>
  <c r="W995" i="9"/>
  <c r="V995" i="9"/>
  <c r="U995" i="9"/>
  <c r="R995" i="9"/>
  <c r="Q995" i="9"/>
  <c r="M995" i="9"/>
  <c r="L995" i="9"/>
  <c r="K995" i="9"/>
  <c r="J995" i="9"/>
  <c r="S995" i="9" s="1"/>
  <c r="Y994" i="9"/>
  <c r="W994" i="9"/>
  <c r="V994" i="9"/>
  <c r="U994" i="9"/>
  <c r="R994" i="9"/>
  <c r="Q994" i="9"/>
  <c r="M994" i="9"/>
  <c r="L994" i="9"/>
  <c r="K994" i="9"/>
  <c r="J994" i="9"/>
  <c r="Y993" i="9"/>
  <c r="W993" i="9"/>
  <c r="V993" i="9"/>
  <c r="U993" i="9"/>
  <c r="R993" i="9"/>
  <c r="Q993" i="9"/>
  <c r="M993" i="9"/>
  <c r="L993" i="9"/>
  <c r="K993" i="9"/>
  <c r="J993" i="9"/>
  <c r="S993" i="9" s="1"/>
  <c r="Y992" i="9"/>
  <c r="W992" i="9"/>
  <c r="V992" i="9"/>
  <c r="U992" i="9"/>
  <c r="R992" i="9"/>
  <c r="Q992" i="9"/>
  <c r="M992" i="9"/>
  <c r="L992" i="9"/>
  <c r="K992" i="9"/>
  <c r="J992" i="9"/>
  <c r="S992" i="9" s="1"/>
  <c r="Y991" i="9"/>
  <c r="W991" i="9"/>
  <c r="V991" i="9"/>
  <c r="U991" i="9"/>
  <c r="R991" i="9"/>
  <c r="Q991" i="9"/>
  <c r="M991" i="9"/>
  <c r="L991" i="9"/>
  <c r="K991" i="9"/>
  <c r="J991" i="9"/>
  <c r="S991" i="9" s="1"/>
  <c r="Y990" i="9"/>
  <c r="W990" i="9"/>
  <c r="V990" i="9"/>
  <c r="U990" i="9"/>
  <c r="R990" i="9"/>
  <c r="Q990" i="9"/>
  <c r="M990" i="9"/>
  <c r="L990" i="9"/>
  <c r="K990" i="9"/>
  <c r="J990" i="9"/>
  <c r="Y989" i="9"/>
  <c r="O989" i="9" s="1"/>
  <c r="W989" i="9"/>
  <c r="V989" i="9"/>
  <c r="U989" i="9"/>
  <c r="R989" i="9"/>
  <c r="Q989" i="9"/>
  <c r="M989" i="9"/>
  <c r="L989" i="9"/>
  <c r="K989" i="9"/>
  <c r="J989" i="9"/>
  <c r="S989" i="9" s="1"/>
  <c r="Y988" i="9"/>
  <c r="W988" i="9"/>
  <c r="V988" i="9"/>
  <c r="U988" i="9"/>
  <c r="R988" i="9"/>
  <c r="Q988" i="9"/>
  <c r="M988" i="9"/>
  <c r="L988" i="9"/>
  <c r="K988" i="9"/>
  <c r="J988" i="9"/>
  <c r="S988" i="9" s="1"/>
  <c r="Y987" i="9"/>
  <c r="W987" i="9"/>
  <c r="V987" i="9"/>
  <c r="U987" i="9"/>
  <c r="R987" i="9"/>
  <c r="Q987" i="9"/>
  <c r="M987" i="9"/>
  <c r="L987" i="9"/>
  <c r="K987" i="9"/>
  <c r="J987" i="9"/>
  <c r="S987" i="9" s="1"/>
  <c r="Y986" i="9"/>
  <c r="W986" i="9"/>
  <c r="V986" i="9"/>
  <c r="U986" i="9"/>
  <c r="R986" i="9"/>
  <c r="Q986" i="9"/>
  <c r="M986" i="9"/>
  <c r="L986" i="9"/>
  <c r="K986" i="9"/>
  <c r="J986" i="9"/>
  <c r="S986" i="9" s="1"/>
  <c r="Y985" i="9"/>
  <c r="O985" i="9" s="1"/>
  <c r="W985" i="9"/>
  <c r="V985" i="9"/>
  <c r="U985" i="9"/>
  <c r="R985" i="9"/>
  <c r="Q985" i="9"/>
  <c r="M985" i="9"/>
  <c r="L985" i="9"/>
  <c r="K985" i="9"/>
  <c r="J985" i="9"/>
  <c r="S985" i="9" s="1"/>
  <c r="Y984" i="9"/>
  <c r="W984" i="9"/>
  <c r="V984" i="9"/>
  <c r="U984" i="9"/>
  <c r="R984" i="9"/>
  <c r="Q984" i="9"/>
  <c r="M984" i="9"/>
  <c r="L984" i="9"/>
  <c r="K984" i="9"/>
  <c r="J984" i="9"/>
  <c r="S984" i="9" s="1"/>
  <c r="Y983" i="9"/>
  <c r="O983" i="9" s="1"/>
  <c r="W983" i="9"/>
  <c r="V983" i="9"/>
  <c r="U983" i="9"/>
  <c r="R983" i="9"/>
  <c r="Q983" i="9"/>
  <c r="M983" i="9"/>
  <c r="L983" i="9"/>
  <c r="K983" i="9"/>
  <c r="J983" i="9"/>
  <c r="S983" i="9" s="1"/>
  <c r="Y982" i="9"/>
  <c r="W982" i="9"/>
  <c r="V982" i="9"/>
  <c r="U982" i="9"/>
  <c r="R982" i="9"/>
  <c r="Q982" i="9"/>
  <c r="M982" i="9"/>
  <c r="L982" i="9"/>
  <c r="K982" i="9"/>
  <c r="J982" i="9"/>
  <c r="S982" i="9" s="1"/>
  <c r="Y981" i="9"/>
  <c r="W981" i="9"/>
  <c r="V981" i="9"/>
  <c r="U981" i="9"/>
  <c r="R981" i="9"/>
  <c r="Q981" i="9"/>
  <c r="M981" i="9"/>
  <c r="L981" i="9"/>
  <c r="K981" i="9"/>
  <c r="J981" i="9"/>
  <c r="S981" i="9" s="1"/>
  <c r="Y980" i="9"/>
  <c r="W980" i="9"/>
  <c r="V980" i="9"/>
  <c r="U980" i="9"/>
  <c r="R980" i="9"/>
  <c r="Q980" i="9"/>
  <c r="M980" i="9"/>
  <c r="L980" i="9"/>
  <c r="K980" i="9"/>
  <c r="J980" i="9"/>
  <c r="S980" i="9" s="1"/>
  <c r="Y979" i="9"/>
  <c r="W979" i="9"/>
  <c r="V979" i="9"/>
  <c r="U979" i="9"/>
  <c r="R979" i="9"/>
  <c r="Q979" i="9"/>
  <c r="M979" i="9"/>
  <c r="L979" i="9"/>
  <c r="K979" i="9"/>
  <c r="J979" i="9"/>
  <c r="S979" i="9" s="1"/>
  <c r="Y978" i="9"/>
  <c r="O978" i="9" s="1"/>
  <c r="W978" i="9"/>
  <c r="V978" i="9"/>
  <c r="U978" i="9"/>
  <c r="R978" i="9"/>
  <c r="Q978" i="9"/>
  <c r="M978" i="9"/>
  <c r="L978" i="9"/>
  <c r="K978" i="9"/>
  <c r="J978" i="9"/>
  <c r="S978" i="9" s="1"/>
  <c r="Y977" i="9"/>
  <c r="W977" i="9"/>
  <c r="V977" i="9"/>
  <c r="U977" i="9"/>
  <c r="R977" i="9"/>
  <c r="Q977" i="9"/>
  <c r="M977" i="9"/>
  <c r="L977" i="9"/>
  <c r="K977" i="9"/>
  <c r="J977" i="9"/>
  <c r="S977" i="9" s="1"/>
  <c r="Y976" i="9"/>
  <c r="W976" i="9"/>
  <c r="V976" i="9"/>
  <c r="U976" i="9"/>
  <c r="R976" i="9"/>
  <c r="Q976" i="9"/>
  <c r="M976" i="9"/>
  <c r="L976" i="9"/>
  <c r="K976" i="9"/>
  <c r="J976" i="9"/>
  <c r="S976" i="9" s="1"/>
  <c r="Y975" i="9"/>
  <c r="W975" i="9"/>
  <c r="V975" i="9"/>
  <c r="U975" i="9"/>
  <c r="R975" i="9"/>
  <c r="Q975" i="9"/>
  <c r="M975" i="9"/>
  <c r="L975" i="9"/>
  <c r="K975" i="9"/>
  <c r="J975" i="9"/>
  <c r="S975" i="9" s="1"/>
  <c r="Y974" i="9"/>
  <c r="W974" i="9"/>
  <c r="V974" i="9"/>
  <c r="U974" i="9"/>
  <c r="R974" i="9"/>
  <c r="Q974" i="9"/>
  <c r="M974" i="9"/>
  <c r="L974" i="9"/>
  <c r="K974" i="9"/>
  <c r="J974" i="9"/>
  <c r="Y973" i="9"/>
  <c r="W973" i="9"/>
  <c r="V973" i="9"/>
  <c r="U973" i="9"/>
  <c r="R973" i="9"/>
  <c r="Q973" i="9"/>
  <c r="M973" i="9"/>
  <c r="L973" i="9"/>
  <c r="K973" i="9"/>
  <c r="J973" i="9"/>
  <c r="S973" i="9" s="1"/>
  <c r="Y972" i="9"/>
  <c r="W972" i="9"/>
  <c r="V972" i="9"/>
  <c r="U972" i="9"/>
  <c r="R972" i="9"/>
  <c r="Q972" i="9"/>
  <c r="M972" i="9"/>
  <c r="L972" i="9"/>
  <c r="K972" i="9"/>
  <c r="J972" i="9"/>
  <c r="S972" i="9" s="1"/>
  <c r="Y971" i="9"/>
  <c r="W971" i="9"/>
  <c r="V971" i="9"/>
  <c r="U971" i="9"/>
  <c r="R971" i="9"/>
  <c r="Q971" i="9"/>
  <c r="M971" i="9"/>
  <c r="L971" i="9"/>
  <c r="K971" i="9"/>
  <c r="J971" i="9"/>
  <c r="S971" i="9" s="1"/>
  <c r="Y970" i="9"/>
  <c r="W970" i="9"/>
  <c r="V970" i="9"/>
  <c r="U970" i="9"/>
  <c r="R970" i="9"/>
  <c r="Q970" i="9"/>
  <c r="M970" i="9"/>
  <c r="L970" i="9"/>
  <c r="K970" i="9"/>
  <c r="J970" i="9"/>
  <c r="Y969" i="9"/>
  <c r="W969" i="9"/>
  <c r="V969" i="9"/>
  <c r="U969" i="9"/>
  <c r="R969" i="9"/>
  <c r="Q969" i="9"/>
  <c r="M969" i="9"/>
  <c r="L969" i="9"/>
  <c r="K969" i="9"/>
  <c r="J969" i="9"/>
  <c r="S969" i="9" s="1"/>
  <c r="Y968" i="9"/>
  <c r="W968" i="9"/>
  <c r="V968" i="9"/>
  <c r="U968" i="9"/>
  <c r="R968" i="9"/>
  <c r="Q968" i="9"/>
  <c r="M968" i="9"/>
  <c r="L968" i="9"/>
  <c r="K968" i="9"/>
  <c r="J968" i="9"/>
  <c r="S968" i="9" s="1"/>
  <c r="Y967" i="9"/>
  <c r="W967" i="9"/>
  <c r="V967" i="9"/>
  <c r="U967" i="9"/>
  <c r="R967" i="9"/>
  <c r="Q967" i="9"/>
  <c r="M967" i="9"/>
  <c r="L967" i="9"/>
  <c r="K967" i="9"/>
  <c r="J967" i="9"/>
  <c r="Y966" i="9"/>
  <c r="O966" i="9" s="1"/>
  <c r="W966" i="9"/>
  <c r="V966" i="9"/>
  <c r="U966" i="9"/>
  <c r="R966" i="9"/>
  <c r="Q966" i="9"/>
  <c r="M966" i="9"/>
  <c r="L966" i="9"/>
  <c r="K966" i="9"/>
  <c r="J966" i="9"/>
  <c r="S966" i="9" s="1"/>
  <c r="Y965" i="9"/>
  <c r="W965" i="9"/>
  <c r="V965" i="9"/>
  <c r="U965" i="9"/>
  <c r="R965" i="9"/>
  <c r="Q965" i="9"/>
  <c r="M965" i="9"/>
  <c r="L965" i="9"/>
  <c r="K965" i="9"/>
  <c r="J965" i="9"/>
  <c r="S965" i="9" s="1"/>
  <c r="Y964" i="9"/>
  <c r="W964" i="9"/>
  <c r="V964" i="9"/>
  <c r="U964" i="9"/>
  <c r="R964" i="9"/>
  <c r="Q964" i="9"/>
  <c r="M964" i="9"/>
  <c r="L964" i="9"/>
  <c r="K964" i="9"/>
  <c r="J964" i="9"/>
  <c r="S964" i="9" s="1"/>
  <c r="Y963" i="9"/>
  <c r="W963" i="9"/>
  <c r="V963" i="9"/>
  <c r="U963" i="9"/>
  <c r="R963" i="9"/>
  <c r="Q963" i="9"/>
  <c r="M963" i="9"/>
  <c r="L963" i="9"/>
  <c r="K963" i="9"/>
  <c r="J963" i="9"/>
  <c r="S963" i="9" s="1"/>
  <c r="Y962" i="9"/>
  <c r="W962" i="9"/>
  <c r="V962" i="9"/>
  <c r="U962" i="9"/>
  <c r="R962" i="9"/>
  <c r="Q962" i="9"/>
  <c r="M962" i="9"/>
  <c r="L962" i="9"/>
  <c r="K962" i="9"/>
  <c r="J962" i="9"/>
  <c r="S962" i="9" s="1"/>
  <c r="Y961" i="9"/>
  <c r="W961" i="9"/>
  <c r="V961" i="9"/>
  <c r="U961" i="9"/>
  <c r="R961" i="9"/>
  <c r="Q961" i="9"/>
  <c r="M961" i="9"/>
  <c r="L961" i="9"/>
  <c r="K961" i="9"/>
  <c r="J961" i="9"/>
  <c r="S961" i="9" s="1"/>
  <c r="Y960" i="9"/>
  <c r="W960" i="9"/>
  <c r="V960" i="9"/>
  <c r="U960" i="9"/>
  <c r="R960" i="9"/>
  <c r="Q960" i="9"/>
  <c r="M960" i="9"/>
  <c r="L960" i="9"/>
  <c r="K960" i="9"/>
  <c r="J960" i="9"/>
  <c r="S960" i="9" s="1"/>
  <c r="Y959" i="9"/>
  <c r="W959" i="9"/>
  <c r="V959" i="9"/>
  <c r="U959" i="9"/>
  <c r="R959" i="9"/>
  <c r="Q959" i="9"/>
  <c r="M959" i="9"/>
  <c r="L959" i="9"/>
  <c r="K959" i="9"/>
  <c r="J959" i="9"/>
  <c r="S959" i="9" s="1"/>
  <c r="Y958" i="9"/>
  <c r="O958" i="9" s="1"/>
  <c r="W958" i="9"/>
  <c r="V958" i="9"/>
  <c r="U958" i="9"/>
  <c r="R958" i="9"/>
  <c r="Q958" i="9"/>
  <c r="M958" i="9"/>
  <c r="L958" i="9"/>
  <c r="K958" i="9"/>
  <c r="J958" i="9"/>
  <c r="S958" i="9" s="1"/>
  <c r="Y957" i="9"/>
  <c r="W957" i="9"/>
  <c r="V957" i="9"/>
  <c r="U957" i="9"/>
  <c r="R957" i="9"/>
  <c r="Q957" i="9"/>
  <c r="M957" i="9"/>
  <c r="L957" i="9"/>
  <c r="K957" i="9"/>
  <c r="J957" i="9"/>
  <c r="S957" i="9" s="1"/>
  <c r="Y956" i="9"/>
  <c r="W956" i="9"/>
  <c r="V956" i="9"/>
  <c r="U956" i="9"/>
  <c r="R956" i="9"/>
  <c r="Q956" i="9"/>
  <c r="M956" i="9"/>
  <c r="L956" i="9"/>
  <c r="K956" i="9"/>
  <c r="J956" i="9"/>
  <c r="S956" i="9" s="1"/>
  <c r="Y955" i="9"/>
  <c r="O955" i="9" s="1"/>
  <c r="W955" i="9"/>
  <c r="V955" i="9"/>
  <c r="U955" i="9"/>
  <c r="S955" i="9"/>
  <c r="R955" i="9"/>
  <c r="Q955" i="9"/>
  <c r="M955" i="9"/>
  <c r="L955" i="9"/>
  <c r="K955" i="9"/>
  <c r="J955" i="9"/>
  <c r="Y954" i="9"/>
  <c r="O954" i="9" s="1"/>
  <c r="W954" i="9"/>
  <c r="V954" i="9"/>
  <c r="U954" i="9"/>
  <c r="R954" i="9"/>
  <c r="Q954" i="9"/>
  <c r="M954" i="9"/>
  <c r="L954" i="9"/>
  <c r="K954" i="9"/>
  <c r="J954" i="9"/>
  <c r="S954" i="9" s="1"/>
  <c r="Y953" i="9"/>
  <c r="W953" i="9"/>
  <c r="V953" i="9"/>
  <c r="U953" i="9"/>
  <c r="R953" i="9"/>
  <c r="Q953" i="9"/>
  <c r="M953" i="9"/>
  <c r="L953" i="9"/>
  <c r="K953" i="9"/>
  <c r="J953" i="9"/>
  <c r="S953" i="9" s="1"/>
  <c r="Y952" i="9"/>
  <c r="W952" i="9"/>
  <c r="V952" i="9"/>
  <c r="U952" i="9"/>
  <c r="R952" i="9"/>
  <c r="Q952" i="9"/>
  <c r="M952" i="9"/>
  <c r="L952" i="9"/>
  <c r="K952" i="9"/>
  <c r="J952" i="9"/>
  <c r="S952" i="9" s="1"/>
  <c r="Y951" i="9"/>
  <c r="W951" i="9"/>
  <c r="V951" i="9"/>
  <c r="U951" i="9"/>
  <c r="R951" i="9"/>
  <c r="Q951" i="9"/>
  <c r="M951" i="9"/>
  <c r="L951" i="9"/>
  <c r="K951" i="9"/>
  <c r="J951" i="9"/>
  <c r="S951" i="9" s="1"/>
  <c r="Y950" i="9"/>
  <c r="W950" i="9"/>
  <c r="V950" i="9"/>
  <c r="U950" i="9"/>
  <c r="R950" i="9"/>
  <c r="Q950" i="9"/>
  <c r="M950" i="9"/>
  <c r="L950" i="9"/>
  <c r="K950" i="9"/>
  <c r="J950" i="9"/>
  <c r="S950" i="9" s="1"/>
  <c r="Y949" i="9"/>
  <c r="W949" i="9"/>
  <c r="V949" i="9"/>
  <c r="U949" i="9"/>
  <c r="R949" i="9"/>
  <c r="Q949" i="9"/>
  <c r="M949" i="9"/>
  <c r="L949" i="9"/>
  <c r="K949" i="9"/>
  <c r="J949" i="9"/>
  <c r="S949" i="9" s="1"/>
  <c r="Y948" i="9"/>
  <c r="W948" i="9"/>
  <c r="V948" i="9"/>
  <c r="U948" i="9"/>
  <c r="R948" i="9"/>
  <c r="Q948" i="9"/>
  <c r="M948" i="9"/>
  <c r="L948" i="9"/>
  <c r="K948" i="9"/>
  <c r="J948" i="9"/>
  <c r="S948" i="9" s="1"/>
  <c r="Y947" i="9"/>
  <c r="W947" i="9"/>
  <c r="V947" i="9"/>
  <c r="U947" i="9"/>
  <c r="R947" i="9"/>
  <c r="Q947" i="9"/>
  <c r="M947" i="9"/>
  <c r="L947" i="9"/>
  <c r="K947" i="9"/>
  <c r="J947" i="9"/>
  <c r="S947" i="9" s="1"/>
  <c r="Y946" i="9"/>
  <c r="W946" i="9"/>
  <c r="V946" i="9"/>
  <c r="U946" i="9"/>
  <c r="R946" i="9"/>
  <c r="Q946" i="9"/>
  <c r="M946" i="9"/>
  <c r="L946" i="9"/>
  <c r="K946" i="9"/>
  <c r="J946" i="9"/>
  <c r="S946" i="9" s="1"/>
  <c r="Y945" i="9"/>
  <c r="W945" i="9"/>
  <c r="V945" i="9"/>
  <c r="U945" i="9"/>
  <c r="R945" i="9"/>
  <c r="Q945" i="9"/>
  <c r="M945" i="9"/>
  <c r="L945" i="9"/>
  <c r="K945" i="9"/>
  <c r="J945" i="9"/>
  <c r="S945" i="9" s="1"/>
  <c r="Y944" i="9"/>
  <c r="W944" i="9"/>
  <c r="V944" i="9"/>
  <c r="U944" i="9"/>
  <c r="R944" i="9"/>
  <c r="Q944" i="9"/>
  <c r="M944" i="9"/>
  <c r="L944" i="9"/>
  <c r="K944" i="9"/>
  <c r="J944" i="9"/>
  <c r="S944" i="9" s="1"/>
  <c r="Y943" i="9"/>
  <c r="W943" i="9"/>
  <c r="V943" i="9"/>
  <c r="U943" i="9"/>
  <c r="R943" i="9"/>
  <c r="Q943" i="9"/>
  <c r="M943" i="9"/>
  <c r="L943" i="9"/>
  <c r="K943" i="9"/>
  <c r="J943" i="9"/>
  <c r="Y942" i="9"/>
  <c r="W942" i="9"/>
  <c r="V942" i="9"/>
  <c r="U942" i="9"/>
  <c r="R942" i="9"/>
  <c r="Q942" i="9"/>
  <c r="M942" i="9"/>
  <c r="L942" i="9"/>
  <c r="K942" i="9"/>
  <c r="J942" i="9"/>
  <c r="S942" i="9" s="1"/>
  <c r="Y941" i="9"/>
  <c r="W941" i="9"/>
  <c r="V941" i="9"/>
  <c r="U941" i="9"/>
  <c r="R941" i="9"/>
  <c r="Q941" i="9"/>
  <c r="M941" i="9"/>
  <c r="L941" i="9"/>
  <c r="K941" i="9"/>
  <c r="J941" i="9"/>
  <c r="S941" i="9" s="1"/>
  <c r="Y940" i="9"/>
  <c r="W940" i="9"/>
  <c r="V940" i="9"/>
  <c r="U940" i="9"/>
  <c r="R940" i="9"/>
  <c r="Q940" i="9"/>
  <c r="M940" i="9"/>
  <c r="L940" i="9"/>
  <c r="K940" i="9"/>
  <c r="J940" i="9"/>
  <c r="S940" i="9" s="1"/>
  <c r="Y939" i="9"/>
  <c r="W939" i="9"/>
  <c r="V939" i="9"/>
  <c r="U939" i="9"/>
  <c r="R939" i="9"/>
  <c r="Q939" i="9"/>
  <c r="M939" i="9"/>
  <c r="L939" i="9"/>
  <c r="K939" i="9"/>
  <c r="J939" i="9"/>
  <c r="S939" i="9" s="1"/>
  <c r="Y938" i="9"/>
  <c r="W938" i="9"/>
  <c r="V938" i="9"/>
  <c r="U938" i="9"/>
  <c r="R938" i="9"/>
  <c r="Q938" i="9"/>
  <c r="M938" i="9"/>
  <c r="L938" i="9"/>
  <c r="K938" i="9"/>
  <c r="J938" i="9"/>
  <c r="S938" i="9" s="1"/>
  <c r="Y937" i="9"/>
  <c r="W937" i="9"/>
  <c r="V937" i="9"/>
  <c r="U937" i="9"/>
  <c r="R937" i="9"/>
  <c r="Q937" i="9"/>
  <c r="M937" i="9"/>
  <c r="L937" i="9"/>
  <c r="K937" i="9"/>
  <c r="J937" i="9"/>
  <c r="S937" i="9" s="1"/>
  <c r="Y936" i="9"/>
  <c r="W936" i="9"/>
  <c r="V936" i="9"/>
  <c r="U936" i="9"/>
  <c r="R936" i="9"/>
  <c r="Q936" i="9"/>
  <c r="M936" i="9"/>
  <c r="L936" i="9"/>
  <c r="K936" i="9"/>
  <c r="J936" i="9"/>
  <c r="S936" i="9" s="1"/>
  <c r="Y935" i="9"/>
  <c r="W935" i="9"/>
  <c r="V935" i="9"/>
  <c r="U935" i="9"/>
  <c r="R935" i="9"/>
  <c r="Q935" i="9"/>
  <c r="M935" i="9"/>
  <c r="L935" i="9"/>
  <c r="K935" i="9"/>
  <c r="J935" i="9"/>
  <c r="S935" i="9" s="1"/>
  <c r="Y934" i="9"/>
  <c r="W934" i="9"/>
  <c r="V934" i="9"/>
  <c r="U934" i="9"/>
  <c r="R934" i="9"/>
  <c r="Q934" i="9"/>
  <c r="M934" i="9"/>
  <c r="L934" i="9"/>
  <c r="K934" i="9"/>
  <c r="J934" i="9"/>
  <c r="S934" i="9" s="1"/>
  <c r="Y933" i="9"/>
  <c r="W933" i="9"/>
  <c r="V933" i="9"/>
  <c r="U933" i="9"/>
  <c r="R933" i="9"/>
  <c r="Q933" i="9"/>
  <c r="M933" i="9"/>
  <c r="L933" i="9"/>
  <c r="K933" i="9"/>
  <c r="J933" i="9"/>
  <c r="S933" i="9" s="1"/>
  <c r="Y932" i="9"/>
  <c r="W932" i="9"/>
  <c r="V932" i="9"/>
  <c r="U932" i="9"/>
  <c r="R932" i="9"/>
  <c r="Q932" i="9"/>
  <c r="M932" i="9"/>
  <c r="L932" i="9"/>
  <c r="K932" i="9"/>
  <c r="J932" i="9"/>
  <c r="S932" i="9" s="1"/>
  <c r="Y931" i="9"/>
  <c r="W931" i="9"/>
  <c r="V931" i="9"/>
  <c r="U931" i="9"/>
  <c r="R931" i="9"/>
  <c r="Q931" i="9"/>
  <c r="M931" i="9"/>
  <c r="L931" i="9"/>
  <c r="K931" i="9"/>
  <c r="J931" i="9"/>
  <c r="Y930" i="9"/>
  <c r="W930" i="9"/>
  <c r="V930" i="9"/>
  <c r="U930" i="9"/>
  <c r="R930" i="9"/>
  <c r="Q930" i="9"/>
  <c r="M930" i="9"/>
  <c r="L930" i="9"/>
  <c r="K930" i="9"/>
  <c r="J930" i="9"/>
  <c r="S930" i="9" s="1"/>
  <c r="Y929" i="9"/>
  <c r="W929" i="9"/>
  <c r="V929" i="9"/>
  <c r="U929" i="9"/>
  <c r="R929" i="9"/>
  <c r="Q929" i="9"/>
  <c r="M929" i="9"/>
  <c r="L929" i="9"/>
  <c r="K929" i="9"/>
  <c r="J929" i="9"/>
  <c r="S929" i="9" s="1"/>
  <c r="Y928" i="9"/>
  <c r="W928" i="9"/>
  <c r="V928" i="9"/>
  <c r="U928" i="9"/>
  <c r="R928" i="9"/>
  <c r="Q928" i="9"/>
  <c r="M928" i="9"/>
  <c r="L928" i="9"/>
  <c r="K928" i="9"/>
  <c r="J928" i="9"/>
  <c r="S928" i="9" s="1"/>
  <c r="Y927" i="9"/>
  <c r="W927" i="9"/>
  <c r="V927" i="9"/>
  <c r="U927" i="9"/>
  <c r="R927" i="9"/>
  <c r="Q927" i="9"/>
  <c r="M927" i="9"/>
  <c r="L927" i="9"/>
  <c r="K927" i="9"/>
  <c r="J927" i="9"/>
  <c r="S927" i="9" s="1"/>
  <c r="Y926" i="9"/>
  <c r="O926" i="9" s="1"/>
  <c r="W926" i="9"/>
  <c r="V926" i="9"/>
  <c r="U926" i="9"/>
  <c r="R926" i="9"/>
  <c r="Q926" i="9"/>
  <c r="M926" i="9"/>
  <c r="L926" i="9"/>
  <c r="K926" i="9"/>
  <c r="J926" i="9"/>
  <c r="S926" i="9" s="1"/>
  <c r="Y925" i="9"/>
  <c r="W925" i="9"/>
  <c r="V925" i="9"/>
  <c r="U925" i="9"/>
  <c r="R925" i="9"/>
  <c r="Q925" i="9"/>
  <c r="O925" i="9"/>
  <c r="M925" i="9"/>
  <c r="L925" i="9"/>
  <c r="K925" i="9"/>
  <c r="J925" i="9"/>
  <c r="S925" i="9" s="1"/>
  <c r="Y924" i="9"/>
  <c r="W924" i="9"/>
  <c r="V924" i="9"/>
  <c r="U924" i="9"/>
  <c r="R924" i="9"/>
  <c r="Q924" i="9"/>
  <c r="M924" i="9"/>
  <c r="L924" i="9"/>
  <c r="K924" i="9"/>
  <c r="J924" i="9"/>
  <c r="S924" i="9" s="1"/>
  <c r="Y923" i="9"/>
  <c r="W923" i="9"/>
  <c r="V923" i="9"/>
  <c r="U923" i="9"/>
  <c r="R923" i="9"/>
  <c r="Q923" i="9"/>
  <c r="M923" i="9"/>
  <c r="L923" i="9"/>
  <c r="K923" i="9"/>
  <c r="J923" i="9"/>
  <c r="Y922" i="9"/>
  <c r="W922" i="9"/>
  <c r="V922" i="9"/>
  <c r="U922" i="9"/>
  <c r="R922" i="9"/>
  <c r="Q922" i="9"/>
  <c r="M922" i="9"/>
  <c r="L922" i="9"/>
  <c r="K922" i="9"/>
  <c r="J922" i="9"/>
  <c r="S922" i="9" s="1"/>
  <c r="Y921" i="9"/>
  <c r="W921" i="9"/>
  <c r="V921" i="9"/>
  <c r="U921" i="9"/>
  <c r="R921" i="9"/>
  <c r="Q921" i="9"/>
  <c r="M921" i="9"/>
  <c r="L921" i="9"/>
  <c r="K921" i="9"/>
  <c r="J921" i="9"/>
  <c r="S921" i="9" s="1"/>
  <c r="Y920" i="9"/>
  <c r="W920" i="9"/>
  <c r="V920" i="9"/>
  <c r="U920" i="9"/>
  <c r="R920" i="9"/>
  <c r="Q920" i="9"/>
  <c r="M920" i="9"/>
  <c r="L920" i="9"/>
  <c r="K920" i="9"/>
  <c r="J920" i="9"/>
  <c r="S920" i="9" s="1"/>
  <c r="Y919" i="9"/>
  <c r="W919" i="9"/>
  <c r="V919" i="9"/>
  <c r="U919" i="9"/>
  <c r="R919" i="9"/>
  <c r="Q919" i="9"/>
  <c r="M919" i="9"/>
  <c r="L919" i="9"/>
  <c r="K919" i="9"/>
  <c r="J919" i="9"/>
  <c r="S919" i="9" s="1"/>
  <c r="Y918" i="9"/>
  <c r="W918" i="9"/>
  <c r="V918" i="9"/>
  <c r="U918" i="9"/>
  <c r="R918" i="9"/>
  <c r="Q918" i="9"/>
  <c r="M918" i="9"/>
  <c r="L918" i="9"/>
  <c r="K918" i="9"/>
  <c r="J918" i="9"/>
  <c r="S918" i="9" s="1"/>
  <c r="Y917" i="9"/>
  <c r="W917" i="9"/>
  <c r="V917" i="9"/>
  <c r="U917" i="9"/>
  <c r="R917" i="9"/>
  <c r="Q917" i="9"/>
  <c r="M917" i="9"/>
  <c r="L917" i="9"/>
  <c r="K917" i="9"/>
  <c r="J917" i="9"/>
  <c r="S917" i="9" s="1"/>
  <c r="Y916" i="9"/>
  <c r="W916" i="9"/>
  <c r="V916" i="9"/>
  <c r="U916" i="9"/>
  <c r="R916" i="9"/>
  <c r="Q916" i="9"/>
  <c r="M916" i="9"/>
  <c r="L916" i="9"/>
  <c r="K916" i="9"/>
  <c r="J916" i="9"/>
  <c r="S916" i="9" s="1"/>
  <c r="Y915" i="9"/>
  <c r="W915" i="9"/>
  <c r="V915" i="9"/>
  <c r="U915" i="9"/>
  <c r="R915" i="9"/>
  <c r="Q915" i="9"/>
  <c r="M915" i="9"/>
  <c r="L915" i="9"/>
  <c r="K915" i="9"/>
  <c r="J915" i="9"/>
  <c r="Y914" i="9"/>
  <c r="W914" i="9"/>
  <c r="V914" i="9"/>
  <c r="U914" i="9"/>
  <c r="R914" i="9"/>
  <c r="Q914" i="9"/>
  <c r="M914" i="9"/>
  <c r="L914" i="9"/>
  <c r="K914" i="9"/>
  <c r="J914" i="9"/>
  <c r="S914" i="9" s="1"/>
  <c r="Y913" i="9"/>
  <c r="W913" i="9"/>
  <c r="V913" i="9"/>
  <c r="U913" i="9"/>
  <c r="R913" i="9"/>
  <c r="Q913" i="9"/>
  <c r="M913" i="9"/>
  <c r="L913" i="9"/>
  <c r="K913" i="9"/>
  <c r="J913" i="9"/>
  <c r="S913" i="9" s="1"/>
  <c r="Y912" i="9"/>
  <c r="W912" i="9"/>
  <c r="V912" i="9"/>
  <c r="U912" i="9"/>
  <c r="R912" i="9"/>
  <c r="Q912" i="9"/>
  <c r="M912" i="9"/>
  <c r="L912" i="9"/>
  <c r="K912" i="9"/>
  <c r="J912" i="9"/>
  <c r="S912" i="9" s="1"/>
  <c r="Y911" i="9"/>
  <c r="W911" i="9"/>
  <c r="V911" i="9"/>
  <c r="U911" i="9"/>
  <c r="R911" i="9"/>
  <c r="Q911" i="9"/>
  <c r="M911" i="9"/>
  <c r="L911" i="9"/>
  <c r="K911" i="9"/>
  <c r="J911" i="9"/>
  <c r="S911" i="9" s="1"/>
  <c r="Y910" i="9"/>
  <c r="W910" i="9"/>
  <c r="V910" i="9"/>
  <c r="U910" i="9"/>
  <c r="R910" i="9"/>
  <c r="Q910" i="9"/>
  <c r="M910" i="9"/>
  <c r="L910" i="9"/>
  <c r="K910" i="9"/>
  <c r="J910" i="9"/>
  <c r="S910" i="9" s="1"/>
  <c r="Y909" i="9"/>
  <c r="W909" i="9"/>
  <c r="V909" i="9"/>
  <c r="U909" i="9"/>
  <c r="R909" i="9"/>
  <c r="Q909" i="9"/>
  <c r="M909" i="9"/>
  <c r="L909" i="9"/>
  <c r="K909" i="9"/>
  <c r="J909" i="9"/>
  <c r="S909" i="9" s="1"/>
  <c r="Y908" i="9"/>
  <c r="W908" i="9"/>
  <c r="V908" i="9"/>
  <c r="U908" i="9"/>
  <c r="R908" i="9"/>
  <c r="Q908" i="9"/>
  <c r="M908" i="9"/>
  <c r="L908" i="9"/>
  <c r="K908" i="9"/>
  <c r="J908" i="9"/>
  <c r="S908" i="9" s="1"/>
  <c r="Y907" i="9"/>
  <c r="W907" i="9"/>
  <c r="V907" i="9"/>
  <c r="U907" i="9"/>
  <c r="R907" i="9"/>
  <c r="Q907" i="9"/>
  <c r="M907" i="9"/>
  <c r="L907" i="9"/>
  <c r="K907" i="9"/>
  <c r="J907" i="9"/>
  <c r="Y906" i="9"/>
  <c r="W906" i="9"/>
  <c r="V906" i="9"/>
  <c r="U906" i="9"/>
  <c r="R906" i="9"/>
  <c r="Q906" i="9"/>
  <c r="M906" i="9"/>
  <c r="L906" i="9"/>
  <c r="K906" i="9"/>
  <c r="J906" i="9"/>
  <c r="S906" i="9" s="1"/>
  <c r="Y905" i="9"/>
  <c r="W905" i="9"/>
  <c r="V905" i="9"/>
  <c r="U905" i="9"/>
  <c r="R905" i="9"/>
  <c r="Q905" i="9"/>
  <c r="M905" i="9"/>
  <c r="L905" i="9"/>
  <c r="K905" i="9"/>
  <c r="J905" i="9"/>
  <c r="S905" i="9" s="1"/>
  <c r="Y904" i="9"/>
  <c r="W904" i="9"/>
  <c r="V904" i="9"/>
  <c r="U904" i="9"/>
  <c r="R904" i="9"/>
  <c r="Q904" i="9"/>
  <c r="M904" i="9"/>
  <c r="L904" i="9"/>
  <c r="K904" i="9"/>
  <c r="J904" i="9"/>
  <c r="S904" i="9" s="1"/>
  <c r="Y903" i="9"/>
  <c r="W903" i="9"/>
  <c r="V903" i="9"/>
  <c r="U903" i="9"/>
  <c r="R903" i="9"/>
  <c r="Q903" i="9"/>
  <c r="M903" i="9"/>
  <c r="L903" i="9"/>
  <c r="K903" i="9"/>
  <c r="J903" i="9"/>
  <c r="S903" i="9" s="1"/>
  <c r="Y902" i="9"/>
  <c r="W902" i="9"/>
  <c r="V902" i="9"/>
  <c r="U902" i="9"/>
  <c r="R902" i="9"/>
  <c r="Q902" i="9"/>
  <c r="M902" i="9"/>
  <c r="L902" i="9"/>
  <c r="K902" i="9"/>
  <c r="J902" i="9"/>
  <c r="S902" i="9" s="1"/>
  <c r="Y901" i="9"/>
  <c r="W901" i="9"/>
  <c r="V901" i="9"/>
  <c r="U901" i="9"/>
  <c r="R901" i="9"/>
  <c r="Q901" i="9"/>
  <c r="M901" i="9"/>
  <c r="L901" i="9"/>
  <c r="K901" i="9"/>
  <c r="J901" i="9"/>
  <c r="S901" i="9" s="1"/>
  <c r="Y900" i="9"/>
  <c r="W900" i="9"/>
  <c r="V900" i="9"/>
  <c r="U900" i="9"/>
  <c r="R900" i="9"/>
  <c r="Q900" i="9"/>
  <c r="M900" i="9"/>
  <c r="L900" i="9"/>
  <c r="K900" i="9"/>
  <c r="J900" i="9"/>
  <c r="S900" i="9" s="1"/>
  <c r="Y899" i="9"/>
  <c r="W899" i="9"/>
  <c r="V899" i="9"/>
  <c r="U899" i="9"/>
  <c r="R899" i="9"/>
  <c r="Q899" i="9"/>
  <c r="M899" i="9"/>
  <c r="L899" i="9"/>
  <c r="K899" i="9"/>
  <c r="J899" i="9"/>
  <c r="Y898" i="9"/>
  <c r="W898" i="9"/>
  <c r="V898" i="9"/>
  <c r="U898" i="9"/>
  <c r="R898" i="9"/>
  <c r="Q898" i="9"/>
  <c r="M898" i="9"/>
  <c r="L898" i="9"/>
  <c r="K898" i="9"/>
  <c r="J898" i="9"/>
  <c r="S898" i="9" s="1"/>
  <c r="Y897" i="9"/>
  <c r="W897" i="9"/>
  <c r="V897" i="9"/>
  <c r="U897" i="9"/>
  <c r="R897" i="9"/>
  <c r="Q897" i="9"/>
  <c r="M897" i="9"/>
  <c r="L897" i="9"/>
  <c r="K897" i="9"/>
  <c r="J897" i="9"/>
  <c r="S897" i="9" s="1"/>
  <c r="Y896" i="9"/>
  <c r="W896" i="9"/>
  <c r="V896" i="9"/>
  <c r="U896" i="9"/>
  <c r="R896" i="9"/>
  <c r="Q896" i="9"/>
  <c r="M896" i="9"/>
  <c r="L896" i="9"/>
  <c r="K896" i="9"/>
  <c r="J896" i="9"/>
  <c r="S896" i="9" s="1"/>
  <c r="Y895" i="9"/>
  <c r="W895" i="9"/>
  <c r="V895" i="9"/>
  <c r="U895" i="9"/>
  <c r="R895" i="9"/>
  <c r="Q895" i="9"/>
  <c r="M895" i="9"/>
  <c r="L895" i="9"/>
  <c r="K895" i="9"/>
  <c r="J895" i="9"/>
  <c r="S895" i="9" s="1"/>
  <c r="Y894" i="9"/>
  <c r="O894" i="9" s="1"/>
  <c r="W894" i="9"/>
  <c r="V894" i="9"/>
  <c r="U894" i="9"/>
  <c r="R894" i="9"/>
  <c r="Q894" i="9"/>
  <c r="M894" i="9"/>
  <c r="L894" i="9"/>
  <c r="K894" i="9"/>
  <c r="J894" i="9"/>
  <c r="S894" i="9" s="1"/>
  <c r="Y893" i="9"/>
  <c r="W893" i="9"/>
  <c r="V893" i="9"/>
  <c r="U893" i="9"/>
  <c r="R893" i="9"/>
  <c r="Q893" i="9"/>
  <c r="M893" i="9"/>
  <c r="L893" i="9"/>
  <c r="K893" i="9"/>
  <c r="J893" i="9"/>
  <c r="S893" i="9" s="1"/>
  <c r="Y892" i="9"/>
  <c r="W892" i="9"/>
  <c r="V892" i="9"/>
  <c r="U892" i="9"/>
  <c r="R892" i="9"/>
  <c r="Q892" i="9"/>
  <c r="M892" i="9"/>
  <c r="L892" i="9"/>
  <c r="K892" i="9"/>
  <c r="J892" i="9"/>
  <c r="S892" i="9" s="1"/>
  <c r="Y891" i="9"/>
  <c r="O891" i="9" s="1"/>
  <c r="W891" i="9"/>
  <c r="V891" i="9"/>
  <c r="U891" i="9"/>
  <c r="R891" i="9"/>
  <c r="Q891" i="9"/>
  <c r="M891" i="9"/>
  <c r="L891" i="9"/>
  <c r="K891" i="9"/>
  <c r="J891" i="9"/>
  <c r="S891" i="9" s="1"/>
  <c r="Y890" i="9"/>
  <c r="W890" i="9"/>
  <c r="V890" i="9"/>
  <c r="U890" i="9"/>
  <c r="R890" i="9"/>
  <c r="Q890" i="9"/>
  <c r="M890" i="9"/>
  <c r="L890" i="9"/>
  <c r="K890" i="9"/>
  <c r="J890" i="9"/>
  <c r="S890" i="9" s="1"/>
  <c r="Y889" i="9"/>
  <c r="W889" i="9"/>
  <c r="V889" i="9"/>
  <c r="U889" i="9"/>
  <c r="R889" i="9"/>
  <c r="Q889" i="9"/>
  <c r="M889" i="9"/>
  <c r="L889" i="9"/>
  <c r="K889" i="9"/>
  <c r="J889" i="9"/>
  <c r="S889" i="9" s="1"/>
  <c r="Y888" i="9"/>
  <c r="W888" i="9"/>
  <c r="V888" i="9"/>
  <c r="U888" i="9"/>
  <c r="R888" i="9"/>
  <c r="Q888" i="9"/>
  <c r="M888" i="9"/>
  <c r="L888" i="9"/>
  <c r="K888" i="9"/>
  <c r="J888" i="9"/>
  <c r="S888" i="9" s="1"/>
  <c r="Y887" i="9"/>
  <c r="W887" i="9"/>
  <c r="V887" i="9"/>
  <c r="U887" i="9"/>
  <c r="R887" i="9"/>
  <c r="Q887" i="9"/>
  <c r="M887" i="9"/>
  <c r="L887" i="9"/>
  <c r="K887" i="9"/>
  <c r="J887" i="9"/>
  <c r="S887" i="9" s="1"/>
  <c r="Y886" i="9"/>
  <c r="O886" i="9" s="1"/>
  <c r="W886" i="9"/>
  <c r="V886" i="9"/>
  <c r="U886" i="9"/>
  <c r="R886" i="9"/>
  <c r="Q886" i="9"/>
  <c r="M886" i="9"/>
  <c r="L886" i="9"/>
  <c r="K886" i="9"/>
  <c r="J886" i="9"/>
  <c r="S886" i="9" s="1"/>
  <c r="Y885" i="9"/>
  <c r="W885" i="9"/>
  <c r="V885" i="9"/>
  <c r="U885" i="9"/>
  <c r="R885" i="9"/>
  <c r="Q885" i="9"/>
  <c r="M885" i="9"/>
  <c r="L885" i="9"/>
  <c r="K885" i="9"/>
  <c r="J885" i="9"/>
  <c r="S885" i="9" s="1"/>
  <c r="Y884" i="9"/>
  <c r="W884" i="9"/>
  <c r="V884" i="9"/>
  <c r="U884" i="9"/>
  <c r="R884" i="9"/>
  <c r="Q884" i="9"/>
  <c r="M884" i="9"/>
  <c r="L884" i="9"/>
  <c r="K884" i="9"/>
  <c r="J884" i="9"/>
  <c r="S884" i="9" s="1"/>
  <c r="Y883" i="9"/>
  <c r="W883" i="9"/>
  <c r="V883" i="9"/>
  <c r="U883" i="9"/>
  <c r="R883" i="9"/>
  <c r="Q883" i="9"/>
  <c r="M883" i="9"/>
  <c r="L883" i="9"/>
  <c r="K883" i="9"/>
  <c r="J883" i="9"/>
  <c r="S883" i="9" s="1"/>
  <c r="Y882" i="9"/>
  <c r="W882" i="9"/>
  <c r="V882" i="9"/>
  <c r="U882" i="9"/>
  <c r="R882" i="9"/>
  <c r="Q882" i="9"/>
  <c r="M882" i="9"/>
  <c r="L882" i="9"/>
  <c r="K882" i="9"/>
  <c r="J882" i="9"/>
  <c r="S882" i="9" s="1"/>
  <c r="Y881" i="9"/>
  <c r="W881" i="9"/>
  <c r="V881" i="9"/>
  <c r="U881" i="9"/>
  <c r="R881" i="9"/>
  <c r="Q881" i="9"/>
  <c r="M881" i="9"/>
  <c r="L881" i="9"/>
  <c r="K881" i="9"/>
  <c r="J881" i="9"/>
  <c r="S881" i="9" s="1"/>
  <c r="Y880" i="9"/>
  <c r="W880" i="9"/>
  <c r="V880" i="9"/>
  <c r="U880" i="9"/>
  <c r="R880" i="9"/>
  <c r="Q880" i="9"/>
  <c r="M880" i="9"/>
  <c r="L880" i="9"/>
  <c r="K880" i="9"/>
  <c r="J880" i="9"/>
  <c r="S880" i="9" s="1"/>
  <c r="Y879" i="9"/>
  <c r="W879" i="9"/>
  <c r="V879" i="9"/>
  <c r="U879" i="9"/>
  <c r="R879" i="9"/>
  <c r="Q879" i="9"/>
  <c r="M879" i="9"/>
  <c r="L879" i="9"/>
  <c r="K879" i="9"/>
  <c r="J879" i="9"/>
  <c r="S879" i="9" s="1"/>
  <c r="Y878" i="9"/>
  <c r="O878" i="9" s="1"/>
  <c r="W878" i="9"/>
  <c r="V878" i="9"/>
  <c r="U878" i="9"/>
  <c r="R878" i="9"/>
  <c r="Q878" i="9"/>
  <c r="M878" i="9"/>
  <c r="L878" i="9"/>
  <c r="K878" i="9"/>
  <c r="J878" i="9"/>
  <c r="S878" i="9" s="1"/>
  <c r="Y877" i="9"/>
  <c r="W877" i="9"/>
  <c r="V877" i="9"/>
  <c r="U877" i="9"/>
  <c r="R877" i="9"/>
  <c r="Q877" i="9"/>
  <c r="M877" i="9"/>
  <c r="L877" i="9"/>
  <c r="K877" i="9"/>
  <c r="J877" i="9"/>
  <c r="S877" i="9" s="1"/>
  <c r="Y876" i="9"/>
  <c r="W876" i="9"/>
  <c r="V876" i="9"/>
  <c r="U876" i="9"/>
  <c r="R876" i="9"/>
  <c r="Q876" i="9"/>
  <c r="M876" i="9"/>
  <c r="L876" i="9"/>
  <c r="K876" i="9"/>
  <c r="J876" i="9"/>
  <c r="Y875" i="9"/>
  <c r="W875" i="9"/>
  <c r="V875" i="9"/>
  <c r="U875" i="9"/>
  <c r="R875" i="9"/>
  <c r="Q875" i="9"/>
  <c r="M875" i="9"/>
  <c r="L875" i="9"/>
  <c r="K875" i="9"/>
  <c r="J875" i="9"/>
  <c r="S875" i="9" s="1"/>
  <c r="Y874" i="9"/>
  <c r="W874" i="9"/>
  <c r="V874" i="9"/>
  <c r="U874" i="9"/>
  <c r="R874" i="9"/>
  <c r="Q874" i="9"/>
  <c r="M874" i="9"/>
  <c r="L874" i="9"/>
  <c r="K874" i="9"/>
  <c r="J874" i="9"/>
  <c r="S874" i="9" s="1"/>
  <c r="Y873" i="9"/>
  <c r="W873" i="9"/>
  <c r="V873" i="9"/>
  <c r="U873" i="9"/>
  <c r="R873" i="9"/>
  <c r="Q873" i="9"/>
  <c r="M873" i="9"/>
  <c r="L873" i="9"/>
  <c r="K873" i="9"/>
  <c r="J873" i="9"/>
  <c r="S873" i="9" s="1"/>
  <c r="Y872" i="9"/>
  <c r="W872" i="9"/>
  <c r="V872" i="9"/>
  <c r="U872" i="9"/>
  <c r="R872" i="9"/>
  <c r="Q872" i="9"/>
  <c r="M872" i="9"/>
  <c r="L872" i="9"/>
  <c r="K872" i="9"/>
  <c r="J872" i="9"/>
  <c r="S872" i="9" s="1"/>
  <c r="Y871" i="9"/>
  <c r="O871" i="9" s="1"/>
  <c r="W871" i="9"/>
  <c r="V871" i="9"/>
  <c r="U871" i="9"/>
  <c r="R871" i="9"/>
  <c r="Q871" i="9"/>
  <c r="M871" i="9"/>
  <c r="L871" i="9"/>
  <c r="K871" i="9"/>
  <c r="J871" i="9"/>
  <c r="S871" i="9" s="1"/>
  <c r="Y870" i="9"/>
  <c r="W870" i="9"/>
  <c r="V870" i="9"/>
  <c r="U870" i="9"/>
  <c r="R870" i="9"/>
  <c r="Q870" i="9"/>
  <c r="M870" i="9"/>
  <c r="L870" i="9"/>
  <c r="K870" i="9"/>
  <c r="J870" i="9"/>
  <c r="S870" i="9" s="1"/>
  <c r="Y869" i="9"/>
  <c r="W869" i="9"/>
  <c r="V869" i="9"/>
  <c r="U869" i="9"/>
  <c r="R869" i="9"/>
  <c r="Q869" i="9"/>
  <c r="M869" i="9"/>
  <c r="L869" i="9"/>
  <c r="K869" i="9"/>
  <c r="J869" i="9"/>
  <c r="S869" i="9" s="1"/>
  <c r="Y868" i="9"/>
  <c r="W868" i="9"/>
  <c r="V868" i="9"/>
  <c r="U868" i="9"/>
  <c r="R868" i="9"/>
  <c r="Q868" i="9"/>
  <c r="M868" i="9"/>
  <c r="L868" i="9"/>
  <c r="K868" i="9"/>
  <c r="J868" i="9"/>
  <c r="S868" i="9" s="1"/>
  <c r="Y867" i="9"/>
  <c r="W867" i="9"/>
  <c r="V867" i="9"/>
  <c r="U867" i="9"/>
  <c r="R867" i="9"/>
  <c r="Q867" i="9"/>
  <c r="M867" i="9"/>
  <c r="L867" i="9"/>
  <c r="K867" i="9"/>
  <c r="J867" i="9"/>
  <c r="S867" i="9" s="1"/>
  <c r="Y866" i="9"/>
  <c r="W866" i="9"/>
  <c r="V866" i="9"/>
  <c r="U866" i="9"/>
  <c r="R866" i="9"/>
  <c r="Q866" i="9"/>
  <c r="M866" i="9"/>
  <c r="L866" i="9"/>
  <c r="K866" i="9"/>
  <c r="J866" i="9"/>
  <c r="S866" i="9" s="1"/>
  <c r="Y865" i="9"/>
  <c r="W865" i="9"/>
  <c r="V865" i="9"/>
  <c r="U865" i="9"/>
  <c r="R865" i="9"/>
  <c r="Q865" i="9"/>
  <c r="M865" i="9"/>
  <c r="L865" i="9"/>
  <c r="K865" i="9"/>
  <c r="J865" i="9"/>
  <c r="S865" i="9" s="1"/>
  <c r="Y864" i="9"/>
  <c r="W864" i="9"/>
  <c r="V864" i="9"/>
  <c r="U864" i="9"/>
  <c r="R864" i="9"/>
  <c r="Q864" i="9"/>
  <c r="M864" i="9"/>
  <c r="L864" i="9"/>
  <c r="K864" i="9"/>
  <c r="J864" i="9"/>
  <c r="S864" i="9" s="1"/>
  <c r="Y863" i="9"/>
  <c r="W863" i="9"/>
  <c r="V863" i="9"/>
  <c r="U863" i="9"/>
  <c r="R863" i="9"/>
  <c r="Q863" i="9"/>
  <c r="M863" i="9"/>
  <c r="L863" i="9"/>
  <c r="K863" i="9"/>
  <c r="J863" i="9"/>
  <c r="S863" i="9" s="1"/>
  <c r="Y862" i="9"/>
  <c r="W862" i="9"/>
  <c r="V862" i="9"/>
  <c r="U862" i="9"/>
  <c r="R862" i="9"/>
  <c r="Q862" i="9"/>
  <c r="M862" i="9"/>
  <c r="L862" i="9"/>
  <c r="K862" i="9"/>
  <c r="J862" i="9"/>
  <c r="S862" i="9" s="1"/>
  <c r="Y861" i="9"/>
  <c r="W861" i="9"/>
  <c r="V861" i="9"/>
  <c r="U861" i="9"/>
  <c r="R861" i="9"/>
  <c r="Q861" i="9"/>
  <c r="M861" i="9"/>
  <c r="L861" i="9"/>
  <c r="K861" i="9"/>
  <c r="J861" i="9"/>
  <c r="S861" i="9" s="1"/>
  <c r="Y860" i="9"/>
  <c r="W860" i="9"/>
  <c r="V860" i="9"/>
  <c r="U860" i="9"/>
  <c r="R860" i="9"/>
  <c r="Q860" i="9"/>
  <c r="M860" i="9"/>
  <c r="L860" i="9"/>
  <c r="K860" i="9"/>
  <c r="J860" i="9"/>
  <c r="Y859" i="9"/>
  <c r="W859" i="9"/>
  <c r="V859" i="9"/>
  <c r="U859" i="9"/>
  <c r="R859" i="9"/>
  <c r="Q859" i="9"/>
  <c r="M859" i="9"/>
  <c r="L859" i="9"/>
  <c r="K859" i="9"/>
  <c r="J859" i="9"/>
  <c r="S859" i="9" s="1"/>
  <c r="Y858" i="9"/>
  <c r="W858" i="9"/>
  <c r="V858" i="9"/>
  <c r="U858" i="9"/>
  <c r="R858" i="9"/>
  <c r="Q858" i="9"/>
  <c r="M858" i="9"/>
  <c r="L858" i="9"/>
  <c r="K858" i="9"/>
  <c r="J858" i="9"/>
  <c r="S858" i="9" s="1"/>
  <c r="Y857" i="9"/>
  <c r="W857" i="9"/>
  <c r="V857" i="9"/>
  <c r="U857" i="9"/>
  <c r="R857" i="9"/>
  <c r="Q857" i="9"/>
  <c r="M857" i="9"/>
  <c r="L857" i="9"/>
  <c r="K857" i="9"/>
  <c r="J857" i="9"/>
  <c r="S857" i="9" s="1"/>
  <c r="Y856" i="9"/>
  <c r="W856" i="9"/>
  <c r="V856" i="9"/>
  <c r="U856" i="9"/>
  <c r="R856" i="9"/>
  <c r="Q856" i="9"/>
  <c r="M856" i="9"/>
  <c r="L856" i="9"/>
  <c r="K856" i="9"/>
  <c r="J856" i="9"/>
  <c r="S856" i="9" s="1"/>
  <c r="Y855" i="9"/>
  <c r="W855" i="9"/>
  <c r="V855" i="9"/>
  <c r="U855" i="9"/>
  <c r="R855" i="9"/>
  <c r="Q855" i="9"/>
  <c r="M855" i="9"/>
  <c r="L855" i="9"/>
  <c r="K855" i="9"/>
  <c r="J855" i="9"/>
  <c r="Y854" i="9"/>
  <c r="W854" i="9"/>
  <c r="V854" i="9"/>
  <c r="U854" i="9"/>
  <c r="R854" i="9"/>
  <c r="Q854" i="9"/>
  <c r="M854" i="9"/>
  <c r="L854" i="9"/>
  <c r="K854" i="9"/>
  <c r="J854" i="9"/>
  <c r="S854" i="9" s="1"/>
  <c r="Y853" i="9"/>
  <c r="W853" i="9"/>
  <c r="V853" i="9"/>
  <c r="U853" i="9"/>
  <c r="R853" i="9"/>
  <c r="Q853" i="9"/>
  <c r="M853" i="9"/>
  <c r="L853" i="9"/>
  <c r="K853" i="9"/>
  <c r="J853" i="9"/>
  <c r="S853" i="9" s="1"/>
  <c r="Y852" i="9"/>
  <c r="W852" i="9"/>
  <c r="V852" i="9"/>
  <c r="U852" i="9"/>
  <c r="R852" i="9"/>
  <c r="Q852" i="9"/>
  <c r="M852" i="9"/>
  <c r="L852" i="9"/>
  <c r="K852" i="9"/>
  <c r="J852" i="9"/>
  <c r="Y851" i="9"/>
  <c r="W851" i="9"/>
  <c r="V851" i="9"/>
  <c r="U851" i="9"/>
  <c r="R851" i="9"/>
  <c r="Q851" i="9"/>
  <c r="M851" i="9"/>
  <c r="L851" i="9"/>
  <c r="K851" i="9"/>
  <c r="J851" i="9"/>
  <c r="S851" i="9" s="1"/>
  <c r="Y850" i="9"/>
  <c r="W850" i="9"/>
  <c r="V850" i="9"/>
  <c r="U850" i="9"/>
  <c r="R850" i="9"/>
  <c r="Q850" i="9"/>
  <c r="M850" i="9"/>
  <c r="L850" i="9"/>
  <c r="K850" i="9"/>
  <c r="J850" i="9"/>
  <c r="S850" i="9" s="1"/>
  <c r="Y849" i="9"/>
  <c r="W849" i="9"/>
  <c r="V849" i="9"/>
  <c r="U849" i="9"/>
  <c r="R849" i="9"/>
  <c r="Q849" i="9"/>
  <c r="M849" i="9"/>
  <c r="L849" i="9"/>
  <c r="K849" i="9"/>
  <c r="J849" i="9"/>
  <c r="S849" i="9" s="1"/>
  <c r="Y848" i="9"/>
  <c r="W848" i="9"/>
  <c r="V848" i="9"/>
  <c r="U848" i="9"/>
  <c r="R848" i="9"/>
  <c r="Q848" i="9"/>
  <c r="M848" i="9"/>
  <c r="L848" i="9"/>
  <c r="K848" i="9"/>
  <c r="J848" i="9"/>
  <c r="S848" i="9" s="1"/>
  <c r="Y847" i="9"/>
  <c r="W847" i="9"/>
  <c r="V847" i="9"/>
  <c r="U847" i="9"/>
  <c r="R847" i="9"/>
  <c r="Q847" i="9"/>
  <c r="M847" i="9"/>
  <c r="L847" i="9"/>
  <c r="K847" i="9"/>
  <c r="J847" i="9"/>
  <c r="S847" i="9" s="1"/>
  <c r="Y846" i="9"/>
  <c r="W846" i="9"/>
  <c r="V846" i="9"/>
  <c r="U846" i="9"/>
  <c r="R846" i="9"/>
  <c r="Q846" i="9"/>
  <c r="M846" i="9"/>
  <c r="L846" i="9"/>
  <c r="K846" i="9"/>
  <c r="J846" i="9"/>
  <c r="S846" i="9" s="1"/>
  <c r="Y845" i="9"/>
  <c r="W845" i="9"/>
  <c r="V845" i="9"/>
  <c r="U845" i="9"/>
  <c r="R845" i="9"/>
  <c r="Q845" i="9"/>
  <c r="M845" i="9"/>
  <c r="L845" i="9"/>
  <c r="K845" i="9"/>
  <c r="J845" i="9"/>
  <c r="S845" i="9" s="1"/>
  <c r="Y844" i="9"/>
  <c r="W844" i="9"/>
  <c r="V844" i="9"/>
  <c r="U844" i="9"/>
  <c r="R844" i="9"/>
  <c r="Q844" i="9"/>
  <c r="M844" i="9"/>
  <c r="L844" i="9"/>
  <c r="K844" i="9"/>
  <c r="J844" i="9"/>
  <c r="Y843" i="9"/>
  <c r="W843" i="9"/>
  <c r="V843" i="9"/>
  <c r="U843" i="9"/>
  <c r="R843" i="9"/>
  <c r="Q843" i="9"/>
  <c r="M843" i="9"/>
  <c r="L843" i="9"/>
  <c r="K843" i="9"/>
  <c r="J843" i="9"/>
  <c r="S843" i="9" s="1"/>
  <c r="Y842" i="9"/>
  <c r="W842" i="9"/>
  <c r="V842" i="9"/>
  <c r="U842" i="9"/>
  <c r="R842" i="9"/>
  <c r="Q842" i="9"/>
  <c r="M842" i="9"/>
  <c r="L842" i="9"/>
  <c r="K842" i="9"/>
  <c r="J842" i="9"/>
  <c r="S842" i="9" s="1"/>
  <c r="Y841" i="9"/>
  <c r="W841" i="9"/>
  <c r="V841" i="9"/>
  <c r="U841" i="9"/>
  <c r="R841" i="9"/>
  <c r="Q841" i="9"/>
  <c r="M841" i="9"/>
  <c r="L841" i="9"/>
  <c r="K841" i="9"/>
  <c r="J841" i="9"/>
  <c r="S841" i="9" s="1"/>
  <c r="Y840" i="9"/>
  <c r="W840" i="9"/>
  <c r="V840" i="9"/>
  <c r="U840" i="9"/>
  <c r="R840" i="9"/>
  <c r="Q840" i="9"/>
  <c r="M840" i="9"/>
  <c r="L840" i="9"/>
  <c r="K840" i="9"/>
  <c r="J840" i="9"/>
  <c r="S840" i="9" s="1"/>
  <c r="Y839" i="9"/>
  <c r="W839" i="9"/>
  <c r="V839" i="9"/>
  <c r="U839" i="9"/>
  <c r="R839" i="9"/>
  <c r="Q839" i="9"/>
  <c r="M839" i="9"/>
  <c r="L839" i="9"/>
  <c r="K839" i="9"/>
  <c r="J839" i="9"/>
  <c r="S839" i="9" s="1"/>
  <c r="Y838" i="9"/>
  <c r="W838" i="9"/>
  <c r="V838" i="9"/>
  <c r="U838" i="9"/>
  <c r="R838" i="9"/>
  <c r="Q838" i="9"/>
  <c r="M838" i="9"/>
  <c r="L838" i="9"/>
  <c r="K838" i="9"/>
  <c r="J838" i="9"/>
  <c r="S838" i="9" s="1"/>
  <c r="Y837" i="9"/>
  <c r="W837" i="9"/>
  <c r="V837" i="9"/>
  <c r="U837" i="9"/>
  <c r="R837" i="9"/>
  <c r="Q837" i="9"/>
  <c r="M837" i="9"/>
  <c r="L837" i="9"/>
  <c r="K837" i="9"/>
  <c r="J837" i="9"/>
  <c r="S837" i="9" s="1"/>
  <c r="Y836" i="9"/>
  <c r="W836" i="9"/>
  <c r="V836" i="9"/>
  <c r="U836" i="9"/>
  <c r="R836" i="9"/>
  <c r="Q836" i="9"/>
  <c r="M836" i="9"/>
  <c r="L836" i="9"/>
  <c r="K836" i="9"/>
  <c r="J836" i="9"/>
  <c r="S836" i="9" s="1"/>
  <c r="Y835" i="9"/>
  <c r="W835" i="9"/>
  <c r="V835" i="9"/>
  <c r="U835" i="9"/>
  <c r="R835" i="9"/>
  <c r="Q835" i="9"/>
  <c r="M835" i="9"/>
  <c r="L835" i="9"/>
  <c r="K835" i="9"/>
  <c r="J835" i="9"/>
  <c r="S835" i="9" s="1"/>
  <c r="Y834" i="9"/>
  <c r="W834" i="9"/>
  <c r="V834" i="9"/>
  <c r="U834" i="9"/>
  <c r="R834" i="9"/>
  <c r="Q834" i="9"/>
  <c r="M834" i="9"/>
  <c r="L834" i="9"/>
  <c r="K834" i="9"/>
  <c r="J834" i="9"/>
  <c r="S834" i="9" s="1"/>
  <c r="Y833" i="9"/>
  <c r="W833" i="9"/>
  <c r="V833" i="9"/>
  <c r="U833" i="9"/>
  <c r="R833" i="9"/>
  <c r="Q833" i="9"/>
  <c r="M833" i="9"/>
  <c r="L833" i="9"/>
  <c r="K833" i="9"/>
  <c r="J833" i="9"/>
  <c r="S833" i="9" s="1"/>
  <c r="Y832" i="9"/>
  <c r="W832" i="9"/>
  <c r="V832" i="9"/>
  <c r="U832" i="9"/>
  <c r="R832" i="9"/>
  <c r="Q832" i="9"/>
  <c r="M832" i="9"/>
  <c r="L832" i="9"/>
  <c r="K832" i="9"/>
  <c r="J832" i="9"/>
  <c r="S832" i="9" s="1"/>
  <c r="Y831" i="9"/>
  <c r="W831" i="9"/>
  <c r="V831" i="9"/>
  <c r="U831" i="9"/>
  <c r="R831" i="9"/>
  <c r="Q831" i="9"/>
  <c r="M831" i="9"/>
  <c r="L831" i="9"/>
  <c r="K831" i="9"/>
  <c r="J831" i="9"/>
  <c r="S831" i="9" s="1"/>
  <c r="Y830" i="9"/>
  <c r="W830" i="9"/>
  <c r="V830" i="9"/>
  <c r="U830" i="9"/>
  <c r="R830" i="9"/>
  <c r="Q830" i="9"/>
  <c r="M830" i="9"/>
  <c r="L830" i="9"/>
  <c r="K830" i="9"/>
  <c r="J830" i="9"/>
  <c r="S830" i="9" s="1"/>
  <c r="Y829" i="9"/>
  <c r="W829" i="9"/>
  <c r="V829" i="9"/>
  <c r="U829" i="9"/>
  <c r="R829" i="9"/>
  <c r="Q829" i="9"/>
  <c r="M829" i="9"/>
  <c r="L829" i="9"/>
  <c r="K829" i="9"/>
  <c r="J829" i="9"/>
  <c r="S829" i="9" s="1"/>
  <c r="Y828" i="9"/>
  <c r="W828" i="9"/>
  <c r="V828" i="9"/>
  <c r="U828" i="9"/>
  <c r="R828" i="9"/>
  <c r="Q828" i="9"/>
  <c r="M828" i="9"/>
  <c r="L828" i="9"/>
  <c r="K828" i="9"/>
  <c r="J828" i="9"/>
  <c r="Y827" i="9"/>
  <c r="W827" i="9"/>
  <c r="V827" i="9"/>
  <c r="U827" i="9"/>
  <c r="R827" i="9"/>
  <c r="Q827" i="9"/>
  <c r="M827" i="9"/>
  <c r="L827" i="9"/>
  <c r="K827" i="9"/>
  <c r="J827" i="9"/>
  <c r="S827" i="9" s="1"/>
  <c r="Y826" i="9"/>
  <c r="W826" i="9"/>
  <c r="V826" i="9"/>
  <c r="U826" i="9"/>
  <c r="R826" i="9"/>
  <c r="Q826" i="9"/>
  <c r="M826" i="9"/>
  <c r="L826" i="9"/>
  <c r="K826" i="9"/>
  <c r="J826" i="9"/>
  <c r="S826" i="9" s="1"/>
  <c r="Y825" i="9"/>
  <c r="W825" i="9"/>
  <c r="V825" i="9"/>
  <c r="U825" i="9"/>
  <c r="R825" i="9"/>
  <c r="Q825" i="9"/>
  <c r="M825" i="9"/>
  <c r="L825" i="9"/>
  <c r="K825" i="9"/>
  <c r="J825" i="9"/>
  <c r="S825" i="9" s="1"/>
  <c r="Y824" i="9"/>
  <c r="W824" i="9"/>
  <c r="V824" i="9"/>
  <c r="U824" i="9"/>
  <c r="R824" i="9"/>
  <c r="Q824" i="9"/>
  <c r="M824" i="9"/>
  <c r="L824" i="9"/>
  <c r="K824" i="9"/>
  <c r="J824" i="9"/>
  <c r="S824" i="9" s="1"/>
  <c r="Y823" i="9"/>
  <c r="W823" i="9"/>
  <c r="V823" i="9"/>
  <c r="U823" i="9"/>
  <c r="R823" i="9"/>
  <c r="Q823" i="9"/>
  <c r="M823" i="9"/>
  <c r="L823" i="9"/>
  <c r="K823" i="9"/>
  <c r="J823" i="9"/>
  <c r="Y822" i="9"/>
  <c r="W822" i="9"/>
  <c r="V822" i="9"/>
  <c r="U822" i="9"/>
  <c r="R822" i="9"/>
  <c r="Q822" i="9"/>
  <c r="M822" i="9"/>
  <c r="L822" i="9"/>
  <c r="K822" i="9"/>
  <c r="J822" i="9"/>
  <c r="S822" i="9" s="1"/>
  <c r="Y821" i="9"/>
  <c r="O821" i="9" s="1"/>
  <c r="W821" i="9"/>
  <c r="V821" i="9"/>
  <c r="U821" i="9"/>
  <c r="R821" i="9"/>
  <c r="Q821" i="9"/>
  <c r="M821" i="9"/>
  <c r="L821" i="9"/>
  <c r="K821" i="9"/>
  <c r="J821" i="9"/>
  <c r="S821" i="9" s="1"/>
  <c r="Y820" i="9"/>
  <c r="W820" i="9"/>
  <c r="V820" i="9"/>
  <c r="U820" i="9"/>
  <c r="R820" i="9"/>
  <c r="Q820" i="9"/>
  <c r="M820" i="9"/>
  <c r="L820" i="9"/>
  <c r="K820" i="9"/>
  <c r="J820" i="9"/>
  <c r="Y819" i="9"/>
  <c r="W819" i="9"/>
  <c r="V819" i="9"/>
  <c r="U819" i="9"/>
  <c r="R819" i="9"/>
  <c r="Q819" i="9"/>
  <c r="M819" i="9"/>
  <c r="L819" i="9"/>
  <c r="K819" i="9"/>
  <c r="J819" i="9"/>
  <c r="S819" i="9" s="1"/>
  <c r="Y818" i="9"/>
  <c r="W818" i="9"/>
  <c r="V818" i="9"/>
  <c r="U818" i="9"/>
  <c r="R818" i="9"/>
  <c r="Q818" i="9"/>
  <c r="M818" i="9"/>
  <c r="L818" i="9"/>
  <c r="K818" i="9"/>
  <c r="J818" i="9"/>
  <c r="Y817" i="9"/>
  <c r="O817" i="9" s="1"/>
  <c r="W817" i="9"/>
  <c r="V817" i="9"/>
  <c r="U817" i="9"/>
  <c r="R817" i="9"/>
  <c r="Q817" i="9"/>
  <c r="M817" i="9"/>
  <c r="L817" i="9"/>
  <c r="K817" i="9"/>
  <c r="J817" i="9"/>
  <c r="S817" i="9" s="1"/>
  <c r="Y816" i="9"/>
  <c r="W816" i="9"/>
  <c r="V816" i="9"/>
  <c r="U816" i="9"/>
  <c r="R816" i="9"/>
  <c r="Q816" i="9"/>
  <c r="M816" i="9"/>
  <c r="L816" i="9"/>
  <c r="K816" i="9"/>
  <c r="J816" i="9"/>
  <c r="S816" i="9" s="1"/>
  <c r="Y815" i="9"/>
  <c r="W815" i="9"/>
  <c r="V815" i="9"/>
  <c r="U815" i="9"/>
  <c r="R815" i="9"/>
  <c r="Q815" i="9"/>
  <c r="M815" i="9"/>
  <c r="L815" i="9"/>
  <c r="K815" i="9"/>
  <c r="J815" i="9"/>
  <c r="S815" i="9" s="1"/>
  <c r="Y814" i="9"/>
  <c r="W814" i="9"/>
  <c r="V814" i="9"/>
  <c r="U814" i="9"/>
  <c r="R814" i="9"/>
  <c r="Q814" i="9"/>
  <c r="M814" i="9"/>
  <c r="L814" i="9"/>
  <c r="K814" i="9"/>
  <c r="J814" i="9"/>
  <c r="S814" i="9" s="1"/>
  <c r="Y813" i="9"/>
  <c r="W813" i="9"/>
  <c r="V813" i="9"/>
  <c r="U813" i="9"/>
  <c r="R813" i="9"/>
  <c r="Q813" i="9"/>
  <c r="M813" i="9"/>
  <c r="L813" i="9"/>
  <c r="K813" i="9"/>
  <c r="J813" i="9"/>
  <c r="S813" i="9" s="1"/>
  <c r="Y812" i="9"/>
  <c r="O812" i="9" s="1"/>
  <c r="W812" i="9"/>
  <c r="V812" i="9"/>
  <c r="U812" i="9"/>
  <c r="R812" i="9"/>
  <c r="Q812" i="9"/>
  <c r="M812" i="9"/>
  <c r="L812" i="9"/>
  <c r="K812" i="9"/>
  <c r="J812" i="9"/>
  <c r="S812" i="9" s="1"/>
  <c r="Y811" i="9"/>
  <c r="W811" i="9"/>
  <c r="V811" i="9"/>
  <c r="U811" i="9"/>
  <c r="R811" i="9"/>
  <c r="Q811" i="9"/>
  <c r="M811" i="9"/>
  <c r="L811" i="9"/>
  <c r="K811" i="9"/>
  <c r="J811" i="9"/>
  <c r="S811" i="9" s="1"/>
  <c r="Y810" i="9"/>
  <c r="W810" i="9"/>
  <c r="V810" i="9"/>
  <c r="U810" i="9"/>
  <c r="R810" i="9"/>
  <c r="Q810" i="9"/>
  <c r="M810" i="9"/>
  <c r="L810" i="9"/>
  <c r="K810" i="9"/>
  <c r="J810" i="9"/>
  <c r="Y809" i="9"/>
  <c r="W809" i="9"/>
  <c r="V809" i="9"/>
  <c r="U809" i="9"/>
  <c r="R809" i="9"/>
  <c r="Q809" i="9"/>
  <c r="M809" i="9"/>
  <c r="L809" i="9"/>
  <c r="K809" i="9"/>
  <c r="J809" i="9"/>
  <c r="S809" i="9" s="1"/>
  <c r="Y808" i="9"/>
  <c r="W808" i="9"/>
  <c r="V808" i="9"/>
  <c r="U808" i="9"/>
  <c r="R808" i="9"/>
  <c r="Q808" i="9"/>
  <c r="M808" i="9"/>
  <c r="L808" i="9"/>
  <c r="K808" i="9"/>
  <c r="J808" i="9"/>
  <c r="S808" i="9" s="1"/>
  <c r="Y807" i="9"/>
  <c r="W807" i="9"/>
  <c r="V807" i="9"/>
  <c r="U807" i="9"/>
  <c r="R807" i="9"/>
  <c r="Q807" i="9"/>
  <c r="M807" i="9"/>
  <c r="L807" i="9"/>
  <c r="K807" i="9"/>
  <c r="J807" i="9"/>
  <c r="S807" i="9" s="1"/>
  <c r="Y806" i="9"/>
  <c r="W806" i="9"/>
  <c r="V806" i="9"/>
  <c r="U806" i="9"/>
  <c r="R806" i="9"/>
  <c r="Q806" i="9"/>
  <c r="M806" i="9"/>
  <c r="L806" i="9"/>
  <c r="K806" i="9"/>
  <c r="J806" i="9"/>
  <c r="S806" i="9" s="1"/>
  <c r="Y805" i="9"/>
  <c r="W805" i="9"/>
  <c r="V805" i="9"/>
  <c r="U805" i="9"/>
  <c r="R805" i="9"/>
  <c r="Q805" i="9"/>
  <c r="M805" i="9"/>
  <c r="L805" i="9"/>
  <c r="K805" i="9"/>
  <c r="J805" i="9"/>
  <c r="S805" i="9" s="1"/>
  <c r="Y804" i="9"/>
  <c r="W804" i="9"/>
  <c r="V804" i="9"/>
  <c r="U804" i="9"/>
  <c r="R804" i="9"/>
  <c r="Q804" i="9"/>
  <c r="M804" i="9"/>
  <c r="L804" i="9"/>
  <c r="K804" i="9"/>
  <c r="J804" i="9"/>
  <c r="S804" i="9" s="1"/>
  <c r="Y803" i="9"/>
  <c r="W803" i="9"/>
  <c r="V803" i="9"/>
  <c r="U803" i="9"/>
  <c r="R803" i="9"/>
  <c r="Q803" i="9"/>
  <c r="M803" i="9"/>
  <c r="L803" i="9"/>
  <c r="K803" i="9"/>
  <c r="J803" i="9"/>
  <c r="S803" i="9" s="1"/>
  <c r="Y802" i="9"/>
  <c r="W802" i="9"/>
  <c r="V802" i="9"/>
  <c r="U802" i="9"/>
  <c r="R802" i="9"/>
  <c r="Q802" i="9"/>
  <c r="M802" i="9"/>
  <c r="L802" i="9"/>
  <c r="K802" i="9"/>
  <c r="J802" i="9"/>
  <c r="S802" i="9" s="1"/>
  <c r="Y801" i="9"/>
  <c r="W801" i="9"/>
  <c r="V801" i="9"/>
  <c r="U801" i="9"/>
  <c r="R801" i="9"/>
  <c r="Q801" i="9"/>
  <c r="M801" i="9"/>
  <c r="L801" i="9"/>
  <c r="K801" i="9"/>
  <c r="J801" i="9"/>
  <c r="S801" i="9" s="1"/>
  <c r="Y800" i="9"/>
  <c r="W800" i="9"/>
  <c r="V800" i="9"/>
  <c r="U800" i="9"/>
  <c r="R800" i="9"/>
  <c r="Q800" i="9"/>
  <c r="M800" i="9"/>
  <c r="L800" i="9"/>
  <c r="K800" i="9"/>
  <c r="J800" i="9"/>
  <c r="S800" i="9" s="1"/>
  <c r="Y799" i="9"/>
  <c r="W799" i="9"/>
  <c r="V799" i="9"/>
  <c r="U799" i="9"/>
  <c r="R799" i="9"/>
  <c r="Q799" i="9"/>
  <c r="M799" i="9"/>
  <c r="L799" i="9"/>
  <c r="K799" i="9"/>
  <c r="J799" i="9"/>
  <c r="S799" i="9" s="1"/>
  <c r="Y798" i="9"/>
  <c r="O798" i="9" s="1"/>
  <c r="W798" i="9"/>
  <c r="V798" i="9"/>
  <c r="U798" i="9"/>
  <c r="R798" i="9"/>
  <c r="Q798" i="9"/>
  <c r="M798" i="9"/>
  <c r="L798" i="9"/>
  <c r="K798" i="9"/>
  <c r="J798" i="9"/>
  <c r="S798" i="9" s="1"/>
  <c r="Y797" i="9"/>
  <c r="W797" i="9"/>
  <c r="V797" i="9"/>
  <c r="U797" i="9"/>
  <c r="R797" i="9"/>
  <c r="Q797" i="9"/>
  <c r="M797" i="9"/>
  <c r="L797" i="9"/>
  <c r="K797" i="9"/>
  <c r="J797" i="9"/>
  <c r="S797" i="9" s="1"/>
  <c r="Y796" i="9"/>
  <c r="W796" i="9"/>
  <c r="V796" i="9"/>
  <c r="U796" i="9"/>
  <c r="R796" i="9"/>
  <c r="Q796" i="9"/>
  <c r="M796" i="9"/>
  <c r="L796" i="9"/>
  <c r="K796" i="9"/>
  <c r="J796" i="9"/>
  <c r="S796" i="9" s="1"/>
  <c r="Y795" i="9"/>
  <c r="W795" i="9"/>
  <c r="V795" i="9"/>
  <c r="U795" i="9"/>
  <c r="R795" i="9"/>
  <c r="Q795" i="9"/>
  <c r="M795" i="9"/>
  <c r="L795" i="9"/>
  <c r="K795" i="9"/>
  <c r="J795" i="9"/>
  <c r="S795" i="9" s="1"/>
  <c r="Y794" i="9"/>
  <c r="W794" i="9"/>
  <c r="V794" i="9"/>
  <c r="U794" i="9"/>
  <c r="R794" i="9"/>
  <c r="Q794" i="9"/>
  <c r="M794" i="9"/>
  <c r="L794" i="9"/>
  <c r="K794" i="9"/>
  <c r="J794" i="9"/>
  <c r="S794" i="9" s="1"/>
  <c r="Y793" i="9"/>
  <c r="W793" i="9"/>
  <c r="V793" i="9"/>
  <c r="U793" i="9"/>
  <c r="R793" i="9"/>
  <c r="Q793" i="9"/>
  <c r="M793" i="9"/>
  <c r="L793" i="9"/>
  <c r="K793" i="9"/>
  <c r="J793" i="9"/>
  <c r="S793" i="9" s="1"/>
  <c r="Y792" i="9"/>
  <c r="W792" i="9"/>
  <c r="V792" i="9"/>
  <c r="U792" i="9"/>
  <c r="R792" i="9"/>
  <c r="Q792" i="9"/>
  <c r="M792" i="9"/>
  <c r="L792" i="9"/>
  <c r="K792" i="9"/>
  <c r="J792" i="9"/>
  <c r="S792" i="9" s="1"/>
  <c r="Y791" i="9"/>
  <c r="W791" i="9"/>
  <c r="V791" i="9"/>
  <c r="U791" i="9"/>
  <c r="R791" i="9"/>
  <c r="Q791" i="9"/>
  <c r="M791" i="9"/>
  <c r="L791" i="9"/>
  <c r="K791" i="9"/>
  <c r="J791" i="9"/>
  <c r="Y790" i="9"/>
  <c r="W790" i="9"/>
  <c r="V790" i="9"/>
  <c r="U790" i="9"/>
  <c r="R790" i="9"/>
  <c r="Q790" i="9"/>
  <c r="M790" i="9"/>
  <c r="L790" i="9"/>
  <c r="K790" i="9"/>
  <c r="J790" i="9"/>
  <c r="S790" i="9" s="1"/>
  <c r="Y789" i="9"/>
  <c r="W789" i="9"/>
  <c r="V789" i="9"/>
  <c r="U789" i="9"/>
  <c r="R789" i="9"/>
  <c r="Q789" i="9"/>
  <c r="M789" i="9"/>
  <c r="L789" i="9"/>
  <c r="K789" i="9"/>
  <c r="J789" i="9"/>
  <c r="S789" i="9" s="1"/>
  <c r="Y788" i="9"/>
  <c r="W788" i="9"/>
  <c r="V788" i="9"/>
  <c r="U788" i="9"/>
  <c r="R788" i="9"/>
  <c r="Q788" i="9"/>
  <c r="M788" i="9"/>
  <c r="L788" i="9"/>
  <c r="K788" i="9"/>
  <c r="J788" i="9"/>
  <c r="Y787" i="9"/>
  <c r="W787" i="9"/>
  <c r="V787" i="9"/>
  <c r="U787" i="9"/>
  <c r="R787" i="9"/>
  <c r="Q787" i="9"/>
  <c r="M787" i="9"/>
  <c r="L787" i="9"/>
  <c r="K787" i="9"/>
  <c r="J787" i="9"/>
  <c r="S787" i="9" s="1"/>
  <c r="Y786" i="9"/>
  <c r="W786" i="9"/>
  <c r="V786" i="9"/>
  <c r="U786" i="9"/>
  <c r="R786" i="9"/>
  <c r="Q786" i="9"/>
  <c r="M786" i="9"/>
  <c r="L786" i="9"/>
  <c r="K786" i="9"/>
  <c r="J786" i="9"/>
  <c r="Y785" i="9"/>
  <c r="W785" i="9"/>
  <c r="V785" i="9"/>
  <c r="U785" i="9"/>
  <c r="R785" i="9"/>
  <c r="Q785" i="9"/>
  <c r="M785" i="9"/>
  <c r="L785" i="9"/>
  <c r="K785" i="9"/>
  <c r="J785" i="9"/>
  <c r="S785" i="9" s="1"/>
  <c r="Y784" i="9"/>
  <c r="W784" i="9"/>
  <c r="V784" i="9"/>
  <c r="U784" i="9"/>
  <c r="R784" i="9"/>
  <c r="Q784" i="9"/>
  <c r="M784" i="9"/>
  <c r="L784" i="9"/>
  <c r="K784" i="9"/>
  <c r="J784" i="9"/>
  <c r="S784" i="9" s="1"/>
  <c r="Y783" i="9"/>
  <c r="W783" i="9"/>
  <c r="V783" i="9"/>
  <c r="U783" i="9"/>
  <c r="R783" i="9"/>
  <c r="Q783" i="9"/>
  <c r="M783" i="9"/>
  <c r="L783" i="9"/>
  <c r="K783" i="9"/>
  <c r="J783" i="9"/>
  <c r="Y782" i="9"/>
  <c r="W782" i="9"/>
  <c r="V782" i="9"/>
  <c r="U782" i="9"/>
  <c r="R782" i="9"/>
  <c r="Q782" i="9"/>
  <c r="M782" i="9"/>
  <c r="L782" i="9"/>
  <c r="K782" i="9"/>
  <c r="J782" i="9"/>
  <c r="S782" i="9" s="1"/>
  <c r="Y781" i="9"/>
  <c r="W781" i="9"/>
  <c r="V781" i="9"/>
  <c r="U781" i="9"/>
  <c r="R781" i="9"/>
  <c r="Q781" i="9"/>
  <c r="M781" i="9"/>
  <c r="L781" i="9"/>
  <c r="K781" i="9"/>
  <c r="J781" i="9"/>
  <c r="S781" i="9" s="1"/>
  <c r="Y780" i="9"/>
  <c r="W780" i="9"/>
  <c r="V780" i="9"/>
  <c r="U780" i="9"/>
  <c r="R780" i="9"/>
  <c r="Q780" i="9"/>
  <c r="M780" i="9"/>
  <c r="L780" i="9"/>
  <c r="K780" i="9"/>
  <c r="J780" i="9"/>
  <c r="S780" i="9" s="1"/>
  <c r="Y779" i="9"/>
  <c r="W779" i="9"/>
  <c r="V779" i="9"/>
  <c r="U779" i="9"/>
  <c r="R779" i="9"/>
  <c r="Q779" i="9"/>
  <c r="M779" i="9"/>
  <c r="L779" i="9"/>
  <c r="K779" i="9"/>
  <c r="J779" i="9"/>
  <c r="S779" i="9" s="1"/>
  <c r="Y778" i="9"/>
  <c r="W778" i="9"/>
  <c r="V778" i="9"/>
  <c r="U778" i="9"/>
  <c r="R778" i="9"/>
  <c r="Q778" i="9"/>
  <c r="M778" i="9"/>
  <c r="L778" i="9"/>
  <c r="K778" i="9"/>
  <c r="J778" i="9"/>
  <c r="S778" i="9" s="1"/>
  <c r="Y777" i="9"/>
  <c r="W777" i="9"/>
  <c r="V777" i="9"/>
  <c r="U777" i="9"/>
  <c r="R777" i="9"/>
  <c r="Q777" i="9"/>
  <c r="M777" i="9"/>
  <c r="L777" i="9"/>
  <c r="K777" i="9"/>
  <c r="J777" i="9"/>
  <c r="Y776" i="9"/>
  <c r="W776" i="9"/>
  <c r="V776" i="9"/>
  <c r="U776" i="9"/>
  <c r="R776" i="9"/>
  <c r="Q776" i="9"/>
  <c r="M776" i="9"/>
  <c r="L776" i="9"/>
  <c r="K776" i="9"/>
  <c r="J776" i="9"/>
  <c r="Y775" i="9"/>
  <c r="W775" i="9"/>
  <c r="V775" i="9"/>
  <c r="U775" i="9"/>
  <c r="R775" i="9"/>
  <c r="Q775" i="9"/>
  <c r="M775" i="9"/>
  <c r="L775" i="9"/>
  <c r="K775" i="9"/>
  <c r="J775" i="9"/>
  <c r="S775" i="9" s="1"/>
  <c r="Y774" i="9"/>
  <c r="W774" i="9"/>
  <c r="V774" i="9"/>
  <c r="U774" i="9"/>
  <c r="R774" i="9"/>
  <c r="Q774" i="9"/>
  <c r="M774" i="9"/>
  <c r="L774" i="9"/>
  <c r="K774" i="9"/>
  <c r="J774" i="9"/>
  <c r="S774" i="9" s="1"/>
  <c r="Y773" i="9"/>
  <c r="W773" i="9"/>
  <c r="V773" i="9"/>
  <c r="U773" i="9"/>
  <c r="R773" i="9"/>
  <c r="Q773" i="9"/>
  <c r="M773" i="9"/>
  <c r="L773" i="9"/>
  <c r="K773" i="9"/>
  <c r="J773" i="9"/>
  <c r="S773" i="9" s="1"/>
  <c r="Y772" i="9"/>
  <c r="W772" i="9"/>
  <c r="V772" i="9"/>
  <c r="U772" i="9"/>
  <c r="R772" i="9"/>
  <c r="Q772" i="9"/>
  <c r="M772" i="9"/>
  <c r="L772" i="9"/>
  <c r="K772" i="9"/>
  <c r="J772" i="9"/>
  <c r="Y771" i="9"/>
  <c r="W771" i="9"/>
  <c r="V771" i="9"/>
  <c r="U771" i="9"/>
  <c r="R771" i="9"/>
  <c r="Q771" i="9"/>
  <c r="M771" i="9"/>
  <c r="L771" i="9"/>
  <c r="K771" i="9"/>
  <c r="J771" i="9"/>
  <c r="S771" i="9" s="1"/>
  <c r="Y770" i="9"/>
  <c r="W770" i="9"/>
  <c r="V770" i="9"/>
  <c r="U770" i="9"/>
  <c r="R770" i="9"/>
  <c r="Q770" i="9"/>
  <c r="M770" i="9"/>
  <c r="L770" i="9"/>
  <c r="K770" i="9"/>
  <c r="J770" i="9"/>
  <c r="S770" i="9" s="1"/>
  <c r="Y769" i="9"/>
  <c r="W769" i="9"/>
  <c r="V769" i="9"/>
  <c r="U769" i="9"/>
  <c r="R769" i="9"/>
  <c r="Q769" i="9"/>
  <c r="M769" i="9"/>
  <c r="L769" i="9"/>
  <c r="K769" i="9"/>
  <c r="J769" i="9"/>
  <c r="S769" i="9" s="1"/>
  <c r="Y768" i="9"/>
  <c r="W768" i="9"/>
  <c r="V768" i="9"/>
  <c r="U768" i="9"/>
  <c r="R768" i="9"/>
  <c r="Q768" i="9"/>
  <c r="M768" i="9"/>
  <c r="L768" i="9"/>
  <c r="K768" i="9"/>
  <c r="J768" i="9"/>
  <c r="S768" i="9" s="1"/>
  <c r="Y767" i="9"/>
  <c r="W767" i="9"/>
  <c r="V767" i="9"/>
  <c r="U767" i="9"/>
  <c r="R767" i="9"/>
  <c r="Q767" i="9"/>
  <c r="M767" i="9"/>
  <c r="L767" i="9"/>
  <c r="K767" i="9"/>
  <c r="J767" i="9"/>
  <c r="S767" i="9" s="1"/>
  <c r="Y766" i="9"/>
  <c r="W766" i="9"/>
  <c r="V766" i="9"/>
  <c r="U766" i="9"/>
  <c r="R766" i="9"/>
  <c r="Q766" i="9"/>
  <c r="M766" i="9"/>
  <c r="L766" i="9"/>
  <c r="K766" i="9"/>
  <c r="J766" i="9"/>
  <c r="S766" i="9" s="1"/>
  <c r="Y765" i="9"/>
  <c r="W765" i="9"/>
  <c r="V765" i="9"/>
  <c r="U765" i="9"/>
  <c r="R765" i="9"/>
  <c r="Q765" i="9"/>
  <c r="M765" i="9"/>
  <c r="L765" i="9"/>
  <c r="K765" i="9"/>
  <c r="J765" i="9"/>
  <c r="S765" i="9" s="1"/>
  <c r="Y764" i="9"/>
  <c r="W764" i="9"/>
  <c r="V764" i="9"/>
  <c r="U764" i="9"/>
  <c r="R764" i="9"/>
  <c r="Q764" i="9"/>
  <c r="M764" i="9"/>
  <c r="L764" i="9"/>
  <c r="K764" i="9"/>
  <c r="J764" i="9"/>
  <c r="S764" i="9" s="1"/>
  <c r="Y763" i="9"/>
  <c r="W763" i="9"/>
  <c r="V763" i="9"/>
  <c r="U763" i="9"/>
  <c r="R763" i="9"/>
  <c r="Q763" i="9"/>
  <c r="M763" i="9"/>
  <c r="L763" i="9"/>
  <c r="K763" i="9"/>
  <c r="J763" i="9"/>
  <c r="S763" i="9" s="1"/>
  <c r="Y762" i="9"/>
  <c r="W762" i="9"/>
  <c r="V762" i="9"/>
  <c r="U762" i="9"/>
  <c r="R762" i="9"/>
  <c r="Q762" i="9"/>
  <c r="M762" i="9"/>
  <c r="L762" i="9"/>
  <c r="K762" i="9"/>
  <c r="J762" i="9"/>
  <c r="S762" i="9" s="1"/>
  <c r="Y761" i="9"/>
  <c r="W761" i="9"/>
  <c r="V761" i="9"/>
  <c r="U761" i="9"/>
  <c r="R761" i="9"/>
  <c r="Q761" i="9"/>
  <c r="M761" i="9"/>
  <c r="L761" i="9"/>
  <c r="K761" i="9"/>
  <c r="J761" i="9"/>
  <c r="S761" i="9" s="1"/>
  <c r="Y760" i="9"/>
  <c r="W760" i="9"/>
  <c r="V760" i="9"/>
  <c r="U760" i="9"/>
  <c r="R760" i="9"/>
  <c r="Q760" i="9"/>
  <c r="M760" i="9"/>
  <c r="L760" i="9"/>
  <c r="K760" i="9"/>
  <c r="J760" i="9"/>
  <c r="Y759" i="9"/>
  <c r="W759" i="9"/>
  <c r="V759" i="9"/>
  <c r="U759" i="9"/>
  <c r="R759" i="9"/>
  <c r="Q759" i="9"/>
  <c r="M759" i="9"/>
  <c r="L759" i="9"/>
  <c r="K759" i="9"/>
  <c r="J759" i="9"/>
  <c r="S759" i="9" s="1"/>
  <c r="Y758" i="9"/>
  <c r="W758" i="9"/>
  <c r="V758" i="9"/>
  <c r="U758" i="9"/>
  <c r="R758" i="9"/>
  <c r="Q758" i="9"/>
  <c r="M758" i="9"/>
  <c r="L758" i="9"/>
  <c r="K758" i="9"/>
  <c r="J758" i="9"/>
  <c r="S758" i="9" s="1"/>
  <c r="Y757" i="9"/>
  <c r="W757" i="9"/>
  <c r="V757" i="9"/>
  <c r="U757" i="9"/>
  <c r="R757" i="9"/>
  <c r="Q757" i="9"/>
  <c r="M757" i="9"/>
  <c r="L757" i="9"/>
  <c r="K757" i="9"/>
  <c r="J757" i="9"/>
  <c r="S757" i="9" s="1"/>
  <c r="Y756" i="9"/>
  <c r="W756" i="9"/>
  <c r="V756" i="9"/>
  <c r="U756" i="9"/>
  <c r="R756" i="9"/>
  <c r="Q756" i="9"/>
  <c r="M756" i="9"/>
  <c r="L756" i="9"/>
  <c r="K756" i="9"/>
  <c r="J756" i="9"/>
  <c r="S756" i="9" s="1"/>
  <c r="Y755" i="9"/>
  <c r="W755" i="9"/>
  <c r="V755" i="9"/>
  <c r="U755" i="9"/>
  <c r="R755" i="9"/>
  <c r="Q755" i="9"/>
  <c r="M755" i="9"/>
  <c r="L755" i="9"/>
  <c r="K755" i="9"/>
  <c r="J755" i="9"/>
  <c r="Y754" i="9"/>
  <c r="O754" i="9" s="1"/>
  <c r="W754" i="9"/>
  <c r="V754" i="9"/>
  <c r="U754" i="9"/>
  <c r="R754" i="9"/>
  <c r="Q754" i="9"/>
  <c r="M754" i="9"/>
  <c r="L754" i="9"/>
  <c r="K754" i="9"/>
  <c r="J754" i="9"/>
  <c r="S754" i="9" s="1"/>
  <c r="Y753" i="9"/>
  <c r="W753" i="9"/>
  <c r="V753" i="9"/>
  <c r="U753" i="9"/>
  <c r="R753" i="9"/>
  <c r="Q753" i="9"/>
  <c r="M753" i="9"/>
  <c r="L753" i="9"/>
  <c r="K753" i="9"/>
  <c r="J753" i="9"/>
  <c r="S753" i="9" s="1"/>
  <c r="Y752" i="9"/>
  <c r="W752" i="9"/>
  <c r="V752" i="9"/>
  <c r="U752" i="9"/>
  <c r="R752" i="9"/>
  <c r="Q752" i="9"/>
  <c r="M752" i="9"/>
  <c r="L752" i="9"/>
  <c r="K752" i="9"/>
  <c r="J752" i="9"/>
  <c r="Y751" i="9"/>
  <c r="W751" i="9"/>
  <c r="V751" i="9"/>
  <c r="U751" i="9"/>
  <c r="R751" i="9"/>
  <c r="Q751" i="9"/>
  <c r="M751" i="9"/>
  <c r="L751" i="9"/>
  <c r="K751" i="9"/>
  <c r="J751" i="9"/>
  <c r="S751" i="9" s="1"/>
  <c r="Y750" i="9"/>
  <c r="W750" i="9"/>
  <c r="V750" i="9"/>
  <c r="U750" i="9"/>
  <c r="R750" i="9"/>
  <c r="Q750" i="9"/>
  <c r="M750" i="9"/>
  <c r="L750" i="9"/>
  <c r="K750" i="9"/>
  <c r="J750" i="9"/>
  <c r="S750" i="9" s="1"/>
  <c r="Y749" i="9"/>
  <c r="W749" i="9"/>
  <c r="V749" i="9"/>
  <c r="U749" i="9"/>
  <c r="R749" i="9"/>
  <c r="Q749" i="9"/>
  <c r="M749" i="9"/>
  <c r="L749" i="9"/>
  <c r="K749" i="9"/>
  <c r="J749" i="9"/>
  <c r="S749" i="9" s="1"/>
  <c r="Y748" i="9"/>
  <c r="W748" i="9"/>
  <c r="V748" i="9"/>
  <c r="U748" i="9"/>
  <c r="R748" i="9"/>
  <c r="Q748" i="9"/>
  <c r="M748" i="9"/>
  <c r="L748" i="9"/>
  <c r="K748" i="9"/>
  <c r="J748" i="9"/>
  <c r="S748" i="9" s="1"/>
  <c r="Y747" i="9"/>
  <c r="W747" i="9"/>
  <c r="V747" i="9"/>
  <c r="U747" i="9"/>
  <c r="R747" i="9"/>
  <c r="Q747" i="9"/>
  <c r="M747" i="9"/>
  <c r="L747" i="9"/>
  <c r="K747" i="9"/>
  <c r="J747" i="9"/>
  <c r="S747" i="9" s="1"/>
  <c r="Y746" i="9"/>
  <c r="W746" i="9"/>
  <c r="V746" i="9"/>
  <c r="U746" i="9"/>
  <c r="R746" i="9"/>
  <c r="Q746" i="9"/>
  <c r="M746" i="9"/>
  <c r="L746" i="9"/>
  <c r="K746" i="9"/>
  <c r="J746" i="9"/>
  <c r="S746" i="9" s="1"/>
  <c r="Y745" i="9"/>
  <c r="W745" i="9"/>
  <c r="V745" i="9"/>
  <c r="U745" i="9"/>
  <c r="R745" i="9"/>
  <c r="Q745" i="9"/>
  <c r="M745" i="9"/>
  <c r="L745" i="9"/>
  <c r="K745" i="9"/>
  <c r="J745" i="9"/>
  <c r="S745" i="9" s="1"/>
  <c r="Y744" i="9"/>
  <c r="W744" i="9"/>
  <c r="V744" i="9"/>
  <c r="U744" i="9"/>
  <c r="R744" i="9"/>
  <c r="Q744" i="9"/>
  <c r="M744" i="9"/>
  <c r="L744" i="9"/>
  <c r="K744" i="9"/>
  <c r="J744" i="9"/>
  <c r="Y743" i="9"/>
  <c r="W743" i="9"/>
  <c r="V743" i="9"/>
  <c r="U743" i="9"/>
  <c r="R743" i="9"/>
  <c r="Q743" i="9"/>
  <c r="M743" i="9"/>
  <c r="L743" i="9"/>
  <c r="K743" i="9"/>
  <c r="J743" i="9"/>
  <c r="S743" i="9" s="1"/>
  <c r="Y742" i="9"/>
  <c r="W742" i="9"/>
  <c r="V742" i="9"/>
  <c r="U742" i="9"/>
  <c r="R742" i="9"/>
  <c r="Q742" i="9"/>
  <c r="M742" i="9"/>
  <c r="L742" i="9"/>
  <c r="K742" i="9"/>
  <c r="J742" i="9"/>
  <c r="S742" i="9" s="1"/>
  <c r="Y741" i="9"/>
  <c r="W741" i="9"/>
  <c r="V741" i="9"/>
  <c r="U741" i="9"/>
  <c r="R741" i="9"/>
  <c r="Q741" i="9"/>
  <c r="M741" i="9"/>
  <c r="L741" i="9"/>
  <c r="K741" i="9"/>
  <c r="J741" i="9"/>
  <c r="S741" i="9" s="1"/>
  <c r="Y740" i="9"/>
  <c r="W740" i="9"/>
  <c r="V740" i="9"/>
  <c r="U740" i="9"/>
  <c r="R740" i="9"/>
  <c r="Q740" i="9"/>
  <c r="M740" i="9"/>
  <c r="L740" i="9"/>
  <c r="K740" i="9"/>
  <c r="J740" i="9"/>
  <c r="Y739" i="9"/>
  <c r="W739" i="9"/>
  <c r="V739" i="9"/>
  <c r="U739" i="9"/>
  <c r="R739" i="9"/>
  <c r="Q739" i="9"/>
  <c r="M739" i="9"/>
  <c r="L739" i="9"/>
  <c r="K739" i="9"/>
  <c r="J739" i="9"/>
  <c r="S739" i="9" s="1"/>
  <c r="Y738" i="9"/>
  <c r="W738" i="9"/>
  <c r="V738" i="9"/>
  <c r="U738" i="9"/>
  <c r="R738" i="9"/>
  <c r="Q738" i="9"/>
  <c r="M738" i="9"/>
  <c r="L738" i="9"/>
  <c r="K738" i="9"/>
  <c r="J738" i="9"/>
  <c r="S738" i="9" s="1"/>
  <c r="Y737" i="9"/>
  <c r="W737" i="9"/>
  <c r="V737" i="9"/>
  <c r="U737" i="9"/>
  <c r="R737" i="9"/>
  <c r="Q737" i="9"/>
  <c r="M737" i="9"/>
  <c r="L737" i="9"/>
  <c r="K737" i="9"/>
  <c r="J737" i="9"/>
  <c r="S737" i="9" s="1"/>
  <c r="Y736" i="9"/>
  <c r="W736" i="9"/>
  <c r="V736" i="9"/>
  <c r="U736" i="9"/>
  <c r="R736" i="9"/>
  <c r="Q736" i="9"/>
  <c r="M736" i="9"/>
  <c r="L736" i="9"/>
  <c r="K736" i="9"/>
  <c r="J736" i="9"/>
  <c r="S736" i="9" s="1"/>
  <c r="Y735" i="9"/>
  <c r="W735" i="9"/>
  <c r="V735" i="9"/>
  <c r="U735" i="9"/>
  <c r="R735" i="9"/>
  <c r="Q735" i="9"/>
  <c r="M735" i="9"/>
  <c r="L735" i="9"/>
  <c r="K735" i="9"/>
  <c r="J735" i="9"/>
  <c r="S735" i="9" s="1"/>
  <c r="Y734" i="9"/>
  <c r="W734" i="9"/>
  <c r="V734" i="9"/>
  <c r="U734" i="9"/>
  <c r="R734" i="9"/>
  <c r="Q734" i="9"/>
  <c r="M734" i="9"/>
  <c r="L734" i="9"/>
  <c r="K734" i="9"/>
  <c r="J734" i="9"/>
  <c r="S734" i="9" s="1"/>
  <c r="Y733" i="9"/>
  <c r="W733" i="9"/>
  <c r="V733" i="9"/>
  <c r="U733" i="9"/>
  <c r="R733" i="9"/>
  <c r="Q733" i="9"/>
  <c r="M733" i="9"/>
  <c r="L733" i="9"/>
  <c r="K733" i="9"/>
  <c r="J733" i="9"/>
  <c r="S733" i="9" s="1"/>
  <c r="Y732" i="9"/>
  <c r="W732" i="9"/>
  <c r="V732" i="9"/>
  <c r="U732" i="9"/>
  <c r="R732" i="9"/>
  <c r="Q732" i="9"/>
  <c r="M732" i="9"/>
  <c r="L732" i="9"/>
  <c r="K732" i="9"/>
  <c r="J732" i="9"/>
  <c r="S732" i="9" s="1"/>
  <c r="Y731" i="9"/>
  <c r="W731" i="9"/>
  <c r="V731" i="9"/>
  <c r="U731" i="9"/>
  <c r="R731" i="9"/>
  <c r="Q731" i="9"/>
  <c r="M731" i="9"/>
  <c r="L731" i="9"/>
  <c r="K731" i="9"/>
  <c r="J731" i="9"/>
  <c r="S731" i="9" s="1"/>
  <c r="Y730" i="9"/>
  <c r="W730" i="9"/>
  <c r="V730" i="9"/>
  <c r="U730" i="9"/>
  <c r="R730" i="9"/>
  <c r="Q730" i="9"/>
  <c r="M730" i="9"/>
  <c r="L730" i="9"/>
  <c r="K730" i="9"/>
  <c r="J730" i="9"/>
  <c r="S730" i="9" s="1"/>
  <c r="Y729" i="9"/>
  <c r="W729" i="9"/>
  <c r="V729" i="9"/>
  <c r="U729" i="9"/>
  <c r="R729" i="9"/>
  <c r="Q729" i="9"/>
  <c r="M729" i="9"/>
  <c r="L729" i="9"/>
  <c r="K729" i="9"/>
  <c r="J729" i="9"/>
  <c r="S729" i="9" s="1"/>
  <c r="Y728" i="9"/>
  <c r="W728" i="9"/>
  <c r="V728" i="9"/>
  <c r="U728" i="9"/>
  <c r="R728" i="9"/>
  <c r="Q728" i="9"/>
  <c r="M728" i="9"/>
  <c r="L728" i="9"/>
  <c r="K728" i="9"/>
  <c r="J728" i="9"/>
  <c r="Y727" i="9"/>
  <c r="W727" i="9"/>
  <c r="V727" i="9"/>
  <c r="U727" i="9"/>
  <c r="R727" i="9"/>
  <c r="Q727" i="9"/>
  <c r="M727" i="9"/>
  <c r="L727" i="9"/>
  <c r="K727" i="9"/>
  <c r="J727" i="9"/>
  <c r="S727" i="9" s="1"/>
  <c r="Y726" i="9"/>
  <c r="W726" i="9"/>
  <c r="V726" i="9"/>
  <c r="U726" i="9"/>
  <c r="R726" i="9"/>
  <c r="Q726" i="9"/>
  <c r="M726" i="9"/>
  <c r="L726" i="9"/>
  <c r="K726" i="9"/>
  <c r="J726" i="9"/>
  <c r="S726" i="9" s="1"/>
  <c r="Y725" i="9"/>
  <c r="W725" i="9"/>
  <c r="V725" i="9"/>
  <c r="U725" i="9"/>
  <c r="R725" i="9"/>
  <c r="Q725" i="9"/>
  <c r="M725" i="9"/>
  <c r="L725" i="9"/>
  <c r="K725" i="9"/>
  <c r="J725" i="9"/>
  <c r="S725" i="9" s="1"/>
  <c r="Y724" i="9"/>
  <c r="W724" i="9"/>
  <c r="V724" i="9"/>
  <c r="U724" i="9"/>
  <c r="R724" i="9"/>
  <c r="Q724" i="9"/>
  <c r="M724" i="9"/>
  <c r="L724" i="9"/>
  <c r="K724" i="9"/>
  <c r="J724" i="9"/>
  <c r="S724" i="9" s="1"/>
  <c r="Y723" i="9"/>
  <c r="W723" i="9"/>
  <c r="V723" i="9"/>
  <c r="U723" i="9"/>
  <c r="R723" i="9"/>
  <c r="Q723" i="9"/>
  <c r="M723" i="9"/>
  <c r="L723" i="9"/>
  <c r="K723" i="9"/>
  <c r="J723" i="9"/>
  <c r="Y722" i="9"/>
  <c r="W722" i="9"/>
  <c r="V722" i="9"/>
  <c r="U722" i="9"/>
  <c r="R722" i="9"/>
  <c r="Q722" i="9"/>
  <c r="M722" i="9"/>
  <c r="L722" i="9"/>
  <c r="K722" i="9"/>
  <c r="J722" i="9"/>
  <c r="S722" i="9" s="1"/>
  <c r="Y721" i="9"/>
  <c r="W721" i="9"/>
  <c r="V721" i="9"/>
  <c r="U721" i="9"/>
  <c r="R721" i="9"/>
  <c r="Q721" i="9"/>
  <c r="M721" i="9"/>
  <c r="L721" i="9"/>
  <c r="K721" i="9"/>
  <c r="J721" i="9"/>
  <c r="S721" i="9" s="1"/>
  <c r="Y720" i="9"/>
  <c r="W720" i="9"/>
  <c r="V720" i="9"/>
  <c r="U720" i="9"/>
  <c r="R720" i="9"/>
  <c r="Q720" i="9"/>
  <c r="M720" i="9"/>
  <c r="L720" i="9"/>
  <c r="K720" i="9"/>
  <c r="J720" i="9"/>
  <c r="Y719" i="9"/>
  <c r="W719" i="9"/>
  <c r="V719" i="9"/>
  <c r="U719" i="9"/>
  <c r="R719" i="9"/>
  <c r="Q719" i="9"/>
  <c r="M719" i="9"/>
  <c r="L719" i="9"/>
  <c r="K719" i="9"/>
  <c r="J719" i="9"/>
  <c r="S719" i="9" s="1"/>
  <c r="Y718" i="9"/>
  <c r="W718" i="9"/>
  <c r="V718" i="9"/>
  <c r="U718" i="9"/>
  <c r="R718" i="9"/>
  <c r="Q718" i="9"/>
  <c r="M718" i="9"/>
  <c r="L718" i="9"/>
  <c r="K718" i="9"/>
  <c r="J718" i="9"/>
  <c r="S718" i="9" s="1"/>
  <c r="Y717" i="9"/>
  <c r="W717" i="9"/>
  <c r="V717" i="9"/>
  <c r="U717" i="9"/>
  <c r="R717" i="9"/>
  <c r="Q717" i="9"/>
  <c r="M717" i="9"/>
  <c r="L717" i="9"/>
  <c r="K717" i="9"/>
  <c r="J717" i="9"/>
  <c r="S717" i="9" s="1"/>
  <c r="Y716" i="9"/>
  <c r="W716" i="9"/>
  <c r="V716" i="9"/>
  <c r="U716" i="9"/>
  <c r="R716" i="9"/>
  <c r="Q716" i="9"/>
  <c r="M716" i="9"/>
  <c r="L716" i="9"/>
  <c r="K716" i="9"/>
  <c r="J716" i="9"/>
  <c r="S716" i="9" s="1"/>
  <c r="Y715" i="9"/>
  <c r="W715" i="9"/>
  <c r="V715" i="9"/>
  <c r="U715" i="9"/>
  <c r="R715" i="9"/>
  <c r="Q715" i="9"/>
  <c r="M715" i="9"/>
  <c r="L715" i="9"/>
  <c r="K715" i="9"/>
  <c r="J715" i="9"/>
  <c r="S715" i="9" s="1"/>
  <c r="Y714" i="9"/>
  <c r="W714" i="9"/>
  <c r="V714" i="9"/>
  <c r="U714" i="9"/>
  <c r="R714" i="9"/>
  <c r="Q714" i="9"/>
  <c r="M714" i="9"/>
  <c r="L714" i="9"/>
  <c r="K714" i="9"/>
  <c r="J714" i="9"/>
  <c r="S714" i="9" s="1"/>
  <c r="Y713" i="9"/>
  <c r="W713" i="9"/>
  <c r="V713" i="9"/>
  <c r="U713" i="9"/>
  <c r="R713" i="9"/>
  <c r="Q713" i="9"/>
  <c r="M713" i="9"/>
  <c r="L713" i="9"/>
  <c r="K713" i="9"/>
  <c r="J713" i="9"/>
  <c r="S713" i="9" s="1"/>
  <c r="Y712" i="9"/>
  <c r="W712" i="9"/>
  <c r="V712" i="9"/>
  <c r="U712" i="9"/>
  <c r="R712" i="9"/>
  <c r="Q712" i="9"/>
  <c r="M712" i="9"/>
  <c r="L712" i="9"/>
  <c r="K712" i="9"/>
  <c r="J712" i="9"/>
  <c r="Y711" i="9"/>
  <c r="W711" i="9"/>
  <c r="V711" i="9"/>
  <c r="U711" i="9"/>
  <c r="R711" i="9"/>
  <c r="Q711" i="9"/>
  <c r="M711" i="9"/>
  <c r="L711" i="9"/>
  <c r="K711" i="9"/>
  <c r="J711" i="9"/>
  <c r="S711" i="9" s="1"/>
  <c r="Y710" i="9"/>
  <c r="W710" i="9"/>
  <c r="V710" i="9"/>
  <c r="U710" i="9"/>
  <c r="R710" i="9"/>
  <c r="Q710" i="9"/>
  <c r="M710" i="9"/>
  <c r="L710" i="9"/>
  <c r="K710" i="9"/>
  <c r="J710" i="9"/>
  <c r="S710" i="9" s="1"/>
  <c r="Y709" i="9"/>
  <c r="W709" i="9"/>
  <c r="V709" i="9"/>
  <c r="U709" i="9"/>
  <c r="R709" i="9"/>
  <c r="Q709" i="9"/>
  <c r="M709" i="9"/>
  <c r="L709" i="9"/>
  <c r="K709" i="9"/>
  <c r="J709" i="9"/>
  <c r="S709" i="9" s="1"/>
  <c r="Y708" i="9"/>
  <c r="W708" i="9"/>
  <c r="V708" i="9"/>
  <c r="U708" i="9"/>
  <c r="S708" i="9"/>
  <c r="R708" i="9"/>
  <c r="Q708" i="9"/>
  <c r="M708" i="9"/>
  <c r="L708" i="9"/>
  <c r="K708" i="9"/>
  <c r="J708" i="9"/>
  <c r="Y707" i="9"/>
  <c r="W707" i="9"/>
  <c r="V707" i="9"/>
  <c r="U707" i="9"/>
  <c r="R707" i="9"/>
  <c r="Q707" i="9"/>
  <c r="M707" i="9"/>
  <c r="L707" i="9"/>
  <c r="K707" i="9"/>
  <c r="J707" i="9"/>
  <c r="S707" i="9" s="1"/>
  <c r="Y706" i="9"/>
  <c r="W706" i="9"/>
  <c r="V706" i="9"/>
  <c r="U706" i="9"/>
  <c r="R706" i="9"/>
  <c r="Q706" i="9"/>
  <c r="M706" i="9"/>
  <c r="L706" i="9"/>
  <c r="K706" i="9"/>
  <c r="J706" i="9"/>
  <c r="S706" i="9" s="1"/>
  <c r="Y705" i="9"/>
  <c r="W705" i="9"/>
  <c r="V705" i="9"/>
  <c r="U705" i="9"/>
  <c r="R705" i="9"/>
  <c r="Q705" i="9"/>
  <c r="M705" i="9"/>
  <c r="L705" i="9"/>
  <c r="K705" i="9"/>
  <c r="J705" i="9"/>
  <c r="S705" i="9" s="1"/>
  <c r="Y704" i="9"/>
  <c r="W704" i="9"/>
  <c r="V704" i="9"/>
  <c r="U704" i="9"/>
  <c r="R704" i="9"/>
  <c r="Q704" i="9"/>
  <c r="M704" i="9"/>
  <c r="L704" i="9"/>
  <c r="K704" i="9"/>
  <c r="J704" i="9"/>
  <c r="S704" i="9" s="1"/>
  <c r="Y703" i="9"/>
  <c r="W703" i="9"/>
  <c r="V703" i="9"/>
  <c r="U703" i="9"/>
  <c r="R703" i="9"/>
  <c r="Q703" i="9"/>
  <c r="M703" i="9"/>
  <c r="L703" i="9"/>
  <c r="K703" i="9"/>
  <c r="J703" i="9"/>
  <c r="Y702" i="9"/>
  <c r="W702" i="9"/>
  <c r="V702" i="9"/>
  <c r="U702" i="9"/>
  <c r="R702" i="9"/>
  <c r="Q702" i="9"/>
  <c r="M702" i="9"/>
  <c r="L702" i="9"/>
  <c r="K702" i="9"/>
  <c r="J702" i="9"/>
  <c r="S702" i="9" s="1"/>
  <c r="Y701" i="9"/>
  <c r="W701" i="9"/>
  <c r="V701" i="9"/>
  <c r="U701" i="9"/>
  <c r="R701" i="9"/>
  <c r="Q701" i="9"/>
  <c r="M701" i="9"/>
  <c r="L701" i="9"/>
  <c r="K701" i="9"/>
  <c r="J701" i="9"/>
  <c r="S701" i="9" s="1"/>
  <c r="Y700" i="9"/>
  <c r="W700" i="9"/>
  <c r="V700" i="9"/>
  <c r="U700" i="9"/>
  <c r="R700" i="9"/>
  <c r="Q700" i="9"/>
  <c r="M700" i="9"/>
  <c r="L700" i="9"/>
  <c r="K700" i="9"/>
  <c r="J700" i="9"/>
  <c r="S700" i="9" s="1"/>
  <c r="Y699" i="9"/>
  <c r="W699" i="9"/>
  <c r="V699" i="9"/>
  <c r="U699" i="9"/>
  <c r="R699" i="9"/>
  <c r="Q699" i="9"/>
  <c r="M699" i="9"/>
  <c r="L699" i="9"/>
  <c r="K699" i="9"/>
  <c r="J699" i="9"/>
  <c r="S699" i="9" s="1"/>
  <c r="Y698" i="9"/>
  <c r="W698" i="9"/>
  <c r="V698" i="9"/>
  <c r="U698" i="9"/>
  <c r="R698" i="9"/>
  <c r="Q698" i="9"/>
  <c r="M698" i="9"/>
  <c r="L698" i="9"/>
  <c r="K698" i="9"/>
  <c r="J698" i="9"/>
  <c r="S698" i="9" s="1"/>
  <c r="Y697" i="9"/>
  <c r="W697" i="9"/>
  <c r="V697" i="9"/>
  <c r="U697" i="9"/>
  <c r="R697" i="9"/>
  <c r="Q697" i="9"/>
  <c r="M697" i="9"/>
  <c r="L697" i="9"/>
  <c r="K697" i="9"/>
  <c r="J697" i="9"/>
  <c r="S697" i="9" s="1"/>
  <c r="Y696" i="9"/>
  <c r="W696" i="9"/>
  <c r="V696" i="9"/>
  <c r="U696" i="9"/>
  <c r="R696" i="9"/>
  <c r="Q696" i="9"/>
  <c r="M696" i="9"/>
  <c r="L696" i="9"/>
  <c r="K696" i="9"/>
  <c r="J696" i="9"/>
  <c r="Y695" i="9"/>
  <c r="W695" i="9"/>
  <c r="V695" i="9"/>
  <c r="U695" i="9"/>
  <c r="R695" i="9"/>
  <c r="Q695" i="9"/>
  <c r="M695" i="9"/>
  <c r="L695" i="9"/>
  <c r="K695" i="9"/>
  <c r="J695" i="9"/>
  <c r="S695" i="9" s="1"/>
  <c r="Y694" i="9"/>
  <c r="W694" i="9"/>
  <c r="V694" i="9"/>
  <c r="U694" i="9"/>
  <c r="R694" i="9"/>
  <c r="Q694" i="9"/>
  <c r="M694" i="9"/>
  <c r="L694" i="9"/>
  <c r="K694" i="9"/>
  <c r="J694" i="9"/>
  <c r="S694" i="9" s="1"/>
  <c r="Y693" i="9"/>
  <c r="W693" i="9"/>
  <c r="V693" i="9"/>
  <c r="U693" i="9"/>
  <c r="R693" i="9"/>
  <c r="Q693" i="9"/>
  <c r="M693" i="9"/>
  <c r="L693" i="9"/>
  <c r="K693" i="9"/>
  <c r="J693" i="9"/>
  <c r="S693" i="9" s="1"/>
  <c r="Y692" i="9"/>
  <c r="W692" i="9"/>
  <c r="V692" i="9"/>
  <c r="U692" i="9"/>
  <c r="R692" i="9"/>
  <c r="Q692" i="9"/>
  <c r="M692" i="9"/>
  <c r="L692" i="9"/>
  <c r="K692" i="9"/>
  <c r="J692" i="9"/>
  <c r="S692" i="9" s="1"/>
  <c r="Y691" i="9"/>
  <c r="W691" i="9"/>
  <c r="V691" i="9"/>
  <c r="U691" i="9"/>
  <c r="R691" i="9"/>
  <c r="Q691" i="9"/>
  <c r="M691" i="9"/>
  <c r="L691" i="9"/>
  <c r="K691" i="9"/>
  <c r="J691" i="9"/>
  <c r="Y690" i="9"/>
  <c r="W690" i="9"/>
  <c r="V690" i="9"/>
  <c r="U690" i="9"/>
  <c r="R690" i="9"/>
  <c r="Q690" i="9"/>
  <c r="M690" i="9"/>
  <c r="L690" i="9"/>
  <c r="K690" i="9"/>
  <c r="J690" i="9"/>
  <c r="S690" i="9" s="1"/>
  <c r="Y689" i="9"/>
  <c r="W689" i="9"/>
  <c r="V689" i="9"/>
  <c r="U689" i="9"/>
  <c r="R689" i="9"/>
  <c r="Q689" i="9"/>
  <c r="M689" i="9"/>
  <c r="L689" i="9"/>
  <c r="K689" i="9"/>
  <c r="J689" i="9"/>
  <c r="S689" i="9" s="1"/>
  <c r="Y688" i="9"/>
  <c r="W688" i="9"/>
  <c r="V688" i="9"/>
  <c r="U688" i="9"/>
  <c r="R688" i="9"/>
  <c r="Q688" i="9"/>
  <c r="M688" i="9"/>
  <c r="L688" i="9"/>
  <c r="K688" i="9"/>
  <c r="J688" i="9"/>
  <c r="Y687" i="9"/>
  <c r="W687" i="9"/>
  <c r="V687" i="9"/>
  <c r="U687" i="9"/>
  <c r="R687" i="9"/>
  <c r="Q687" i="9"/>
  <c r="M687" i="9"/>
  <c r="L687" i="9"/>
  <c r="K687" i="9"/>
  <c r="J687" i="9"/>
  <c r="S687" i="9" s="1"/>
  <c r="Y686" i="9"/>
  <c r="W686" i="9"/>
  <c r="V686" i="9"/>
  <c r="U686" i="9"/>
  <c r="R686" i="9"/>
  <c r="Q686" i="9"/>
  <c r="M686" i="9"/>
  <c r="L686" i="9"/>
  <c r="K686" i="9"/>
  <c r="J686" i="9"/>
  <c r="S686" i="9" s="1"/>
  <c r="Y685" i="9"/>
  <c r="W685" i="9"/>
  <c r="V685" i="9"/>
  <c r="U685" i="9"/>
  <c r="R685" i="9"/>
  <c r="Q685" i="9"/>
  <c r="M685" i="9"/>
  <c r="L685" i="9"/>
  <c r="K685" i="9"/>
  <c r="J685" i="9"/>
  <c r="S685" i="9" s="1"/>
  <c r="Y684" i="9"/>
  <c r="W684" i="9"/>
  <c r="V684" i="9"/>
  <c r="U684" i="9"/>
  <c r="R684" i="9"/>
  <c r="Q684" i="9"/>
  <c r="M684" i="9"/>
  <c r="L684" i="9"/>
  <c r="K684" i="9"/>
  <c r="J684" i="9"/>
  <c r="S684" i="9" s="1"/>
  <c r="Y683" i="9"/>
  <c r="W683" i="9"/>
  <c r="V683" i="9"/>
  <c r="U683" i="9"/>
  <c r="R683" i="9"/>
  <c r="Q683" i="9"/>
  <c r="M683" i="9"/>
  <c r="L683" i="9"/>
  <c r="K683" i="9"/>
  <c r="J683" i="9"/>
  <c r="S683" i="9" s="1"/>
  <c r="Y682" i="9"/>
  <c r="W682" i="9"/>
  <c r="V682" i="9"/>
  <c r="U682" i="9"/>
  <c r="R682" i="9"/>
  <c r="Q682" i="9"/>
  <c r="M682" i="9"/>
  <c r="L682" i="9"/>
  <c r="K682" i="9"/>
  <c r="J682" i="9"/>
  <c r="S682" i="9" s="1"/>
  <c r="Y681" i="9"/>
  <c r="W681" i="9"/>
  <c r="V681" i="9"/>
  <c r="U681" i="9"/>
  <c r="R681" i="9"/>
  <c r="Q681" i="9"/>
  <c r="M681" i="9"/>
  <c r="L681" i="9"/>
  <c r="K681" i="9"/>
  <c r="J681" i="9"/>
  <c r="S681" i="9" s="1"/>
  <c r="Y680" i="9"/>
  <c r="W680" i="9"/>
  <c r="V680" i="9"/>
  <c r="U680" i="9"/>
  <c r="R680" i="9"/>
  <c r="Q680" i="9"/>
  <c r="M680" i="9"/>
  <c r="L680" i="9"/>
  <c r="K680" i="9"/>
  <c r="J680" i="9"/>
  <c r="Y679" i="9"/>
  <c r="W679" i="9"/>
  <c r="V679" i="9"/>
  <c r="U679" i="9"/>
  <c r="R679" i="9"/>
  <c r="Q679" i="9"/>
  <c r="M679" i="9"/>
  <c r="L679" i="9"/>
  <c r="K679" i="9"/>
  <c r="J679" i="9"/>
  <c r="S679" i="9" s="1"/>
  <c r="Y678" i="9"/>
  <c r="W678" i="9"/>
  <c r="V678" i="9"/>
  <c r="U678" i="9"/>
  <c r="R678" i="9"/>
  <c r="Q678" i="9"/>
  <c r="M678" i="9"/>
  <c r="L678" i="9"/>
  <c r="K678" i="9"/>
  <c r="J678" i="9"/>
  <c r="S678" i="9" s="1"/>
  <c r="Y677" i="9"/>
  <c r="W677" i="9"/>
  <c r="V677" i="9"/>
  <c r="U677" i="9"/>
  <c r="R677" i="9"/>
  <c r="Q677" i="9"/>
  <c r="M677" i="9"/>
  <c r="L677" i="9"/>
  <c r="K677" i="9"/>
  <c r="J677" i="9"/>
  <c r="S677" i="9" s="1"/>
  <c r="Y676" i="9"/>
  <c r="W676" i="9"/>
  <c r="V676" i="9"/>
  <c r="U676" i="9"/>
  <c r="R676" i="9"/>
  <c r="Q676" i="9"/>
  <c r="M676" i="9"/>
  <c r="L676" i="9"/>
  <c r="K676" i="9"/>
  <c r="J676" i="9"/>
  <c r="S676" i="9" s="1"/>
  <c r="Y675" i="9"/>
  <c r="W675" i="9"/>
  <c r="V675" i="9"/>
  <c r="U675" i="9"/>
  <c r="R675" i="9"/>
  <c r="Q675" i="9"/>
  <c r="M675" i="9"/>
  <c r="L675" i="9"/>
  <c r="K675" i="9"/>
  <c r="J675" i="9"/>
  <c r="S675" i="9" s="1"/>
  <c r="Y674" i="9"/>
  <c r="W674" i="9"/>
  <c r="V674" i="9"/>
  <c r="U674" i="9"/>
  <c r="R674" i="9"/>
  <c r="Q674" i="9"/>
  <c r="M674" i="9"/>
  <c r="L674" i="9"/>
  <c r="K674" i="9"/>
  <c r="J674" i="9"/>
  <c r="S674" i="9" s="1"/>
  <c r="Y673" i="9"/>
  <c r="W673" i="9"/>
  <c r="V673" i="9"/>
  <c r="U673" i="9"/>
  <c r="R673" i="9"/>
  <c r="Q673" i="9"/>
  <c r="M673" i="9"/>
  <c r="L673" i="9"/>
  <c r="K673" i="9"/>
  <c r="J673" i="9"/>
  <c r="S673" i="9" s="1"/>
  <c r="Y672" i="9"/>
  <c r="W672" i="9"/>
  <c r="V672" i="9"/>
  <c r="U672" i="9"/>
  <c r="R672" i="9"/>
  <c r="Q672" i="9"/>
  <c r="M672" i="9"/>
  <c r="L672" i="9"/>
  <c r="K672" i="9"/>
  <c r="J672" i="9"/>
  <c r="S672" i="9" s="1"/>
  <c r="Y671" i="9"/>
  <c r="W671" i="9"/>
  <c r="V671" i="9"/>
  <c r="U671" i="9"/>
  <c r="R671" i="9"/>
  <c r="Q671" i="9"/>
  <c r="M671" i="9"/>
  <c r="L671" i="9"/>
  <c r="K671" i="9"/>
  <c r="J671" i="9"/>
  <c r="S671" i="9" s="1"/>
  <c r="Y670" i="9"/>
  <c r="W670" i="9"/>
  <c r="V670" i="9"/>
  <c r="U670" i="9"/>
  <c r="R670" i="9"/>
  <c r="Q670" i="9"/>
  <c r="M670" i="9"/>
  <c r="L670" i="9"/>
  <c r="K670" i="9"/>
  <c r="J670" i="9"/>
  <c r="S670" i="9" s="1"/>
  <c r="Y669" i="9"/>
  <c r="W669" i="9"/>
  <c r="V669" i="9"/>
  <c r="U669" i="9"/>
  <c r="R669" i="9"/>
  <c r="Q669" i="9"/>
  <c r="M669" i="9"/>
  <c r="L669" i="9"/>
  <c r="K669" i="9"/>
  <c r="J669" i="9"/>
  <c r="S669" i="9" s="1"/>
  <c r="Y668" i="9"/>
  <c r="O668" i="9" s="1"/>
  <c r="W668" i="9"/>
  <c r="V668" i="9"/>
  <c r="U668" i="9"/>
  <c r="R668" i="9"/>
  <c r="Q668" i="9"/>
  <c r="M668" i="9"/>
  <c r="L668" i="9"/>
  <c r="K668" i="9"/>
  <c r="J668" i="9"/>
  <c r="S668" i="9" s="1"/>
  <c r="Y667" i="9"/>
  <c r="W667" i="9"/>
  <c r="V667" i="9"/>
  <c r="U667" i="9"/>
  <c r="R667" i="9"/>
  <c r="Q667" i="9"/>
  <c r="M667" i="9"/>
  <c r="L667" i="9"/>
  <c r="K667" i="9"/>
  <c r="J667" i="9"/>
  <c r="S667" i="9" s="1"/>
  <c r="Y666" i="9"/>
  <c r="W666" i="9"/>
  <c r="V666" i="9"/>
  <c r="U666" i="9"/>
  <c r="R666" i="9"/>
  <c r="Q666" i="9"/>
  <c r="M666" i="9"/>
  <c r="L666" i="9"/>
  <c r="K666" i="9"/>
  <c r="J666" i="9"/>
  <c r="S666" i="9" s="1"/>
  <c r="Y665" i="9"/>
  <c r="O665" i="9" s="1"/>
  <c r="W665" i="9"/>
  <c r="V665" i="9"/>
  <c r="U665" i="9"/>
  <c r="R665" i="9"/>
  <c r="Q665" i="9"/>
  <c r="M665" i="9"/>
  <c r="L665" i="9"/>
  <c r="K665" i="9"/>
  <c r="J665" i="9"/>
  <c r="S665" i="9" s="1"/>
  <c r="Y664" i="9"/>
  <c r="O664" i="9" s="1"/>
  <c r="W664" i="9"/>
  <c r="V664" i="9"/>
  <c r="U664" i="9"/>
  <c r="R664" i="9"/>
  <c r="Q664" i="9"/>
  <c r="M664" i="9"/>
  <c r="L664" i="9"/>
  <c r="K664" i="9"/>
  <c r="J664" i="9"/>
  <c r="Y663" i="9"/>
  <c r="O663" i="9" s="1"/>
  <c r="W663" i="9"/>
  <c r="V663" i="9"/>
  <c r="U663" i="9"/>
  <c r="R663" i="9"/>
  <c r="Q663" i="9"/>
  <c r="M663" i="9"/>
  <c r="L663" i="9"/>
  <c r="K663" i="9"/>
  <c r="J663" i="9"/>
  <c r="S663" i="9" s="1"/>
  <c r="Y662" i="9"/>
  <c r="W662" i="9"/>
  <c r="V662" i="9"/>
  <c r="U662" i="9"/>
  <c r="R662" i="9"/>
  <c r="Q662" i="9"/>
  <c r="M662" i="9"/>
  <c r="L662" i="9"/>
  <c r="K662" i="9"/>
  <c r="J662" i="9"/>
  <c r="S662" i="9" s="1"/>
  <c r="Y661" i="9"/>
  <c r="W661" i="9"/>
  <c r="V661" i="9"/>
  <c r="U661" i="9"/>
  <c r="R661" i="9"/>
  <c r="Q661" i="9"/>
  <c r="M661" i="9"/>
  <c r="L661" i="9"/>
  <c r="K661" i="9"/>
  <c r="J661" i="9"/>
  <c r="S661" i="9" s="1"/>
  <c r="Y660" i="9"/>
  <c r="O660" i="9" s="1"/>
  <c r="W660" i="9"/>
  <c r="V660" i="9"/>
  <c r="U660" i="9"/>
  <c r="R660" i="9"/>
  <c r="Q660" i="9"/>
  <c r="M660" i="9"/>
  <c r="L660" i="9"/>
  <c r="K660" i="9"/>
  <c r="J660" i="9"/>
  <c r="S660" i="9" s="1"/>
  <c r="Y659" i="9"/>
  <c r="O659" i="9" s="1"/>
  <c r="W659" i="9"/>
  <c r="V659" i="9"/>
  <c r="U659" i="9"/>
  <c r="R659" i="9"/>
  <c r="Q659" i="9"/>
  <c r="M659" i="9"/>
  <c r="L659" i="9"/>
  <c r="K659" i="9"/>
  <c r="J659" i="9"/>
  <c r="S659" i="9" s="1"/>
  <c r="Y658" i="9"/>
  <c r="W658" i="9"/>
  <c r="V658" i="9"/>
  <c r="U658" i="9"/>
  <c r="R658" i="9"/>
  <c r="Q658" i="9"/>
  <c r="M658" i="9"/>
  <c r="L658" i="9"/>
  <c r="K658" i="9"/>
  <c r="J658" i="9"/>
  <c r="S658" i="9" s="1"/>
  <c r="Y657" i="9"/>
  <c r="W657" i="9"/>
  <c r="V657" i="9"/>
  <c r="U657" i="9"/>
  <c r="R657" i="9"/>
  <c r="Q657" i="9"/>
  <c r="M657" i="9"/>
  <c r="L657" i="9"/>
  <c r="K657" i="9"/>
  <c r="J657" i="9"/>
  <c r="S657" i="9" s="1"/>
  <c r="Y656" i="9"/>
  <c r="W656" i="9"/>
  <c r="V656" i="9"/>
  <c r="U656" i="9"/>
  <c r="R656" i="9"/>
  <c r="Q656" i="9"/>
  <c r="M656" i="9"/>
  <c r="L656" i="9"/>
  <c r="K656" i="9"/>
  <c r="J656" i="9"/>
  <c r="Y655" i="9"/>
  <c r="W655" i="9"/>
  <c r="V655" i="9"/>
  <c r="U655" i="9"/>
  <c r="R655" i="9"/>
  <c r="Q655" i="9"/>
  <c r="M655" i="9"/>
  <c r="L655" i="9"/>
  <c r="K655" i="9"/>
  <c r="J655" i="9"/>
  <c r="Y654" i="9"/>
  <c r="W654" i="9"/>
  <c r="V654" i="9"/>
  <c r="U654" i="9"/>
  <c r="R654" i="9"/>
  <c r="Q654" i="9"/>
  <c r="M654" i="9"/>
  <c r="L654" i="9"/>
  <c r="K654" i="9"/>
  <c r="J654" i="9"/>
  <c r="S654" i="9" s="1"/>
  <c r="Y653" i="9"/>
  <c r="W653" i="9"/>
  <c r="V653" i="9"/>
  <c r="U653" i="9"/>
  <c r="R653" i="9"/>
  <c r="Q653" i="9"/>
  <c r="M653" i="9"/>
  <c r="L653" i="9"/>
  <c r="K653" i="9"/>
  <c r="J653" i="9"/>
  <c r="S653" i="9" s="1"/>
  <c r="Y652" i="9"/>
  <c r="W652" i="9"/>
  <c r="V652" i="9"/>
  <c r="U652" i="9"/>
  <c r="R652" i="9"/>
  <c r="Q652" i="9"/>
  <c r="M652" i="9"/>
  <c r="L652" i="9"/>
  <c r="K652" i="9"/>
  <c r="J652" i="9"/>
  <c r="S652" i="9" s="1"/>
  <c r="Y651" i="9"/>
  <c r="W651" i="9"/>
  <c r="V651" i="9"/>
  <c r="U651" i="9"/>
  <c r="R651" i="9"/>
  <c r="Q651" i="9"/>
  <c r="M651" i="9"/>
  <c r="L651" i="9"/>
  <c r="K651" i="9"/>
  <c r="J651" i="9"/>
  <c r="S651" i="9" s="1"/>
  <c r="Y650" i="9"/>
  <c r="W650" i="9"/>
  <c r="V650" i="9"/>
  <c r="U650" i="9"/>
  <c r="R650" i="9"/>
  <c r="Q650" i="9"/>
  <c r="M650" i="9"/>
  <c r="L650" i="9"/>
  <c r="K650" i="9"/>
  <c r="J650" i="9"/>
  <c r="S650" i="9" s="1"/>
  <c r="Y649" i="9"/>
  <c r="O649" i="9" s="1"/>
  <c r="W649" i="9"/>
  <c r="V649" i="9"/>
  <c r="U649" i="9"/>
  <c r="R649" i="9"/>
  <c r="Q649" i="9"/>
  <c r="M649" i="9"/>
  <c r="L649" i="9"/>
  <c r="K649" i="9"/>
  <c r="J649" i="9"/>
  <c r="S649" i="9" s="1"/>
  <c r="Y648" i="9"/>
  <c r="W648" i="9"/>
  <c r="V648" i="9"/>
  <c r="U648" i="9"/>
  <c r="R648" i="9"/>
  <c r="Q648" i="9"/>
  <c r="M648" i="9"/>
  <c r="L648" i="9"/>
  <c r="K648" i="9"/>
  <c r="J648" i="9"/>
  <c r="Y647" i="9"/>
  <c r="W647" i="9"/>
  <c r="V647" i="9"/>
  <c r="U647" i="9"/>
  <c r="R647" i="9"/>
  <c r="Q647" i="9"/>
  <c r="M647" i="9"/>
  <c r="L647" i="9"/>
  <c r="K647" i="9"/>
  <c r="J647" i="9"/>
  <c r="S647" i="9" s="1"/>
  <c r="Y646" i="9"/>
  <c r="W646" i="9"/>
  <c r="V646" i="9"/>
  <c r="U646" i="9"/>
  <c r="R646" i="9"/>
  <c r="Q646" i="9"/>
  <c r="M646" i="9"/>
  <c r="L646" i="9"/>
  <c r="K646" i="9"/>
  <c r="J646" i="9"/>
  <c r="Y645" i="9"/>
  <c r="W645" i="9"/>
  <c r="V645" i="9"/>
  <c r="U645" i="9"/>
  <c r="R645" i="9"/>
  <c r="Q645" i="9"/>
  <c r="M645" i="9"/>
  <c r="L645" i="9"/>
  <c r="K645" i="9"/>
  <c r="J645" i="9"/>
  <c r="S645" i="9" s="1"/>
  <c r="Y644" i="9"/>
  <c r="W644" i="9"/>
  <c r="V644" i="9"/>
  <c r="U644" i="9"/>
  <c r="R644" i="9"/>
  <c r="Q644" i="9"/>
  <c r="M644" i="9"/>
  <c r="L644" i="9"/>
  <c r="K644" i="9"/>
  <c r="J644" i="9"/>
  <c r="S644" i="9" s="1"/>
  <c r="Y643" i="9"/>
  <c r="W643" i="9"/>
  <c r="V643" i="9"/>
  <c r="U643" i="9"/>
  <c r="R643" i="9"/>
  <c r="Q643" i="9"/>
  <c r="M643" i="9"/>
  <c r="L643" i="9"/>
  <c r="K643" i="9"/>
  <c r="J643" i="9"/>
  <c r="S643" i="9" s="1"/>
  <c r="Y642" i="9"/>
  <c r="W642" i="9"/>
  <c r="V642" i="9"/>
  <c r="U642" i="9"/>
  <c r="R642" i="9"/>
  <c r="Q642" i="9"/>
  <c r="M642" i="9"/>
  <c r="L642" i="9"/>
  <c r="K642" i="9"/>
  <c r="J642" i="9"/>
  <c r="Y641" i="9"/>
  <c r="W641" i="9"/>
  <c r="V641" i="9"/>
  <c r="U641" i="9"/>
  <c r="R641" i="9"/>
  <c r="Q641" i="9"/>
  <c r="M641" i="9"/>
  <c r="L641" i="9"/>
  <c r="K641" i="9"/>
  <c r="J641" i="9"/>
  <c r="S641" i="9" s="1"/>
  <c r="Y640" i="9"/>
  <c r="W640" i="9"/>
  <c r="V640" i="9"/>
  <c r="U640" i="9"/>
  <c r="R640" i="9"/>
  <c r="Q640" i="9"/>
  <c r="M640" i="9"/>
  <c r="L640" i="9"/>
  <c r="K640" i="9"/>
  <c r="J640" i="9"/>
  <c r="S640" i="9" s="1"/>
  <c r="Y639" i="9"/>
  <c r="W639" i="9"/>
  <c r="V639" i="9"/>
  <c r="U639" i="9"/>
  <c r="R639" i="9"/>
  <c r="Q639" i="9"/>
  <c r="M639" i="9"/>
  <c r="L639" i="9"/>
  <c r="K639" i="9"/>
  <c r="J639" i="9"/>
  <c r="Y638" i="9"/>
  <c r="W638" i="9"/>
  <c r="V638" i="9"/>
  <c r="U638" i="9"/>
  <c r="R638" i="9"/>
  <c r="Q638" i="9"/>
  <c r="M638" i="9"/>
  <c r="L638" i="9"/>
  <c r="K638" i="9"/>
  <c r="J638" i="9"/>
  <c r="S638" i="9" s="1"/>
  <c r="Y637" i="9"/>
  <c r="O637" i="9" s="1"/>
  <c r="W637" i="9"/>
  <c r="V637" i="9"/>
  <c r="U637" i="9"/>
  <c r="R637" i="9"/>
  <c r="Q637" i="9"/>
  <c r="M637" i="9"/>
  <c r="L637" i="9"/>
  <c r="K637" i="9"/>
  <c r="J637" i="9"/>
  <c r="S637" i="9" s="1"/>
  <c r="Y636" i="9"/>
  <c r="W636" i="9"/>
  <c r="V636" i="9"/>
  <c r="U636" i="9"/>
  <c r="R636" i="9"/>
  <c r="Q636" i="9"/>
  <c r="M636" i="9"/>
  <c r="L636" i="9"/>
  <c r="K636" i="9"/>
  <c r="J636" i="9"/>
  <c r="S636" i="9" s="1"/>
  <c r="Y635" i="9"/>
  <c r="O635" i="9" s="1"/>
  <c r="W635" i="9"/>
  <c r="V635" i="9"/>
  <c r="U635" i="9"/>
  <c r="R635" i="9"/>
  <c r="Q635" i="9"/>
  <c r="M635" i="9"/>
  <c r="L635" i="9"/>
  <c r="K635" i="9"/>
  <c r="J635" i="9"/>
  <c r="S635" i="9" s="1"/>
  <c r="Y634" i="9"/>
  <c r="W634" i="9"/>
  <c r="V634" i="9"/>
  <c r="U634" i="9"/>
  <c r="R634" i="9"/>
  <c r="Q634" i="9"/>
  <c r="M634" i="9"/>
  <c r="L634" i="9"/>
  <c r="K634" i="9"/>
  <c r="J634" i="9"/>
  <c r="S634" i="9" s="1"/>
  <c r="Y633" i="9"/>
  <c r="W633" i="9"/>
  <c r="V633" i="9"/>
  <c r="U633" i="9"/>
  <c r="R633" i="9"/>
  <c r="Q633" i="9"/>
  <c r="M633" i="9"/>
  <c r="L633" i="9"/>
  <c r="K633" i="9"/>
  <c r="J633" i="9"/>
  <c r="S633" i="9" s="1"/>
  <c r="Y632" i="9"/>
  <c r="W632" i="9"/>
  <c r="V632" i="9"/>
  <c r="U632" i="9"/>
  <c r="R632" i="9"/>
  <c r="Q632" i="9"/>
  <c r="M632" i="9"/>
  <c r="L632" i="9"/>
  <c r="K632" i="9"/>
  <c r="J632" i="9"/>
  <c r="Y631" i="9"/>
  <c r="W631" i="9"/>
  <c r="V631" i="9"/>
  <c r="U631" i="9"/>
  <c r="R631" i="9"/>
  <c r="Q631" i="9"/>
  <c r="M631" i="9"/>
  <c r="L631" i="9"/>
  <c r="K631" i="9"/>
  <c r="J631" i="9"/>
  <c r="S631" i="9" s="1"/>
  <c r="Y630" i="9"/>
  <c r="W630" i="9"/>
  <c r="V630" i="9"/>
  <c r="U630" i="9"/>
  <c r="R630" i="9"/>
  <c r="Q630" i="9"/>
  <c r="M630" i="9"/>
  <c r="L630" i="9"/>
  <c r="K630" i="9"/>
  <c r="J630" i="9"/>
  <c r="S630" i="9" s="1"/>
  <c r="Y629" i="9"/>
  <c r="W629" i="9"/>
  <c r="V629" i="9"/>
  <c r="U629" i="9"/>
  <c r="R629" i="9"/>
  <c r="Q629" i="9"/>
  <c r="M629" i="9"/>
  <c r="L629" i="9"/>
  <c r="K629" i="9"/>
  <c r="J629" i="9"/>
  <c r="S629" i="9" s="1"/>
  <c r="Y628" i="9"/>
  <c r="W628" i="9"/>
  <c r="V628" i="9"/>
  <c r="U628" i="9"/>
  <c r="R628" i="9"/>
  <c r="Q628" i="9"/>
  <c r="M628" i="9"/>
  <c r="L628" i="9"/>
  <c r="K628" i="9"/>
  <c r="J628" i="9"/>
  <c r="S628" i="9" s="1"/>
  <c r="Y627" i="9"/>
  <c r="W627" i="9"/>
  <c r="V627" i="9"/>
  <c r="U627" i="9"/>
  <c r="R627" i="9"/>
  <c r="Q627" i="9"/>
  <c r="M627" i="9"/>
  <c r="L627" i="9"/>
  <c r="K627" i="9"/>
  <c r="J627" i="9"/>
  <c r="S627" i="9" s="1"/>
  <c r="Y626" i="9"/>
  <c r="W626" i="9"/>
  <c r="V626" i="9"/>
  <c r="U626" i="9"/>
  <c r="R626" i="9"/>
  <c r="Q626" i="9"/>
  <c r="M626" i="9"/>
  <c r="L626" i="9"/>
  <c r="K626" i="9"/>
  <c r="J626" i="9"/>
  <c r="S626" i="9" s="1"/>
  <c r="Y625" i="9"/>
  <c r="W625" i="9"/>
  <c r="V625" i="9"/>
  <c r="U625" i="9"/>
  <c r="R625" i="9"/>
  <c r="Q625" i="9"/>
  <c r="M625" i="9"/>
  <c r="L625" i="9"/>
  <c r="K625" i="9"/>
  <c r="J625" i="9"/>
  <c r="S625" i="9" s="1"/>
  <c r="Y624" i="9"/>
  <c r="W624" i="9"/>
  <c r="V624" i="9"/>
  <c r="U624" i="9"/>
  <c r="R624" i="9"/>
  <c r="Q624" i="9"/>
  <c r="M624" i="9"/>
  <c r="L624" i="9"/>
  <c r="K624" i="9"/>
  <c r="J624" i="9"/>
  <c r="S624" i="9" s="1"/>
  <c r="Y623" i="9"/>
  <c r="W623" i="9"/>
  <c r="V623" i="9"/>
  <c r="U623" i="9"/>
  <c r="R623" i="9"/>
  <c r="Q623" i="9"/>
  <c r="M623" i="9"/>
  <c r="L623" i="9"/>
  <c r="K623" i="9"/>
  <c r="J623" i="9"/>
  <c r="S623" i="9" s="1"/>
  <c r="Y622" i="9"/>
  <c r="O622" i="9" s="1"/>
  <c r="W622" i="9"/>
  <c r="V622" i="9"/>
  <c r="U622" i="9"/>
  <c r="R622" i="9"/>
  <c r="Q622" i="9"/>
  <c r="M622" i="9"/>
  <c r="L622" i="9"/>
  <c r="K622" i="9"/>
  <c r="J622" i="9"/>
  <c r="S622" i="9" s="1"/>
  <c r="Y621" i="9"/>
  <c r="O621" i="9" s="1"/>
  <c r="W621" i="9"/>
  <c r="V621" i="9"/>
  <c r="U621" i="9"/>
  <c r="R621" i="9"/>
  <c r="Q621" i="9"/>
  <c r="M621" i="9"/>
  <c r="L621" i="9"/>
  <c r="K621" i="9"/>
  <c r="J621" i="9"/>
  <c r="S621" i="9" s="1"/>
  <c r="Y620" i="9"/>
  <c r="W620" i="9"/>
  <c r="V620" i="9"/>
  <c r="U620" i="9"/>
  <c r="R620" i="9"/>
  <c r="Q620" i="9"/>
  <c r="M620" i="9"/>
  <c r="L620" i="9"/>
  <c r="K620" i="9"/>
  <c r="J620" i="9"/>
  <c r="S620" i="9" s="1"/>
  <c r="Y619" i="9"/>
  <c r="W619" i="9"/>
  <c r="V619" i="9"/>
  <c r="U619" i="9"/>
  <c r="R619" i="9"/>
  <c r="Q619" i="9"/>
  <c r="M619" i="9"/>
  <c r="L619" i="9"/>
  <c r="K619" i="9"/>
  <c r="J619" i="9"/>
  <c r="S619" i="9" s="1"/>
  <c r="Y618" i="9"/>
  <c r="W618" i="9"/>
  <c r="V618" i="9"/>
  <c r="U618" i="9"/>
  <c r="R618" i="9"/>
  <c r="Q618" i="9"/>
  <c r="M618" i="9"/>
  <c r="L618" i="9"/>
  <c r="K618" i="9"/>
  <c r="J618" i="9"/>
  <c r="S618" i="9" s="1"/>
  <c r="Y617" i="9"/>
  <c r="W617" i="9"/>
  <c r="V617" i="9"/>
  <c r="U617" i="9"/>
  <c r="R617" i="9"/>
  <c r="Q617" i="9"/>
  <c r="M617" i="9"/>
  <c r="L617" i="9"/>
  <c r="K617" i="9"/>
  <c r="J617" i="9"/>
  <c r="Y616" i="9"/>
  <c r="W616" i="9"/>
  <c r="V616" i="9"/>
  <c r="U616" i="9"/>
  <c r="R616" i="9"/>
  <c r="Q616" i="9"/>
  <c r="M616" i="9"/>
  <c r="L616" i="9"/>
  <c r="K616" i="9"/>
  <c r="J616" i="9"/>
  <c r="S616" i="9" s="1"/>
  <c r="Y615" i="9"/>
  <c r="W615" i="9"/>
  <c r="V615" i="9"/>
  <c r="U615" i="9"/>
  <c r="R615" i="9"/>
  <c r="Q615" i="9"/>
  <c r="M615" i="9"/>
  <c r="L615" i="9"/>
  <c r="K615" i="9"/>
  <c r="J615" i="9"/>
  <c r="S615" i="9" s="1"/>
  <c r="Y614" i="9"/>
  <c r="W614" i="9"/>
  <c r="V614" i="9"/>
  <c r="U614" i="9"/>
  <c r="R614" i="9"/>
  <c r="Q614" i="9"/>
  <c r="M614" i="9"/>
  <c r="L614" i="9"/>
  <c r="K614" i="9"/>
  <c r="J614" i="9"/>
  <c r="S614" i="9" s="1"/>
  <c r="Y613" i="9"/>
  <c r="W613" i="9"/>
  <c r="V613" i="9"/>
  <c r="U613" i="9"/>
  <c r="R613" i="9"/>
  <c r="Q613" i="9"/>
  <c r="M613" i="9"/>
  <c r="L613" i="9"/>
  <c r="K613" i="9"/>
  <c r="J613" i="9"/>
  <c r="S613" i="9" s="1"/>
  <c r="Y612" i="9"/>
  <c r="O612" i="9" s="1"/>
  <c r="W612" i="9"/>
  <c r="V612" i="9"/>
  <c r="U612" i="9"/>
  <c r="R612" i="9"/>
  <c r="Q612" i="9"/>
  <c r="M612" i="9"/>
  <c r="L612" i="9"/>
  <c r="K612" i="9"/>
  <c r="J612" i="9"/>
  <c r="S612" i="9" s="1"/>
  <c r="Y611" i="9"/>
  <c r="W611" i="9"/>
  <c r="V611" i="9"/>
  <c r="U611" i="9"/>
  <c r="R611" i="9"/>
  <c r="Q611" i="9"/>
  <c r="M611" i="9"/>
  <c r="L611" i="9"/>
  <c r="K611" i="9"/>
  <c r="J611" i="9"/>
  <c r="S611" i="9" s="1"/>
  <c r="Y610" i="9"/>
  <c r="W610" i="9"/>
  <c r="V610" i="9"/>
  <c r="U610" i="9"/>
  <c r="R610" i="9"/>
  <c r="Q610" i="9"/>
  <c r="M610" i="9"/>
  <c r="L610" i="9"/>
  <c r="K610" i="9"/>
  <c r="J610" i="9"/>
  <c r="S610" i="9" s="1"/>
  <c r="Y609" i="9"/>
  <c r="W609" i="9"/>
  <c r="V609" i="9"/>
  <c r="U609" i="9"/>
  <c r="R609" i="9"/>
  <c r="Q609" i="9"/>
  <c r="M609" i="9"/>
  <c r="L609" i="9"/>
  <c r="K609" i="9"/>
  <c r="J609" i="9"/>
  <c r="S609" i="9" s="1"/>
  <c r="Y608" i="9"/>
  <c r="O608" i="9" s="1"/>
  <c r="W608" i="9"/>
  <c r="V608" i="9"/>
  <c r="U608" i="9"/>
  <c r="R608" i="9"/>
  <c r="Q608" i="9"/>
  <c r="M608" i="9"/>
  <c r="L608" i="9"/>
  <c r="K608" i="9"/>
  <c r="J608" i="9"/>
  <c r="S608" i="9" s="1"/>
  <c r="Y607" i="9"/>
  <c r="W607" i="9"/>
  <c r="V607" i="9"/>
  <c r="U607" i="9"/>
  <c r="R607" i="9"/>
  <c r="Q607" i="9"/>
  <c r="M607" i="9"/>
  <c r="L607" i="9"/>
  <c r="K607" i="9"/>
  <c r="J607" i="9"/>
  <c r="S607" i="9" s="1"/>
  <c r="Y606" i="9"/>
  <c r="W606" i="9"/>
  <c r="V606" i="9"/>
  <c r="U606" i="9"/>
  <c r="R606" i="9"/>
  <c r="Q606" i="9"/>
  <c r="M606" i="9"/>
  <c r="L606" i="9"/>
  <c r="K606" i="9"/>
  <c r="J606" i="9"/>
  <c r="S606" i="9" s="1"/>
  <c r="Y605" i="9"/>
  <c r="W605" i="9"/>
  <c r="V605" i="9"/>
  <c r="U605" i="9"/>
  <c r="R605" i="9"/>
  <c r="Q605" i="9"/>
  <c r="M605" i="9"/>
  <c r="L605" i="9"/>
  <c r="K605" i="9"/>
  <c r="J605" i="9"/>
  <c r="S605" i="9" s="1"/>
  <c r="Y604" i="9"/>
  <c r="W604" i="9"/>
  <c r="V604" i="9"/>
  <c r="U604" i="9"/>
  <c r="R604" i="9"/>
  <c r="Q604" i="9"/>
  <c r="M604" i="9"/>
  <c r="L604" i="9"/>
  <c r="K604" i="9"/>
  <c r="J604" i="9"/>
  <c r="S604" i="9" s="1"/>
  <c r="Y603" i="9"/>
  <c r="W603" i="9"/>
  <c r="V603" i="9"/>
  <c r="U603" i="9"/>
  <c r="R603" i="9"/>
  <c r="Q603" i="9"/>
  <c r="M603" i="9"/>
  <c r="L603" i="9"/>
  <c r="K603" i="9"/>
  <c r="J603" i="9"/>
  <c r="S603" i="9" s="1"/>
  <c r="Y602" i="9"/>
  <c r="W602" i="9"/>
  <c r="V602" i="9"/>
  <c r="U602" i="9"/>
  <c r="R602" i="9"/>
  <c r="Q602" i="9"/>
  <c r="M602" i="9"/>
  <c r="L602" i="9"/>
  <c r="K602" i="9"/>
  <c r="J602" i="9"/>
  <c r="S602" i="9" s="1"/>
  <c r="Y601" i="9"/>
  <c r="W601" i="9"/>
  <c r="V601" i="9"/>
  <c r="U601" i="9"/>
  <c r="R601" i="9"/>
  <c r="Q601" i="9"/>
  <c r="M601" i="9"/>
  <c r="L601" i="9"/>
  <c r="K601" i="9"/>
  <c r="J601" i="9"/>
  <c r="Y600" i="9"/>
  <c r="W600" i="9"/>
  <c r="V600" i="9"/>
  <c r="U600" i="9"/>
  <c r="R600" i="9"/>
  <c r="Q600" i="9"/>
  <c r="M600" i="9"/>
  <c r="L600" i="9"/>
  <c r="K600" i="9"/>
  <c r="J600" i="9"/>
  <c r="S600" i="9" s="1"/>
  <c r="Y599" i="9"/>
  <c r="W599" i="9"/>
  <c r="V599" i="9"/>
  <c r="U599" i="9"/>
  <c r="R599" i="9"/>
  <c r="Q599" i="9"/>
  <c r="M599" i="9"/>
  <c r="L599" i="9"/>
  <c r="K599" i="9"/>
  <c r="J599" i="9"/>
  <c r="S599" i="9" s="1"/>
  <c r="Y598" i="9"/>
  <c r="W598" i="9"/>
  <c r="V598" i="9"/>
  <c r="U598" i="9"/>
  <c r="R598" i="9"/>
  <c r="Q598" i="9"/>
  <c r="M598" i="9"/>
  <c r="L598" i="9"/>
  <c r="K598" i="9"/>
  <c r="J598" i="9"/>
  <c r="S598" i="9" s="1"/>
  <c r="Y597" i="9"/>
  <c r="W597" i="9"/>
  <c r="V597" i="9"/>
  <c r="U597" i="9"/>
  <c r="R597" i="9"/>
  <c r="Q597" i="9"/>
  <c r="M597" i="9"/>
  <c r="L597" i="9"/>
  <c r="K597" i="9"/>
  <c r="J597" i="9"/>
  <c r="Y596" i="9"/>
  <c r="W596" i="9"/>
  <c r="V596" i="9"/>
  <c r="U596" i="9"/>
  <c r="R596" i="9"/>
  <c r="Q596" i="9"/>
  <c r="M596" i="9"/>
  <c r="L596" i="9"/>
  <c r="K596" i="9"/>
  <c r="J596" i="9"/>
  <c r="S596" i="9" s="1"/>
  <c r="Y595" i="9"/>
  <c r="W595" i="9"/>
  <c r="V595" i="9"/>
  <c r="U595" i="9"/>
  <c r="R595" i="9"/>
  <c r="Q595" i="9"/>
  <c r="M595" i="9"/>
  <c r="L595" i="9"/>
  <c r="K595" i="9"/>
  <c r="J595" i="9"/>
  <c r="S595" i="9" s="1"/>
  <c r="Y594" i="9"/>
  <c r="W594" i="9"/>
  <c r="V594" i="9"/>
  <c r="U594" i="9"/>
  <c r="R594" i="9"/>
  <c r="Q594" i="9"/>
  <c r="M594" i="9"/>
  <c r="L594" i="9"/>
  <c r="K594" i="9"/>
  <c r="J594" i="9"/>
  <c r="S594" i="9" s="1"/>
  <c r="Y593" i="9"/>
  <c r="W593" i="9"/>
  <c r="V593" i="9"/>
  <c r="U593" i="9"/>
  <c r="R593" i="9"/>
  <c r="Q593" i="9"/>
  <c r="M593" i="9"/>
  <c r="L593" i="9"/>
  <c r="K593" i="9"/>
  <c r="J593" i="9"/>
  <c r="S593" i="9" s="1"/>
  <c r="Y592" i="9"/>
  <c r="W592" i="9"/>
  <c r="V592" i="9"/>
  <c r="U592" i="9"/>
  <c r="R592" i="9"/>
  <c r="Q592" i="9"/>
  <c r="M592" i="9"/>
  <c r="L592" i="9"/>
  <c r="K592" i="9"/>
  <c r="J592" i="9"/>
  <c r="S592" i="9" s="1"/>
  <c r="Y591" i="9"/>
  <c r="W591" i="9"/>
  <c r="V591" i="9"/>
  <c r="U591" i="9"/>
  <c r="R591" i="9"/>
  <c r="Q591" i="9"/>
  <c r="M591" i="9"/>
  <c r="L591" i="9"/>
  <c r="K591" i="9"/>
  <c r="J591" i="9"/>
  <c r="S591" i="9" s="1"/>
  <c r="Y590" i="9"/>
  <c r="W590" i="9"/>
  <c r="V590" i="9"/>
  <c r="U590" i="9"/>
  <c r="R590" i="9"/>
  <c r="Q590" i="9"/>
  <c r="M590" i="9"/>
  <c r="L590" i="9"/>
  <c r="K590" i="9"/>
  <c r="J590" i="9"/>
  <c r="S590" i="9" s="1"/>
  <c r="Y589" i="9"/>
  <c r="W589" i="9"/>
  <c r="V589" i="9"/>
  <c r="U589" i="9"/>
  <c r="R589" i="9"/>
  <c r="Q589" i="9"/>
  <c r="M589" i="9"/>
  <c r="L589" i="9"/>
  <c r="K589" i="9"/>
  <c r="J589" i="9"/>
  <c r="S589" i="9" s="1"/>
  <c r="Y588" i="9"/>
  <c r="W588" i="9"/>
  <c r="V588" i="9"/>
  <c r="U588" i="9"/>
  <c r="R588" i="9"/>
  <c r="Q588" i="9"/>
  <c r="M588" i="9"/>
  <c r="L588" i="9"/>
  <c r="K588" i="9"/>
  <c r="J588" i="9"/>
  <c r="S588" i="9" s="1"/>
  <c r="Y587" i="9"/>
  <c r="W587" i="9"/>
  <c r="V587" i="9"/>
  <c r="U587" i="9"/>
  <c r="R587" i="9"/>
  <c r="Q587" i="9"/>
  <c r="M587" i="9"/>
  <c r="L587" i="9"/>
  <c r="K587" i="9"/>
  <c r="J587" i="9"/>
  <c r="S587" i="9" s="1"/>
  <c r="Y586" i="9"/>
  <c r="W586" i="9"/>
  <c r="V586" i="9"/>
  <c r="U586" i="9"/>
  <c r="R586" i="9"/>
  <c r="Q586" i="9"/>
  <c r="M586" i="9"/>
  <c r="L586" i="9"/>
  <c r="K586" i="9"/>
  <c r="J586" i="9"/>
  <c r="S586" i="9" s="1"/>
  <c r="Y585" i="9"/>
  <c r="W585" i="9"/>
  <c r="V585" i="9"/>
  <c r="U585" i="9"/>
  <c r="R585" i="9"/>
  <c r="Q585" i="9"/>
  <c r="M585" i="9"/>
  <c r="L585" i="9"/>
  <c r="K585" i="9"/>
  <c r="J585" i="9"/>
  <c r="Y584" i="9"/>
  <c r="W584" i="9"/>
  <c r="V584" i="9"/>
  <c r="U584" i="9"/>
  <c r="R584" i="9"/>
  <c r="Q584" i="9"/>
  <c r="M584" i="9"/>
  <c r="L584" i="9"/>
  <c r="K584" i="9"/>
  <c r="J584" i="9"/>
  <c r="S584" i="9" s="1"/>
  <c r="Y583" i="9"/>
  <c r="W583" i="9"/>
  <c r="V583" i="9"/>
  <c r="U583" i="9"/>
  <c r="R583" i="9"/>
  <c r="Q583" i="9"/>
  <c r="M583" i="9"/>
  <c r="L583" i="9"/>
  <c r="K583" i="9"/>
  <c r="J583" i="9"/>
  <c r="S583" i="9" s="1"/>
  <c r="Y582" i="9"/>
  <c r="W582" i="9"/>
  <c r="V582" i="9"/>
  <c r="U582" i="9"/>
  <c r="R582" i="9"/>
  <c r="Q582" i="9"/>
  <c r="M582" i="9"/>
  <c r="L582" i="9"/>
  <c r="K582" i="9"/>
  <c r="J582" i="9"/>
  <c r="S582" i="9" s="1"/>
  <c r="Y581" i="9"/>
  <c r="W581" i="9"/>
  <c r="V581" i="9"/>
  <c r="U581" i="9"/>
  <c r="R581" i="9"/>
  <c r="Q581" i="9"/>
  <c r="M581" i="9"/>
  <c r="L581" i="9"/>
  <c r="K581" i="9"/>
  <c r="J581" i="9"/>
  <c r="S581" i="9" s="1"/>
  <c r="Y580" i="9"/>
  <c r="W580" i="9"/>
  <c r="V580" i="9"/>
  <c r="U580" i="9"/>
  <c r="R580" i="9"/>
  <c r="Q580" i="9"/>
  <c r="M580" i="9"/>
  <c r="L580" i="9"/>
  <c r="K580" i="9"/>
  <c r="J580" i="9"/>
  <c r="S580" i="9" s="1"/>
  <c r="Y579" i="9"/>
  <c r="W579" i="9"/>
  <c r="V579" i="9"/>
  <c r="U579" i="9"/>
  <c r="R579" i="9"/>
  <c r="Q579" i="9"/>
  <c r="M579" i="9"/>
  <c r="L579" i="9"/>
  <c r="K579" i="9"/>
  <c r="J579" i="9"/>
  <c r="S579" i="9" s="1"/>
  <c r="Y578" i="9"/>
  <c r="W578" i="9"/>
  <c r="V578" i="9"/>
  <c r="U578" i="9"/>
  <c r="R578" i="9"/>
  <c r="Q578" i="9"/>
  <c r="M578" i="9"/>
  <c r="L578" i="9"/>
  <c r="K578" i="9"/>
  <c r="J578" i="9"/>
  <c r="S578" i="9" s="1"/>
  <c r="Y577" i="9"/>
  <c r="W577" i="9"/>
  <c r="V577" i="9"/>
  <c r="U577" i="9"/>
  <c r="R577" i="9"/>
  <c r="Q577" i="9"/>
  <c r="M577" i="9"/>
  <c r="L577" i="9"/>
  <c r="K577" i="9"/>
  <c r="J577" i="9"/>
  <c r="Y576" i="9"/>
  <c r="W576" i="9"/>
  <c r="V576" i="9"/>
  <c r="U576" i="9"/>
  <c r="R576" i="9"/>
  <c r="Q576" i="9"/>
  <c r="M576" i="9"/>
  <c r="L576" i="9"/>
  <c r="K576" i="9"/>
  <c r="J576" i="9"/>
  <c r="S576" i="9" s="1"/>
  <c r="Y575" i="9"/>
  <c r="W575" i="9"/>
  <c r="V575" i="9"/>
  <c r="U575" i="9"/>
  <c r="R575" i="9"/>
  <c r="Q575" i="9"/>
  <c r="M575" i="9"/>
  <c r="L575" i="9"/>
  <c r="K575" i="9"/>
  <c r="J575" i="9"/>
  <c r="S575" i="9" s="1"/>
  <c r="Y574" i="9"/>
  <c r="W574" i="9"/>
  <c r="V574" i="9"/>
  <c r="U574" i="9"/>
  <c r="R574" i="9"/>
  <c r="Q574" i="9"/>
  <c r="M574" i="9"/>
  <c r="L574" i="9"/>
  <c r="K574" i="9"/>
  <c r="J574" i="9"/>
  <c r="S574" i="9" s="1"/>
  <c r="Y573" i="9"/>
  <c r="W573" i="9"/>
  <c r="V573" i="9"/>
  <c r="U573" i="9"/>
  <c r="R573" i="9"/>
  <c r="Q573" i="9"/>
  <c r="M573" i="9"/>
  <c r="L573" i="9"/>
  <c r="K573" i="9"/>
  <c r="J573" i="9"/>
  <c r="S573" i="9" s="1"/>
  <c r="Y572" i="9"/>
  <c r="W572" i="9"/>
  <c r="V572" i="9"/>
  <c r="U572" i="9"/>
  <c r="R572" i="9"/>
  <c r="Q572" i="9"/>
  <c r="M572" i="9"/>
  <c r="L572" i="9"/>
  <c r="K572" i="9"/>
  <c r="J572" i="9"/>
  <c r="S572" i="9" s="1"/>
  <c r="Y571" i="9"/>
  <c r="W571" i="9"/>
  <c r="V571" i="9"/>
  <c r="U571" i="9"/>
  <c r="R571" i="9"/>
  <c r="Q571" i="9"/>
  <c r="M571" i="9"/>
  <c r="L571" i="9"/>
  <c r="K571" i="9"/>
  <c r="J571" i="9"/>
  <c r="S571" i="9" s="1"/>
  <c r="Y570" i="9"/>
  <c r="W570" i="9"/>
  <c r="V570" i="9"/>
  <c r="U570" i="9"/>
  <c r="R570" i="9"/>
  <c r="Q570" i="9"/>
  <c r="M570" i="9"/>
  <c r="L570" i="9"/>
  <c r="K570" i="9"/>
  <c r="J570" i="9"/>
  <c r="S570" i="9" s="1"/>
  <c r="Y569" i="9"/>
  <c r="W569" i="9"/>
  <c r="V569" i="9"/>
  <c r="U569" i="9"/>
  <c r="R569" i="9"/>
  <c r="Q569" i="9"/>
  <c r="M569" i="9"/>
  <c r="L569" i="9"/>
  <c r="K569" i="9"/>
  <c r="J569" i="9"/>
  <c r="Y568" i="9"/>
  <c r="W568" i="9"/>
  <c r="V568" i="9"/>
  <c r="U568" i="9"/>
  <c r="R568" i="9"/>
  <c r="Q568" i="9"/>
  <c r="M568" i="9"/>
  <c r="L568" i="9"/>
  <c r="K568" i="9"/>
  <c r="J568" i="9"/>
  <c r="S568" i="9" s="1"/>
  <c r="Y567" i="9"/>
  <c r="W567" i="9"/>
  <c r="V567" i="9"/>
  <c r="U567" i="9"/>
  <c r="R567" i="9"/>
  <c r="Q567" i="9"/>
  <c r="M567" i="9"/>
  <c r="L567" i="9"/>
  <c r="K567" i="9"/>
  <c r="J567" i="9"/>
  <c r="S567" i="9" s="1"/>
  <c r="Y566" i="9"/>
  <c r="W566" i="9"/>
  <c r="V566" i="9"/>
  <c r="U566" i="9"/>
  <c r="R566" i="9"/>
  <c r="Q566" i="9"/>
  <c r="M566" i="9"/>
  <c r="L566" i="9"/>
  <c r="K566" i="9"/>
  <c r="J566" i="9"/>
  <c r="S566" i="9" s="1"/>
  <c r="Y565" i="9"/>
  <c r="W565" i="9"/>
  <c r="V565" i="9"/>
  <c r="U565" i="9"/>
  <c r="R565" i="9"/>
  <c r="Q565" i="9"/>
  <c r="M565" i="9"/>
  <c r="L565" i="9"/>
  <c r="K565" i="9"/>
  <c r="J565" i="9"/>
  <c r="S565" i="9" s="1"/>
  <c r="Y564" i="9"/>
  <c r="W564" i="9"/>
  <c r="V564" i="9"/>
  <c r="U564" i="9"/>
  <c r="R564" i="9"/>
  <c r="Q564" i="9"/>
  <c r="M564" i="9"/>
  <c r="L564" i="9"/>
  <c r="K564" i="9"/>
  <c r="J564" i="9"/>
  <c r="S564" i="9" s="1"/>
  <c r="Y563" i="9"/>
  <c r="W563" i="9"/>
  <c r="V563" i="9"/>
  <c r="U563" i="9"/>
  <c r="R563" i="9"/>
  <c r="Q563" i="9"/>
  <c r="M563" i="9"/>
  <c r="L563" i="9"/>
  <c r="K563" i="9"/>
  <c r="J563" i="9"/>
  <c r="S563" i="9" s="1"/>
  <c r="Y562" i="9"/>
  <c r="W562" i="9"/>
  <c r="V562" i="9"/>
  <c r="U562" i="9"/>
  <c r="R562" i="9"/>
  <c r="Q562" i="9"/>
  <c r="M562" i="9"/>
  <c r="L562" i="9"/>
  <c r="K562" i="9"/>
  <c r="J562" i="9"/>
  <c r="S562" i="9" s="1"/>
  <c r="Y561" i="9"/>
  <c r="W561" i="9"/>
  <c r="V561" i="9"/>
  <c r="U561" i="9"/>
  <c r="R561" i="9"/>
  <c r="Q561" i="9"/>
  <c r="M561" i="9"/>
  <c r="L561" i="9"/>
  <c r="K561" i="9"/>
  <c r="J561" i="9"/>
  <c r="S561" i="9" s="1"/>
  <c r="Y560" i="9"/>
  <c r="W560" i="9"/>
  <c r="V560" i="9"/>
  <c r="U560" i="9"/>
  <c r="R560" i="9"/>
  <c r="Q560" i="9"/>
  <c r="M560" i="9"/>
  <c r="L560" i="9"/>
  <c r="K560" i="9"/>
  <c r="J560" i="9"/>
  <c r="S560" i="9" s="1"/>
  <c r="Y559" i="9"/>
  <c r="W559" i="9"/>
  <c r="V559" i="9"/>
  <c r="U559" i="9"/>
  <c r="R559" i="9"/>
  <c r="Q559" i="9"/>
  <c r="M559" i="9"/>
  <c r="L559" i="9"/>
  <c r="K559" i="9"/>
  <c r="J559" i="9"/>
  <c r="S559" i="9" s="1"/>
  <c r="Y558" i="9"/>
  <c r="W558" i="9"/>
  <c r="V558" i="9"/>
  <c r="U558" i="9"/>
  <c r="R558" i="9"/>
  <c r="Q558" i="9"/>
  <c r="M558" i="9"/>
  <c r="L558" i="9"/>
  <c r="K558" i="9"/>
  <c r="J558" i="9"/>
  <c r="S558" i="9" s="1"/>
  <c r="Y557" i="9"/>
  <c r="W557" i="9"/>
  <c r="V557" i="9"/>
  <c r="U557" i="9"/>
  <c r="R557" i="9"/>
  <c r="Q557" i="9"/>
  <c r="M557" i="9"/>
  <c r="L557" i="9"/>
  <c r="K557" i="9"/>
  <c r="J557" i="9"/>
  <c r="S557" i="9" s="1"/>
  <c r="Y556" i="9"/>
  <c r="W556" i="9"/>
  <c r="V556" i="9"/>
  <c r="U556" i="9"/>
  <c r="R556" i="9"/>
  <c r="Q556" i="9"/>
  <c r="M556" i="9"/>
  <c r="L556" i="9"/>
  <c r="K556" i="9"/>
  <c r="J556" i="9"/>
  <c r="S556" i="9" s="1"/>
  <c r="Y555" i="9"/>
  <c r="W555" i="9"/>
  <c r="V555" i="9"/>
  <c r="U555" i="9"/>
  <c r="R555" i="9"/>
  <c r="Q555" i="9"/>
  <c r="M555" i="9"/>
  <c r="L555" i="9"/>
  <c r="K555" i="9"/>
  <c r="J555" i="9"/>
  <c r="S555" i="9" s="1"/>
  <c r="Y554" i="9"/>
  <c r="W554" i="9"/>
  <c r="V554" i="9"/>
  <c r="U554" i="9"/>
  <c r="R554" i="9"/>
  <c r="Q554" i="9"/>
  <c r="M554" i="9"/>
  <c r="L554" i="9"/>
  <c r="K554" i="9"/>
  <c r="J554" i="9"/>
  <c r="S554" i="9" s="1"/>
  <c r="Y553" i="9"/>
  <c r="W553" i="9"/>
  <c r="V553" i="9"/>
  <c r="U553" i="9"/>
  <c r="R553" i="9"/>
  <c r="Q553" i="9"/>
  <c r="M553" i="9"/>
  <c r="L553" i="9"/>
  <c r="K553" i="9"/>
  <c r="J553" i="9"/>
  <c r="S553" i="9" s="1"/>
  <c r="Y552" i="9"/>
  <c r="W552" i="9"/>
  <c r="V552" i="9"/>
  <c r="U552" i="9"/>
  <c r="R552" i="9"/>
  <c r="Q552" i="9"/>
  <c r="M552" i="9"/>
  <c r="L552" i="9"/>
  <c r="K552" i="9"/>
  <c r="J552" i="9"/>
  <c r="S552" i="9" s="1"/>
  <c r="Y551" i="9"/>
  <c r="W551" i="9"/>
  <c r="V551" i="9"/>
  <c r="U551" i="9"/>
  <c r="R551" i="9"/>
  <c r="Q551" i="9"/>
  <c r="M551" i="9"/>
  <c r="L551" i="9"/>
  <c r="K551" i="9"/>
  <c r="J551" i="9"/>
  <c r="S551" i="9" s="1"/>
  <c r="Y550" i="9"/>
  <c r="W550" i="9"/>
  <c r="V550" i="9"/>
  <c r="U550" i="9"/>
  <c r="R550" i="9"/>
  <c r="Q550" i="9"/>
  <c r="M550" i="9"/>
  <c r="L550" i="9"/>
  <c r="K550" i="9"/>
  <c r="J550" i="9"/>
  <c r="S550" i="9" s="1"/>
  <c r="Y549" i="9"/>
  <c r="W549" i="9"/>
  <c r="V549" i="9"/>
  <c r="U549" i="9"/>
  <c r="R549" i="9"/>
  <c r="Q549" i="9"/>
  <c r="M549" i="9"/>
  <c r="L549" i="9"/>
  <c r="K549" i="9"/>
  <c r="J549" i="9"/>
  <c r="Y548" i="9"/>
  <c r="W548" i="9"/>
  <c r="V548" i="9"/>
  <c r="U548" i="9"/>
  <c r="R548" i="9"/>
  <c r="Q548" i="9"/>
  <c r="M548" i="9"/>
  <c r="L548" i="9"/>
  <c r="K548" i="9"/>
  <c r="J548" i="9"/>
  <c r="S548" i="9" s="1"/>
  <c r="Y547" i="9"/>
  <c r="W547" i="9"/>
  <c r="V547" i="9"/>
  <c r="U547" i="9"/>
  <c r="R547" i="9"/>
  <c r="Q547" i="9"/>
  <c r="M547" i="9"/>
  <c r="L547" i="9"/>
  <c r="K547" i="9"/>
  <c r="J547" i="9"/>
  <c r="S547" i="9" s="1"/>
  <c r="Y546" i="9"/>
  <c r="W546" i="9"/>
  <c r="V546" i="9"/>
  <c r="U546" i="9"/>
  <c r="R546" i="9"/>
  <c r="Q546" i="9"/>
  <c r="M546" i="9"/>
  <c r="L546" i="9"/>
  <c r="K546" i="9"/>
  <c r="J546" i="9"/>
  <c r="S546" i="9" s="1"/>
  <c r="Y545" i="9"/>
  <c r="W545" i="9"/>
  <c r="V545" i="9"/>
  <c r="U545" i="9"/>
  <c r="R545" i="9"/>
  <c r="Q545" i="9"/>
  <c r="M545" i="9"/>
  <c r="L545" i="9"/>
  <c r="K545" i="9"/>
  <c r="J545" i="9"/>
  <c r="S545" i="9" s="1"/>
  <c r="Y544" i="9"/>
  <c r="W544" i="9"/>
  <c r="V544" i="9"/>
  <c r="U544" i="9"/>
  <c r="R544" i="9"/>
  <c r="Q544" i="9"/>
  <c r="M544" i="9"/>
  <c r="L544" i="9"/>
  <c r="K544" i="9"/>
  <c r="J544" i="9"/>
  <c r="S544" i="9" s="1"/>
  <c r="Y543" i="9"/>
  <c r="W543" i="9"/>
  <c r="V543" i="9"/>
  <c r="U543" i="9"/>
  <c r="R543" i="9"/>
  <c r="Q543" i="9"/>
  <c r="M543" i="9"/>
  <c r="L543" i="9"/>
  <c r="K543" i="9"/>
  <c r="J543" i="9"/>
  <c r="S543" i="9" s="1"/>
  <c r="Y542" i="9"/>
  <c r="W542" i="9"/>
  <c r="V542" i="9"/>
  <c r="U542" i="9"/>
  <c r="R542" i="9"/>
  <c r="Q542" i="9"/>
  <c r="M542" i="9"/>
  <c r="L542" i="9"/>
  <c r="K542" i="9"/>
  <c r="J542" i="9"/>
  <c r="S542" i="9" s="1"/>
  <c r="Y541" i="9"/>
  <c r="W541" i="9"/>
  <c r="V541" i="9"/>
  <c r="U541" i="9"/>
  <c r="R541" i="9"/>
  <c r="Q541" i="9"/>
  <c r="M541" i="9"/>
  <c r="L541" i="9"/>
  <c r="K541" i="9"/>
  <c r="J541" i="9"/>
  <c r="S541" i="9" s="1"/>
  <c r="Y540" i="9"/>
  <c r="W540" i="9"/>
  <c r="V540" i="9"/>
  <c r="U540" i="9"/>
  <c r="R540" i="9"/>
  <c r="Q540" i="9"/>
  <c r="M540" i="9"/>
  <c r="L540" i="9"/>
  <c r="K540" i="9"/>
  <c r="J540" i="9"/>
  <c r="S540" i="9" s="1"/>
  <c r="Y539" i="9"/>
  <c r="W539" i="9"/>
  <c r="V539" i="9"/>
  <c r="U539" i="9"/>
  <c r="R539" i="9"/>
  <c r="Q539" i="9"/>
  <c r="M539" i="9"/>
  <c r="L539" i="9"/>
  <c r="K539" i="9"/>
  <c r="J539" i="9"/>
  <c r="S539" i="9" s="1"/>
  <c r="Y538" i="9"/>
  <c r="W538" i="9"/>
  <c r="V538" i="9"/>
  <c r="U538" i="9"/>
  <c r="R538" i="9"/>
  <c r="Q538" i="9"/>
  <c r="M538" i="9"/>
  <c r="L538" i="9"/>
  <c r="K538" i="9"/>
  <c r="J538" i="9"/>
  <c r="S538" i="9" s="1"/>
  <c r="Y537" i="9"/>
  <c r="W537" i="9"/>
  <c r="V537" i="9"/>
  <c r="U537" i="9"/>
  <c r="R537" i="9"/>
  <c r="Q537" i="9"/>
  <c r="M537" i="9"/>
  <c r="L537" i="9"/>
  <c r="K537" i="9"/>
  <c r="J537" i="9"/>
  <c r="S537" i="9" s="1"/>
  <c r="Y536" i="9"/>
  <c r="W536" i="9"/>
  <c r="V536" i="9"/>
  <c r="U536" i="9"/>
  <c r="R536" i="9"/>
  <c r="Q536" i="9"/>
  <c r="M536" i="9"/>
  <c r="L536" i="9"/>
  <c r="K536" i="9"/>
  <c r="J536" i="9"/>
  <c r="S536" i="9" s="1"/>
  <c r="Y535" i="9"/>
  <c r="W535" i="9"/>
  <c r="V535" i="9"/>
  <c r="U535" i="9"/>
  <c r="R535" i="9"/>
  <c r="Q535" i="9"/>
  <c r="M535" i="9"/>
  <c r="L535" i="9"/>
  <c r="K535" i="9"/>
  <c r="J535" i="9"/>
  <c r="S535" i="9" s="1"/>
  <c r="Y534" i="9"/>
  <c r="W534" i="9"/>
  <c r="V534" i="9"/>
  <c r="U534" i="9"/>
  <c r="R534" i="9"/>
  <c r="Q534" i="9"/>
  <c r="M534" i="9"/>
  <c r="L534" i="9"/>
  <c r="K534" i="9"/>
  <c r="J534" i="9"/>
  <c r="S534" i="9" s="1"/>
  <c r="Y533" i="9"/>
  <c r="W533" i="9"/>
  <c r="V533" i="9"/>
  <c r="U533" i="9"/>
  <c r="R533" i="9"/>
  <c r="Q533" i="9"/>
  <c r="M533" i="9"/>
  <c r="L533" i="9"/>
  <c r="K533" i="9"/>
  <c r="J533" i="9"/>
  <c r="S533" i="9" s="1"/>
  <c r="Y532" i="9"/>
  <c r="W532" i="9"/>
  <c r="V532" i="9"/>
  <c r="U532" i="9"/>
  <c r="R532" i="9"/>
  <c r="Q532" i="9"/>
  <c r="M532" i="9"/>
  <c r="L532" i="9"/>
  <c r="K532" i="9"/>
  <c r="J532" i="9"/>
  <c r="S532" i="9" s="1"/>
  <c r="Y531" i="9"/>
  <c r="W531" i="9"/>
  <c r="V531" i="9"/>
  <c r="U531" i="9"/>
  <c r="R531" i="9"/>
  <c r="Q531" i="9"/>
  <c r="M531" i="9"/>
  <c r="L531" i="9"/>
  <c r="K531" i="9"/>
  <c r="J531" i="9"/>
  <c r="S531" i="9" s="1"/>
  <c r="Y530" i="9"/>
  <c r="W530" i="9"/>
  <c r="V530" i="9"/>
  <c r="U530" i="9"/>
  <c r="R530" i="9"/>
  <c r="Q530" i="9"/>
  <c r="M530" i="9"/>
  <c r="L530" i="9"/>
  <c r="K530" i="9"/>
  <c r="J530" i="9"/>
  <c r="S530" i="9" s="1"/>
  <c r="Y529" i="9"/>
  <c r="W529" i="9"/>
  <c r="V529" i="9"/>
  <c r="U529" i="9"/>
  <c r="R529" i="9"/>
  <c r="Q529" i="9"/>
  <c r="M529" i="9"/>
  <c r="L529" i="9"/>
  <c r="K529" i="9"/>
  <c r="J529" i="9"/>
  <c r="S529" i="9" s="1"/>
  <c r="Y528" i="9"/>
  <c r="W528" i="9"/>
  <c r="V528" i="9"/>
  <c r="U528" i="9"/>
  <c r="R528" i="9"/>
  <c r="Q528" i="9"/>
  <c r="M528" i="9"/>
  <c r="L528" i="9"/>
  <c r="K528" i="9"/>
  <c r="J528" i="9"/>
  <c r="S528" i="9" s="1"/>
  <c r="Y527" i="9"/>
  <c r="W527" i="9"/>
  <c r="V527" i="9"/>
  <c r="U527" i="9"/>
  <c r="R527" i="9"/>
  <c r="Q527" i="9"/>
  <c r="M527" i="9"/>
  <c r="L527" i="9"/>
  <c r="K527" i="9"/>
  <c r="J527" i="9"/>
  <c r="S527" i="9" s="1"/>
  <c r="Y526" i="9"/>
  <c r="W526" i="9"/>
  <c r="V526" i="9"/>
  <c r="U526" i="9"/>
  <c r="R526" i="9"/>
  <c r="Q526" i="9"/>
  <c r="M526" i="9"/>
  <c r="L526" i="9"/>
  <c r="K526" i="9"/>
  <c r="J526" i="9"/>
  <c r="S526" i="9" s="1"/>
  <c r="Y525" i="9"/>
  <c r="W525" i="9"/>
  <c r="V525" i="9"/>
  <c r="U525" i="9"/>
  <c r="R525" i="9"/>
  <c r="Q525" i="9"/>
  <c r="M525" i="9"/>
  <c r="L525" i="9"/>
  <c r="K525" i="9"/>
  <c r="J525" i="9"/>
  <c r="S525" i="9" s="1"/>
  <c r="Y524" i="9"/>
  <c r="W524" i="9"/>
  <c r="V524" i="9"/>
  <c r="U524" i="9"/>
  <c r="R524" i="9"/>
  <c r="Q524" i="9"/>
  <c r="M524" i="9"/>
  <c r="L524" i="9"/>
  <c r="K524" i="9"/>
  <c r="J524" i="9"/>
  <c r="S524" i="9" s="1"/>
  <c r="Y523" i="9"/>
  <c r="W523" i="9"/>
  <c r="V523" i="9"/>
  <c r="U523" i="9"/>
  <c r="R523" i="9"/>
  <c r="Q523" i="9"/>
  <c r="M523" i="9"/>
  <c r="L523" i="9"/>
  <c r="K523" i="9"/>
  <c r="J523" i="9"/>
  <c r="S523" i="9" s="1"/>
  <c r="Y522" i="9"/>
  <c r="W522" i="9"/>
  <c r="V522" i="9"/>
  <c r="U522" i="9"/>
  <c r="R522" i="9"/>
  <c r="Q522" i="9"/>
  <c r="M522" i="9"/>
  <c r="L522" i="9"/>
  <c r="K522" i="9"/>
  <c r="J522" i="9"/>
  <c r="S522" i="9" s="1"/>
  <c r="Y521" i="9"/>
  <c r="O521" i="9" s="1"/>
  <c r="W521" i="9"/>
  <c r="V521" i="9"/>
  <c r="U521" i="9"/>
  <c r="R521" i="9"/>
  <c r="Q521" i="9"/>
  <c r="M521" i="9"/>
  <c r="L521" i="9"/>
  <c r="K521" i="9"/>
  <c r="J521" i="9"/>
  <c r="S521" i="9" s="1"/>
  <c r="Y520" i="9"/>
  <c r="W520" i="9"/>
  <c r="V520" i="9"/>
  <c r="U520" i="9"/>
  <c r="R520" i="9"/>
  <c r="Q520" i="9"/>
  <c r="M520" i="9"/>
  <c r="L520" i="9"/>
  <c r="K520" i="9"/>
  <c r="J520" i="9"/>
  <c r="S520" i="9" s="1"/>
  <c r="Y519" i="9"/>
  <c r="W519" i="9"/>
  <c r="V519" i="9"/>
  <c r="U519" i="9"/>
  <c r="R519" i="9"/>
  <c r="Q519" i="9"/>
  <c r="M519" i="9"/>
  <c r="L519" i="9"/>
  <c r="K519" i="9"/>
  <c r="J519" i="9"/>
  <c r="S519" i="9" s="1"/>
  <c r="Y518" i="9"/>
  <c r="W518" i="9"/>
  <c r="V518" i="9"/>
  <c r="U518" i="9"/>
  <c r="R518" i="9"/>
  <c r="Q518" i="9"/>
  <c r="M518" i="9"/>
  <c r="L518" i="9"/>
  <c r="K518" i="9"/>
  <c r="J518" i="9"/>
  <c r="S518" i="9" s="1"/>
  <c r="Y517" i="9"/>
  <c r="W517" i="9"/>
  <c r="V517" i="9"/>
  <c r="U517" i="9"/>
  <c r="R517" i="9"/>
  <c r="Q517" i="9"/>
  <c r="M517" i="9"/>
  <c r="L517" i="9"/>
  <c r="K517" i="9"/>
  <c r="J517" i="9"/>
  <c r="Y516" i="9"/>
  <c r="W516" i="9"/>
  <c r="V516" i="9"/>
  <c r="U516" i="9"/>
  <c r="R516" i="9"/>
  <c r="Q516" i="9"/>
  <c r="M516" i="9"/>
  <c r="L516" i="9"/>
  <c r="K516" i="9"/>
  <c r="J516" i="9"/>
  <c r="S516" i="9" s="1"/>
  <c r="Y515" i="9"/>
  <c r="W515" i="9"/>
  <c r="V515" i="9"/>
  <c r="U515" i="9"/>
  <c r="R515" i="9"/>
  <c r="Q515" i="9"/>
  <c r="M515" i="9"/>
  <c r="L515" i="9"/>
  <c r="K515" i="9"/>
  <c r="J515" i="9"/>
  <c r="S515" i="9" s="1"/>
  <c r="Y514" i="9"/>
  <c r="O514" i="9" s="1"/>
  <c r="W514" i="9"/>
  <c r="V514" i="9"/>
  <c r="U514" i="9"/>
  <c r="R514" i="9"/>
  <c r="Q514" i="9"/>
  <c r="M514" i="9"/>
  <c r="L514" i="9"/>
  <c r="K514" i="9"/>
  <c r="J514" i="9"/>
  <c r="S514" i="9" s="1"/>
  <c r="Y513" i="9"/>
  <c r="W513" i="9"/>
  <c r="V513" i="9"/>
  <c r="U513" i="9"/>
  <c r="R513" i="9"/>
  <c r="Q513" i="9"/>
  <c r="M513" i="9"/>
  <c r="L513" i="9"/>
  <c r="K513" i="9"/>
  <c r="J513" i="9"/>
  <c r="S513" i="9" s="1"/>
  <c r="Y512" i="9"/>
  <c r="W512" i="9"/>
  <c r="V512" i="9"/>
  <c r="U512" i="9"/>
  <c r="R512" i="9"/>
  <c r="Q512" i="9"/>
  <c r="M512" i="9"/>
  <c r="L512" i="9"/>
  <c r="K512" i="9"/>
  <c r="J512" i="9"/>
  <c r="S512" i="9" s="1"/>
  <c r="Y511" i="9"/>
  <c r="O511" i="9" s="1"/>
  <c r="W511" i="9"/>
  <c r="V511" i="9"/>
  <c r="U511" i="9"/>
  <c r="R511" i="9"/>
  <c r="Q511" i="9"/>
  <c r="M511" i="9"/>
  <c r="L511" i="9"/>
  <c r="K511" i="9"/>
  <c r="J511" i="9"/>
  <c r="S511" i="9" s="1"/>
  <c r="Y510" i="9"/>
  <c r="W510" i="9"/>
  <c r="V510" i="9"/>
  <c r="U510" i="9"/>
  <c r="R510" i="9"/>
  <c r="Q510" i="9"/>
  <c r="M510" i="9"/>
  <c r="L510" i="9"/>
  <c r="K510" i="9"/>
  <c r="J510" i="9"/>
  <c r="S510" i="9" s="1"/>
  <c r="Y509" i="9"/>
  <c r="W509" i="9"/>
  <c r="V509" i="9"/>
  <c r="U509" i="9"/>
  <c r="R509" i="9"/>
  <c r="Q509" i="9"/>
  <c r="M509" i="9"/>
  <c r="L509" i="9"/>
  <c r="K509" i="9"/>
  <c r="J509" i="9"/>
  <c r="S509" i="9" s="1"/>
  <c r="Y508" i="9"/>
  <c r="W508" i="9"/>
  <c r="V508" i="9"/>
  <c r="U508" i="9"/>
  <c r="R508" i="9"/>
  <c r="Q508" i="9"/>
  <c r="M508" i="9"/>
  <c r="L508" i="9"/>
  <c r="K508" i="9"/>
  <c r="J508" i="9"/>
  <c r="S508" i="9" s="1"/>
  <c r="Y507" i="9"/>
  <c r="W507" i="9"/>
  <c r="V507" i="9"/>
  <c r="U507" i="9"/>
  <c r="R507" i="9"/>
  <c r="Q507" i="9"/>
  <c r="M507" i="9"/>
  <c r="L507" i="9"/>
  <c r="K507" i="9"/>
  <c r="J507" i="9"/>
  <c r="S507" i="9" s="1"/>
  <c r="Y506" i="9"/>
  <c r="W506" i="9"/>
  <c r="V506" i="9"/>
  <c r="U506" i="9"/>
  <c r="R506" i="9"/>
  <c r="Q506" i="9"/>
  <c r="M506" i="9"/>
  <c r="L506" i="9"/>
  <c r="K506" i="9"/>
  <c r="J506" i="9"/>
  <c r="S506" i="9" s="1"/>
  <c r="Y505" i="9"/>
  <c r="W505" i="9"/>
  <c r="V505" i="9"/>
  <c r="U505" i="9"/>
  <c r="R505" i="9"/>
  <c r="Q505" i="9"/>
  <c r="M505" i="9"/>
  <c r="L505" i="9"/>
  <c r="K505" i="9"/>
  <c r="J505" i="9"/>
  <c r="S505" i="9" s="1"/>
  <c r="Y504" i="9"/>
  <c r="W504" i="9"/>
  <c r="V504" i="9"/>
  <c r="U504" i="9"/>
  <c r="R504" i="9"/>
  <c r="Q504" i="9"/>
  <c r="M504" i="9"/>
  <c r="L504" i="9"/>
  <c r="K504" i="9"/>
  <c r="J504" i="9"/>
  <c r="S504" i="9" s="1"/>
  <c r="Y503" i="9"/>
  <c r="W503" i="9"/>
  <c r="V503" i="9"/>
  <c r="U503" i="9"/>
  <c r="R503" i="9"/>
  <c r="Q503" i="9"/>
  <c r="M503" i="9"/>
  <c r="L503" i="9"/>
  <c r="K503" i="9"/>
  <c r="J503" i="9"/>
  <c r="S503" i="9" s="1"/>
  <c r="Y502" i="9"/>
  <c r="W502" i="9"/>
  <c r="V502" i="9"/>
  <c r="U502" i="9"/>
  <c r="R502" i="9"/>
  <c r="Q502" i="9"/>
  <c r="M502" i="9"/>
  <c r="L502" i="9"/>
  <c r="K502" i="9"/>
  <c r="J502" i="9"/>
  <c r="S502" i="9" s="1"/>
  <c r="Y501" i="9"/>
  <c r="W501" i="9"/>
  <c r="V501" i="9"/>
  <c r="U501" i="9"/>
  <c r="R501" i="9"/>
  <c r="Q501" i="9"/>
  <c r="M501" i="9"/>
  <c r="L501" i="9"/>
  <c r="K501" i="9"/>
  <c r="J501" i="9"/>
  <c r="S501" i="9" s="1"/>
  <c r="Y500" i="9"/>
  <c r="W500" i="9"/>
  <c r="V500" i="9"/>
  <c r="U500" i="9"/>
  <c r="R500" i="9"/>
  <c r="Q500" i="9"/>
  <c r="M500" i="9"/>
  <c r="L500" i="9"/>
  <c r="K500" i="9"/>
  <c r="J500" i="9"/>
  <c r="S500" i="9" s="1"/>
  <c r="Y499" i="9"/>
  <c r="W499" i="9"/>
  <c r="V499" i="9"/>
  <c r="U499" i="9"/>
  <c r="R499" i="9"/>
  <c r="Q499" i="9"/>
  <c r="M499" i="9"/>
  <c r="L499" i="9"/>
  <c r="K499" i="9"/>
  <c r="J499" i="9"/>
  <c r="S499" i="9" s="1"/>
  <c r="Y498" i="9"/>
  <c r="W498" i="9"/>
  <c r="V498" i="9"/>
  <c r="U498" i="9"/>
  <c r="R498" i="9"/>
  <c r="Q498" i="9"/>
  <c r="M498" i="9"/>
  <c r="L498" i="9"/>
  <c r="K498" i="9"/>
  <c r="J498" i="9"/>
  <c r="S498" i="9" s="1"/>
  <c r="Y497" i="9"/>
  <c r="W497" i="9"/>
  <c r="V497" i="9"/>
  <c r="U497" i="9"/>
  <c r="R497" i="9"/>
  <c r="Q497" i="9"/>
  <c r="M497" i="9"/>
  <c r="L497" i="9"/>
  <c r="K497" i="9"/>
  <c r="J497" i="9"/>
  <c r="S497" i="9" s="1"/>
  <c r="Y496" i="9"/>
  <c r="W496" i="9"/>
  <c r="V496" i="9"/>
  <c r="U496" i="9"/>
  <c r="R496" i="9"/>
  <c r="Q496" i="9"/>
  <c r="M496" i="9"/>
  <c r="L496" i="9"/>
  <c r="K496" i="9"/>
  <c r="J496" i="9"/>
  <c r="S496" i="9" s="1"/>
  <c r="Y495" i="9"/>
  <c r="W495" i="9"/>
  <c r="V495" i="9"/>
  <c r="U495" i="9"/>
  <c r="R495" i="9"/>
  <c r="Q495" i="9"/>
  <c r="M495" i="9"/>
  <c r="L495" i="9"/>
  <c r="K495" i="9"/>
  <c r="J495" i="9"/>
  <c r="S495" i="9" s="1"/>
  <c r="Y494" i="9"/>
  <c r="W494" i="9"/>
  <c r="V494" i="9"/>
  <c r="U494" i="9"/>
  <c r="R494" i="9"/>
  <c r="Q494" i="9"/>
  <c r="M494" i="9"/>
  <c r="L494" i="9"/>
  <c r="K494" i="9"/>
  <c r="J494" i="9"/>
  <c r="S494" i="9" s="1"/>
  <c r="Y493" i="9"/>
  <c r="W493" i="9"/>
  <c r="V493" i="9"/>
  <c r="U493" i="9"/>
  <c r="R493" i="9"/>
  <c r="Q493" i="9"/>
  <c r="M493" i="9"/>
  <c r="L493" i="9"/>
  <c r="K493" i="9"/>
  <c r="J493" i="9"/>
  <c r="Y492" i="9"/>
  <c r="W492" i="9"/>
  <c r="V492" i="9"/>
  <c r="U492" i="9"/>
  <c r="R492" i="9"/>
  <c r="Q492" i="9"/>
  <c r="M492" i="9"/>
  <c r="L492" i="9"/>
  <c r="K492" i="9"/>
  <c r="J492" i="9"/>
  <c r="S492" i="9" s="1"/>
  <c r="Y491" i="9"/>
  <c r="W491" i="9"/>
  <c r="V491" i="9"/>
  <c r="U491" i="9"/>
  <c r="R491" i="9"/>
  <c r="Q491" i="9"/>
  <c r="M491" i="9"/>
  <c r="L491" i="9"/>
  <c r="K491" i="9"/>
  <c r="J491" i="9"/>
  <c r="S491" i="9" s="1"/>
  <c r="Y490" i="9"/>
  <c r="W490" i="9"/>
  <c r="V490" i="9"/>
  <c r="U490" i="9"/>
  <c r="R490" i="9"/>
  <c r="Q490" i="9"/>
  <c r="M490" i="9"/>
  <c r="L490" i="9"/>
  <c r="K490" i="9"/>
  <c r="J490" i="9"/>
  <c r="S490" i="9" s="1"/>
  <c r="Y489" i="9"/>
  <c r="W489" i="9"/>
  <c r="V489" i="9"/>
  <c r="U489" i="9"/>
  <c r="R489" i="9"/>
  <c r="Q489" i="9"/>
  <c r="M489" i="9"/>
  <c r="L489" i="9"/>
  <c r="K489" i="9"/>
  <c r="J489" i="9"/>
  <c r="S489" i="9" s="1"/>
  <c r="Y488" i="9"/>
  <c r="W488" i="9"/>
  <c r="V488" i="9"/>
  <c r="U488" i="9"/>
  <c r="R488" i="9"/>
  <c r="Q488" i="9"/>
  <c r="M488" i="9"/>
  <c r="L488" i="9"/>
  <c r="K488" i="9"/>
  <c r="J488" i="9"/>
  <c r="S488" i="9" s="1"/>
  <c r="Y487" i="9"/>
  <c r="W487" i="9"/>
  <c r="V487" i="9"/>
  <c r="U487" i="9"/>
  <c r="R487" i="9"/>
  <c r="Q487" i="9"/>
  <c r="M487" i="9"/>
  <c r="L487" i="9"/>
  <c r="K487" i="9"/>
  <c r="J487" i="9"/>
  <c r="S487" i="9" s="1"/>
  <c r="Y486" i="9"/>
  <c r="W486" i="9"/>
  <c r="V486" i="9"/>
  <c r="U486" i="9"/>
  <c r="R486" i="9"/>
  <c r="Q486" i="9"/>
  <c r="M486" i="9"/>
  <c r="L486" i="9"/>
  <c r="K486" i="9"/>
  <c r="J486" i="9"/>
  <c r="S486" i="9" s="1"/>
  <c r="Y485" i="9"/>
  <c r="O485" i="9" s="1"/>
  <c r="W485" i="9"/>
  <c r="V485" i="9"/>
  <c r="U485" i="9"/>
  <c r="R485" i="9"/>
  <c r="Q485" i="9"/>
  <c r="M485" i="9"/>
  <c r="L485" i="9"/>
  <c r="K485" i="9"/>
  <c r="J485" i="9"/>
  <c r="S485" i="9" s="1"/>
  <c r="Y484" i="9"/>
  <c r="W484" i="9"/>
  <c r="V484" i="9"/>
  <c r="U484" i="9"/>
  <c r="R484" i="9"/>
  <c r="Q484" i="9"/>
  <c r="M484" i="9"/>
  <c r="L484" i="9"/>
  <c r="K484" i="9"/>
  <c r="J484" i="9"/>
  <c r="Y483" i="9"/>
  <c r="W483" i="9"/>
  <c r="V483" i="9"/>
  <c r="U483" i="9"/>
  <c r="R483" i="9"/>
  <c r="Q483" i="9"/>
  <c r="M483" i="9"/>
  <c r="L483" i="9"/>
  <c r="K483" i="9"/>
  <c r="J483" i="9"/>
  <c r="S483" i="9" s="1"/>
  <c r="Y482" i="9"/>
  <c r="W482" i="9"/>
  <c r="V482" i="9"/>
  <c r="U482" i="9"/>
  <c r="R482" i="9"/>
  <c r="Q482" i="9"/>
  <c r="M482" i="9"/>
  <c r="L482" i="9"/>
  <c r="K482" i="9"/>
  <c r="J482" i="9"/>
  <c r="S482" i="9" s="1"/>
  <c r="Y481" i="9"/>
  <c r="W481" i="9"/>
  <c r="V481" i="9"/>
  <c r="U481" i="9"/>
  <c r="R481" i="9"/>
  <c r="Q481" i="9"/>
  <c r="M481" i="9"/>
  <c r="L481" i="9"/>
  <c r="K481" i="9"/>
  <c r="J481" i="9"/>
  <c r="S481" i="9" s="1"/>
  <c r="Y480" i="9"/>
  <c r="W480" i="9"/>
  <c r="V480" i="9"/>
  <c r="U480" i="9"/>
  <c r="R480" i="9"/>
  <c r="Q480" i="9"/>
  <c r="M480" i="9"/>
  <c r="L480" i="9"/>
  <c r="K480" i="9"/>
  <c r="J480" i="9"/>
  <c r="S480" i="9" s="1"/>
  <c r="Y479" i="9"/>
  <c r="W479" i="9"/>
  <c r="V479" i="9"/>
  <c r="U479" i="9"/>
  <c r="R479" i="9"/>
  <c r="Q479" i="9"/>
  <c r="M479" i="9"/>
  <c r="L479" i="9"/>
  <c r="K479" i="9"/>
  <c r="J479" i="9"/>
  <c r="S479" i="9" s="1"/>
  <c r="Y478" i="9"/>
  <c r="W478" i="9"/>
  <c r="V478" i="9"/>
  <c r="U478" i="9"/>
  <c r="R478" i="9"/>
  <c r="Q478" i="9"/>
  <c r="M478" i="9"/>
  <c r="L478" i="9"/>
  <c r="K478" i="9"/>
  <c r="J478" i="9"/>
  <c r="S478" i="9" s="1"/>
  <c r="Y477" i="9"/>
  <c r="W477" i="9"/>
  <c r="V477" i="9"/>
  <c r="U477" i="9"/>
  <c r="R477" i="9"/>
  <c r="Q477" i="9"/>
  <c r="M477" i="9"/>
  <c r="L477" i="9"/>
  <c r="K477" i="9"/>
  <c r="J477" i="9"/>
  <c r="S477" i="9" s="1"/>
  <c r="Y476" i="9"/>
  <c r="W476" i="9"/>
  <c r="V476" i="9"/>
  <c r="U476" i="9"/>
  <c r="R476" i="9"/>
  <c r="Q476" i="9"/>
  <c r="M476" i="9"/>
  <c r="L476" i="9"/>
  <c r="K476" i="9"/>
  <c r="J476" i="9"/>
  <c r="S476" i="9" s="1"/>
  <c r="Y475" i="9"/>
  <c r="W475" i="9"/>
  <c r="V475" i="9"/>
  <c r="U475" i="9"/>
  <c r="R475" i="9"/>
  <c r="Q475" i="9"/>
  <c r="M475" i="9"/>
  <c r="L475" i="9"/>
  <c r="K475" i="9"/>
  <c r="J475" i="9"/>
  <c r="S475" i="9" s="1"/>
  <c r="Y474" i="9"/>
  <c r="W474" i="9"/>
  <c r="V474" i="9"/>
  <c r="U474" i="9"/>
  <c r="R474" i="9"/>
  <c r="Q474" i="9"/>
  <c r="M474" i="9"/>
  <c r="L474" i="9"/>
  <c r="K474" i="9"/>
  <c r="J474" i="9"/>
  <c r="S474" i="9" s="1"/>
  <c r="Y473" i="9"/>
  <c r="W473" i="9"/>
  <c r="V473" i="9"/>
  <c r="U473" i="9"/>
  <c r="R473" i="9"/>
  <c r="Q473" i="9"/>
  <c r="M473" i="9"/>
  <c r="L473" i="9"/>
  <c r="K473" i="9"/>
  <c r="J473" i="9"/>
  <c r="S473" i="9" s="1"/>
  <c r="Y472" i="9"/>
  <c r="W472" i="9"/>
  <c r="V472" i="9"/>
  <c r="U472" i="9"/>
  <c r="R472" i="9"/>
  <c r="Q472" i="9"/>
  <c r="M472" i="9"/>
  <c r="L472" i="9"/>
  <c r="K472" i="9"/>
  <c r="J472" i="9"/>
  <c r="S472" i="9" s="1"/>
  <c r="Y471" i="9"/>
  <c r="W471" i="9"/>
  <c r="V471" i="9"/>
  <c r="U471" i="9"/>
  <c r="R471" i="9"/>
  <c r="Q471" i="9"/>
  <c r="M471" i="9"/>
  <c r="L471" i="9"/>
  <c r="K471" i="9"/>
  <c r="J471" i="9"/>
  <c r="S471" i="9" s="1"/>
  <c r="Y470" i="9"/>
  <c r="W470" i="9"/>
  <c r="V470" i="9"/>
  <c r="U470" i="9"/>
  <c r="R470" i="9"/>
  <c r="Q470" i="9"/>
  <c r="M470" i="9"/>
  <c r="L470" i="9"/>
  <c r="K470" i="9"/>
  <c r="J470" i="9"/>
  <c r="S470" i="9" s="1"/>
  <c r="Y469" i="9"/>
  <c r="W469" i="9"/>
  <c r="V469" i="9"/>
  <c r="U469" i="9"/>
  <c r="R469" i="9"/>
  <c r="Q469" i="9"/>
  <c r="M469" i="9"/>
  <c r="L469" i="9"/>
  <c r="K469" i="9"/>
  <c r="J469" i="9"/>
  <c r="Y468" i="9"/>
  <c r="W468" i="9"/>
  <c r="V468" i="9"/>
  <c r="U468" i="9"/>
  <c r="R468" i="9"/>
  <c r="Q468" i="9"/>
  <c r="M468" i="9"/>
  <c r="L468" i="9"/>
  <c r="K468" i="9"/>
  <c r="J468" i="9"/>
  <c r="Y467" i="9"/>
  <c r="W467" i="9"/>
  <c r="V467" i="9"/>
  <c r="U467" i="9"/>
  <c r="R467" i="9"/>
  <c r="Q467" i="9"/>
  <c r="M467" i="9"/>
  <c r="L467" i="9"/>
  <c r="K467" i="9"/>
  <c r="J467" i="9"/>
  <c r="S467" i="9" s="1"/>
  <c r="Y466" i="9"/>
  <c r="W466" i="9"/>
  <c r="V466" i="9"/>
  <c r="U466" i="9"/>
  <c r="R466" i="9"/>
  <c r="Q466" i="9"/>
  <c r="M466" i="9"/>
  <c r="L466" i="9"/>
  <c r="K466" i="9"/>
  <c r="J466" i="9"/>
  <c r="S466" i="9" s="1"/>
  <c r="Y465" i="9"/>
  <c r="O465" i="9" s="1"/>
  <c r="W465" i="9"/>
  <c r="V465" i="9"/>
  <c r="U465" i="9"/>
  <c r="R465" i="9"/>
  <c r="Q465" i="9"/>
  <c r="M465" i="9"/>
  <c r="L465" i="9"/>
  <c r="K465" i="9"/>
  <c r="J465" i="9"/>
  <c r="S465" i="9" s="1"/>
  <c r="Y464" i="9"/>
  <c r="W464" i="9"/>
  <c r="V464" i="9"/>
  <c r="U464" i="9"/>
  <c r="R464" i="9"/>
  <c r="Q464" i="9"/>
  <c r="M464" i="9"/>
  <c r="L464" i="9"/>
  <c r="K464" i="9"/>
  <c r="J464" i="9"/>
  <c r="S464" i="9" s="1"/>
  <c r="Y463" i="9"/>
  <c r="W463" i="9"/>
  <c r="V463" i="9"/>
  <c r="U463" i="9"/>
  <c r="R463" i="9"/>
  <c r="Q463" i="9"/>
  <c r="M463" i="9"/>
  <c r="L463" i="9"/>
  <c r="K463" i="9"/>
  <c r="J463" i="9"/>
  <c r="S463" i="9" s="1"/>
  <c r="Y462" i="9"/>
  <c r="W462" i="9"/>
  <c r="V462" i="9"/>
  <c r="U462" i="9"/>
  <c r="R462" i="9"/>
  <c r="Q462" i="9"/>
  <c r="M462" i="9"/>
  <c r="L462" i="9"/>
  <c r="K462" i="9"/>
  <c r="J462" i="9"/>
  <c r="S462" i="9" s="1"/>
  <c r="Y461" i="9"/>
  <c r="W461" i="9"/>
  <c r="V461" i="9"/>
  <c r="U461" i="9"/>
  <c r="R461" i="9"/>
  <c r="Q461" i="9"/>
  <c r="M461" i="9"/>
  <c r="L461" i="9"/>
  <c r="K461" i="9"/>
  <c r="J461" i="9"/>
  <c r="S461" i="9" s="1"/>
  <c r="Y460" i="9"/>
  <c r="W460" i="9"/>
  <c r="V460" i="9"/>
  <c r="U460" i="9"/>
  <c r="R460" i="9"/>
  <c r="Q460" i="9"/>
  <c r="M460" i="9"/>
  <c r="L460" i="9"/>
  <c r="K460" i="9"/>
  <c r="J460" i="9"/>
  <c r="Y459" i="9"/>
  <c r="W459" i="9"/>
  <c r="V459" i="9"/>
  <c r="U459" i="9"/>
  <c r="R459" i="9"/>
  <c r="Q459" i="9"/>
  <c r="M459" i="9"/>
  <c r="L459" i="9"/>
  <c r="K459" i="9"/>
  <c r="J459" i="9"/>
  <c r="S459" i="9" s="1"/>
  <c r="Y458" i="9"/>
  <c r="W458" i="9"/>
  <c r="V458" i="9"/>
  <c r="U458" i="9"/>
  <c r="R458" i="9"/>
  <c r="Q458" i="9"/>
  <c r="M458" i="9"/>
  <c r="L458" i="9"/>
  <c r="K458" i="9"/>
  <c r="J458" i="9"/>
  <c r="S458" i="9" s="1"/>
  <c r="Y457" i="9"/>
  <c r="W457" i="9"/>
  <c r="V457" i="9"/>
  <c r="U457" i="9"/>
  <c r="R457" i="9"/>
  <c r="Q457" i="9"/>
  <c r="M457" i="9"/>
  <c r="L457" i="9"/>
  <c r="K457" i="9"/>
  <c r="J457" i="9"/>
  <c r="S457" i="9" s="1"/>
  <c r="Y456" i="9"/>
  <c r="W456" i="9"/>
  <c r="V456" i="9"/>
  <c r="U456" i="9"/>
  <c r="R456" i="9"/>
  <c r="Q456" i="9"/>
  <c r="M456" i="9"/>
  <c r="L456" i="9"/>
  <c r="K456" i="9"/>
  <c r="J456" i="9"/>
  <c r="S456" i="9" s="1"/>
  <c r="Y455" i="9"/>
  <c r="W455" i="9"/>
  <c r="V455" i="9"/>
  <c r="U455" i="9"/>
  <c r="R455" i="9"/>
  <c r="Q455" i="9"/>
  <c r="M455" i="9"/>
  <c r="L455" i="9"/>
  <c r="K455" i="9"/>
  <c r="J455" i="9"/>
  <c r="S455" i="9" s="1"/>
  <c r="Y454" i="9"/>
  <c r="O454" i="9" s="1"/>
  <c r="W454" i="9"/>
  <c r="V454" i="9"/>
  <c r="U454" i="9"/>
  <c r="R454" i="9"/>
  <c r="Q454" i="9"/>
  <c r="M454" i="9"/>
  <c r="L454" i="9"/>
  <c r="K454" i="9"/>
  <c r="J454" i="9"/>
  <c r="S454" i="9" s="1"/>
  <c r="Y453" i="9"/>
  <c r="W453" i="9"/>
  <c r="V453" i="9"/>
  <c r="U453" i="9"/>
  <c r="R453" i="9"/>
  <c r="Q453" i="9"/>
  <c r="M453" i="9"/>
  <c r="L453" i="9"/>
  <c r="K453" i="9"/>
  <c r="J453" i="9"/>
  <c r="S453" i="9" s="1"/>
  <c r="Y452" i="9"/>
  <c r="W452" i="9"/>
  <c r="V452" i="9"/>
  <c r="U452" i="9"/>
  <c r="R452" i="9"/>
  <c r="Q452" i="9"/>
  <c r="M452" i="9"/>
  <c r="L452" i="9"/>
  <c r="K452" i="9"/>
  <c r="J452" i="9"/>
  <c r="Y451" i="9"/>
  <c r="W451" i="9"/>
  <c r="V451" i="9"/>
  <c r="U451" i="9"/>
  <c r="R451" i="9"/>
  <c r="Q451" i="9"/>
  <c r="M451" i="9"/>
  <c r="L451" i="9"/>
  <c r="K451" i="9"/>
  <c r="J451" i="9"/>
  <c r="S451" i="9" s="1"/>
  <c r="Y450" i="9"/>
  <c r="W450" i="9"/>
  <c r="V450" i="9"/>
  <c r="U450" i="9"/>
  <c r="R450" i="9"/>
  <c r="Q450" i="9"/>
  <c r="M450" i="9"/>
  <c r="L450" i="9"/>
  <c r="K450" i="9"/>
  <c r="J450" i="9"/>
  <c r="S450" i="9" s="1"/>
  <c r="Y449" i="9"/>
  <c r="W449" i="9"/>
  <c r="V449" i="9"/>
  <c r="U449" i="9"/>
  <c r="R449" i="9"/>
  <c r="Q449" i="9"/>
  <c r="M449" i="9"/>
  <c r="L449" i="9"/>
  <c r="K449" i="9"/>
  <c r="J449" i="9"/>
  <c r="S449" i="9" s="1"/>
  <c r="Y448" i="9"/>
  <c r="W448" i="9"/>
  <c r="V448" i="9"/>
  <c r="U448" i="9"/>
  <c r="R448" i="9"/>
  <c r="Q448" i="9"/>
  <c r="M448" i="9"/>
  <c r="L448" i="9"/>
  <c r="K448" i="9"/>
  <c r="J448" i="9"/>
  <c r="S448" i="9" s="1"/>
  <c r="Y447" i="9"/>
  <c r="W447" i="9"/>
  <c r="V447" i="9"/>
  <c r="U447" i="9"/>
  <c r="R447" i="9"/>
  <c r="Q447" i="9"/>
  <c r="M447" i="9"/>
  <c r="L447" i="9"/>
  <c r="K447" i="9"/>
  <c r="J447" i="9"/>
  <c r="S447" i="9" s="1"/>
  <c r="Y446" i="9"/>
  <c r="O446" i="9" s="1"/>
  <c r="W446" i="9"/>
  <c r="V446" i="9"/>
  <c r="U446" i="9"/>
  <c r="R446" i="9"/>
  <c r="Q446" i="9"/>
  <c r="M446" i="9"/>
  <c r="L446" i="9"/>
  <c r="K446" i="9"/>
  <c r="J446" i="9"/>
  <c r="S446" i="9" s="1"/>
  <c r="Y445" i="9"/>
  <c r="W445" i="9"/>
  <c r="V445" i="9"/>
  <c r="U445" i="9"/>
  <c r="R445" i="9"/>
  <c r="Q445" i="9"/>
  <c r="M445" i="9"/>
  <c r="L445" i="9"/>
  <c r="K445" i="9"/>
  <c r="J445" i="9"/>
  <c r="S445" i="9" s="1"/>
  <c r="Y444" i="9"/>
  <c r="W444" i="9"/>
  <c r="V444" i="9"/>
  <c r="U444" i="9"/>
  <c r="R444" i="9"/>
  <c r="Q444" i="9"/>
  <c r="M444" i="9"/>
  <c r="L444" i="9"/>
  <c r="K444" i="9"/>
  <c r="J444" i="9"/>
  <c r="S444" i="9" s="1"/>
  <c r="Y443" i="9"/>
  <c r="W443" i="9"/>
  <c r="V443" i="9"/>
  <c r="U443" i="9"/>
  <c r="R443" i="9"/>
  <c r="Q443" i="9"/>
  <c r="M443" i="9"/>
  <c r="L443" i="9"/>
  <c r="K443" i="9"/>
  <c r="J443" i="9"/>
  <c r="S443" i="9" s="1"/>
  <c r="Y442" i="9"/>
  <c r="W442" i="9"/>
  <c r="V442" i="9"/>
  <c r="U442" i="9"/>
  <c r="R442" i="9"/>
  <c r="Q442" i="9"/>
  <c r="M442" i="9"/>
  <c r="L442" i="9"/>
  <c r="K442" i="9"/>
  <c r="J442" i="9"/>
  <c r="S442" i="9" s="1"/>
  <c r="Y441" i="9"/>
  <c r="W441" i="9"/>
  <c r="V441" i="9"/>
  <c r="U441" i="9"/>
  <c r="R441" i="9"/>
  <c r="Q441" i="9"/>
  <c r="M441" i="9"/>
  <c r="L441" i="9"/>
  <c r="K441" i="9"/>
  <c r="J441" i="9"/>
  <c r="S441" i="9" s="1"/>
  <c r="Y440" i="9"/>
  <c r="W440" i="9"/>
  <c r="V440" i="9"/>
  <c r="U440" i="9"/>
  <c r="R440" i="9"/>
  <c r="Q440" i="9"/>
  <c r="M440" i="9"/>
  <c r="L440" i="9"/>
  <c r="K440" i="9"/>
  <c r="J440" i="9"/>
  <c r="S440" i="9" s="1"/>
  <c r="Y439" i="9"/>
  <c r="W439" i="9"/>
  <c r="V439" i="9"/>
  <c r="U439" i="9"/>
  <c r="R439" i="9"/>
  <c r="Q439" i="9"/>
  <c r="M439" i="9"/>
  <c r="L439" i="9"/>
  <c r="K439" i="9"/>
  <c r="J439" i="9"/>
  <c r="S439" i="9" s="1"/>
  <c r="Y438" i="9"/>
  <c r="W438" i="9"/>
  <c r="V438" i="9"/>
  <c r="U438" i="9"/>
  <c r="R438" i="9"/>
  <c r="Q438" i="9"/>
  <c r="M438" i="9"/>
  <c r="L438" i="9"/>
  <c r="K438" i="9"/>
  <c r="J438" i="9"/>
  <c r="S438" i="9" s="1"/>
  <c r="Y437" i="9"/>
  <c r="W437" i="9"/>
  <c r="V437" i="9"/>
  <c r="U437" i="9"/>
  <c r="R437" i="9"/>
  <c r="Q437" i="9"/>
  <c r="M437" i="9"/>
  <c r="L437" i="9"/>
  <c r="K437" i="9"/>
  <c r="J437" i="9"/>
  <c r="S437" i="9" s="1"/>
  <c r="Y436" i="9"/>
  <c r="W436" i="9"/>
  <c r="V436" i="9"/>
  <c r="U436" i="9"/>
  <c r="R436" i="9"/>
  <c r="Q436" i="9"/>
  <c r="M436" i="9"/>
  <c r="L436" i="9"/>
  <c r="K436" i="9"/>
  <c r="J436" i="9"/>
  <c r="Y435" i="9"/>
  <c r="W435" i="9"/>
  <c r="V435" i="9"/>
  <c r="U435" i="9"/>
  <c r="R435" i="9"/>
  <c r="Q435" i="9"/>
  <c r="M435" i="9"/>
  <c r="L435" i="9"/>
  <c r="K435" i="9"/>
  <c r="J435" i="9"/>
  <c r="S435" i="9" s="1"/>
  <c r="Y434" i="9"/>
  <c r="W434" i="9"/>
  <c r="V434" i="9"/>
  <c r="U434" i="9"/>
  <c r="R434" i="9"/>
  <c r="Q434" i="9"/>
  <c r="M434" i="9"/>
  <c r="L434" i="9"/>
  <c r="K434" i="9"/>
  <c r="J434" i="9"/>
  <c r="S434" i="9" s="1"/>
  <c r="Y433" i="9"/>
  <c r="W433" i="9"/>
  <c r="V433" i="9"/>
  <c r="U433" i="9"/>
  <c r="R433" i="9"/>
  <c r="Q433" i="9"/>
  <c r="M433" i="9"/>
  <c r="L433" i="9"/>
  <c r="K433" i="9"/>
  <c r="J433" i="9"/>
  <c r="S433" i="9" s="1"/>
  <c r="Y432" i="9"/>
  <c r="W432" i="9"/>
  <c r="V432" i="9"/>
  <c r="U432" i="9"/>
  <c r="R432" i="9"/>
  <c r="Q432" i="9"/>
  <c r="M432" i="9"/>
  <c r="L432" i="9"/>
  <c r="K432" i="9"/>
  <c r="J432" i="9"/>
  <c r="S432" i="9" s="1"/>
  <c r="Y431" i="9"/>
  <c r="W431" i="9"/>
  <c r="V431" i="9"/>
  <c r="U431" i="9"/>
  <c r="R431" i="9"/>
  <c r="Q431" i="9"/>
  <c r="M431" i="9"/>
  <c r="L431" i="9"/>
  <c r="K431" i="9"/>
  <c r="J431" i="9"/>
  <c r="S431" i="9" s="1"/>
  <c r="Y430" i="9"/>
  <c r="W430" i="9"/>
  <c r="V430" i="9"/>
  <c r="U430" i="9"/>
  <c r="R430" i="9"/>
  <c r="Q430" i="9"/>
  <c r="M430" i="9"/>
  <c r="L430" i="9"/>
  <c r="K430" i="9"/>
  <c r="J430" i="9"/>
  <c r="S430" i="9" s="1"/>
  <c r="Y429" i="9"/>
  <c r="W429" i="9"/>
  <c r="V429" i="9"/>
  <c r="U429" i="9"/>
  <c r="R429" i="9"/>
  <c r="Q429" i="9"/>
  <c r="M429" i="9"/>
  <c r="L429" i="9"/>
  <c r="K429" i="9"/>
  <c r="J429" i="9"/>
  <c r="S429" i="9" s="1"/>
  <c r="Y428" i="9"/>
  <c r="W428" i="9"/>
  <c r="V428" i="9"/>
  <c r="U428" i="9"/>
  <c r="R428" i="9"/>
  <c r="Q428" i="9"/>
  <c r="M428" i="9"/>
  <c r="L428" i="9"/>
  <c r="K428" i="9"/>
  <c r="J428" i="9"/>
  <c r="S428" i="9" s="1"/>
  <c r="Y427" i="9"/>
  <c r="W427" i="9"/>
  <c r="V427" i="9"/>
  <c r="U427" i="9"/>
  <c r="R427" i="9"/>
  <c r="Q427" i="9"/>
  <c r="M427" i="9"/>
  <c r="L427" i="9"/>
  <c r="K427" i="9"/>
  <c r="J427" i="9"/>
  <c r="S427" i="9" s="1"/>
  <c r="Y426" i="9"/>
  <c r="W426" i="9"/>
  <c r="V426" i="9"/>
  <c r="U426" i="9"/>
  <c r="R426" i="9"/>
  <c r="Q426" i="9"/>
  <c r="M426" i="9"/>
  <c r="L426" i="9"/>
  <c r="K426" i="9"/>
  <c r="J426" i="9"/>
  <c r="S426" i="9" s="1"/>
  <c r="Y425" i="9"/>
  <c r="W425" i="9"/>
  <c r="V425" i="9"/>
  <c r="U425" i="9"/>
  <c r="R425" i="9"/>
  <c r="Q425" i="9"/>
  <c r="M425" i="9"/>
  <c r="L425" i="9"/>
  <c r="K425" i="9"/>
  <c r="J425" i="9"/>
  <c r="S425" i="9" s="1"/>
  <c r="Y424" i="9"/>
  <c r="W424" i="9"/>
  <c r="V424" i="9"/>
  <c r="U424" i="9"/>
  <c r="R424" i="9"/>
  <c r="Q424" i="9"/>
  <c r="M424" i="9"/>
  <c r="L424" i="9"/>
  <c r="K424" i="9"/>
  <c r="J424" i="9"/>
  <c r="S424" i="9" s="1"/>
  <c r="Y423" i="9"/>
  <c r="W423" i="9"/>
  <c r="V423" i="9"/>
  <c r="U423" i="9"/>
  <c r="R423" i="9"/>
  <c r="Q423" i="9"/>
  <c r="M423" i="9"/>
  <c r="L423" i="9"/>
  <c r="K423" i="9"/>
  <c r="J423" i="9"/>
  <c r="S423" i="9" s="1"/>
  <c r="Y422" i="9"/>
  <c r="W422" i="9"/>
  <c r="V422" i="9"/>
  <c r="U422" i="9"/>
  <c r="R422" i="9"/>
  <c r="Q422" i="9"/>
  <c r="M422" i="9"/>
  <c r="L422" i="9"/>
  <c r="K422" i="9"/>
  <c r="J422" i="9"/>
  <c r="S422" i="9" s="1"/>
  <c r="Y421" i="9"/>
  <c r="W421" i="9"/>
  <c r="V421" i="9"/>
  <c r="U421" i="9"/>
  <c r="R421" i="9"/>
  <c r="Q421" i="9"/>
  <c r="M421" i="9"/>
  <c r="L421" i="9"/>
  <c r="K421" i="9"/>
  <c r="J421" i="9"/>
  <c r="S421" i="9" s="1"/>
  <c r="Y420" i="9"/>
  <c r="W420" i="9"/>
  <c r="V420" i="9"/>
  <c r="U420" i="9"/>
  <c r="R420" i="9"/>
  <c r="Q420" i="9"/>
  <c r="M420" i="9"/>
  <c r="L420" i="9"/>
  <c r="K420" i="9"/>
  <c r="J420" i="9"/>
  <c r="Y419" i="9"/>
  <c r="W419" i="9"/>
  <c r="V419" i="9"/>
  <c r="U419" i="9"/>
  <c r="R419" i="9"/>
  <c r="Q419" i="9"/>
  <c r="M419" i="9"/>
  <c r="L419" i="9"/>
  <c r="K419" i="9"/>
  <c r="J419" i="9"/>
  <c r="S419" i="9" s="1"/>
  <c r="Y418" i="9"/>
  <c r="W418" i="9"/>
  <c r="V418" i="9"/>
  <c r="U418" i="9"/>
  <c r="R418" i="9"/>
  <c r="Q418" i="9"/>
  <c r="M418" i="9"/>
  <c r="L418" i="9"/>
  <c r="K418" i="9"/>
  <c r="J418" i="9"/>
  <c r="S418" i="9" s="1"/>
  <c r="Y417" i="9"/>
  <c r="W417" i="9"/>
  <c r="V417" i="9"/>
  <c r="U417" i="9"/>
  <c r="R417" i="9"/>
  <c r="Q417" i="9"/>
  <c r="M417" i="9"/>
  <c r="L417" i="9"/>
  <c r="K417" i="9"/>
  <c r="J417" i="9"/>
  <c r="S417" i="9" s="1"/>
  <c r="Y416" i="9"/>
  <c r="W416" i="9"/>
  <c r="V416" i="9"/>
  <c r="U416" i="9"/>
  <c r="R416" i="9"/>
  <c r="Q416" i="9"/>
  <c r="M416" i="9"/>
  <c r="L416" i="9"/>
  <c r="K416" i="9"/>
  <c r="J416" i="9"/>
  <c r="S416" i="9" s="1"/>
  <c r="Y415" i="9"/>
  <c r="W415" i="9"/>
  <c r="V415" i="9"/>
  <c r="U415" i="9"/>
  <c r="R415" i="9"/>
  <c r="Q415" i="9"/>
  <c r="M415" i="9"/>
  <c r="L415" i="9"/>
  <c r="K415" i="9"/>
  <c r="J415" i="9"/>
  <c r="S415" i="9" s="1"/>
  <c r="Y414" i="9"/>
  <c r="W414" i="9"/>
  <c r="V414" i="9"/>
  <c r="U414" i="9"/>
  <c r="R414" i="9"/>
  <c r="Q414" i="9"/>
  <c r="M414" i="9"/>
  <c r="L414" i="9"/>
  <c r="K414" i="9"/>
  <c r="J414" i="9"/>
  <c r="S414" i="9" s="1"/>
  <c r="Y413" i="9"/>
  <c r="W413" i="9"/>
  <c r="V413" i="9"/>
  <c r="U413" i="9"/>
  <c r="R413" i="9"/>
  <c r="Q413" i="9"/>
  <c r="M413" i="9"/>
  <c r="L413" i="9"/>
  <c r="K413" i="9"/>
  <c r="J413" i="9"/>
  <c r="S413" i="9" s="1"/>
  <c r="Y412" i="9"/>
  <c r="O412" i="9" s="1"/>
  <c r="W412" i="9"/>
  <c r="V412" i="9"/>
  <c r="U412" i="9"/>
  <c r="R412" i="9"/>
  <c r="Q412" i="9"/>
  <c r="M412" i="9"/>
  <c r="L412" i="9"/>
  <c r="K412" i="9"/>
  <c r="J412" i="9"/>
  <c r="S412" i="9" s="1"/>
  <c r="Y411" i="9"/>
  <c r="W411" i="9"/>
  <c r="V411" i="9"/>
  <c r="U411" i="9"/>
  <c r="R411" i="9"/>
  <c r="Q411" i="9"/>
  <c r="M411" i="9"/>
  <c r="L411" i="9"/>
  <c r="K411" i="9"/>
  <c r="J411" i="9"/>
  <c r="S411" i="9" s="1"/>
  <c r="Y410" i="9"/>
  <c r="W410" i="9"/>
  <c r="V410" i="9"/>
  <c r="U410" i="9"/>
  <c r="R410" i="9"/>
  <c r="Q410" i="9"/>
  <c r="M410" i="9"/>
  <c r="L410" i="9"/>
  <c r="K410" i="9"/>
  <c r="J410" i="9"/>
  <c r="S410" i="9" s="1"/>
  <c r="Y409" i="9"/>
  <c r="W409" i="9"/>
  <c r="V409" i="9"/>
  <c r="U409" i="9"/>
  <c r="R409" i="9"/>
  <c r="Q409" i="9"/>
  <c r="M409" i="9"/>
  <c r="L409" i="9"/>
  <c r="K409" i="9"/>
  <c r="J409" i="9"/>
  <c r="S409" i="9" s="1"/>
  <c r="Y408" i="9"/>
  <c r="O408" i="9" s="1"/>
  <c r="W408" i="9"/>
  <c r="V408" i="9"/>
  <c r="U408" i="9"/>
  <c r="R408" i="9"/>
  <c r="Q408" i="9"/>
  <c r="M408" i="9"/>
  <c r="L408" i="9"/>
  <c r="K408" i="9"/>
  <c r="J408" i="9"/>
  <c r="S408" i="9" s="1"/>
  <c r="Y407" i="9"/>
  <c r="W407" i="9"/>
  <c r="V407" i="9"/>
  <c r="U407" i="9"/>
  <c r="R407" i="9"/>
  <c r="Q407" i="9"/>
  <c r="M407" i="9"/>
  <c r="L407" i="9"/>
  <c r="K407" i="9"/>
  <c r="J407" i="9"/>
  <c r="S407" i="9" s="1"/>
  <c r="Y406" i="9"/>
  <c r="O406" i="9" s="1"/>
  <c r="W406" i="9"/>
  <c r="V406" i="9"/>
  <c r="U406" i="9"/>
  <c r="R406" i="9"/>
  <c r="Q406" i="9"/>
  <c r="M406" i="9"/>
  <c r="L406" i="9"/>
  <c r="K406" i="9"/>
  <c r="J406" i="9"/>
  <c r="S406" i="9" s="1"/>
  <c r="Y405" i="9"/>
  <c r="W405" i="9"/>
  <c r="V405" i="9"/>
  <c r="U405" i="9"/>
  <c r="R405" i="9"/>
  <c r="Q405" i="9"/>
  <c r="M405" i="9"/>
  <c r="L405" i="9"/>
  <c r="K405" i="9"/>
  <c r="J405" i="9"/>
  <c r="S405" i="9" s="1"/>
  <c r="Y404" i="9"/>
  <c r="W404" i="9"/>
  <c r="V404" i="9"/>
  <c r="U404" i="9"/>
  <c r="R404" i="9"/>
  <c r="Q404" i="9"/>
  <c r="M404" i="9"/>
  <c r="L404" i="9"/>
  <c r="K404" i="9"/>
  <c r="J404" i="9"/>
  <c r="Y403" i="9"/>
  <c r="W403" i="9"/>
  <c r="V403" i="9"/>
  <c r="U403" i="9"/>
  <c r="R403" i="9"/>
  <c r="Q403" i="9"/>
  <c r="M403" i="9"/>
  <c r="L403" i="9"/>
  <c r="K403" i="9"/>
  <c r="J403" i="9"/>
  <c r="S403" i="9" s="1"/>
  <c r="Y402" i="9"/>
  <c r="W402" i="9"/>
  <c r="V402" i="9"/>
  <c r="U402" i="9"/>
  <c r="R402" i="9"/>
  <c r="Q402" i="9"/>
  <c r="M402" i="9"/>
  <c r="L402" i="9"/>
  <c r="K402" i="9"/>
  <c r="J402" i="9"/>
  <c r="S402" i="9" s="1"/>
  <c r="Y401" i="9"/>
  <c r="W401" i="9"/>
  <c r="V401" i="9"/>
  <c r="U401" i="9"/>
  <c r="R401" i="9"/>
  <c r="Q401" i="9"/>
  <c r="M401" i="9"/>
  <c r="L401" i="9"/>
  <c r="K401" i="9"/>
  <c r="J401" i="9"/>
  <c r="S401" i="9" s="1"/>
  <c r="Y400" i="9"/>
  <c r="W400" i="9"/>
  <c r="V400" i="9"/>
  <c r="U400" i="9"/>
  <c r="R400" i="9"/>
  <c r="Q400" i="9"/>
  <c r="M400" i="9"/>
  <c r="L400" i="9"/>
  <c r="K400" i="9"/>
  <c r="J400" i="9"/>
  <c r="S400" i="9" s="1"/>
  <c r="Y399" i="9"/>
  <c r="W399" i="9"/>
  <c r="V399" i="9"/>
  <c r="U399" i="9"/>
  <c r="R399" i="9"/>
  <c r="Q399" i="9"/>
  <c r="M399" i="9"/>
  <c r="L399" i="9"/>
  <c r="K399" i="9"/>
  <c r="J399" i="9"/>
  <c r="S399" i="9" s="1"/>
  <c r="Y398" i="9"/>
  <c r="O398" i="9" s="1"/>
  <c r="W398" i="9"/>
  <c r="V398" i="9"/>
  <c r="U398" i="9"/>
  <c r="R398" i="9"/>
  <c r="Q398" i="9"/>
  <c r="M398" i="9"/>
  <c r="L398" i="9"/>
  <c r="K398" i="9"/>
  <c r="J398" i="9"/>
  <c r="S398" i="9" s="1"/>
  <c r="Y397" i="9"/>
  <c r="W397" i="9"/>
  <c r="V397" i="9"/>
  <c r="U397" i="9"/>
  <c r="R397" i="9"/>
  <c r="Q397" i="9"/>
  <c r="M397" i="9"/>
  <c r="L397" i="9"/>
  <c r="K397" i="9"/>
  <c r="J397" i="9"/>
  <c r="S397" i="9" s="1"/>
  <c r="Y396" i="9"/>
  <c r="W396" i="9"/>
  <c r="V396" i="9"/>
  <c r="U396" i="9"/>
  <c r="R396" i="9"/>
  <c r="Q396" i="9"/>
  <c r="M396" i="9"/>
  <c r="L396" i="9"/>
  <c r="K396" i="9"/>
  <c r="J396" i="9"/>
  <c r="S396" i="9" s="1"/>
  <c r="Y395" i="9"/>
  <c r="W395" i="9"/>
  <c r="V395" i="9"/>
  <c r="U395" i="9"/>
  <c r="R395" i="9"/>
  <c r="Q395" i="9"/>
  <c r="M395" i="9"/>
  <c r="L395" i="9"/>
  <c r="K395" i="9"/>
  <c r="J395" i="9"/>
  <c r="S395" i="9" s="1"/>
  <c r="Y394" i="9"/>
  <c r="O394" i="9" s="1"/>
  <c r="W394" i="9"/>
  <c r="V394" i="9"/>
  <c r="U394" i="9"/>
  <c r="R394" i="9"/>
  <c r="Q394" i="9"/>
  <c r="M394" i="9"/>
  <c r="L394" i="9"/>
  <c r="K394" i="9"/>
  <c r="J394" i="9"/>
  <c r="S394" i="9" s="1"/>
  <c r="Y393" i="9"/>
  <c r="W393" i="9"/>
  <c r="V393" i="9"/>
  <c r="U393" i="9"/>
  <c r="R393" i="9"/>
  <c r="Q393" i="9"/>
  <c r="M393" i="9"/>
  <c r="L393" i="9"/>
  <c r="K393" i="9"/>
  <c r="J393" i="9"/>
  <c r="S393" i="9" s="1"/>
  <c r="Y392" i="9"/>
  <c r="W392" i="9"/>
  <c r="V392" i="9"/>
  <c r="U392" i="9"/>
  <c r="R392" i="9"/>
  <c r="Q392" i="9"/>
  <c r="M392" i="9"/>
  <c r="L392" i="9"/>
  <c r="K392" i="9"/>
  <c r="J392" i="9"/>
  <c r="S392" i="9" s="1"/>
  <c r="Y391" i="9"/>
  <c r="W391" i="9"/>
  <c r="V391" i="9"/>
  <c r="U391" i="9"/>
  <c r="R391" i="9"/>
  <c r="Q391" i="9"/>
  <c r="M391" i="9"/>
  <c r="L391" i="9"/>
  <c r="K391" i="9"/>
  <c r="J391" i="9"/>
  <c r="S391" i="9" s="1"/>
  <c r="Y390" i="9"/>
  <c r="W390" i="9"/>
  <c r="V390" i="9"/>
  <c r="U390" i="9"/>
  <c r="R390" i="9"/>
  <c r="Q390" i="9"/>
  <c r="M390" i="9"/>
  <c r="L390" i="9"/>
  <c r="K390" i="9"/>
  <c r="J390" i="9"/>
  <c r="S390" i="9" s="1"/>
  <c r="Y389" i="9"/>
  <c r="W389" i="9"/>
  <c r="V389" i="9"/>
  <c r="U389" i="9"/>
  <c r="R389" i="9"/>
  <c r="Q389" i="9"/>
  <c r="M389" i="9"/>
  <c r="L389" i="9"/>
  <c r="K389" i="9"/>
  <c r="J389" i="9"/>
  <c r="Y388" i="9"/>
  <c r="O388" i="9" s="1"/>
  <c r="W388" i="9"/>
  <c r="V388" i="9"/>
  <c r="U388" i="9"/>
  <c r="R388" i="9"/>
  <c r="Q388" i="9"/>
  <c r="M388" i="9"/>
  <c r="L388" i="9"/>
  <c r="K388" i="9"/>
  <c r="J388" i="9"/>
  <c r="Y387" i="9"/>
  <c r="W387" i="9"/>
  <c r="V387" i="9"/>
  <c r="U387" i="9"/>
  <c r="R387" i="9"/>
  <c r="Q387" i="9"/>
  <c r="M387" i="9"/>
  <c r="L387" i="9"/>
  <c r="K387" i="9"/>
  <c r="J387" i="9"/>
  <c r="S387" i="9" s="1"/>
  <c r="Y386" i="9"/>
  <c r="W386" i="9"/>
  <c r="V386" i="9"/>
  <c r="U386" i="9"/>
  <c r="R386" i="9"/>
  <c r="Q386" i="9"/>
  <c r="M386" i="9"/>
  <c r="L386" i="9"/>
  <c r="K386" i="9"/>
  <c r="J386" i="9"/>
  <c r="S386" i="9" s="1"/>
  <c r="Y385" i="9"/>
  <c r="W385" i="9"/>
  <c r="V385" i="9"/>
  <c r="U385" i="9"/>
  <c r="R385" i="9"/>
  <c r="Q385" i="9"/>
  <c r="M385" i="9"/>
  <c r="L385" i="9"/>
  <c r="K385" i="9"/>
  <c r="J385" i="9"/>
  <c r="S385" i="9" s="1"/>
  <c r="Y384" i="9"/>
  <c r="W384" i="9"/>
  <c r="V384" i="9"/>
  <c r="U384" i="9"/>
  <c r="R384" i="9"/>
  <c r="Q384" i="9"/>
  <c r="M384" i="9"/>
  <c r="L384" i="9"/>
  <c r="K384" i="9"/>
  <c r="J384" i="9"/>
  <c r="S384" i="9" s="1"/>
  <c r="Y383" i="9"/>
  <c r="W383" i="9"/>
  <c r="V383" i="9"/>
  <c r="U383" i="9"/>
  <c r="R383" i="9"/>
  <c r="Q383" i="9"/>
  <c r="M383" i="9"/>
  <c r="L383" i="9"/>
  <c r="K383" i="9"/>
  <c r="J383" i="9"/>
  <c r="S383" i="9" s="1"/>
  <c r="Y382" i="9"/>
  <c r="W382" i="9"/>
  <c r="V382" i="9"/>
  <c r="U382" i="9"/>
  <c r="R382" i="9"/>
  <c r="Q382" i="9"/>
  <c r="M382" i="9"/>
  <c r="L382" i="9"/>
  <c r="K382" i="9"/>
  <c r="J382" i="9"/>
  <c r="S382" i="9" s="1"/>
  <c r="Y381" i="9"/>
  <c r="W381" i="9"/>
  <c r="V381" i="9"/>
  <c r="U381" i="9"/>
  <c r="R381" i="9"/>
  <c r="Q381" i="9"/>
  <c r="M381" i="9"/>
  <c r="L381" i="9"/>
  <c r="K381" i="9"/>
  <c r="J381" i="9"/>
  <c r="S381" i="9" s="1"/>
  <c r="Y380" i="9"/>
  <c r="W380" i="9"/>
  <c r="V380" i="9"/>
  <c r="U380" i="9"/>
  <c r="R380" i="9"/>
  <c r="Q380" i="9"/>
  <c r="M380" i="9"/>
  <c r="L380" i="9"/>
  <c r="K380" i="9"/>
  <c r="J380" i="9"/>
  <c r="Y379" i="9"/>
  <c r="W379" i="9"/>
  <c r="V379" i="9"/>
  <c r="U379" i="9"/>
  <c r="R379" i="9"/>
  <c r="Q379" i="9"/>
  <c r="M379" i="9"/>
  <c r="L379" i="9"/>
  <c r="K379" i="9"/>
  <c r="J379" i="9"/>
  <c r="S379" i="9" s="1"/>
  <c r="Y378" i="9"/>
  <c r="W378" i="9"/>
  <c r="V378" i="9"/>
  <c r="U378" i="9"/>
  <c r="R378" i="9"/>
  <c r="Q378" i="9"/>
  <c r="M378" i="9"/>
  <c r="L378" i="9"/>
  <c r="K378" i="9"/>
  <c r="J378" i="9"/>
  <c r="S378" i="9" s="1"/>
  <c r="Y377" i="9"/>
  <c r="W377" i="9"/>
  <c r="V377" i="9"/>
  <c r="U377" i="9"/>
  <c r="R377" i="9"/>
  <c r="Q377" i="9"/>
  <c r="M377" i="9"/>
  <c r="L377" i="9"/>
  <c r="K377" i="9"/>
  <c r="J377" i="9"/>
  <c r="S377" i="9" s="1"/>
  <c r="Y376" i="9"/>
  <c r="W376" i="9"/>
  <c r="V376" i="9"/>
  <c r="U376" i="9"/>
  <c r="R376" i="9"/>
  <c r="Q376" i="9"/>
  <c r="M376" i="9"/>
  <c r="L376" i="9"/>
  <c r="K376" i="9"/>
  <c r="J376" i="9"/>
  <c r="S376" i="9" s="1"/>
  <c r="Y375" i="9"/>
  <c r="W375" i="9"/>
  <c r="V375" i="9"/>
  <c r="U375" i="9"/>
  <c r="R375" i="9"/>
  <c r="Q375" i="9"/>
  <c r="M375" i="9"/>
  <c r="L375" i="9"/>
  <c r="K375" i="9"/>
  <c r="J375" i="9"/>
  <c r="S375" i="9" s="1"/>
  <c r="Y374" i="9"/>
  <c r="W374" i="9"/>
  <c r="V374" i="9"/>
  <c r="U374" i="9"/>
  <c r="R374" i="9"/>
  <c r="Q374" i="9"/>
  <c r="M374" i="9"/>
  <c r="L374" i="9"/>
  <c r="K374" i="9"/>
  <c r="J374" i="9"/>
  <c r="S374" i="9" s="1"/>
  <c r="Y373" i="9"/>
  <c r="W373" i="9"/>
  <c r="V373" i="9"/>
  <c r="U373" i="9"/>
  <c r="R373" i="9"/>
  <c r="Q373" i="9"/>
  <c r="M373" i="9"/>
  <c r="L373" i="9"/>
  <c r="K373" i="9"/>
  <c r="J373" i="9"/>
  <c r="S373" i="9" s="1"/>
  <c r="Y372" i="9"/>
  <c r="W372" i="9"/>
  <c r="V372" i="9"/>
  <c r="U372" i="9"/>
  <c r="R372" i="9"/>
  <c r="Q372" i="9"/>
  <c r="M372" i="9"/>
  <c r="L372" i="9"/>
  <c r="K372" i="9"/>
  <c r="J372" i="9"/>
  <c r="S372" i="9" s="1"/>
  <c r="Y371" i="9"/>
  <c r="W371" i="9"/>
  <c r="V371" i="9"/>
  <c r="U371" i="9"/>
  <c r="R371" i="9"/>
  <c r="Q371" i="9"/>
  <c r="M371" i="9"/>
  <c r="L371" i="9"/>
  <c r="K371" i="9"/>
  <c r="J371" i="9"/>
  <c r="S371" i="9" s="1"/>
  <c r="Y370" i="9"/>
  <c r="W370" i="9"/>
  <c r="V370" i="9"/>
  <c r="U370" i="9"/>
  <c r="R370" i="9"/>
  <c r="Q370" i="9"/>
  <c r="M370" i="9"/>
  <c r="L370" i="9"/>
  <c r="K370" i="9"/>
  <c r="J370" i="9"/>
  <c r="S370" i="9" s="1"/>
  <c r="Y369" i="9"/>
  <c r="W369" i="9"/>
  <c r="V369" i="9"/>
  <c r="U369" i="9"/>
  <c r="R369" i="9"/>
  <c r="Q369" i="9"/>
  <c r="M369" i="9"/>
  <c r="L369" i="9"/>
  <c r="K369" i="9"/>
  <c r="J369" i="9"/>
  <c r="S369" i="9" s="1"/>
  <c r="Y368" i="9"/>
  <c r="W368" i="9"/>
  <c r="V368" i="9"/>
  <c r="U368" i="9"/>
  <c r="R368" i="9"/>
  <c r="Q368" i="9"/>
  <c r="M368" i="9"/>
  <c r="L368" i="9"/>
  <c r="K368" i="9"/>
  <c r="J368" i="9"/>
  <c r="S368" i="9" s="1"/>
  <c r="Y367" i="9"/>
  <c r="W367" i="9"/>
  <c r="V367" i="9"/>
  <c r="U367" i="9"/>
  <c r="R367" i="9"/>
  <c r="Q367" i="9"/>
  <c r="M367" i="9"/>
  <c r="L367" i="9"/>
  <c r="K367" i="9"/>
  <c r="J367" i="9"/>
  <c r="S367" i="9" s="1"/>
  <c r="Y366" i="9"/>
  <c r="W366" i="9"/>
  <c r="V366" i="9"/>
  <c r="U366" i="9"/>
  <c r="R366" i="9"/>
  <c r="Q366" i="9"/>
  <c r="M366" i="9"/>
  <c r="L366" i="9"/>
  <c r="K366" i="9"/>
  <c r="J366" i="9"/>
  <c r="S366" i="9" s="1"/>
  <c r="Y365" i="9"/>
  <c r="W365" i="9"/>
  <c r="V365" i="9"/>
  <c r="U365" i="9"/>
  <c r="R365" i="9"/>
  <c r="Q365" i="9"/>
  <c r="M365" i="9"/>
  <c r="L365" i="9"/>
  <c r="K365" i="9"/>
  <c r="J365" i="9"/>
  <c r="S365" i="9" s="1"/>
  <c r="Y364" i="9"/>
  <c r="O364" i="9" s="1"/>
  <c r="W364" i="9"/>
  <c r="V364" i="9"/>
  <c r="U364" i="9"/>
  <c r="R364" i="9"/>
  <c r="Q364" i="9"/>
  <c r="M364" i="9"/>
  <c r="L364" i="9"/>
  <c r="K364" i="9"/>
  <c r="J364" i="9"/>
  <c r="Y363" i="9"/>
  <c r="W363" i="9"/>
  <c r="V363" i="9"/>
  <c r="U363" i="9"/>
  <c r="R363" i="9"/>
  <c r="Q363" i="9"/>
  <c r="M363" i="9"/>
  <c r="L363" i="9"/>
  <c r="K363" i="9"/>
  <c r="J363" i="9"/>
  <c r="S363" i="9" s="1"/>
  <c r="Y362" i="9"/>
  <c r="O362" i="9" s="1"/>
  <c r="W362" i="9"/>
  <c r="V362" i="9"/>
  <c r="U362" i="9"/>
  <c r="R362" i="9"/>
  <c r="Q362" i="9"/>
  <c r="M362" i="9"/>
  <c r="L362" i="9"/>
  <c r="K362" i="9"/>
  <c r="J362" i="9"/>
  <c r="S362" i="9" s="1"/>
  <c r="Y361" i="9"/>
  <c r="W361" i="9"/>
  <c r="V361" i="9"/>
  <c r="U361" i="9"/>
  <c r="R361" i="9"/>
  <c r="Q361" i="9"/>
  <c r="M361" i="9"/>
  <c r="L361" i="9"/>
  <c r="K361" i="9"/>
  <c r="J361" i="9"/>
  <c r="S361" i="9" s="1"/>
  <c r="Y360" i="9"/>
  <c r="W360" i="9"/>
  <c r="V360" i="9"/>
  <c r="U360" i="9"/>
  <c r="R360" i="9"/>
  <c r="Q360" i="9"/>
  <c r="M360" i="9"/>
  <c r="L360" i="9"/>
  <c r="K360" i="9"/>
  <c r="J360" i="9"/>
  <c r="S360" i="9" s="1"/>
  <c r="Y359" i="9"/>
  <c r="W359" i="9"/>
  <c r="V359" i="9"/>
  <c r="U359" i="9"/>
  <c r="R359" i="9"/>
  <c r="Q359" i="9"/>
  <c r="M359" i="9"/>
  <c r="L359" i="9"/>
  <c r="K359" i="9"/>
  <c r="J359" i="9"/>
  <c r="S359" i="9" s="1"/>
  <c r="Y358" i="9"/>
  <c r="W358" i="9"/>
  <c r="V358" i="9"/>
  <c r="U358" i="9"/>
  <c r="R358" i="9"/>
  <c r="Q358" i="9"/>
  <c r="M358" i="9"/>
  <c r="L358" i="9"/>
  <c r="K358" i="9"/>
  <c r="J358" i="9"/>
  <c r="S358" i="9" s="1"/>
  <c r="Y357" i="9"/>
  <c r="W357" i="9"/>
  <c r="V357" i="9"/>
  <c r="U357" i="9"/>
  <c r="S357" i="9"/>
  <c r="R357" i="9"/>
  <c r="Q357" i="9"/>
  <c r="M357" i="9"/>
  <c r="L357" i="9"/>
  <c r="K357" i="9"/>
  <c r="J357" i="9"/>
  <c r="Y356" i="9"/>
  <c r="W356" i="9"/>
  <c r="V356" i="9"/>
  <c r="U356" i="9"/>
  <c r="R356" i="9"/>
  <c r="Q356" i="9"/>
  <c r="M356" i="9"/>
  <c r="L356" i="9"/>
  <c r="K356" i="9"/>
  <c r="J356" i="9"/>
  <c r="S356" i="9" s="1"/>
  <c r="Y355" i="9"/>
  <c r="W355" i="9"/>
  <c r="V355" i="9"/>
  <c r="U355" i="9"/>
  <c r="R355" i="9"/>
  <c r="Q355" i="9"/>
  <c r="M355" i="9"/>
  <c r="L355" i="9"/>
  <c r="K355" i="9"/>
  <c r="J355" i="9"/>
  <c r="S355" i="9" s="1"/>
  <c r="Y354" i="9"/>
  <c r="W354" i="9"/>
  <c r="V354" i="9"/>
  <c r="U354" i="9"/>
  <c r="R354" i="9"/>
  <c r="Q354" i="9"/>
  <c r="M354" i="9"/>
  <c r="L354" i="9"/>
  <c r="K354" i="9"/>
  <c r="J354" i="9"/>
  <c r="S354" i="9" s="1"/>
  <c r="Y353" i="9"/>
  <c r="W353" i="9"/>
  <c r="V353" i="9"/>
  <c r="U353" i="9"/>
  <c r="R353" i="9"/>
  <c r="Q353" i="9"/>
  <c r="M353" i="9"/>
  <c r="L353" i="9"/>
  <c r="K353" i="9"/>
  <c r="J353" i="9"/>
  <c r="S353" i="9" s="1"/>
  <c r="Y352" i="9"/>
  <c r="W352" i="9"/>
  <c r="V352" i="9"/>
  <c r="U352" i="9"/>
  <c r="R352" i="9"/>
  <c r="Q352" i="9"/>
  <c r="M352" i="9"/>
  <c r="L352" i="9"/>
  <c r="K352" i="9"/>
  <c r="J352" i="9"/>
  <c r="S352" i="9" s="1"/>
  <c r="Y351" i="9"/>
  <c r="W351" i="9"/>
  <c r="V351" i="9"/>
  <c r="U351" i="9"/>
  <c r="R351" i="9"/>
  <c r="Q351" i="9"/>
  <c r="M351" i="9"/>
  <c r="L351" i="9"/>
  <c r="K351" i="9"/>
  <c r="J351" i="9"/>
  <c r="S351" i="9" s="1"/>
  <c r="Y350" i="9"/>
  <c r="O350" i="9" s="1"/>
  <c r="W350" i="9"/>
  <c r="V350" i="9"/>
  <c r="U350" i="9"/>
  <c r="R350" i="9"/>
  <c r="Q350" i="9"/>
  <c r="M350" i="9"/>
  <c r="L350" i="9"/>
  <c r="K350" i="9"/>
  <c r="J350" i="9"/>
  <c r="S350" i="9" s="1"/>
  <c r="Y349" i="9"/>
  <c r="W349" i="9"/>
  <c r="V349" i="9"/>
  <c r="U349" i="9"/>
  <c r="R349" i="9"/>
  <c r="Q349" i="9"/>
  <c r="M349" i="9"/>
  <c r="L349" i="9"/>
  <c r="K349" i="9"/>
  <c r="J349" i="9"/>
  <c r="S349" i="9" s="1"/>
  <c r="Y348" i="9"/>
  <c r="O348" i="9" s="1"/>
  <c r="W348" i="9"/>
  <c r="V348" i="9"/>
  <c r="U348" i="9"/>
  <c r="R348" i="9"/>
  <c r="Q348" i="9"/>
  <c r="M348" i="9"/>
  <c r="L348" i="9"/>
  <c r="K348" i="9"/>
  <c r="J348" i="9"/>
  <c r="Y347" i="9"/>
  <c r="W347" i="9"/>
  <c r="V347" i="9"/>
  <c r="U347" i="9"/>
  <c r="R347" i="9"/>
  <c r="Q347" i="9"/>
  <c r="M347" i="9"/>
  <c r="L347" i="9"/>
  <c r="K347" i="9"/>
  <c r="J347" i="9"/>
  <c r="S347" i="9" s="1"/>
  <c r="Y346" i="9"/>
  <c r="W346" i="9"/>
  <c r="V346" i="9"/>
  <c r="U346" i="9"/>
  <c r="R346" i="9"/>
  <c r="Q346" i="9"/>
  <c r="M346" i="9"/>
  <c r="L346" i="9"/>
  <c r="K346" i="9"/>
  <c r="J346" i="9"/>
  <c r="S346" i="9" s="1"/>
  <c r="Y345" i="9"/>
  <c r="W345" i="9"/>
  <c r="V345" i="9"/>
  <c r="U345" i="9"/>
  <c r="R345" i="9"/>
  <c r="Q345" i="9"/>
  <c r="M345" i="9"/>
  <c r="L345" i="9"/>
  <c r="K345" i="9"/>
  <c r="J345" i="9"/>
  <c r="S345" i="9" s="1"/>
  <c r="Y344" i="9"/>
  <c r="W344" i="9"/>
  <c r="V344" i="9"/>
  <c r="U344" i="9"/>
  <c r="R344" i="9"/>
  <c r="Q344" i="9"/>
  <c r="M344" i="9"/>
  <c r="L344" i="9"/>
  <c r="K344" i="9"/>
  <c r="J344" i="9"/>
  <c r="S344" i="9" s="1"/>
  <c r="Y343" i="9"/>
  <c r="W343" i="9"/>
  <c r="V343" i="9"/>
  <c r="U343" i="9"/>
  <c r="R343" i="9"/>
  <c r="Q343" i="9"/>
  <c r="M343" i="9"/>
  <c r="L343" i="9"/>
  <c r="K343" i="9"/>
  <c r="J343" i="9"/>
  <c r="S343" i="9" s="1"/>
  <c r="Y342" i="9"/>
  <c r="W342" i="9"/>
  <c r="V342" i="9"/>
  <c r="U342" i="9"/>
  <c r="R342" i="9"/>
  <c r="Q342" i="9"/>
  <c r="M342" i="9"/>
  <c r="L342" i="9"/>
  <c r="K342" i="9"/>
  <c r="J342" i="9"/>
  <c r="S342" i="9" s="1"/>
  <c r="Y341" i="9"/>
  <c r="W341" i="9"/>
  <c r="V341" i="9"/>
  <c r="U341" i="9"/>
  <c r="R341" i="9"/>
  <c r="Q341" i="9"/>
  <c r="M341" i="9"/>
  <c r="L341" i="9"/>
  <c r="K341" i="9"/>
  <c r="J341" i="9"/>
  <c r="S341" i="9" s="1"/>
  <c r="Y340" i="9"/>
  <c r="W340" i="9"/>
  <c r="V340" i="9"/>
  <c r="U340" i="9"/>
  <c r="R340" i="9"/>
  <c r="Q340" i="9"/>
  <c r="M340" i="9"/>
  <c r="L340" i="9"/>
  <c r="K340" i="9"/>
  <c r="J340" i="9"/>
  <c r="S340" i="9" s="1"/>
  <c r="Y339" i="9"/>
  <c r="W339" i="9"/>
  <c r="V339" i="9"/>
  <c r="U339" i="9"/>
  <c r="R339" i="9"/>
  <c r="Q339" i="9"/>
  <c r="M339" i="9"/>
  <c r="L339" i="9"/>
  <c r="K339" i="9"/>
  <c r="J339" i="9"/>
  <c r="S339" i="9" s="1"/>
  <c r="Y338" i="9"/>
  <c r="W338" i="9"/>
  <c r="V338" i="9"/>
  <c r="U338" i="9"/>
  <c r="R338" i="9"/>
  <c r="Q338" i="9"/>
  <c r="M338" i="9"/>
  <c r="L338" i="9"/>
  <c r="K338" i="9"/>
  <c r="J338" i="9"/>
  <c r="S338" i="9" s="1"/>
  <c r="Y337" i="9"/>
  <c r="W337" i="9"/>
  <c r="V337" i="9"/>
  <c r="U337" i="9"/>
  <c r="R337" i="9"/>
  <c r="Q337" i="9"/>
  <c r="M337" i="9"/>
  <c r="L337" i="9"/>
  <c r="K337" i="9"/>
  <c r="J337" i="9"/>
  <c r="S337" i="9" s="1"/>
  <c r="Y336" i="9"/>
  <c r="W336" i="9"/>
  <c r="V336" i="9"/>
  <c r="U336" i="9"/>
  <c r="R336" i="9"/>
  <c r="Q336" i="9"/>
  <c r="M336" i="9"/>
  <c r="L336" i="9"/>
  <c r="K336" i="9"/>
  <c r="J336" i="9"/>
  <c r="S336" i="9" s="1"/>
  <c r="Y335" i="9"/>
  <c r="W335" i="9"/>
  <c r="V335" i="9"/>
  <c r="U335" i="9"/>
  <c r="R335" i="9"/>
  <c r="Q335" i="9"/>
  <c r="M335" i="9"/>
  <c r="L335" i="9"/>
  <c r="K335" i="9"/>
  <c r="J335" i="9"/>
  <c r="S335" i="9" s="1"/>
  <c r="Y334" i="9"/>
  <c r="W334" i="9"/>
  <c r="V334" i="9"/>
  <c r="U334" i="9"/>
  <c r="R334" i="9"/>
  <c r="Q334" i="9"/>
  <c r="M334" i="9"/>
  <c r="L334" i="9"/>
  <c r="K334" i="9"/>
  <c r="J334" i="9"/>
  <c r="S334" i="9" s="1"/>
  <c r="Y333" i="9"/>
  <c r="W333" i="9"/>
  <c r="V333" i="9"/>
  <c r="U333" i="9"/>
  <c r="R333" i="9"/>
  <c r="Q333" i="9"/>
  <c r="M333" i="9"/>
  <c r="L333" i="9"/>
  <c r="K333" i="9"/>
  <c r="J333" i="9"/>
  <c r="S333" i="9" s="1"/>
  <c r="Y332" i="9"/>
  <c r="W332" i="9"/>
  <c r="V332" i="9"/>
  <c r="U332" i="9"/>
  <c r="R332" i="9"/>
  <c r="Q332" i="9"/>
  <c r="M332" i="9"/>
  <c r="L332" i="9"/>
  <c r="K332" i="9"/>
  <c r="J332" i="9"/>
  <c r="Y331" i="9"/>
  <c r="W331" i="9"/>
  <c r="V331" i="9"/>
  <c r="U331" i="9"/>
  <c r="R331" i="9"/>
  <c r="Q331" i="9"/>
  <c r="M331" i="9"/>
  <c r="L331" i="9"/>
  <c r="K331" i="9"/>
  <c r="J331" i="9"/>
  <c r="S331" i="9" s="1"/>
  <c r="Y330" i="9"/>
  <c r="W330" i="9"/>
  <c r="V330" i="9"/>
  <c r="U330" i="9"/>
  <c r="R330" i="9"/>
  <c r="Q330" i="9"/>
  <c r="M330" i="9"/>
  <c r="L330" i="9"/>
  <c r="K330" i="9"/>
  <c r="J330" i="9"/>
  <c r="S330" i="9" s="1"/>
  <c r="Y329" i="9"/>
  <c r="W329" i="9"/>
  <c r="V329" i="9"/>
  <c r="U329" i="9"/>
  <c r="R329" i="9"/>
  <c r="Q329" i="9"/>
  <c r="M329" i="9"/>
  <c r="L329" i="9"/>
  <c r="K329" i="9"/>
  <c r="J329" i="9"/>
  <c r="S329" i="9" s="1"/>
  <c r="Y328" i="9"/>
  <c r="W328" i="9"/>
  <c r="V328" i="9"/>
  <c r="U328" i="9"/>
  <c r="R328" i="9"/>
  <c r="Q328" i="9"/>
  <c r="M328" i="9"/>
  <c r="L328" i="9"/>
  <c r="K328" i="9"/>
  <c r="J328" i="9"/>
  <c r="S328" i="9" s="1"/>
  <c r="Y327" i="9"/>
  <c r="W327" i="9"/>
  <c r="V327" i="9"/>
  <c r="U327" i="9"/>
  <c r="R327" i="9"/>
  <c r="Q327" i="9"/>
  <c r="M327" i="9"/>
  <c r="L327" i="9"/>
  <c r="K327" i="9"/>
  <c r="J327" i="9"/>
  <c r="S327" i="9" s="1"/>
  <c r="Y326" i="9"/>
  <c r="W326" i="9"/>
  <c r="V326" i="9"/>
  <c r="U326" i="9"/>
  <c r="R326" i="9"/>
  <c r="Q326" i="9"/>
  <c r="M326" i="9"/>
  <c r="L326" i="9"/>
  <c r="K326" i="9"/>
  <c r="J326" i="9"/>
  <c r="S326" i="9" s="1"/>
  <c r="Y325" i="9"/>
  <c r="W325" i="9"/>
  <c r="V325" i="9"/>
  <c r="U325" i="9"/>
  <c r="R325" i="9"/>
  <c r="Q325" i="9"/>
  <c r="M325" i="9"/>
  <c r="L325" i="9"/>
  <c r="K325" i="9"/>
  <c r="J325" i="9"/>
  <c r="S325" i="9" s="1"/>
  <c r="Y324" i="9"/>
  <c r="W324" i="9"/>
  <c r="V324" i="9"/>
  <c r="U324" i="9"/>
  <c r="R324" i="9"/>
  <c r="Q324" i="9"/>
  <c r="M324" i="9"/>
  <c r="L324" i="9"/>
  <c r="K324" i="9"/>
  <c r="J324" i="9"/>
  <c r="S324" i="9" s="1"/>
  <c r="Y323" i="9"/>
  <c r="W323" i="9"/>
  <c r="V323" i="9"/>
  <c r="U323" i="9"/>
  <c r="R323" i="9"/>
  <c r="Q323" i="9"/>
  <c r="M323" i="9"/>
  <c r="L323" i="9"/>
  <c r="K323" i="9"/>
  <c r="J323" i="9"/>
  <c r="S323" i="9" s="1"/>
  <c r="Y322" i="9"/>
  <c r="W322" i="9"/>
  <c r="V322" i="9"/>
  <c r="U322" i="9"/>
  <c r="R322" i="9"/>
  <c r="Q322" i="9"/>
  <c r="M322" i="9"/>
  <c r="L322" i="9"/>
  <c r="K322" i="9"/>
  <c r="J322" i="9"/>
  <c r="S322" i="9" s="1"/>
  <c r="Y321" i="9"/>
  <c r="W321" i="9"/>
  <c r="V321" i="9"/>
  <c r="U321" i="9"/>
  <c r="R321" i="9"/>
  <c r="Q321" i="9"/>
  <c r="M321" i="9"/>
  <c r="L321" i="9"/>
  <c r="K321" i="9"/>
  <c r="J321" i="9"/>
  <c r="S321" i="9" s="1"/>
  <c r="Y320" i="9"/>
  <c r="W320" i="9"/>
  <c r="V320" i="9"/>
  <c r="U320" i="9"/>
  <c r="R320" i="9"/>
  <c r="Q320" i="9"/>
  <c r="M320" i="9"/>
  <c r="L320" i="9"/>
  <c r="K320" i="9"/>
  <c r="J320" i="9"/>
  <c r="S320" i="9" s="1"/>
  <c r="Y319" i="9"/>
  <c r="W319" i="9"/>
  <c r="V319" i="9"/>
  <c r="U319" i="9"/>
  <c r="R319" i="9"/>
  <c r="Q319" i="9"/>
  <c r="M319" i="9"/>
  <c r="L319" i="9"/>
  <c r="K319" i="9"/>
  <c r="J319" i="9"/>
  <c r="S319" i="9" s="1"/>
  <c r="Y318" i="9"/>
  <c r="W318" i="9"/>
  <c r="V318" i="9"/>
  <c r="U318" i="9"/>
  <c r="R318" i="9"/>
  <c r="Q318" i="9"/>
  <c r="M318" i="9"/>
  <c r="L318" i="9"/>
  <c r="K318" i="9"/>
  <c r="J318" i="9"/>
  <c r="S318" i="9" s="1"/>
  <c r="Y317" i="9"/>
  <c r="W317" i="9"/>
  <c r="V317" i="9"/>
  <c r="U317" i="9"/>
  <c r="R317" i="9"/>
  <c r="Q317" i="9"/>
  <c r="M317" i="9"/>
  <c r="L317" i="9"/>
  <c r="K317" i="9"/>
  <c r="J317" i="9"/>
  <c r="S317" i="9" s="1"/>
  <c r="Y316" i="9"/>
  <c r="W316" i="9"/>
  <c r="V316" i="9"/>
  <c r="U316" i="9"/>
  <c r="R316" i="9"/>
  <c r="Q316" i="9"/>
  <c r="M316" i="9"/>
  <c r="L316" i="9"/>
  <c r="K316" i="9"/>
  <c r="J316" i="9"/>
  <c r="Y315" i="9"/>
  <c r="W315" i="9"/>
  <c r="V315" i="9"/>
  <c r="U315" i="9"/>
  <c r="R315" i="9"/>
  <c r="Q315" i="9"/>
  <c r="M315" i="9"/>
  <c r="L315" i="9"/>
  <c r="K315" i="9"/>
  <c r="J315" i="9"/>
  <c r="S315" i="9" s="1"/>
  <c r="Y314" i="9"/>
  <c r="W314" i="9"/>
  <c r="V314" i="9"/>
  <c r="U314" i="9"/>
  <c r="R314" i="9"/>
  <c r="Q314" i="9"/>
  <c r="M314" i="9"/>
  <c r="L314" i="9"/>
  <c r="K314" i="9"/>
  <c r="J314" i="9"/>
  <c r="S314" i="9" s="1"/>
  <c r="Y313" i="9"/>
  <c r="W313" i="9"/>
  <c r="V313" i="9"/>
  <c r="U313" i="9"/>
  <c r="R313" i="9"/>
  <c r="Q313" i="9"/>
  <c r="M313" i="9"/>
  <c r="L313" i="9"/>
  <c r="K313" i="9"/>
  <c r="J313" i="9"/>
  <c r="S313" i="9" s="1"/>
  <c r="Y312" i="9"/>
  <c r="W312" i="9"/>
  <c r="V312" i="9"/>
  <c r="U312" i="9"/>
  <c r="R312" i="9"/>
  <c r="Q312" i="9"/>
  <c r="M312" i="9"/>
  <c r="L312" i="9"/>
  <c r="K312" i="9"/>
  <c r="J312" i="9"/>
  <c r="S312" i="9" s="1"/>
  <c r="Y311" i="9"/>
  <c r="W311" i="9"/>
  <c r="V311" i="9"/>
  <c r="U311" i="9"/>
  <c r="R311" i="9"/>
  <c r="Q311" i="9"/>
  <c r="M311" i="9"/>
  <c r="L311" i="9"/>
  <c r="K311" i="9"/>
  <c r="J311" i="9"/>
  <c r="S311" i="9" s="1"/>
  <c r="Y310" i="9"/>
  <c r="W310" i="9"/>
  <c r="V310" i="9"/>
  <c r="U310" i="9"/>
  <c r="R310" i="9"/>
  <c r="Q310" i="9"/>
  <c r="M310" i="9"/>
  <c r="L310" i="9"/>
  <c r="K310" i="9"/>
  <c r="J310" i="9"/>
  <c r="S310" i="9" s="1"/>
  <c r="Y309" i="9"/>
  <c r="W309" i="9"/>
  <c r="V309" i="9"/>
  <c r="U309" i="9"/>
  <c r="R309" i="9"/>
  <c r="Q309" i="9"/>
  <c r="M309" i="9"/>
  <c r="L309" i="9"/>
  <c r="K309" i="9"/>
  <c r="J309" i="9"/>
  <c r="S309" i="9" s="1"/>
  <c r="Y308" i="9"/>
  <c r="W308" i="9"/>
  <c r="V308" i="9"/>
  <c r="U308" i="9"/>
  <c r="R308" i="9"/>
  <c r="Q308" i="9"/>
  <c r="M308" i="9"/>
  <c r="L308" i="9"/>
  <c r="K308" i="9"/>
  <c r="J308" i="9"/>
  <c r="S308" i="9" s="1"/>
  <c r="Y307" i="9"/>
  <c r="W307" i="9"/>
  <c r="V307" i="9"/>
  <c r="U307" i="9"/>
  <c r="R307" i="9"/>
  <c r="Q307" i="9"/>
  <c r="M307" i="9"/>
  <c r="L307" i="9"/>
  <c r="K307" i="9"/>
  <c r="J307" i="9"/>
  <c r="S307" i="9" s="1"/>
  <c r="Y306" i="9"/>
  <c r="W306" i="9"/>
  <c r="V306" i="9"/>
  <c r="U306" i="9"/>
  <c r="R306" i="9"/>
  <c r="Q306" i="9"/>
  <c r="M306" i="9"/>
  <c r="L306" i="9"/>
  <c r="K306" i="9"/>
  <c r="J306" i="9"/>
  <c r="S306" i="9" s="1"/>
  <c r="Y305" i="9"/>
  <c r="W305" i="9"/>
  <c r="V305" i="9"/>
  <c r="U305" i="9"/>
  <c r="R305" i="9"/>
  <c r="Q305" i="9"/>
  <c r="M305" i="9"/>
  <c r="L305" i="9"/>
  <c r="K305" i="9"/>
  <c r="J305" i="9"/>
  <c r="S305" i="9" s="1"/>
  <c r="Y304" i="9"/>
  <c r="W304" i="9"/>
  <c r="V304" i="9"/>
  <c r="U304" i="9"/>
  <c r="R304" i="9"/>
  <c r="Q304" i="9"/>
  <c r="M304" i="9"/>
  <c r="L304" i="9"/>
  <c r="K304" i="9"/>
  <c r="J304" i="9"/>
  <c r="S304" i="9" s="1"/>
  <c r="Y303" i="9"/>
  <c r="W303" i="9"/>
  <c r="V303" i="9"/>
  <c r="U303" i="9"/>
  <c r="R303" i="9"/>
  <c r="Q303" i="9"/>
  <c r="M303" i="9"/>
  <c r="L303" i="9"/>
  <c r="K303" i="9"/>
  <c r="J303" i="9"/>
  <c r="S303" i="9" s="1"/>
  <c r="Y302" i="9"/>
  <c r="O302" i="9" s="1"/>
  <c r="W302" i="9"/>
  <c r="V302" i="9"/>
  <c r="U302" i="9"/>
  <c r="R302" i="9"/>
  <c r="Q302" i="9"/>
  <c r="M302" i="9"/>
  <c r="L302" i="9"/>
  <c r="K302" i="9"/>
  <c r="J302" i="9"/>
  <c r="S302" i="9" s="1"/>
  <c r="Y301" i="9"/>
  <c r="W301" i="9"/>
  <c r="V301" i="9"/>
  <c r="U301" i="9"/>
  <c r="R301" i="9"/>
  <c r="Q301" i="9"/>
  <c r="M301" i="9"/>
  <c r="L301" i="9"/>
  <c r="K301" i="9"/>
  <c r="J301" i="9"/>
  <c r="S301" i="9" s="1"/>
  <c r="Y300" i="9"/>
  <c r="W300" i="9"/>
  <c r="V300" i="9"/>
  <c r="U300" i="9"/>
  <c r="R300" i="9"/>
  <c r="Q300" i="9"/>
  <c r="M300" i="9"/>
  <c r="L300" i="9"/>
  <c r="K300" i="9"/>
  <c r="J300" i="9"/>
  <c r="Y299" i="9"/>
  <c r="W299" i="9"/>
  <c r="V299" i="9"/>
  <c r="U299" i="9"/>
  <c r="R299" i="9"/>
  <c r="Q299" i="9"/>
  <c r="M299" i="9"/>
  <c r="L299" i="9"/>
  <c r="K299" i="9"/>
  <c r="J299" i="9"/>
  <c r="S299" i="9" s="1"/>
  <c r="Y298" i="9"/>
  <c r="W298" i="9"/>
  <c r="V298" i="9"/>
  <c r="U298" i="9"/>
  <c r="R298" i="9"/>
  <c r="Q298" i="9"/>
  <c r="M298" i="9"/>
  <c r="L298" i="9"/>
  <c r="K298" i="9"/>
  <c r="J298" i="9"/>
  <c r="S298" i="9" s="1"/>
  <c r="Y297" i="9"/>
  <c r="W297" i="9"/>
  <c r="V297" i="9"/>
  <c r="U297" i="9"/>
  <c r="R297" i="9"/>
  <c r="Q297" i="9"/>
  <c r="M297" i="9"/>
  <c r="L297" i="9"/>
  <c r="K297" i="9"/>
  <c r="J297" i="9"/>
  <c r="S297" i="9" s="1"/>
  <c r="Y296" i="9"/>
  <c r="W296" i="9"/>
  <c r="V296" i="9"/>
  <c r="U296" i="9"/>
  <c r="R296" i="9"/>
  <c r="Q296" i="9"/>
  <c r="M296" i="9"/>
  <c r="L296" i="9"/>
  <c r="K296" i="9"/>
  <c r="J296" i="9"/>
  <c r="S296" i="9" s="1"/>
  <c r="Y295" i="9"/>
  <c r="W295" i="9"/>
  <c r="V295" i="9"/>
  <c r="U295" i="9"/>
  <c r="R295" i="9"/>
  <c r="Q295" i="9"/>
  <c r="M295" i="9"/>
  <c r="L295" i="9"/>
  <c r="K295" i="9"/>
  <c r="J295" i="9"/>
  <c r="S295" i="9" s="1"/>
  <c r="Y294" i="9"/>
  <c r="W294" i="9"/>
  <c r="V294" i="9"/>
  <c r="U294" i="9"/>
  <c r="R294" i="9"/>
  <c r="Q294" i="9"/>
  <c r="M294" i="9"/>
  <c r="L294" i="9"/>
  <c r="K294" i="9"/>
  <c r="J294" i="9"/>
  <c r="S294" i="9" s="1"/>
  <c r="Y293" i="9"/>
  <c r="W293" i="9"/>
  <c r="V293" i="9"/>
  <c r="U293" i="9"/>
  <c r="R293" i="9"/>
  <c r="Q293" i="9"/>
  <c r="M293" i="9"/>
  <c r="L293" i="9"/>
  <c r="K293" i="9"/>
  <c r="J293" i="9"/>
  <c r="S293" i="9" s="1"/>
  <c r="Y292" i="9"/>
  <c r="W292" i="9"/>
  <c r="V292" i="9"/>
  <c r="U292" i="9"/>
  <c r="R292" i="9"/>
  <c r="Q292" i="9"/>
  <c r="M292" i="9"/>
  <c r="L292" i="9"/>
  <c r="K292" i="9"/>
  <c r="J292" i="9"/>
  <c r="S292" i="9" s="1"/>
  <c r="Y291" i="9"/>
  <c r="W291" i="9"/>
  <c r="V291" i="9"/>
  <c r="U291" i="9"/>
  <c r="R291" i="9"/>
  <c r="Q291" i="9"/>
  <c r="M291" i="9"/>
  <c r="L291" i="9"/>
  <c r="K291" i="9"/>
  <c r="J291" i="9"/>
  <c r="S291" i="9" s="1"/>
  <c r="Y290" i="9"/>
  <c r="W290" i="9"/>
  <c r="V290" i="9"/>
  <c r="U290" i="9"/>
  <c r="R290" i="9"/>
  <c r="Q290" i="9"/>
  <c r="M290" i="9"/>
  <c r="L290" i="9"/>
  <c r="K290" i="9"/>
  <c r="J290" i="9"/>
  <c r="S290" i="9" s="1"/>
  <c r="Y289" i="9"/>
  <c r="W289" i="9"/>
  <c r="V289" i="9"/>
  <c r="U289" i="9"/>
  <c r="R289" i="9"/>
  <c r="Q289" i="9"/>
  <c r="M289" i="9"/>
  <c r="L289" i="9"/>
  <c r="K289" i="9"/>
  <c r="J289" i="9"/>
  <c r="S289" i="9" s="1"/>
  <c r="Y288" i="9"/>
  <c r="W288" i="9"/>
  <c r="V288" i="9"/>
  <c r="U288" i="9"/>
  <c r="R288" i="9"/>
  <c r="Q288" i="9"/>
  <c r="M288" i="9"/>
  <c r="L288" i="9"/>
  <c r="K288" i="9"/>
  <c r="J288" i="9"/>
  <c r="S288" i="9" s="1"/>
  <c r="Y287" i="9"/>
  <c r="W287" i="9"/>
  <c r="V287" i="9"/>
  <c r="U287" i="9"/>
  <c r="R287" i="9"/>
  <c r="Q287" i="9"/>
  <c r="M287" i="9"/>
  <c r="L287" i="9"/>
  <c r="K287" i="9"/>
  <c r="J287" i="9"/>
  <c r="S287" i="9" s="1"/>
  <c r="Y286" i="9"/>
  <c r="W286" i="9"/>
  <c r="V286" i="9"/>
  <c r="U286" i="9"/>
  <c r="R286" i="9"/>
  <c r="Q286" i="9"/>
  <c r="M286" i="9"/>
  <c r="L286" i="9"/>
  <c r="K286" i="9"/>
  <c r="J286" i="9"/>
  <c r="S286" i="9" s="1"/>
  <c r="Y285" i="9"/>
  <c r="W285" i="9"/>
  <c r="V285" i="9"/>
  <c r="U285" i="9"/>
  <c r="R285" i="9"/>
  <c r="Q285" i="9"/>
  <c r="M285" i="9"/>
  <c r="L285" i="9"/>
  <c r="K285" i="9"/>
  <c r="J285" i="9"/>
  <c r="S285" i="9" s="1"/>
  <c r="Y284" i="9"/>
  <c r="W284" i="9"/>
  <c r="V284" i="9"/>
  <c r="U284" i="9"/>
  <c r="R284" i="9"/>
  <c r="Q284" i="9"/>
  <c r="M284" i="9"/>
  <c r="L284" i="9"/>
  <c r="K284" i="9"/>
  <c r="J284" i="9"/>
  <c r="Y283" i="9"/>
  <c r="W283" i="9"/>
  <c r="V283" i="9"/>
  <c r="U283" i="9"/>
  <c r="R283" i="9"/>
  <c r="Q283" i="9"/>
  <c r="M283" i="9"/>
  <c r="L283" i="9"/>
  <c r="K283" i="9"/>
  <c r="J283" i="9"/>
  <c r="S283" i="9" s="1"/>
  <c r="Y282" i="9"/>
  <c r="W282" i="9"/>
  <c r="V282" i="9"/>
  <c r="U282" i="9"/>
  <c r="R282" i="9"/>
  <c r="Q282" i="9"/>
  <c r="M282" i="9"/>
  <c r="L282" i="9"/>
  <c r="K282" i="9"/>
  <c r="J282" i="9"/>
  <c r="S282" i="9" s="1"/>
  <c r="Y281" i="9"/>
  <c r="W281" i="9"/>
  <c r="V281" i="9"/>
  <c r="U281" i="9"/>
  <c r="R281" i="9"/>
  <c r="Q281" i="9"/>
  <c r="M281" i="9"/>
  <c r="L281" i="9"/>
  <c r="K281" i="9"/>
  <c r="J281" i="9"/>
  <c r="S281" i="9" s="1"/>
  <c r="Y280" i="9"/>
  <c r="W280" i="9"/>
  <c r="V280" i="9"/>
  <c r="U280" i="9"/>
  <c r="R280" i="9"/>
  <c r="Q280" i="9"/>
  <c r="M280" i="9"/>
  <c r="L280" i="9"/>
  <c r="K280" i="9"/>
  <c r="J280" i="9"/>
  <c r="S280" i="9" s="1"/>
  <c r="Y279" i="9"/>
  <c r="W279" i="9"/>
  <c r="V279" i="9"/>
  <c r="U279" i="9"/>
  <c r="R279" i="9"/>
  <c r="Q279" i="9"/>
  <c r="M279" i="9"/>
  <c r="L279" i="9"/>
  <c r="K279" i="9"/>
  <c r="J279" i="9"/>
  <c r="S279" i="9" s="1"/>
  <c r="Y278" i="9"/>
  <c r="W278" i="9"/>
  <c r="V278" i="9"/>
  <c r="U278" i="9"/>
  <c r="R278" i="9"/>
  <c r="Q278" i="9"/>
  <c r="M278" i="9"/>
  <c r="L278" i="9"/>
  <c r="K278" i="9"/>
  <c r="J278" i="9"/>
  <c r="S278" i="9" s="1"/>
  <c r="Y277" i="9"/>
  <c r="O277" i="9" s="1"/>
  <c r="W277" i="9"/>
  <c r="V277" i="9"/>
  <c r="U277" i="9"/>
  <c r="R277" i="9"/>
  <c r="Q277" i="9"/>
  <c r="M277" i="9"/>
  <c r="L277" i="9"/>
  <c r="K277" i="9"/>
  <c r="J277" i="9"/>
  <c r="S277" i="9" s="1"/>
  <c r="Y276" i="9"/>
  <c r="W276" i="9"/>
  <c r="V276" i="9"/>
  <c r="U276" i="9"/>
  <c r="R276" i="9"/>
  <c r="Q276" i="9"/>
  <c r="M276" i="9"/>
  <c r="L276" i="9"/>
  <c r="K276" i="9"/>
  <c r="J276" i="9"/>
  <c r="S276" i="9" s="1"/>
  <c r="Y275" i="9"/>
  <c r="W275" i="9"/>
  <c r="V275" i="9"/>
  <c r="U275" i="9"/>
  <c r="R275" i="9"/>
  <c r="Q275" i="9"/>
  <c r="M275" i="9"/>
  <c r="L275" i="9"/>
  <c r="K275" i="9"/>
  <c r="J275" i="9"/>
  <c r="S275" i="9" s="1"/>
  <c r="Y274" i="9"/>
  <c r="W274" i="9"/>
  <c r="V274" i="9"/>
  <c r="U274" i="9"/>
  <c r="R274" i="9"/>
  <c r="Q274" i="9"/>
  <c r="M274" i="9"/>
  <c r="L274" i="9"/>
  <c r="K274" i="9"/>
  <c r="J274" i="9"/>
  <c r="S274" i="9" s="1"/>
  <c r="Y273" i="9"/>
  <c r="W273" i="9"/>
  <c r="V273" i="9"/>
  <c r="U273" i="9"/>
  <c r="R273" i="9"/>
  <c r="Q273" i="9"/>
  <c r="M273" i="9"/>
  <c r="L273" i="9"/>
  <c r="K273" i="9"/>
  <c r="J273" i="9"/>
  <c r="S273" i="9" s="1"/>
  <c r="Y272" i="9"/>
  <c r="W272" i="9"/>
  <c r="V272" i="9"/>
  <c r="U272" i="9"/>
  <c r="R272" i="9"/>
  <c r="Q272" i="9"/>
  <c r="M272" i="9"/>
  <c r="L272" i="9"/>
  <c r="K272" i="9"/>
  <c r="J272" i="9"/>
  <c r="S272" i="9" s="1"/>
  <c r="Y271" i="9"/>
  <c r="W271" i="9"/>
  <c r="V271" i="9"/>
  <c r="U271" i="9"/>
  <c r="R271" i="9"/>
  <c r="Q271" i="9"/>
  <c r="M271" i="9"/>
  <c r="L271" i="9"/>
  <c r="K271" i="9"/>
  <c r="J271" i="9"/>
  <c r="S271" i="9" s="1"/>
  <c r="Y270" i="9"/>
  <c r="W270" i="9"/>
  <c r="V270" i="9"/>
  <c r="U270" i="9"/>
  <c r="R270" i="9"/>
  <c r="Q270" i="9"/>
  <c r="M270" i="9"/>
  <c r="L270" i="9"/>
  <c r="K270" i="9"/>
  <c r="J270" i="9"/>
  <c r="S270" i="9" s="1"/>
  <c r="Y269" i="9"/>
  <c r="O269" i="9" s="1"/>
  <c r="W269" i="9"/>
  <c r="V269" i="9"/>
  <c r="U269" i="9"/>
  <c r="R269" i="9"/>
  <c r="Q269" i="9"/>
  <c r="M269" i="9"/>
  <c r="L269" i="9"/>
  <c r="K269" i="9"/>
  <c r="J269" i="9"/>
  <c r="S269" i="9" s="1"/>
  <c r="Y268" i="9"/>
  <c r="W268" i="9"/>
  <c r="V268" i="9"/>
  <c r="U268" i="9"/>
  <c r="R268" i="9"/>
  <c r="Q268" i="9"/>
  <c r="M268" i="9"/>
  <c r="L268" i="9"/>
  <c r="K268" i="9"/>
  <c r="J268" i="9"/>
  <c r="Y267" i="9"/>
  <c r="W267" i="9"/>
  <c r="V267" i="9"/>
  <c r="U267" i="9"/>
  <c r="R267" i="9"/>
  <c r="Q267" i="9"/>
  <c r="M267" i="9"/>
  <c r="L267" i="9"/>
  <c r="K267" i="9"/>
  <c r="J267" i="9"/>
  <c r="S267" i="9" s="1"/>
  <c r="Y266" i="9"/>
  <c r="W266" i="9"/>
  <c r="V266" i="9"/>
  <c r="U266" i="9"/>
  <c r="R266" i="9"/>
  <c r="Q266" i="9"/>
  <c r="M266" i="9"/>
  <c r="L266" i="9"/>
  <c r="K266" i="9"/>
  <c r="J266" i="9"/>
  <c r="S266" i="9" s="1"/>
  <c r="Y265" i="9"/>
  <c r="W265" i="9"/>
  <c r="V265" i="9"/>
  <c r="U265" i="9"/>
  <c r="R265" i="9"/>
  <c r="Q265" i="9"/>
  <c r="M265" i="9"/>
  <c r="L265" i="9"/>
  <c r="K265" i="9"/>
  <c r="J265" i="9"/>
  <c r="S265" i="9" s="1"/>
  <c r="Y264" i="9"/>
  <c r="W264" i="9"/>
  <c r="V264" i="9"/>
  <c r="U264" i="9"/>
  <c r="R264" i="9"/>
  <c r="Q264" i="9"/>
  <c r="M264" i="9"/>
  <c r="L264" i="9"/>
  <c r="K264" i="9"/>
  <c r="J264" i="9"/>
  <c r="S264" i="9" s="1"/>
  <c r="Y263" i="9"/>
  <c r="W263" i="9"/>
  <c r="V263" i="9"/>
  <c r="U263" i="9"/>
  <c r="R263" i="9"/>
  <c r="Q263" i="9"/>
  <c r="M263" i="9"/>
  <c r="L263" i="9"/>
  <c r="K263" i="9"/>
  <c r="J263" i="9"/>
  <c r="S263" i="9" s="1"/>
  <c r="Y262" i="9"/>
  <c r="W262" i="9"/>
  <c r="V262" i="9"/>
  <c r="U262" i="9"/>
  <c r="R262" i="9"/>
  <c r="Q262" i="9"/>
  <c r="M262" i="9"/>
  <c r="L262" i="9"/>
  <c r="K262" i="9"/>
  <c r="J262" i="9"/>
  <c r="S262" i="9" s="1"/>
  <c r="Y261" i="9"/>
  <c r="O261" i="9" s="1"/>
  <c r="W261" i="9"/>
  <c r="V261" i="9"/>
  <c r="U261" i="9"/>
  <c r="R261" i="9"/>
  <c r="Q261" i="9"/>
  <c r="M261" i="9"/>
  <c r="L261" i="9"/>
  <c r="K261" i="9"/>
  <c r="J261" i="9"/>
  <c r="S261" i="9" s="1"/>
  <c r="Y260" i="9"/>
  <c r="W260" i="9"/>
  <c r="V260" i="9"/>
  <c r="U260" i="9"/>
  <c r="R260" i="9"/>
  <c r="Q260" i="9"/>
  <c r="M260" i="9"/>
  <c r="L260" i="9"/>
  <c r="K260" i="9"/>
  <c r="J260" i="9"/>
  <c r="S260" i="9" s="1"/>
  <c r="Y259" i="9"/>
  <c r="W259" i="9"/>
  <c r="V259" i="9"/>
  <c r="U259" i="9"/>
  <c r="R259" i="9"/>
  <c r="Q259" i="9"/>
  <c r="M259" i="9"/>
  <c r="L259" i="9"/>
  <c r="K259" i="9"/>
  <c r="J259" i="9"/>
  <c r="S259" i="9" s="1"/>
  <c r="Y258" i="9"/>
  <c r="W258" i="9"/>
  <c r="V258" i="9"/>
  <c r="U258" i="9"/>
  <c r="R258" i="9"/>
  <c r="Q258" i="9"/>
  <c r="M258" i="9"/>
  <c r="L258" i="9"/>
  <c r="K258" i="9"/>
  <c r="J258" i="9"/>
  <c r="S258" i="9" s="1"/>
  <c r="Y257" i="9"/>
  <c r="W257" i="9"/>
  <c r="V257" i="9"/>
  <c r="U257" i="9"/>
  <c r="R257" i="9"/>
  <c r="Q257" i="9"/>
  <c r="M257" i="9"/>
  <c r="L257" i="9"/>
  <c r="K257" i="9"/>
  <c r="J257" i="9"/>
  <c r="S257" i="9" s="1"/>
  <c r="Y256" i="9"/>
  <c r="W256" i="9"/>
  <c r="V256" i="9"/>
  <c r="U256" i="9"/>
  <c r="R256" i="9"/>
  <c r="Q256" i="9"/>
  <c r="M256" i="9"/>
  <c r="L256" i="9"/>
  <c r="K256" i="9"/>
  <c r="J256" i="9"/>
  <c r="S256" i="9" s="1"/>
  <c r="Y255" i="9"/>
  <c r="W255" i="9"/>
  <c r="V255" i="9"/>
  <c r="U255" i="9"/>
  <c r="R255" i="9"/>
  <c r="Q255" i="9"/>
  <c r="M255" i="9"/>
  <c r="L255" i="9"/>
  <c r="K255" i="9"/>
  <c r="J255" i="9"/>
  <c r="S255" i="9" s="1"/>
  <c r="Y254" i="9"/>
  <c r="W254" i="9"/>
  <c r="V254" i="9"/>
  <c r="U254" i="9"/>
  <c r="R254" i="9"/>
  <c r="Q254" i="9"/>
  <c r="M254" i="9"/>
  <c r="L254" i="9"/>
  <c r="K254" i="9"/>
  <c r="J254" i="9"/>
  <c r="S254" i="9" s="1"/>
  <c r="Y253" i="9"/>
  <c r="W253" i="9"/>
  <c r="V253" i="9"/>
  <c r="U253" i="9"/>
  <c r="R253" i="9"/>
  <c r="Q253" i="9"/>
  <c r="M253" i="9"/>
  <c r="L253" i="9"/>
  <c r="K253" i="9"/>
  <c r="J253" i="9"/>
  <c r="S253" i="9" s="1"/>
  <c r="Y252" i="9"/>
  <c r="W252" i="9"/>
  <c r="V252" i="9"/>
  <c r="U252" i="9"/>
  <c r="R252" i="9"/>
  <c r="Q252" i="9"/>
  <c r="M252" i="9"/>
  <c r="L252" i="9"/>
  <c r="K252" i="9"/>
  <c r="J252" i="9"/>
  <c r="S252" i="9" s="1"/>
  <c r="Y251" i="9"/>
  <c r="W251" i="9"/>
  <c r="V251" i="9"/>
  <c r="U251" i="9"/>
  <c r="R251" i="9"/>
  <c r="Q251" i="9"/>
  <c r="M251" i="9"/>
  <c r="L251" i="9"/>
  <c r="K251" i="9"/>
  <c r="J251" i="9"/>
  <c r="S251" i="9" s="1"/>
  <c r="Y250" i="9"/>
  <c r="W250" i="9"/>
  <c r="V250" i="9"/>
  <c r="U250" i="9"/>
  <c r="R250" i="9"/>
  <c r="Q250" i="9"/>
  <c r="M250" i="9"/>
  <c r="L250" i="9"/>
  <c r="K250" i="9"/>
  <c r="J250" i="9"/>
  <c r="Y249" i="9"/>
  <c r="W249" i="9"/>
  <c r="V249" i="9"/>
  <c r="U249" i="9"/>
  <c r="R249" i="9"/>
  <c r="Q249" i="9"/>
  <c r="M249" i="9"/>
  <c r="L249" i="9"/>
  <c r="K249" i="9"/>
  <c r="J249" i="9"/>
  <c r="S249" i="9" s="1"/>
  <c r="Y248" i="9"/>
  <c r="W248" i="9"/>
  <c r="V248" i="9"/>
  <c r="U248" i="9"/>
  <c r="R248" i="9"/>
  <c r="Q248" i="9"/>
  <c r="M248" i="9"/>
  <c r="L248" i="9"/>
  <c r="K248" i="9"/>
  <c r="J248" i="9"/>
  <c r="S248" i="9" s="1"/>
  <c r="Y247" i="9"/>
  <c r="W247" i="9"/>
  <c r="V247" i="9"/>
  <c r="U247" i="9"/>
  <c r="R247" i="9"/>
  <c r="Q247" i="9"/>
  <c r="M247" i="9"/>
  <c r="L247" i="9"/>
  <c r="K247" i="9"/>
  <c r="J247" i="9"/>
  <c r="S247" i="9" s="1"/>
  <c r="Y246" i="9"/>
  <c r="W246" i="9"/>
  <c r="V246" i="9"/>
  <c r="U246" i="9"/>
  <c r="R246" i="9"/>
  <c r="Q246" i="9"/>
  <c r="M246" i="9"/>
  <c r="L246" i="9"/>
  <c r="K246" i="9"/>
  <c r="J246" i="9"/>
  <c r="Y245" i="9"/>
  <c r="W245" i="9"/>
  <c r="V245" i="9"/>
  <c r="U245" i="9"/>
  <c r="R245" i="9"/>
  <c r="Q245" i="9"/>
  <c r="M245" i="9"/>
  <c r="L245" i="9"/>
  <c r="K245" i="9"/>
  <c r="J245" i="9"/>
  <c r="S245" i="9" s="1"/>
  <c r="Y244" i="9"/>
  <c r="W244" i="9"/>
  <c r="V244" i="9"/>
  <c r="U244" i="9"/>
  <c r="R244" i="9"/>
  <c r="Q244" i="9"/>
  <c r="M244" i="9"/>
  <c r="L244" i="9"/>
  <c r="K244" i="9"/>
  <c r="J244" i="9"/>
  <c r="S244" i="9" s="1"/>
  <c r="Y243" i="9"/>
  <c r="W243" i="9"/>
  <c r="V243" i="9"/>
  <c r="U243" i="9"/>
  <c r="R243" i="9"/>
  <c r="Q243" i="9"/>
  <c r="M243" i="9"/>
  <c r="L243" i="9"/>
  <c r="K243" i="9"/>
  <c r="J243" i="9"/>
  <c r="Y242" i="9"/>
  <c r="W242" i="9"/>
  <c r="V242" i="9"/>
  <c r="U242" i="9"/>
  <c r="R242" i="9"/>
  <c r="Q242" i="9"/>
  <c r="M242" i="9"/>
  <c r="L242" i="9"/>
  <c r="K242" i="9"/>
  <c r="J242" i="9"/>
  <c r="S242" i="9" s="1"/>
  <c r="Y241" i="9"/>
  <c r="W241" i="9"/>
  <c r="V241" i="9"/>
  <c r="U241" i="9"/>
  <c r="R241" i="9"/>
  <c r="Q241" i="9"/>
  <c r="M241" i="9"/>
  <c r="L241" i="9"/>
  <c r="K241" i="9"/>
  <c r="J241" i="9"/>
  <c r="S241" i="9" s="1"/>
  <c r="Y240" i="9"/>
  <c r="O240" i="9" s="1"/>
  <c r="W240" i="9"/>
  <c r="V240" i="9"/>
  <c r="U240" i="9"/>
  <c r="R240" i="9"/>
  <c r="Q240" i="9"/>
  <c r="M240" i="9"/>
  <c r="L240" i="9"/>
  <c r="K240" i="9"/>
  <c r="J240" i="9"/>
  <c r="S240" i="9" s="1"/>
  <c r="Y239" i="9"/>
  <c r="W239" i="9"/>
  <c r="V239" i="9"/>
  <c r="U239" i="9"/>
  <c r="R239" i="9"/>
  <c r="Q239" i="9"/>
  <c r="M239" i="9"/>
  <c r="L239" i="9"/>
  <c r="K239" i="9"/>
  <c r="J239" i="9"/>
  <c r="S239" i="9" s="1"/>
  <c r="Y238" i="9"/>
  <c r="W238" i="9"/>
  <c r="V238" i="9"/>
  <c r="U238" i="9"/>
  <c r="R238" i="9"/>
  <c r="Q238" i="9"/>
  <c r="M238" i="9"/>
  <c r="L238" i="9"/>
  <c r="K238" i="9"/>
  <c r="J238" i="9"/>
  <c r="Y237" i="9"/>
  <c r="W237" i="9"/>
  <c r="V237" i="9"/>
  <c r="U237" i="9"/>
  <c r="R237" i="9"/>
  <c r="Q237" i="9"/>
  <c r="M237" i="9"/>
  <c r="L237" i="9"/>
  <c r="K237" i="9"/>
  <c r="J237" i="9"/>
  <c r="S237" i="9" s="1"/>
  <c r="Y236" i="9"/>
  <c r="W236" i="9"/>
  <c r="V236" i="9"/>
  <c r="U236" i="9"/>
  <c r="R236" i="9"/>
  <c r="Q236" i="9"/>
  <c r="M236" i="9"/>
  <c r="L236" i="9"/>
  <c r="K236" i="9"/>
  <c r="J236" i="9"/>
  <c r="S236" i="9" s="1"/>
  <c r="Y235" i="9"/>
  <c r="W235" i="9"/>
  <c r="V235" i="9"/>
  <c r="U235" i="9"/>
  <c r="R235" i="9"/>
  <c r="Q235" i="9"/>
  <c r="M235" i="9"/>
  <c r="L235" i="9"/>
  <c r="K235" i="9"/>
  <c r="J235" i="9"/>
  <c r="Y234" i="9"/>
  <c r="W234" i="9"/>
  <c r="V234" i="9"/>
  <c r="U234" i="9"/>
  <c r="R234" i="9"/>
  <c r="Q234" i="9"/>
  <c r="M234" i="9"/>
  <c r="L234" i="9"/>
  <c r="K234" i="9"/>
  <c r="J234" i="9"/>
  <c r="S234" i="9" s="1"/>
  <c r="Y233" i="9"/>
  <c r="W233" i="9"/>
  <c r="V233" i="9"/>
  <c r="U233" i="9"/>
  <c r="R233" i="9"/>
  <c r="Q233" i="9"/>
  <c r="M233" i="9"/>
  <c r="L233" i="9"/>
  <c r="K233" i="9"/>
  <c r="J233" i="9"/>
  <c r="S233" i="9" s="1"/>
  <c r="Y232" i="9"/>
  <c r="W232" i="9"/>
  <c r="V232" i="9"/>
  <c r="U232" i="9"/>
  <c r="R232" i="9"/>
  <c r="Q232" i="9"/>
  <c r="M232" i="9"/>
  <c r="L232" i="9"/>
  <c r="K232" i="9"/>
  <c r="J232" i="9"/>
  <c r="S232" i="9" s="1"/>
  <c r="Y231" i="9"/>
  <c r="W231" i="9"/>
  <c r="V231" i="9"/>
  <c r="U231" i="9"/>
  <c r="R231" i="9"/>
  <c r="Q231" i="9"/>
  <c r="M231" i="9"/>
  <c r="L231" i="9"/>
  <c r="K231" i="9"/>
  <c r="J231" i="9"/>
  <c r="S231" i="9" s="1"/>
  <c r="Y230" i="9"/>
  <c r="W230" i="9"/>
  <c r="V230" i="9"/>
  <c r="U230" i="9"/>
  <c r="R230" i="9"/>
  <c r="Q230" i="9"/>
  <c r="M230" i="9"/>
  <c r="L230" i="9"/>
  <c r="K230" i="9"/>
  <c r="J230" i="9"/>
  <c r="S230" i="9" s="1"/>
  <c r="Y229" i="9"/>
  <c r="W229" i="9"/>
  <c r="V229" i="9"/>
  <c r="U229" i="9"/>
  <c r="R229" i="9"/>
  <c r="Q229" i="9"/>
  <c r="M229" i="9"/>
  <c r="L229" i="9"/>
  <c r="K229" i="9"/>
  <c r="J229" i="9"/>
  <c r="S229" i="9" s="1"/>
  <c r="Y228" i="9"/>
  <c r="W228" i="9"/>
  <c r="V228" i="9"/>
  <c r="U228" i="9"/>
  <c r="R228" i="9"/>
  <c r="Q228" i="9"/>
  <c r="M228" i="9"/>
  <c r="L228" i="9"/>
  <c r="K228" i="9"/>
  <c r="J228" i="9"/>
  <c r="S228" i="9" s="1"/>
  <c r="Y227" i="9"/>
  <c r="W227" i="9"/>
  <c r="V227" i="9"/>
  <c r="U227" i="9"/>
  <c r="R227" i="9"/>
  <c r="Q227" i="9"/>
  <c r="M227" i="9"/>
  <c r="L227" i="9"/>
  <c r="K227" i="9"/>
  <c r="J227" i="9"/>
  <c r="S227" i="9" s="1"/>
  <c r="Y226" i="9"/>
  <c r="W226" i="9"/>
  <c r="V226" i="9"/>
  <c r="U226" i="9"/>
  <c r="R226" i="9"/>
  <c r="Q226" i="9"/>
  <c r="M226" i="9"/>
  <c r="L226" i="9"/>
  <c r="K226" i="9"/>
  <c r="J226" i="9"/>
  <c r="S226" i="9" s="1"/>
  <c r="Y225" i="9"/>
  <c r="W225" i="9"/>
  <c r="V225" i="9"/>
  <c r="U225" i="9"/>
  <c r="R225" i="9"/>
  <c r="Q225" i="9"/>
  <c r="M225" i="9"/>
  <c r="L225" i="9"/>
  <c r="K225" i="9"/>
  <c r="J225" i="9"/>
  <c r="S225" i="9" s="1"/>
  <c r="Y224" i="9"/>
  <c r="W224" i="9"/>
  <c r="V224" i="9"/>
  <c r="U224" i="9"/>
  <c r="R224" i="9"/>
  <c r="Q224" i="9"/>
  <c r="M224" i="9"/>
  <c r="L224" i="9"/>
  <c r="K224" i="9"/>
  <c r="J224" i="9"/>
  <c r="S224" i="9" s="1"/>
  <c r="Y223" i="9"/>
  <c r="W223" i="9"/>
  <c r="V223" i="9"/>
  <c r="U223" i="9"/>
  <c r="R223" i="9"/>
  <c r="Q223" i="9"/>
  <c r="M223" i="9"/>
  <c r="L223" i="9"/>
  <c r="K223" i="9"/>
  <c r="J223" i="9"/>
  <c r="S223" i="9" s="1"/>
  <c r="Y222" i="9"/>
  <c r="W222" i="9"/>
  <c r="V222" i="9"/>
  <c r="U222" i="9"/>
  <c r="R222" i="9"/>
  <c r="Q222" i="9"/>
  <c r="M222" i="9"/>
  <c r="L222" i="9"/>
  <c r="K222" i="9"/>
  <c r="J222" i="9"/>
  <c r="S222" i="9" s="1"/>
  <c r="Y221" i="9"/>
  <c r="W221" i="9"/>
  <c r="V221" i="9"/>
  <c r="U221" i="9"/>
  <c r="R221" i="9"/>
  <c r="Q221" i="9"/>
  <c r="M221" i="9"/>
  <c r="L221" i="9"/>
  <c r="K221" i="9"/>
  <c r="J221" i="9"/>
  <c r="S221" i="9" s="1"/>
  <c r="Y220" i="9"/>
  <c r="W220" i="9"/>
  <c r="V220" i="9"/>
  <c r="U220" i="9"/>
  <c r="R220" i="9"/>
  <c r="Q220" i="9"/>
  <c r="M220" i="9"/>
  <c r="L220" i="9"/>
  <c r="K220" i="9"/>
  <c r="J220" i="9"/>
  <c r="S220" i="9" s="1"/>
  <c r="Y219" i="9"/>
  <c r="W219" i="9"/>
  <c r="V219" i="9"/>
  <c r="U219" i="9"/>
  <c r="R219" i="9"/>
  <c r="Q219" i="9"/>
  <c r="M219" i="9"/>
  <c r="L219" i="9"/>
  <c r="K219" i="9"/>
  <c r="J219" i="9"/>
  <c r="S219" i="9" s="1"/>
  <c r="Y218" i="9"/>
  <c r="W218" i="9"/>
  <c r="V218" i="9"/>
  <c r="U218" i="9"/>
  <c r="R218" i="9"/>
  <c r="Q218" i="9"/>
  <c r="M218" i="9"/>
  <c r="L218" i="9"/>
  <c r="K218" i="9"/>
  <c r="J218" i="9"/>
  <c r="S218" i="9" s="1"/>
  <c r="Y217" i="9"/>
  <c r="W217" i="9"/>
  <c r="V217" i="9"/>
  <c r="U217" i="9"/>
  <c r="R217" i="9"/>
  <c r="Q217" i="9"/>
  <c r="M217" i="9"/>
  <c r="L217" i="9"/>
  <c r="K217" i="9"/>
  <c r="J217" i="9"/>
  <c r="S217" i="9" s="1"/>
  <c r="Y216" i="9"/>
  <c r="W216" i="9"/>
  <c r="V216" i="9"/>
  <c r="U216" i="9"/>
  <c r="R216" i="9"/>
  <c r="Q216" i="9"/>
  <c r="M216" i="9"/>
  <c r="L216" i="9"/>
  <c r="K216" i="9"/>
  <c r="J216" i="9"/>
  <c r="S216" i="9" s="1"/>
  <c r="Y215" i="9"/>
  <c r="W215" i="9"/>
  <c r="V215" i="9"/>
  <c r="U215" i="9"/>
  <c r="R215" i="9"/>
  <c r="Q215" i="9"/>
  <c r="M215" i="9"/>
  <c r="L215" i="9"/>
  <c r="K215" i="9"/>
  <c r="J215" i="9"/>
  <c r="Y214" i="9"/>
  <c r="W214" i="9"/>
  <c r="V214" i="9"/>
  <c r="U214" i="9"/>
  <c r="R214" i="9"/>
  <c r="Q214" i="9"/>
  <c r="M214" i="9"/>
  <c r="L214" i="9"/>
  <c r="K214" i="9"/>
  <c r="J214" i="9"/>
  <c r="Y213" i="9"/>
  <c r="W213" i="9"/>
  <c r="V213" i="9"/>
  <c r="U213" i="9"/>
  <c r="R213" i="9"/>
  <c r="Q213" i="9"/>
  <c r="M213" i="9"/>
  <c r="L213" i="9"/>
  <c r="K213" i="9"/>
  <c r="J213" i="9"/>
  <c r="S213" i="9" s="1"/>
  <c r="Y212" i="9"/>
  <c r="W212" i="9"/>
  <c r="V212" i="9"/>
  <c r="U212" i="9"/>
  <c r="R212" i="9"/>
  <c r="Q212" i="9"/>
  <c r="M212" i="9"/>
  <c r="L212" i="9"/>
  <c r="K212" i="9"/>
  <c r="J212" i="9"/>
  <c r="S212" i="9" s="1"/>
  <c r="Y211" i="9"/>
  <c r="W211" i="9"/>
  <c r="V211" i="9"/>
  <c r="U211" i="9"/>
  <c r="R211" i="9"/>
  <c r="Q211" i="9"/>
  <c r="M211" i="9"/>
  <c r="L211" i="9"/>
  <c r="K211" i="9"/>
  <c r="J211" i="9"/>
  <c r="Y210" i="9"/>
  <c r="W210" i="9"/>
  <c r="V210" i="9"/>
  <c r="U210" i="9"/>
  <c r="R210" i="9"/>
  <c r="Q210" i="9"/>
  <c r="M210" i="9"/>
  <c r="L210" i="9"/>
  <c r="K210" i="9"/>
  <c r="J210" i="9"/>
  <c r="S210" i="9" s="1"/>
  <c r="Y209" i="9"/>
  <c r="W209" i="9"/>
  <c r="V209" i="9"/>
  <c r="U209" i="9"/>
  <c r="R209" i="9"/>
  <c r="Q209" i="9"/>
  <c r="M209" i="9"/>
  <c r="L209" i="9"/>
  <c r="K209" i="9"/>
  <c r="J209" i="9"/>
  <c r="S209" i="9" s="1"/>
  <c r="Y208" i="9"/>
  <c r="W208" i="9"/>
  <c r="V208" i="9"/>
  <c r="U208" i="9"/>
  <c r="R208" i="9"/>
  <c r="Q208" i="9"/>
  <c r="M208" i="9"/>
  <c r="L208" i="9"/>
  <c r="K208" i="9"/>
  <c r="J208" i="9"/>
  <c r="S208" i="9" s="1"/>
  <c r="Y207" i="9"/>
  <c r="W207" i="9"/>
  <c r="V207" i="9"/>
  <c r="U207" i="9"/>
  <c r="R207" i="9"/>
  <c r="Q207" i="9"/>
  <c r="M207" i="9"/>
  <c r="L207" i="9"/>
  <c r="K207" i="9"/>
  <c r="J207" i="9"/>
  <c r="Y206" i="9"/>
  <c r="O206" i="9" s="1"/>
  <c r="W206" i="9"/>
  <c r="V206" i="9"/>
  <c r="U206" i="9"/>
  <c r="R206" i="9"/>
  <c r="Q206" i="9"/>
  <c r="M206" i="9"/>
  <c r="L206" i="9"/>
  <c r="K206" i="9"/>
  <c r="J206" i="9"/>
  <c r="Y205" i="9"/>
  <c r="W205" i="9"/>
  <c r="V205" i="9"/>
  <c r="U205" i="9"/>
  <c r="R205" i="9"/>
  <c r="Q205" i="9"/>
  <c r="M205" i="9"/>
  <c r="L205" i="9"/>
  <c r="K205" i="9"/>
  <c r="J205" i="9"/>
  <c r="S205" i="9" s="1"/>
  <c r="Y204" i="9"/>
  <c r="W204" i="9"/>
  <c r="V204" i="9"/>
  <c r="U204" i="9"/>
  <c r="R204" i="9"/>
  <c r="Q204" i="9"/>
  <c r="M204" i="9"/>
  <c r="L204" i="9"/>
  <c r="K204" i="9"/>
  <c r="J204" i="9"/>
  <c r="S204" i="9" s="1"/>
  <c r="Y203" i="9"/>
  <c r="W203" i="9"/>
  <c r="V203" i="9"/>
  <c r="U203" i="9"/>
  <c r="R203" i="9"/>
  <c r="Q203" i="9"/>
  <c r="M203" i="9"/>
  <c r="L203" i="9"/>
  <c r="K203" i="9"/>
  <c r="J203" i="9"/>
  <c r="Y202" i="9"/>
  <c r="W202" i="9"/>
  <c r="V202" i="9"/>
  <c r="U202" i="9"/>
  <c r="R202" i="9"/>
  <c r="Q202" i="9"/>
  <c r="M202" i="9"/>
  <c r="L202" i="9"/>
  <c r="K202" i="9"/>
  <c r="J202" i="9"/>
  <c r="S202" i="9" s="1"/>
  <c r="Y201" i="9"/>
  <c r="W201" i="9"/>
  <c r="V201" i="9"/>
  <c r="U201" i="9"/>
  <c r="R201" i="9"/>
  <c r="Q201" i="9"/>
  <c r="M201" i="9"/>
  <c r="L201" i="9"/>
  <c r="K201" i="9"/>
  <c r="J201" i="9"/>
  <c r="S201" i="9" s="1"/>
  <c r="Y200" i="9"/>
  <c r="W200" i="9"/>
  <c r="V200" i="9"/>
  <c r="U200" i="9"/>
  <c r="R200" i="9"/>
  <c r="Q200" i="9"/>
  <c r="M200" i="9"/>
  <c r="L200" i="9"/>
  <c r="K200" i="9"/>
  <c r="J200" i="9"/>
  <c r="S200" i="9" s="1"/>
  <c r="Y199" i="9"/>
  <c r="W199" i="9"/>
  <c r="V199" i="9"/>
  <c r="U199" i="9"/>
  <c r="R199" i="9"/>
  <c r="Q199" i="9"/>
  <c r="M199" i="9"/>
  <c r="L199" i="9"/>
  <c r="K199" i="9"/>
  <c r="J199" i="9"/>
  <c r="S199" i="9" s="1"/>
  <c r="Y198" i="9"/>
  <c r="W198" i="9"/>
  <c r="V198" i="9"/>
  <c r="U198" i="9"/>
  <c r="R198" i="9"/>
  <c r="Q198" i="9"/>
  <c r="M198" i="9"/>
  <c r="L198" i="9"/>
  <c r="K198" i="9"/>
  <c r="J198" i="9"/>
  <c r="Y197" i="9"/>
  <c r="W197" i="9"/>
  <c r="V197" i="9"/>
  <c r="U197" i="9"/>
  <c r="R197" i="9"/>
  <c r="Q197" i="9"/>
  <c r="M197" i="9"/>
  <c r="L197" i="9"/>
  <c r="K197" i="9"/>
  <c r="J197" i="9"/>
  <c r="S197" i="9" s="1"/>
  <c r="Y196" i="9"/>
  <c r="W196" i="9"/>
  <c r="V196" i="9"/>
  <c r="U196" i="9"/>
  <c r="R196" i="9"/>
  <c r="Q196" i="9"/>
  <c r="M196" i="9"/>
  <c r="L196" i="9"/>
  <c r="K196" i="9"/>
  <c r="J196" i="9"/>
  <c r="S196" i="9" s="1"/>
  <c r="Y195" i="9"/>
  <c r="W195" i="9"/>
  <c r="V195" i="9"/>
  <c r="U195" i="9"/>
  <c r="R195" i="9"/>
  <c r="Q195" i="9"/>
  <c r="M195" i="9"/>
  <c r="L195" i="9"/>
  <c r="K195" i="9"/>
  <c r="J195" i="9"/>
  <c r="S195" i="9" s="1"/>
  <c r="Y194" i="9"/>
  <c r="W194" i="9"/>
  <c r="V194" i="9"/>
  <c r="U194" i="9"/>
  <c r="R194" i="9"/>
  <c r="Q194" i="9"/>
  <c r="M194" i="9"/>
  <c r="L194" i="9"/>
  <c r="K194" i="9"/>
  <c r="J194" i="9"/>
  <c r="S194" i="9" s="1"/>
  <c r="Y193" i="9"/>
  <c r="W193" i="9"/>
  <c r="V193" i="9"/>
  <c r="U193" i="9"/>
  <c r="R193" i="9"/>
  <c r="Q193" i="9"/>
  <c r="M193" i="9"/>
  <c r="L193" i="9"/>
  <c r="K193" i="9"/>
  <c r="J193" i="9"/>
  <c r="S193" i="9" s="1"/>
  <c r="Y192" i="9"/>
  <c r="W192" i="9"/>
  <c r="V192" i="9"/>
  <c r="U192" i="9"/>
  <c r="R192" i="9"/>
  <c r="Q192" i="9"/>
  <c r="M192" i="9"/>
  <c r="L192" i="9"/>
  <c r="K192" i="9"/>
  <c r="J192" i="9"/>
  <c r="S192" i="9" s="1"/>
  <c r="Y191" i="9"/>
  <c r="W191" i="9"/>
  <c r="V191" i="9"/>
  <c r="U191" i="9"/>
  <c r="R191" i="9"/>
  <c r="Q191" i="9"/>
  <c r="M191" i="9"/>
  <c r="L191" i="9"/>
  <c r="K191" i="9"/>
  <c r="J191" i="9"/>
  <c r="Y190" i="9"/>
  <c r="W190" i="9"/>
  <c r="V190" i="9"/>
  <c r="U190" i="9"/>
  <c r="R190" i="9"/>
  <c r="Q190" i="9"/>
  <c r="M190" i="9"/>
  <c r="L190" i="9"/>
  <c r="K190" i="9"/>
  <c r="J190" i="9"/>
  <c r="S190" i="9" s="1"/>
  <c r="Y189" i="9"/>
  <c r="W189" i="9"/>
  <c r="V189" i="9"/>
  <c r="U189" i="9"/>
  <c r="R189" i="9"/>
  <c r="Q189" i="9"/>
  <c r="M189" i="9"/>
  <c r="L189" i="9"/>
  <c r="K189" i="9"/>
  <c r="J189" i="9"/>
  <c r="S189" i="9" s="1"/>
  <c r="Y188" i="9"/>
  <c r="W188" i="9"/>
  <c r="V188" i="9"/>
  <c r="U188" i="9"/>
  <c r="R188" i="9"/>
  <c r="Q188" i="9"/>
  <c r="M188" i="9"/>
  <c r="L188" i="9"/>
  <c r="K188" i="9"/>
  <c r="J188" i="9"/>
  <c r="S188" i="9" s="1"/>
  <c r="Y187" i="9"/>
  <c r="W187" i="9"/>
  <c r="V187" i="9"/>
  <c r="U187" i="9"/>
  <c r="R187" i="9"/>
  <c r="Q187" i="9"/>
  <c r="M187" i="9"/>
  <c r="L187" i="9"/>
  <c r="K187" i="9"/>
  <c r="J187" i="9"/>
  <c r="S187" i="9" s="1"/>
  <c r="Y186" i="9"/>
  <c r="W186" i="9"/>
  <c r="V186" i="9"/>
  <c r="U186" i="9"/>
  <c r="R186" i="9"/>
  <c r="Q186" i="9"/>
  <c r="M186" i="9"/>
  <c r="L186" i="9"/>
  <c r="K186" i="9"/>
  <c r="J186" i="9"/>
  <c r="S186" i="9" s="1"/>
  <c r="Y185" i="9"/>
  <c r="W185" i="9"/>
  <c r="V185" i="9"/>
  <c r="U185" i="9"/>
  <c r="R185" i="9"/>
  <c r="Q185" i="9"/>
  <c r="M185" i="9"/>
  <c r="L185" i="9"/>
  <c r="K185" i="9"/>
  <c r="J185" i="9"/>
  <c r="S185" i="9" s="1"/>
  <c r="Y184" i="9"/>
  <c r="W184" i="9"/>
  <c r="V184" i="9"/>
  <c r="U184" i="9"/>
  <c r="R184" i="9"/>
  <c r="Q184" i="9"/>
  <c r="M184" i="9"/>
  <c r="L184" i="9"/>
  <c r="K184" i="9"/>
  <c r="J184" i="9"/>
  <c r="S184" i="9" s="1"/>
  <c r="Y183" i="9"/>
  <c r="W183" i="9"/>
  <c r="V183" i="9"/>
  <c r="U183" i="9"/>
  <c r="R183" i="9"/>
  <c r="Q183" i="9"/>
  <c r="M183" i="9"/>
  <c r="L183" i="9"/>
  <c r="K183" i="9"/>
  <c r="J183" i="9"/>
  <c r="Y182" i="9"/>
  <c r="W182" i="9"/>
  <c r="V182" i="9"/>
  <c r="U182" i="9"/>
  <c r="R182" i="9"/>
  <c r="Q182" i="9"/>
  <c r="M182" i="9"/>
  <c r="L182" i="9"/>
  <c r="K182" i="9"/>
  <c r="J182" i="9"/>
  <c r="Y181" i="9"/>
  <c r="W181" i="9"/>
  <c r="V181" i="9"/>
  <c r="U181" i="9"/>
  <c r="R181" i="9"/>
  <c r="Q181" i="9"/>
  <c r="M181" i="9"/>
  <c r="L181" i="9"/>
  <c r="K181" i="9"/>
  <c r="J181" i="9"/>
  <c r="S181" i="9" s="1"/>
  <c r="Y180" i="9"/>
  <c r="W180" i="9"/>
  <c r="V180" i="9"/>
  <c r="U180" i="9"/>
  <c r="R180" i="9"/>
  <c r="Q180" i="9"/>
  <c r="M180" i="9"/>
  <c r="L180" i="9"/>
  <c r="K180" i="9"/>
  <c r="J180" i="9"/>
  <c r="S180" i="9" s="1"/>
  <c r="Y179" i="9"/>
  <c r="W179" i="9"/>
  <c r="V179" i="9"/>
  <c r="U179" i="9"/>
  <c r="R179" i="9"/>
  <c r="Q179" i="9"/>
  <c r="M179" i="9"/>
  <c r="L179" i="9"/>
  <c r="K179" i="9"/>
  <c r="J179" i="9"/>
  <c r="Y178" i="9"/>
  <c r="W178" i="9"/>
  <c r="V178" i="9"/>
  <c r="U178" i="9"/>
  <c r="R178" i="9"/>
  <c r="Q178" i="9"/>
  <c r="M178" i="9"/>
  <c r="L178" i="9"/>
  <c r="K178" i="9"/>
  <c r="J178" i="9"/>
  <c r="S178" i="9" s="1"/>
  <c r="Y177" i="9"/>
  <c r="W177" i="9"/>
  <c r="V177" i="9"/>
  <c r="U177" i="9"/>
  <c r="R177" i="9"/>
  <c r="Q177" i="9"/>
  <c r="M177" i="9"/>
  <c r="L177" i="9"/>
  <c r="K177" i="9"/>
  <c r="J177" i="9"/>
  <c r="S177" i="9" s="1"/>
  <c r="Y176" i="9"/>
  <c r="W176" i="9"/>
  <c r="V176" i="9"/>
  <c r="U176" i="9"/>
  <c r="R176" i="9"/>
  <c r="Q176" i="9"/>
  <c r="M176" i="9"/>
  <c r="L176" i="9"/>
  <c r="K176" i="9"/>
  <c r="J176" i="9"/>
  <c r="S176" i="9" s="1"/>
  <c r="Y175" i="9"/>
  <c r="W175" i="9"/>
  <c r="V175" i="9"/>
  <c r="U175" i="9"/>
  <c r="R175" i="9"/>
  <c r="Q175" i="9"/>
  <c r="M175" i="9"/>
  <c r="L175" i="9"/>
  <c r="K175" i="9"/>
  <c r="J175" i="9"/>
  <c r="S175" i="9" s="1"/>
  <c r="Y174" i="9"/>
  <c r="W174" i="9"/>
  <c r="V174" i="9"/>
  <c r="U174" i="9"/>
  <c r="R174" i="9"/>
  <c r="Q174" i="9"/>
  <c r="M174" i="9"/>
  <c r="L174" i="9"/>
  <c r="K174" i="9"/>
  <c r="J174" i="9"/>
  <c r="Y173" i="9"/>
  <c r="W173" i="9"/>
  <c r="V173" i="9"/>
  <c r="U173" i="9"/>
  <c r="R173" i="9"/>
  <c r="Q173" i="9"/>
  <c r="M173" i="9"/>
  <c r="L173" i="9"/>
  <c r="K173" i="9"/>
  <c r="J173" i="9"/>
  <c r="S173" i="9" s="1"/>
  <c r="Y172" i="9"/>
  <c r="W172" i="9"/>
  <c r="V172" i="9"/>
  <c r="U172" i="9"/>
  <c r="R172" i="9"/>
  <c r="Q172" i="9"/>
  <c r="M172" i="9"/>
  <c r="L172" i="9"/>
  <c r="K172" i="9"/>
  <c r="J172" i="9"/>
  <c r="S172" i="9" s="1"/>
  <c r="Y171" i="9"/>
  <c r="W171" i="9"/>
  <c r="V171" i="9"/>
  <c r="U171" i="9"/>
  <c r="R171" i="9"/>
  <c r="Q171" i="9"/>
  <c r="M171" i="9"/>
  <c r="L171" i="9"/>
  <c r="K171" i="9"/>
  <c r="J171" i="9"/>
  <c r="Y170" i="9"/>
  <c r="W170" i="9"/>
  <c r="V170" i="9"/>
  <c r="U170" i="9"/>
  <c r="R170" i="9"/>
  <c r="Q170" i="9"/>
  <c r="M170" i="9"/>
  <c r="L170" i="9"/>
  <c r="K170" i="9"/>
  <c r="J170" i="9"/>
  <c r="S170" i="9" s="1"/>
  <c r="Y169" i="9"/>
  <c r="W169" i="9"/>
  <c r="V169" i="9"/>
  <c r="U169" i="9"/>
  <c r="R169" i="9"/>
  <c r="Q169" i="9"/>
  <c r="M169" i="9"/>
  <c r="L169" i="9"/>
  <c r="K169" i="9"/>
  <c r="J169" i="9"/>
  <c r="S169" i="9" s="1"/>
  <c r="Y168" i="9"/>
  <c r="W168" i="9"/>
  <c r="V168" i="9"/>
  <c r="U168" i="9"/>
  <c r="R168" i="9"/>
  <c r="Q168" i="9"/>
  <c r="M168" i="9"/>
  <c r="L168" i="9"/>
  <c r="K168" i="9"/>
  <c r="J168" i="9"/>
  <c r="S168" i="9" s="1"/>
  <c r="Y167" i="9"/>
  <c r="W167" i="9"/>
  <c r="V167" i="9"/>
  <c r="U167" i="9"/>
  <c r="R167" i="9"/>
  <c r="Q167" i="9"/>
  <c r="M167" i="9"/>
  <c r="L167" i="9"/>
  <c r="K167" i="9"/>
  <c r="J167" i="9"/>
  <c r="S167" i="9" s="1"/>
  <c r="Y166" i="9"/>
  <c r="W166" i="9"/>
  <c r="V166" i="9"/>
  <c r="U166" i="9"/>
  <c r="S166" i="9"/>
  <c r="R166" i="9"/>
  <c r="Q166" i="9"/>
  <c r="M166" i="9"/>
  <c r="L166" i="9"/>
  <c r="K166" i="9"/>
  <c r="J166" i="9"/>
  <c r="Y165" i="9"/>
  <c r="W165" i="9"/>
  <c r="V165" i="9"/>
  <c r="U165" i="9"/>
  <c r="R165" i="9"/>
  <c r="Q165" i="9"/>
  <c r="M165" i="9"/>
  <c r="L165" i="9"/>
  <c r="K165" i="9"/>
  <c r="J165" i="9"/>
  <c r="S165" i="9" s="1"/>
  <c r="Y164" i="9"/>
  <c r="W164" i="9"/>
  <c r="V164" i="9"/>
  <c r="U164" i="9"/>
  <c r="R164" i="9"/>
  <c r="Q164" i="9"/>
  <c r="M164" i="9"/>
  <c r="L164" i="9"/>
  <c r="K164" i="9"/>
  <c r="J164" i="9"/>
  <c r="S164" i="9" s="1"/>
  <c r="Y163" i="9"/>
  <c r="W163" i="9"/>
  <c r="V163" i="9"/>
  <c r="U163" i="9"/>
  <c r="R163" i="9"/>
  <c r="Q163" i="9"/>
  <c r="M163" i="9"/>
  <c r="L163" i="9"/>
  <c r="K163" i="9"/>
  <c r="J163" i="9"/>
  <c r="Y162" i="9"/>
  <c r="W162" i="9"/>
  <c r="V162" i="9"/>
  <c r="U162" i="9"/>
  <c r="R162" i="9"/>
  <c r="Q162" i="9"/>
  <c r="M162" i="9"/>
  <c r="L162" i="9"/>
  <c r="K162" i="9"/>
  <c r="J162" i="9"/>
  <c r="S162" i="9" s="1"/>
  <c r="Y161" i="9"/>
  <c r="W161" i="9"/>
  <c r="V161" i="9"/>
  <c r="U161" i="9"/>
  <c r="R161" i="9"/>
  <c r="Q161" i="9"/>
  <c r="M161" i="9"/>
  <c r="L161" i="9"/>
  <c r="K161" i="9"/>
  <c r="J161" i="9"/>
  <c r="S161" i="9" s="1"/>
  <c r="Y160" i="9"/>
  <c r="W160" i="9"/>
  <c r="V160" i="9"/>
  <c r="U160" i="9"/>
  <c r="R160" i="9"/>
  <c r="Q160" i="9"/>
  <c r="M160" i="9"/>
  <c r="L160" i="9"/>
  <c r="K160" i="9"/>
  <c r="J160" i="9"/>
  <c r="S160" i="9" s="1"/>
  <c r="Y159" i="9"/>
  <c r="W159" i="9"/>
  <c r="V159" i="9"/>
  <c r="U159" i="9"/>
  <c r="R159" i="9"/>
  <c r="Q159" i="9"/>
  <c r="M159" i="9"/>
  <c r="L159" i="9"/>
  <c r="K159" i="9"/>
  <c r="J159" i="9"/>
  <c r="S159" i="9" s="1"/>
  <c r="Y158" i="9"/>
  <c r="W158" i="9"/>
  <c r="V158" i="9"/>
  <c r="U158" i="9"/>
  <c r="R158" i="9"/>
  <c r="Q158" i="9"/>
  <c r="M158" i="9"/>
  <c r="L158" i="9"/>
  <c r="K158" i="9"/>
  <c r="J158" i="9"/>
  <c r="S158" i="9" s="1"/>
  <c r="Y157" i="9"/>
  <c r="W157" i="9"/>
  <c r="V157" i="9"/>
  <c r="U157" i="9"/>
  <c r="R157" i="9"/>
  <c r="Q157" i="9"/>
  <c r="M157" i="9"/>
  <c r="L157" i="9"/>
  <c r="K157" i="9"/>
  <c r="J157" i="9"/>
  <c r="S157" i="9" s="1"/>
  <c r="Y156" i="9"/>
  <c r="W156" i="9"/>
  <c r="V156" i="9"/>
  <c r="U156" i="9"/>
  <c r="R156" i="9"/>
  <c r="Q156" i="9"/>
  <c r="M156" i="9"/>
  <c r="L156" i="9"/>
  <c r="K156" i="9"/>
  <c r="J156" i="9"/>
  <c r="S156" i="9" s="1"/>
  <c r="Y155" i="9"/>
  <c r="W155" i="9"/>
  <c r="V155" i="9"/>
  <c r="U155" i="9"/>
  <c r="R155" i="9"/>
  <c r="Q155" i="9"/>
  <c r="M155" i="9"/>
  <c r="L155" i="9"/>
  <c r="K155" i="9"/>
  <c r="J155" i="9"/>
  <c r="S155" i="9" s="1"/>
  <c r="Y154" i="9"/>
  <c r="W154" i="9"/>
  <c r="V154" i="9"/>
  <c r="U154" i="9"/>
  <c r="R154" i="9"/>
  <c r="Q154" i="9"/>
  <c r="M154" i="9"/>
  <c r="L154" i="9"/>
  <c r="K154" i="9"/>
  <c r="J154" i="9"/>
  <c r="S154" i="9" s="1"/>
  <c r="Y153" i="9"/>
  <c r="W153" i="9"/>
  <c r="V153" i="9"/>
  <c r="U153" i="9"/>
  <c r="R153" i="9"/>
  <c r="Q153" i="9"/>
  <c r="M153" i="9"/>
  <c r="L153" i="9"/>
  <c r="K153" i="9"/>
  <c r="J153" i="9"/>
  <c r="S153" i="9" s="1"/>
  <c r="Y152" i="9"/>
  <c r="W152" i="9"/>
  <c r="V152" i="9"/>
  <c r="U152" i="9"/>
  <c r="R152" i="9"/>
  <c r="Q152" i="9"/>
  <c r="M152" i="9"/>
  <c r="L152" i="9"/>
  <c r="K152" i="9"/>
  <c r="J152" i="9"/>
  <c r="S152" i="9" s="1"/>
  <c r="Y151" i="9"/>
  <c r="W151" i="9"/>
  <c r="V151" i="9"/>
  <c r="U151" i="9"/>
  <c r="S151" i="9"/>
  <c r="R151" i="9"/>
  <c r="Q151" i="9"/>
  <c r="M151" i="9"/>
  <c r="L151" i="9"/>
  <c r="K151" i="9"/>
  <c r="J151" i="9"/>
  <c r="Y150" i="9"/>
  <c r="W150" i="9"/>
  <c r="V150" i="9"/>
  <c r="U150" i="9"/>
  <c r="R150" i="9"/>
  <c r="Q150" i="9"/>
  <c r="M150" i="9"/>
  <c r="L150" i="9"/>
  <c r="K150" i="9"/>
  <c r="J150" i="9"/>
  <c r="S150" i="9" s="1"/>
  <c r="Y149" i="9"/>
  <c r="W149" i="9"/>
  <c r="V149" i="9"/>
  <c r="U149" i="9"/>
  <c r="R149" i="9"/>
  <c r="Q149" i="9"/>
  <c r="M149" i="9"/>
  <c r="L149" i="9"/>
  <c r="K149" i="9"/>
  <c r="J149" i="9"/>
  <c r="S149" i="9" s="1"/>
  <c r="Y148" i="9"/>
  <c r="W148" i="9"/>
  <c r="V148" i="9"/>
  <c r="U148" i="9"/>
  <c r="R148" i="9"/>
  <c r="Q148" i="9"/>
  <c r="M148" i="9"/>
  <c r="L148" i="9"/>
  <c r="K148" i="9"/>
  <c r="J148" i="9"/>
  <c r="S148" i="9" s="1"/>
  <c r="Y147" i="9"/>
  <c r="W147" i="9"/>
  <c r="V147" i="9"/>
  <c r="U147" i="9"/>
  <c r="R147" i="9"/>
  <c r="Q147" i="9"/>
  <c r="M147" i="9"/>
  <c r="L147" i="9"/>
  <c r="K147" i="9"/>
  <c r="J147" i="9"/>
  <c r="Y146" i="9"/>
  <c r="W146" i="9"/>
  <c r="V146" i="9"/>
  <c r="U146" i="9"/>
  <c r="R146" i="9"/>
  <c r="Q146" i="9"/>
  <c r="M146" i="9"/>
  <c r="L146" i="9"/>
  <c r="K146" i="9"/>
  <c r="J146" i="9"/>
  <c r="S146" i="9" s="1"/>
  <c r="Y145" i="9"/>
  <c r="O145" i="9" s="1"/>
  <c r="W145" i="9"/>
  <c r="V145" i="9"/>
  <c r="U145" i="9"/>
  <c r="R145" i="9"/>
  <c r="Q145" i="9"/>
  <c r="M145" i="9"/>
  <c r="L145" i="9"/>
  <c r="K145" i="9"/>
  <c r="J145" i="9"/>
  <c r="S145" i="9" s="1"/>
  <c r="Y144" i="9"/>
  <c r="W144" i="9"/>
  <c r="V144" i="9"/>
  <c r="U144" i="9"/>
  <c r="R144" i="9"/>
  <c r="Q144" i="9"/>
  <c r="M144" i="9"/>
  <c r="L144" i="9"/>
  <c r="K144" i="9"/>
  <c r="J144" i="9"/>
  <c r="S144" i="9" s="1"/>
  <c r="Y143" i="9"/>
  <c r="W143" i="9"/>
  <c r="V143" i="9"/>
  <c r="U143" i="9"/>
  <c r="R143" i="9"/>
  <c r="Q143" i="9"/>
  <c r="M143" i="9"/>
  <c r="L143" i="9"/>
  <c r="K143" i="9"/>
  <c r="J143" i="9"/>
  <c r="S143" i="9" s="1"/>
  <c r="Y142" i="9"/>
  <c r="W142" i="9"/>
  <c r="V142" i="9"/>
  <c r="U142" i="9"/>
  <c r="R142" i="9"/>
  <c r="Q142" i="9"/>
  <c r="M142" i="9"/>
  <c r="L142" i="9"/>
  <c r="K142" i="9"/>
  <c r="J142" i="9"/>
  <c r="Y141" i="9"/>
  <c r="W141" i="9"/>
  <c r="V141" i="9"/>
  <c r="U141" i="9"/>
  <c r="R141" i="9"/>
  <c r="Q141" i="9"/>
  <c r="M141" i="9"/>
  <c r="L141" i="9"/>
  <c r="K141" i="9"/>
  <c r="J141" i="9"/>
  <c r="S141" i="9" s="1"/>
  <c r="Y140" i="9"/>
  <c r="W140" i="9"/>
  <c r="V140" i="9"/>
  <c r="U140" i="9"/>
  <c r="R140" i="9"/>
  <c r="Q140" i="9"/>
  <c r="M140" i="9"/>
  <c r="L140" i="9"/>
  <c r="K140" i="9"/>
  <c r="J140" i="9"/>
  <c r="S140" i="9" s="1"/>
  <c r="Y139" i="9"/>
  <c r="W139" i="9"/>
  <c r="V139" i="9"/>
  <c r="U139" i="9"/>
  <c r="R139" i="9"/>
  <c r="Q139" i="9"/>
  <c r="M139" i="9"/>
  <c r="L139" i="9"/>
  <c r="K139" i="9"/>
  <c r="J139" i="9"/>
  <c r="Y138" i="9"/>
  <c r="W138" i="9"/>
  <c r="V138" i="9"/>
  <c r="U138" i="9"/>
  <c r="R138" i="9"/>
  <c r="Q138" i="9"/>
  <c r="M138" i="9"/>
  <c r="L138" i="9"/>
  <c r="K138" i="9"/>
  <c r="J138" i="9"/>
  <c r="S138" i="9" s="1"/>
  <c r="Y137" i="9"/>
  <c r="W137" i="9"/>
  <c r="V137" i="9"/>
  <c r="U137" i="9"/>
  <c r="R137" i="9"/>
  <c r="Q137" i="9"/>
  <c r="M137" i="9"/>
  <c r="L137" i="9"/>
  <c r="K137" i="9"/>
  <c r="J137" i="9"/>
  <c r="S137" i="9" s="1"/>
  <c r="Y136" i="9"/>
  <c r="W136" i="9"/>
  <c r="V136" i="9"/>
  <c r="U136" i="9"/>
  <c r="R136" i="9"/>
  <c r="Q136" i="9"/>
  <c r="M136" i="9"/>
  <c r="L136" i="9"/>
  <c r="K136" i="9"/>
  <c r="J136" i="9"/>
  <c r="S136" i="9" s="1"/>
  <c r="Y135" i="9"/>
  <c r="W135" i="9"/>
  <c r="V135" i="9"/>
  <c r="U135" i="9"/>
  <c r="R135" i="9"/>
  <c r="Q135" i="9"/>
  <c r="M135" i="9"/>
  <c r="L135" i="9"/>
  <c r="K135" i="9"/>
  <c r="J135" i="9"/>
  <c r="S135" i="9" s="1"/>
  <c r="Y134" i="9"/>
  <c r="W134" i="9"/>
  <c r="V134" i="9"/>
  <c r="U134" i="9"/>
  <c r="R134" i="9"/>
  <c r="Q134" i="9"/>
  <c r="M134" i="9"/>
  <c r="L134" i="9"/>
  <c r="K134" i="9"/>
  <c r="J134" i="9"/>
  <c r="S134" i="9" s="1"/>
  <c r="Y133" i="9"/>
  <c r="W133" i="9"/>
  <c r="V133" i="9"/>
  <c r="U133" i="9"/>
  <c r="R133" i="9"/>
  <c r="Q133" i="9"/>
  <c r="M133" i="9"/>
  <c r="L133" i="9"/>
  <c r="K133" i="9"/>
  <c r="J133" i="9"/>
  <c r="S133" i="9" s="1"/>
  <c r="Y132" i="9"/>
  <c r="W132" i="9"/>
  <c r="V132" i="9"/>
  <c r="U132" i="9"/>
  <c r="R132" i="9"/>
  <c r="Q132" i="9"/>
  <c r="M132" i="9"/>
  <c r="L132" i="9"/>
  <c r="K132" i="9"/>
  <c r="J132" i="9"/>
  <c r="S132" i="9" s="1"/>
  <c r="Y131" i="9"/>
  <c r="W131" i="9"/>
  <c r="V131" i="9"/>
  <c r="U131" i="9"/>
  <c r="R131" i="9"/>
  <c r="Q131" i="9"/>
  <c r="M131" i="9"/>
  <c r="L131" i="9"/>
  <c r="K131" i="9"/>
  <c r="J131" i="9"/>
  <c r="S131" i="9" s="1"/>
  <c r="Y130" i="9"/>
  <c r="W130" i="9"/>
  <c r="V130" i="9"/>
  <c r="U130" i="9"/>
  <c r="R130" i="9"/>
  <c r="Q130" i="9"/>
  <c r="M130" i="9"/>
  <c r="L130" i="9"/>
  <c r="K130" i="9"/>
  <c r="J130" i="9"/>
  <c r="S130" i="9" s="1"/>
  <c r="Y129" i="9"/>
  <c r="W129" i="9"/>
  <c r="V129" i="9"/>
  <c r="U129" i="9"/>
  <c r="R129" i="9"/>
  <c r="Q129" i="9"/>
  <c r="M129" i="9"/>
  <c r="L129" i="9"/>
  <c r="K129" i="9"/>
  <c r="J129" i="9"/>
  <c r="S129" i="9" s="1"/>
  <c r="Y128" i="9"/>
  <c r="W128" i="9"/>
  <c r="V128" i="9"/>
  <c r="U128" i="9"/>
  <c r="R128" i="9"/>
  <c r="Q128" i="9"/>
  <c r="M128" i="9"/>
  <c r="L128" i="9"/>
  <c r="K128" i="9"/>
  <c r="J128" i="9"/>
  <c r="S128" i="9" s="1"/>
  <c r="Y127" i="9"/>
  <c r="W127" i="9"/>
  <c r="V127" i="9"/>
  <c r="U127" i="9"/>
  <c r="R127" i="9"/>
  <c r="Q127" i="9"/>
  <c r="M127" i="9"/>
  <c r="L127" i="9"/>
  <c r="K127" i="9"/>
  <c r="J127" i="9"/>
  <c r="S127" i="9" s="1"/>
  <c r="Y126" i="9"/>
  <c r="W126" i="9"/>
  <c r="V126" i="9"/>
  <c r="U126" i="9"/>
  <c r="R126" i="9"/>
  <c r="Q126" i="9"/>
  <c r="M126" i="9"/>
  <c r="L126" i="9"/>
  <c r="K126" i="9"/>
  <c r="J126" i="9"/>
  <c r="S126" i="9" s="1"/>
  <c r="Y125" i="9"/>
  <c r="W125" i="9"/>
  <c r="V125" i="9"/>
  <c r="U125" i="9"/>
  <c r="R125" i="9"/>
  <c r="Q125" i="9"/>
  <c r="M125" i="9"/>
  <c r="L125" i="9"/>
  <c r="K125" i="9"/>
  <c r="J125" i="9"/>
  <c r="S125" i="9" s="1"/>
  <c r="Y124" i="9"/>
  <c r="O124" i="9" s="1"/>
  <c r="W124" i="9"/>
  <c r="V124" i="9"/>
  <c r="U124" i="9"/>
  <c r="R124" i="9"/>
  <c r="Q124" i="9"/>
  <c r="M124" i="9"/>
  <c r="L124" i="9"/>
  <c r="K124" i="9"/>
  <c r="J124" i="9"/>
  <c r="S124" i="9" s="1"/>
  <c r="Y123" i="9"/>
  <c r="W123" i="9"/>
  <c r="V123" i="9"/>
  <c r="U123" i="9"/>
  <c r="R123" i="9"/>
  <c r="Q123" i="9"/>
  <c r="M123" i="9"/>
  <c r="L123" i="9"/>
  <c r="K123" i="9"/>
  <c r="J123" i="9"/>
  <c r="S123" i="9" s="1"/>
  <c r="Y122" i="9"/>
  <c r="W122" i="9"/>
  <c r="V122" i="9"/>
  <c r="U122" i="9"/>
  <c r="R122" i="9"/>
  <c r="Q122" i="9"/>
  <c r="M122" i="9"/>
  <c r="L122" i="9"/>
  <c r="K122" i="9"/>
  <c r="J122" i="9"/>
  <c r="S122" i="9" s="1"/>
  <c r="Y121" i="9"/>
  <c r="W121" i="9"/>
  <c r="V121" i="9"/>
  <c r="U121" i="9"/>
  <c r="R121" i="9"/>
  <c r="Q121" i="9"/>
  <c r="M121" i="9"/>
  <c r="L121" i="9"/>
  <c r="K121" i="9"/>
  <c r="J121" i="9"/>
  <c r="S121" i="9" s="1"/>
  <c r="Y120" i="9"/>
  <c r="W120" i="9"/>
  <c r="V120" i="9"/>
  <c r="U120" i="9"/>
  <c r="R120" i="9"/>
  <c r="Q120" i="9"/>
  <c r="M120" i="9"/>
  <c r="L120" i="9"/>
  <c r="K120" i="9"/>
  <c r="J120" i="9"/>
  <c r="S120" i="9" s="1"/>
  <c r="Y119" i="9"/>
  <c r="W119" i="9"/>
  <c r="V119" i="9"/>
  <c r="U119" i="9"/>
  <c r="R119" i="9"/>
  <c r="Q119" i="9"/>
  <c r="M119" i="9"/>
  <c r="L119" i="9"/>
  <c r="K119" i="9"/>
  <c r="J119" i="9"/>
  <c r="S119" i="9" s="1"/>
  <c r="Y118" i="9"/>
  <c r="W118" i="9"/>
  <c r="V118" i="9"/>
  <c r="U118" i="9"/>
  <c r="R118" i="9"/>
  <c r="Q118" i="9"/>
  <c r="M118" i="9"/>
  <c r="L118" i="9"/>
  <c r="K118" i="9"/>
  <c r="J118" i="9"/>
  <c r="S118" i="9" s="1"/>
  <c r="Y117" i="9"/>
  <c r="W117" i="9"/>
  <c r="V117" i="9"/>
  <c r="U117" i="9"/>
  <c r="R117" i="9"/>
  <c r="Q117" i="9"/>
  <c r="M117" i="9"/>
  <c r="L117" i="9"/>
  <c r="K117" i="9"/>
  <c r="J117" i="9"/>
  <c r="S117" i="9" s="1"/>
  <c r="Y116" i="9"/>
  <c r="W116" i="9"/>
  <c r="V116" i="9"/>
  <c r="U116" i="9"/>
  <c r="R116" i="9"/>
  <c r="Q116" i="9"/>
  <c r="M116" i="9"/>
  <c r="L116" i="9"/>
  <c r="K116" i="9"/>
  <c r="J116" i="9"/>
  <c r="S116" i="9" s="1"/>
  <c r="Y115" i="9"/>
  <c r="W115" i="9"/>
  <c r="V115" i="9"/>
  <c r="U115" i="9"/>
  <c r="R115" i="9"/>
  <c r="Q115" i="9"/>
  <c r="M115" i="9"/>
  <c r="L115" i="9"/>
  <c r="K115" i="9"/>
  <c r="J115" i="9"/>
  <c r="S115" i="9" s="1"/>
  <c r="Y114" i="9"/>
  <c r="W114" i="9"/>
  <c r="V114" i="9"/>
  <c r="U114" i="9"/>
  <c r="R114" i="9"/>
  <c r="Q114" i="9"/>
  <c r="M114" i="9"/>
  <c r="L114" i="9"/>
  <c r="K114" i="9"/>
  <c r="J114" i="9"/>
  <c r="S114" i="9" s="1"/>
  <c r="Y113" i="9"/>
  <c r="W113" i="9"/>
  <c r="V113" i="9"/>
  <c r="U113" i="9"/>
  <c r="R113" i="9"/>
  <c r="Q113" i="9"/>
  <c r="M113" i="9"/>
  <c r="L113" i="9"/>
  <c r="K113" i="9"/>
  <c r="J113" i="9"/>
  <c r="S113" i="9" s="1"/>
  <c r="Y112" i="9"/>
  <c r="W112" i="9"/>
  <c r="V112" i="9"/>
  <c r="U112" i="9"/>
  <c r="R112" i="9"/>
  <c r="Q112" i="9"/>
  <c r="M112" i="9"/>
  <c r="L112" i="9"/>
  <c r="K112" i="9"/>
  <c r="J112" i="9"/>
  <c r="S112" i="9" s="1"/>
  <c r="Y111" i="9"/>
  <c r="W111" i="9"/>
  <c r="V111" i="9"/>
  <c r="U111" i="9"/>
  <c r="R111" i="9"/>
  <c r="Q111" i="9"/>
  <c r="M111" i="9"/>
  <c r="L111" i="9"/>
  <c r="K111" i="9"/>
  <c r="J111" i="9"/>
  <c r="S111" i="9" s="1"/>
  <c r="Y110" i="9"/>
  <c r="W110" i="9"/>
  <c r="V110" i="9"/>
  <c r="U110" i="9"/>
  <c r="R110" i="9"/>
  <c r="Q110" i="9"/>
  <c r="M110" i="9"/>
  <c r="L110" i="9"/>
  <c r="K110" i="9"/>
  <c r="J110" i="9"/>
  <c r="Y109" i="9"/>
  <c r="W109" i="9"/>
  <c r="V109" i="9"/>
  <c r="U109" i="9"/>
  <c r="R109" i="9"/>
  <c r="Q109" i="9"/>
  <c r="M109" i="9"/>
  <c r="L109" i="9"/>
  <c r="K109" i="9"/>
  <c r="J109" i="9"/>
  <c r="S109" i="9" s="1"/>
  <c r="Y108" i="9"/>
  <c r="W108" i="9"/>
  <c r="V108" i="9"/>
  <c r="U108" i="9"/>
  <c r="R108" i="9"/>
  <c r="Q108" i="9"/>
  <c r="M108" i="9"/>
  <c r="L108" i="9"/>
  <c r="K108" i="9"/>
  <c r="J108" i="9"/>
  <c r="S108" i="9" s="1"/>
  <c r="Y107" i="9"/>
  <c r="W107" i="9"/>
  <c r="V107" i="9"/>
  <c r="U107" i="9"/>
  <c r="R107" i="9"/>
  <c r="Q107" i="9"/>
  <c r="M107" i="9"/>
  <c r="L107" i="9"/>
  <c r="K107" i="9"/>
  <c r="J107" i="9"/>
  <c r="Y106" i="9"/>
  <c r="W106" i="9"/>
  <c r="V106" i="9"/>
  <c r="U106" i="9"/>
  <c r="R106" i="9"/>
  <c r="Q106" i="9"/>
  <c r="M106" i="9"/>
  <c r="L106" i="9"/>
  <c r="K106" i="9"/>
  <c r="J106" i="9"/>
  <c r="S106" i="9" s="1"/>
  <c r="Y105" i="9"/>
  <c r="W105" i="9"/>
  <c r="V105" i="9"/>
  <c r="U105" i="9"/>
  <c r="R105" i="9"/>
  <c r="Q105" i="9"/>
  <c r="M105" i="9"/>
  <c r="L105" i="9"/>
  <c r="K105" i="9"/>
  <c r="J105" i="9"/>
  <c r="S105" i="9" s="1"/>
  <c r="Y104" i="9"/>
  <c r="W104" i="9"/>
  <c r="V104" i="9"/>
  <c r="U104" i="9"/>
  <c r="R104" i="9"/>
  <c r="Q104" i="9"/>
  <c r="M104" i="9"/>
  <c r="L104" i="9"/>
  <c r="K104" i="9"/>
  <c r="J104" i="9"/>
  <c r="Y103" i="9"/>
  <c r="O103" i="9" s="1"/>
  <c r="W103" i="9"/>
  <c r="V103" i="9"/>
  <c r="U103" i="9"/>
  <c r="R103" i="9"/>
  <c r="Q103" i="9"/>
  <c r="M103" i="9"/>
  <c r="L103" i="9"/>
  <c r="K103" i="9"/>
  <c r="J103" i="9"/>
  <c r="S103" i="9" s="1"/>
  <c r="Y102" i="9"/>
  <c r="W102" i="9"/>
  <c r="V102" i="9"/>
  <c r="U102" i="9"/>
  <c r="R102" i="9"/>
  <c r="Q102" i="9"/>
  <c r="M102" i="9"/>
  <c r="L102" i="9"/>
  <c r="K102" i="9"/>
  <c r="J102" i="9"/>
  <c r="S102" i="9" s="1"/>
  <c r="Y101" i="9"/>
  <c r="O101" i="9" s="1"/>
  <c r="W101" i="9"/>
  <c r="V101" i="9"/>
  <c r="U101" i="9"/>
  <c r="R101" i="9"/>
  <c r="Q101" i="9"/>
  <c r="M101" i="9"/>
  <c r="L101" i="9"/>
  <c r="K101" i="9"/>
  <c r="J101" i="9"/>
  <c r="S101" i="9" s="1"/>
  <c r="Y100" i="9"/>
  <c r="W100" i="9"/>
  <c r="V100" i="9"/>
  <c r="U100" i="9"/>
  <c r="R100" i="9"/>
  <c r="Q100" i="9"/>
  <c r="M100" i="9"/>
  <c r="L100" i="9"/>
  <c r="K100" i="9"/>
  <c r="J100" i="9"/>
  <c r="S100" i="9" s="1"/>
  <c r="Y99" i="9"/>
  <c r="W99" i="9"/>
  <c r="V99" i="9"/>
  <c r="U99" i="9"/>
  <c r="R99" i="9"/>
  <c r="Q99" i="9"/>
  <c r="M99" i="9"/>
  <c r="L99" i="9"/>
  <c r="K99" i="9"/>
  <c r="J99" i="9"/>
  <c r="S99" i="9" s="1"/>
  <c r="Y98" i="9"/>
  <c r="W98" i="9"/>
  <c r="V98" i="9"/>
  <c r="U98" i="9"/>
  <c r="R98" i="9"/>
  <c r="Q98" i="9"/>
  <c r="M98" i="9"/>
  <c r="L98" i="9"/>
  <c r="K98" i="9"/>
  <c r="J98" i="9"/>
  <c r="S98" i="9" s="1"/>
  <c r="Y97" i="9"/>
  <c r="W97" i="9"/>
  <c r="V97" i="9"/>
  <c r="U97" i="9"/>
  <c r="R97" i="9"/>
  <c r="Q97" i="9"/>
  <c r="M97" i="9"/>
  <c r="L97" i="9"/>
  <c r="K97" i="9"/>
  <c r="J97" i="9"/>
  <c r="S97" i="9" s="1"/>
  <c r="Y96" i="9"/>
  <c r="W96" i="9"/>
  <c r="V96" i="9"/>
  <c r="U96" i="9"/>
  <c r="R96" i="9"/>
  <c r="Q96" i="9"/>
  <c r="M96" i="9"/>
  <c r="L96" i="9"/>
  <c r="K96" i="9"/>
  <c r="J96" i="9"/>
  <c r="S96" i="9" s="1"/>
  <c r="Y95" i="9"/>
  <c r="W95" i="9"/>
  <c r="V95" i="9"/>
  <c r="U95" i="9"/>
  <c r="R95" i="9"/>
  <c r="Q95" i="9"/>
  <c r="M95" i="9"/>
  <c r="L95" i="9"/>
  <c r="K95" i="9"/>
  <c r="J95" i="9"/>
  <c r="S95" i="9" s="1"/>
  <c r="Y94" i="9"/>
  <c r="W94" i="9"/>
  <c r="V94" i="9"/>
  <c r="U94" i="9"/>
  <c r="R94" i="9"/>
  <c r="Q94" i="9"/>
  <c r="M94" i="9"/>
  <c r="L94" i="9"/>
  <c r="K94" i="9"/>
  <c r="J94" i="9"/>
  <c r="S94" i="9" s="1"/>
  <c r="Y93" i="9"/>
  <c r="W93" i="9"/>
  <c r="V93" i="9"/>
  <c r="U93" i="9"/>
  <c r="R93" i="9"/>
  <c r="Q93" i="9"/>
  <c r="M93" i="9"/>
  <c r="L93" i="9"/>
  <c r="K93" i="9"/>
  <c r="J93" i="9"/>
  <c r="S93" i="9" s="1"/>
  <c r="Y92" i="9"/>
  <c r="W92" i="9"/>
  <c r="V92" i="9"/>
  <c r="U92" i="9"/>
  <c r="R92" i="9"/>
  <c r="Q92" i="9"/>
  <c r="M92" i="9"/>
  <c r="L92" i="9"/>
  <c r="K92" i="9"/>
  <c r="J92" i="9"/>
  <c r="S92" i="9" s="1"/>
  <c r="Y91" i="9"/>
  <c r="W91" i="9"/>
  <c r="V91" i="9"/>
  <c r="U91" i="9"/>
  <c r="R91" i="9"/>
  <c r="Q91" i="9"/>
  <c r="M91" i="9"/>
  <c r="L91" i="9"/>
  <c r="K91" i="9"/>
  <c r="J91" i="9"/>
  <c r="Y90" i="9"/>
  <c r="W90" i="9"/>
  <c r="V90" i="9"/>
  <c r="U90" i="9"/>
  <c r="R90" i="9"/>
  <c r="Q90" i="9"/>
  <c r="M90" i="9"/>
  <c r="L90" i="9"/>
  <c r="K90" i="9"/>
  <c r="J90" i="9"/>
  <c r="S90" i="9" s="1"/>
  <c r="Y89" i="9"/>
  <c r="W89" i="9"/>
  <c r="V89" i="9"/>
  <c r="U89" i="9"/>
  <c r="R89" i="9"/>
  <c r="Q89" i="9"/>
  <c r="M89" i="9"/>
  <c r="L89" i="9"/>
  <c r="K89" i="9"/>
  <c r="J89" i="9"/>
  <c r="S89" i="9" s="1"/>
  <c r="Y88" i="9"/>
  <c r="W88" i="9"/>
  <c r="V88" i="9"/>
  <c r="U88" i="9"/>
  <c r="R88" i="9"/>
  <c r="Q88" i="9"/>
  <c r="M88" i="9"/>
  <c r="L88" i="9"/>
  <c r="K88" i="9"/>
  <c r="J88" i="9"/>
  <c r="S88" i="9" s="1"/>
  <c r="Y87" i="9"/>
  <c r="W87" i="9"/>
  <c r="V87" i="9"/>
  <c r="U87" i="9"/>
  <c r="S87" i="9"/>
  <c r="R87" i="9"/>
  <c r="Q87" i="9"/>
  <c r="M87" i="9"/>
  <c r="L87" i="9"/>
  <c r="K87" i="9"/>
  <c r="J87" i="9"/>
  <c r="Y86" i="9"/>
  <c r="W86" i="9"/>
  <c r="V86" i="9"/>
  <c r="U86" i="9"/>
  <c r="R86" i="9"/>
  <c r="Q86" i="9"/>
  <c r="M86" i="9"/>
  <c r="L86" i="9"/>
  <c r="K86" i="9"/>
  <c r="J86" i="9"/>
  <c r="Y85" i="9"/>
  <c r="W85" i="9"/>
  <c r="V85" i="9"/>
  <c r="U85" i="9"/>
  <c r="R85" i="9"/>
  <c r="Q85" i="9"/>
  <c r="M85" i="9"/>
  <c r="L85" i="9"/>
  <c r="K85" i="9"/>
  <c r="J85" i="9"/>
  <c r="S85" i="9" s="1"/>
  <c r="Y84" i="9"/>
  <c r="W84" i="9"/>
  <c r="V84" i="9"/>
  <c r="U84" i="9"/>
  <c r="R84" i="9"/>
  <c r="Q84" i="9"/>
  <c r="M84" i="9"/>
  <c r="L84" i="9"/>
  <c r="K84" i="9"/>
  <c r="J84" i="9"/>
  <c r="S84" i="9" s="1"/>
  <c r="Y83" i="9"/>
  <c r="W83" i="9"/>
  <c r="V83" i="9"/>
  <c r="U83" i="9"/>
  <c r="R83" i="9"/>
  <c r="Q83" i="9"/>
  <c r="M83" i="9"/>
  <c r="L83" i="9"/>
  <c r="K83" i="9"/>
  <c r="J83" i="9"/>
  <c r="S83" i="9" s="1"/>
  <c r="Y82" i="9"/>
  <c r="W82" i="9"/>
  <c r="V82" i="9"/>
  <c r="U82" i="9"/>
  <c r="R82" i="9"/>
  <c r="Q82" i="9"/>
  <c r="M82" i="9"/>
  <c r="L82" i="9"/>
  <c r="K82" i="9"/>
  <c r="J82" i="9"/>
  <c r="S82" i="9" s="1"/>
  <c r="Y81" i="9"/>
  <c r="W81" i="9"/>
  <c r="V81" i="9"/>
  <c r="U81" i="9"/>
  <c r="R81" i="9"/>
  <c r="Q81" i="9"/>
  <c r="M81" i="9"/>
  <c r="L81" i="9"/>
  <c r="K81" i="9"/>
  <c r="J81" i="9"/>
  <c r="S81" i="9" s="1"/>
  <c r="Y80" i="9"/>
  <c r="W80" i="9"/>
  <c r="V80" i="9"/>
  <c r="U80" i="9"/>
  <c r="R80" i="9"/>
  <c r="Q80" i="9"/>
  <c r="M80" i="9"/>
  <c r="L80" i="9"/>
  <c r="K80" i="9"/>
  <c r="J80" i="9"/>
  <c r="S80" i="9" s="1"/>
  <c r="Y79" i="9"/>
  <c r="W79" i="9"/>
  <c r="V79" i="9"/>
  <c r="U79" i="9"/>
  <c r="R79" i="9"/>
  <c r="Q79" i="9"/>
  <c r="M79" i="9"/>
  <c r="L79" i="9"/>
  <c r="K79" i="9"/>
  <c r="J79" i="9"/>
  <c r="S79" i="9" s="1"/>
  <c r="Y78" i="9"/>
  <c r="W78" i="9"/>
  <c r="V78" i="9"/>
  <c r="U78" i="9"/>
  <c r="R78" i="9"/>
  <c r="Q78" i="9"/>
  <c r="M78" i="9"/>
  <c r="L78" i="9"/>
  <c r="K78" i="9"/>
  <c r="J78" i="9"/>
  <c r="S78" i="9" s="1"/>
  <c r="Y77" i="9"/>
  <c r="O77" i="9" s="1"/>
  <c r="W77" i="9"/>
  <c r="V77" i="9"/>
  <c r="U77" i="9"/>
  <c r="R77" i="9"/>
  <c r="Q77" i="9"/>
  <c r="M77" i="9"/>
  <c r="L77" i="9"/>
  <c r="K77" i="9"/>
  <c r="J77" i="9"/>
  <c r="S77" i="9" s="1"/>
  <c r="Y76" i="9"/>
  <c r="W76" i="9"/>
  <c r="V76" i="9"/>
  <c r="U76" i="9"/>
  <c r="R76" i="9"/>
  <c r="Q76" i="9"/>
  <c r="M76" i="9"/>
  <c r="L76" i="9"/>
  <c r="K76" i="9"/>
  <c r="J76" i="9"/>
  <c r="S76" i="9" s="1"/>
  <c r="Y75" i="9"/>
  <c r="W75" i="9"/>
  <c r="V75" i="9"/>
  <c r="U75" i="9"/>
  <c r="R75" i="9"/>
  <c r="Q75" i="9"/>
  <c r="M75" i="9"/>
  <c r="L75" i="9"/>
  <c r="K75" i="9"/>
  <c r="J75" i="9"/>
  <c r="Y74" i="9"/>
  <c r="W74" i="9"/>
  <c r="V74" i="9"/>
  <c r="U74" i="9"/>
  <c r="R74" i="9"/>
  <c r="Q74" i="9"/>
  <c r="M74" i="9"/>
  <c r="L74" i="9"/>
  <c r="K74" i="9"/>
  <c r="J74" i="9"/>
  <c r="S74" i="9" s="1"/>
  <c r="Y73" i="9"/>
  <c r="W73" i="9"/>
  <c r="V73" i="9"/>
  <c r="U73" i="9"/>
  <c r="R73" i="9"/>
  <c r="Q73" i="9"/>
  <c r="M73" i="9"/>
  <c r="L73" i="9"/>
  <c r="K73" i="9"/>
  <c r="J73" i="9"/>
  <c r="S73" i="9" s="1"/>
  <c r="Y72" i="9"/>
  <c r="O72" i="9" s="1"/>
  <c r="W72" i="9"/>
  <c r="V72" i="9"/>
  <c r="U72" i="9"/>
  <c r="R72" i="9"/>
  <c r="Q72" i="9"/>
  <c r="M72" i="9"/>
  <c r="L72" i="9"/>
  <c r="K72" i="9"/>
  <c r="J72" i="9"/>
  <c r="S72" i="9" s="1"/>
  <c r="Y71" i="9"/>
  <c r="W71" i="9"/>
  <c r="V71" i="9"/>
  <c r="U71" i="9"/>
  <c r="R71" i="9"/>
  <c r="Q71" i="9"/>
  <c r="M71" i="9"/>
  <c r="L71" i="9"/>
  <c r="K71" i="9"/>
  <c r="J71" i="9"/>
  <c r="S71" i="9" s="1"/>
  <c r="Y70" i="9"/>
  <c r="W70" i="9"/>
  <c r="V70" i="9"/>
  <c r="U70" i="9"/>
  <c r="R70" i="9"/>
  <c r="Q70" i="9"/>
  <c r="M70" i="9"/>
  <c r="L70" i="9"/>
  <c r="K70" i="9"/>
  <c r="J70" i="9"/>
  <c r="S70" i="9" s="1"/>
  <c r="Y69" i="9"/>
  <c r="O69" i="9" s="1"/>
  <c r="W69" i="9"/>
  <c r="V69" i="9"/>
  <c r="U69" i="9"/>
  <c r="R69" i="9"/>
  <c r="Q69" i="9"/>
  <c r="M69" i="9"/>
  <c r="L69" i="9"/>
  <c r="K69" i="9"/>
  <c r="J69" i="9"/>
  <c r="S69" i="9" s="1"/>
  <c r="Y68" i="9"/>
  <c r="W68" i="9"/>
  <c r="V68" i="9"/>
  <c r="U68" i="9"/>
  <c r="R68" i="9"/>
  <c r="Q68" i="9"/>
  <c r="M68" i="9"/>
  <c r="L68" i="9"/>
  <c r="K68" i="9"/>
  <c r="J68" i="9"/>
  <c r="S68" i="9" s="1"/>
  <c r="Y67" i="9"/>
  <c r="W67" i="9"/>
  <c r="V67" i="9"/>
  <c r="U67" i="9"/>
  <c r="R67" i="9"/>
  <c r="Q67" i="9"/>
  <c r="M67" i="9"/>
  <c r="L67" i="9"/>
  <c r="K67" i="9"/>
  <c r="J67" i="9"/>
  <c r="S67" i="9" s="1"/>
  <c r="Y66" i="9"/>
  <c r="W66" i="9"/>
  <c r="V66" i="9"/>
  <c r="U66" i="9"/>
  <c r="R66" i="9"/>
  <c r="Q66" i="9"/>
  <c r="M66" i="9"/>
  <c r="L66" i="9"/>
  <c r="K66" i="9"/>
  <c r="J66" i="9"/>
  <c r="S66" i="9" s="1"/>
  <c r="Y65" i="9"/>
  <c r="W65" i="9"/>
  <c r="V65" i="9"/>
  <c r="U65" i="9"/>
  <c r="R65" i="9"/>
  <c r="Q65" i="9"/>
  <c r="M65" i="9"/>
  <c r="L65" i="9"/>
  <c r="K65" i="9"/>
  <c r="J65" i="9"/>
  <c r="S65" i="9" s="1"/>
  <c r="Y64" i="9"/>
  <c r="W64" i="9"/>
  <c r="V64" i="9"/>
  <c r="U64" i="9"/>
  <c r="R64" i="9"/>
  <c r="Q64" i="9"/>
  <c r="M64" i="9"/>
  <c r="L64" i="9"/>
  <c r="K64" i="9"/>
  <c r="J64" i="9"/>
  <c r="S64" i="9" s="1"/>
  <c r="Y63" i="9"/>
  <c r="W63" i="9"/>
  <c r="V63" i="9"/>
  <c r="U63" i="9"/>
  <c r="R63" i="9"/>
  <c r="Q63" i="9"/>
  <c r="M63" i="9"/>
  <c r="L63" i="9"/>
  <c r="K63" i="9"/>
  <c r="J63" i="9"/>
  <c r="Y62" i="9"/>
  <c r="W62" i="9"/>
  <c r="V62" i="9"/>
  <c r="U62" i="9"/>
  <c r="R62" i="9"/>
  <c r="Q62" i="9"/>
  <c r="M62" i="9"/>
  <c r="L62" i="9"/>
  <c r="K62" i="9"/>
  <c r="J62" i="9"/>
  <c r="S62" i="9" s="1"/>
  <c r="Y61" i="9"/>
  <c r="W61" i="9"/>
  <c r="V61" i="9"/>
  <c r="U61" i="9"/>
  <c r="R61" i="9"/>
  <c r="Q61" i="9"/>
  <c r="M61" i="9"/>
  <c r="L61" i="9"/>
  <c r="K61" i="9"/>
  <c r="J61" i="9"/>
  <c r="S61" i="9" s="1"/>
  <c r="Y60" i="9"/>
  <c r="W60" i="9"/>
  <c r="V60" i="9"/>
  <c r="U60" i="9"/>
  <c r="R60" i="9"/>
  <c r="Q60" i="9"/>
  <c r="M60" i="9"/>
  <c r="L60" i="9"/>
  <c r="K60" i="9"/>
  <c r="J60" i="9"/>
  <c r="S60" i="9" s="1"/>
  <c r="Y59" i="9"/>
  <c r="W59" i="9"/>
  <c r="V59" i="9"/>
  <c r="U59" i="9"/>
  <c r="R59" i="9"/>
  <c r="Q59" i="9"/>
  <c r="M59" i="9"/>
  <c r="L59" i="9"/>
  <c r="K59" i="9"/>
  <c r="J59" i="9"/>
  <c r="Y58" i="9"/>
  <c r="W58" i="9"/>
  <c r="V58" i="9"/>
  <c r="U58" i="9"/>
  <c r="R58" i="9"/>
  <c r="Q58" i="9"/>
  <c r="M58" i="9"/>
  <c r="L58" i="9"/>
  <c r="K58" i="9"/>
  <c r="J58" i="9"/>
  <c r="S58" i="9" s="1"/>
  <c r="Y57" i="9"/>
  <c r="W57" i="9"/>
  <c r="V57" i="9"/>
  <c r="U57" i="9"/>
  <c r="R57" i="9"/>
  <c r="Q57" i="9"/>
  <c r="M57" i="9"/>
  <c r="L57" i="9"/>
  <c r="K57" i="9"/>
  <c r="J57" i="9"/>
  <c r="S57" i="9" s="1"/>
  <c r="Y56" i="9"/>
  <c r="W56" i="9"/>
  <c r="V56" i="9"/>
  <c r="U56" i="9"/>
  <c r="R56" i="9"/>
  <c r="Q56" i="9"/>
  <c r="M56" i="9"/>
  <c r="L56" i="9"/>
  <c r="K56" i="9"/>
  <c r="J56" i="9"/>
  <c r="S56" i="9" s="1"/>
  <c r="Y55" i="9"/>
  <c r="W55" i="9"/>
  <c r="V55" i="9"/>
  <c r="U55" i="9"/>
  <c r="R55" i="9"/>
  <c r="Q55" i="9"/>
  <c r="M55" i="9"/>
  <c r="L55" i="9"/>
  <c r="K55" i="9"/>
  <c r="J55" i="9"/>
  <c r="Y54" i="9"/>
  <c r="W54" i="9"/>
  <c r="V54" i="9"/>
  <c r="U54" i="9"/>
  <c r="R54" i="9"/>
  <c r="Q54" i="9"/>
  <c r="M54" i="9"/>
  <c r="L54" i="9"/>
  <c r="K54" i="9"/>
  <c r="J54" i="9"/>
  <c r="S54" i="9" s="1"/>
  <c r="Y53" i="9"/>
  <c r="W53" i="9"/>
  <c r="V53" i="9"/>
  <c r="U53" i="9"/>
  <c r="R53" i="9"/>
  <c r="Q53" i="9"/>
  <c r="M53" i="9"/>
  <c r="L53" i="9"/>
  <c r="K53" i="9"/>
  <c r="J53" i="9"/>
  <c r="S53" i="9" s="1"/>
  <c r="Y52" i="9"/>
  <c r="W52" i="9"/>
  <c r="V52" i="9"/>
  <c r="U52" i="9"/>
  <c r="R52" i="9"/>
  <c r="Q52" i="9"/>
  <c r="M52" i="9"/>
  <c r="L52" i="9"/>
  <c r="K52" i="9"/>
  <c r="J52" i="9"/>
  <c r="S52" i="9" s="1"/>
  <c r="Y51" i="9"/>
  <c r="W51" i="9"/>
  <c r="V51" i="9"/>
  <c r="U51" i="9"/>
  <c r="R51" i="9"/>
  <c r="Q51" i="9"/>
  <c r="M51" i="9"/>
  <c r="L51" i="9"/>
  <c r="K51" i="9"/>
  <c r="J51" i="9"/>
  <c r="S51" i="9" s="1"/>
  <c r="Y50" i="9"/>
  <c r="W50" i="9"/>
  <c r="V50" i="9"/>
  <c r="U50" i="9"/>
  <c r="R50" i="9"/>
  <c r="Q50" i="9"/>
  <c r="M50" i="9"/>
  <c r="L50" i="9"/>
  <c r="K50" i="9"/>
  <c r="J50" i="9"/>
  <c r="S50" i="9" s="1"/>
  <c r="Y49" i="9"/>
  <c r="W49" i="9"/>
  <c r="V49" i="9"/>
  <c r="U49" i="9"/>
  <c r="R49" i="9"/>
  <c r="Q49" i="9"/>
  <c r="M49" i="9"/>
  <c r="L49" i="9"/>
  <c r="K49" i="9"/>
  <c r="J49" i="9"/>
  <c r="S49" i="9" s="1"/>
  <c r="Y48" i="9"/>
  <c r="W48" i="9"/>
  <c r="V48" i="9"/>
  <c r="U48" i="9"/>
  <c r="R48" i="9"/>
  <c r="Q48" i="9"/>
  <c r="M48" i="9"/>
  <c r="L48" i="9"/>
  <c r="K48" i="9"/>
  <c r="J48" i="9"/>
  <c r="S48" i="9" s="1"/>
  <c r="Y47" i="9"/>
  <c r="W47" i="9"/>
  <c r="V47" i="9"/>
  <c r="U47" i="9"/>
  <c r="R47" i="9"/>
  <c r="Q47" i="9"/>
  <c r="M47" i="9"/>
  <c r="L47" i="9"/>
  <c r="K47" i="9"/>
  <c r="J47" i="9"/>
  <c r="S47" i="9" s="1"/>
  <c r="Y46" i="9"/>
  <c r="O46" i="9" s="1"/>
  <c r="W46" i="9"/>
  <c r="V46" i="9"/>
  <c r="U46" i="9"/>
  <c r="R46" i="9"/>
  <c r="Q46" i="9"/>
  <c r="M46" i="9"/>
  <c r="L46" i="9"/>
  <c r="K46" i="9"/>
  <c r="J46" i="9"/>
  <c r="S46" i="9" s="1"/>
  <c r="Y45" i="9"/>
  <c r="W45" i="9"/>
  <c r="V45" i="9"/>
  <c r="U45" i="9"/>
  <c r="R45" i="9"/>
  <c r="Q45" i="9"/>
  <c r="M45" i="9"/>
  <c r="L45" i="9"/>
  <c r="K45" i="9"/>
  <c r="J45" i="9"/>
  <c r="S45" i="9" s="1"/>
  <c r="Y44" i="9"/>
  <c r="O44" i="9" s="1"/>
  <c r="W44" i="9"/>
  <c r="V44" i="9"/>
  <c r="U44" i="9"/>
  <c r="R44" i="9"/>
  <c r="Q44" i="9"/>
  <c r="M44" i="9"/>
  <c r="L44" i="9"/>
  <c r="K44" i="9"/>
  <c r="J44" i="9"/>
  <c r="S44" i="9" s="1"/>
  <c r="Y43" i="9"/>
  <c r="W43" i="9"/>
  <c r="V43" i="9"/>
  <c r="U43" i="9"/>
  <c r="R43" i="9"/>
  <c r="Q43" i="9"/>
  <c r="M43" i="9"/>
  <c r="L43" i="9"/>
  <c r="K43" i="9"/>
  <c r="J43" i="9"/>
  <c r="S43" i="9" s="1"/>
  <c r="Y42" i="9"/>
  <c r="W42" i="9"/>
  <c r="V42" i="9"/>
  <c r="U42" i="9"/>
  <c r="R42" i="9"/>
  <c r="Q42" i="9"/>
  <c r="M42" i="9"/>
  <c r="L42" i="9"/>
  <c r="K42" i="9"/>
  <c r="J42" i="9"/>
  <c r="S42" i="9" s="1"/>
  <c r="Y41" i="9"/>
  <c r="W41" i="9"/>
  <c r="V41" i="9"/>
  <c r="U41" i="9"/>
  <c r="R41" i="9"/>
  <c r="Q41" i="9"/>
  <c r="M41" i="9"/>
  <c r="L41" i="9"/>
  <c r="K41" i="9"/>
  <c r="J41" i="9"/>
  <c r="S41" i="9" s="1"/>
  <c r="Y40" i="9"/>
  <c r="W40" i="9"/>
  <c r="V40" i="9"/>
  <c r="U40" i="9"/>
  <c r="R40" i="9"/>
  <c r="Q40" i="9"/>
  <c r="M40" i="9"/>
  <c r="L40" i="9"/>
  <c r="K40" i="9"/>
  <c r="J40" i="9"/>
  <c r="S40" i="9" s="1"/>
  <c r="Y39" i="9"/>
  <c r="W39" i="9"/>
  <c r="V39" i="9"/>
  <c r="U39" i="9"/>
  <c r="R39" i="9"/>
  <c r="Q39" i="9"/>
  <c r="M39" i="9"/>
  <c r="L39" i="9"/>
  <c r="K39" i="9"/>
  <c r="J39" i="9"/>
  <c r="S39" i="9" s="1"/>
  <c r="Y38" i="9"/>
  <c r="W38" i="9"/>
  <c r="V38" i="9"/>
  <c r="U38" i="9"/>
  <c r="R38" i="9"/>
  <c r="Q38" i="9"/>
  <c r="M38" i="9"/>
  <c r="L38" i="9"/>
  <c r="K38" i="9"/>
  <c r="J38" i="9"/>
  <c r="S38" i="9" s="1"/>
  <c r="Y37" i="9"/>
  <c r="W37" i="9"/>
  <c r="V37" i="9"/>
  <c r="U37" i="9"/>
  <c r="R37" i="9"/>
  <c r="Q37" i="9"/>
  <c r="M37" i="9"/>
  <c r="L37" i="9"/>
  <c r="K37" i="9"/>
  <c r="J37" i="9"/>
  <c r="S37" i="9" s="1"/>
  <c r="Y36" i="9"/>
  <c r="O36" i="9" s="1"/>
  <c r="W36" i="9"/>
  <c r="V36" i="9"/>
  <c r="U36" i="9"/>
  <c r="R36" i="9"/>
  <c r="Q36" i="9"/>
  <c r="M36" i="9"/>
  <c r="L36" i="9"/>
  <c r="K36" i="9"/>
  <c r="J36" i="9"/>
  <c r="S36" i="9" s="1"/>
  <c r="Y35" i="9"/>
  <c r="W35" i="9"/>
  <c r="V35" i="9"/>
  <c r="U35" i="9"/>
  <c r="R35" i="9"/>
  <c r="Q35" i="9"/>
  <c r="M35" i="9"/>
  <c r="L35" i="9"/>
  <c r="K35" i="9"/>
  <c r="J35" i="9"/>
  <c r="S35" i="9" s="1"/>
  <c r="Y34" i="9"/>
  <c r="W34" i="9"/>
  <c r="V34" i="9"/>
  <c r="U34" i="9"/>
  <c r="R34" i="9"/>
  <c r="Q34" i="9"/>
  <c r="M34" i="9"/>
  <c r="L34" i="9"/>
  <c r="K34" i="9"/>
  <c r="J34" i="9"/>
  <c r="S34" i="9" s="1"/>
  <c r="Y33" i="9"/>
  <c r="W33" i="9"/>
  <c r="V33" i="9"/>
  <c r="U33" i="9"/>
  <c r="R33" i="9"/>
  <c r="Q33" i="9"/>
  <c r="M33" i="9"/>
  <c r="L33" i="9"/>
  <c r="K33" i="9"/>
  <c r="J33" i="9"/>
  <c r="S33" i="9" s="1"/>
  <c r="Y32" i="9"/>
  <c r="W32" i="9"/>
  <c r="V32" i="9"/>
  <c r="U32" i="9"/>
  <c r="R32" i="9"/>
  <c r="Q32" i="9"/>
  <c r="M32" i="9"/>
  <c r="L32" i="9"/>
  <c r="K32" i="9"/>
  <c r="J32" i="9"/>
  <c r="S32" i="9" s="1"/>
  <c r="Y31" i="9"/>
  <c r="O31" i="9" s="1"/>
  <c r="W31" i="9"/>
  <c r="V31" i="9"/>
  <c r="U31" i="9"/>
  <c r="R31" i="9"/>
  <c r="Q31" i="9"/>
  <c r="M31" i="9"/>
  <c r="L31" i="9"/>
  <c r="K31" i="9"/>
  <c r="J31" i="9"/>
  <c r="S31" i="9" s="1"/>
  <c r="Y30" i="9"/>
  <c r="O30" i="9" s="1"/>
  <c r="W30" i="9"/>
  <c r="V30" i="9"/>
  <c r="U30" i="9"/>
  <c r="R30" i="9"/>
  <c r="Q30" i="9"/>
  <c r="M30" i="9"/>
  <c r="L30" i="9"/>
  <c r="K30" i="9"/>
  <c r="J30" i="9"/>
  <c r="S30" i="9" s="1"/>
  <c r="Y29" i="9"/>
  <c r="O29" i="9" s="1"/>
  <c r="W29" i="9"/>
  <c r="V29" i="9"/>
  <c r="U29" i="9"/>
  <c r="R29" i="9"/>
  <c r="Q29" i="9"/>
  <c r="M29" i="9"/>
  <c r="L29" i="9"/>
  <c r="K29" i="9"/>
  <c r="J29" i="9"/>
  <c r="S29" i="9" s="1"/>
  <c r="Y28" i="9"/>
  <c r="W28" i="9"/>
  <c r="V28" i="9"/>
  <c r="U28" i="9"/>
  <c r="R28" i="9"/>
  <c r="Q28" i="9"/>
  <c r="M28" i="9"/>
  <c r="L28" i="9"/>
  <c r="K28" i="9"/>
  <c r="J28" i="9"/>
  <c r="S28" i="9" s="1"/>
  <c r="Y27" i="9"/>
  <c r="W27" i="9"/>
  <c r="V27" i="9"/>
  <c r="U27" i="9"/>
  <c r="R27" i="9"/>
  <c r="Q27" i="9"/>
  <c r="M27" i="9"/>
  <c r="L27" i="9"/>
  <c r="K27" i="9"/>
  <c r="J27" i="9"/>
  <c r="S27" i="9" s="1"/>
  <c r="Y26" i="9"/>
  <c r="W26" i="9"/>
  <c r="V26" i="9"/>
  <c r="U26" i="9"/>
  <c r="R26" i="9"/>
  <c r="Q26" i="9"/>
  <c r="M26" i="9"/>
  <c r="L26" i="9"/>
  <c r="K26" i="9"/>
  <c r="J26" i="9"/>
  <c r="S26" i="9" s="1"/>
  <c r="Y25" i="9"/>
  <c r="W25" i="9"/>
  <c r="V25" i="9"/>
  <c r="U25" i="9"/>
  <c r="R25" i="9"/>
  <c r="Q25" i="9"/>
  <c r="M25" i="9"/>
  <c r="L25" i="9"/>
  <c r="K25" i="9"/>
  <c r="J25" i="9"/>
  <c r="S25" i="9" s="1"/>
  <c r="Y24" i="9"/>
  <c r="W24" i="9"/>
  <c r="V24" i="9"/>
  <c r="U24" i="9"/>
  <c r="R24" i="9"/>
  <c r="Q24" i="9"/>
  <c r="M24" i="9"/>
  <c r="L24" i="9"/>
  <c r="K24" i="9"/>
  <c r="J24" i="9"/>
  <c r="S24" i="9" s="1"/>
  <c r="Y23" i="9"/>
  <c r="W23" i="9"/>
  <c r="V23" i="9"/>
  <c r="U23" i="9"/>
  <c r="R23" i="9"/>
  <c r="Q23" i="9"/>
  <c r="M23" i="9"/>
  <c r="L23" i="9"/>
  <c r="K23" i="9"/>
  <c r="J23" i="9"/>
  <c r="S23" i="9" s="1"/>
  <c r="Y22" i="9"/>
  <c r="O22" i="9" s="1"/>
  <c r="W22" i="9"/>
  <c r="V22" i="9"/>
  <c r="U22" i="9"/>
  <c r="R22" i="9"/>
  <c r="Q22" i="9"/>
  <c r="M22" i="9"/>
  <c r="L22" i="9"/>
  <c r="K22" i="9"/>
  <c r="J22" i="9"/>
  <c r="S22" i="9" s="1"/>
  <c r="Y21" i="9"/>
  <c r="W21" i="9"/>
  <c r="V21" i="9"/>
  <c r="U21" i="9"/>
  <c r="R21" i="9"/>
  <c r="Q21" i="9"/>
  <c r="M21" i="9"/>
  <c r="L21" i="9"/>
  <c r="K21" i="9"/>
  <c r="J21" i="9"/>
  <c r="S21" i="9" s="1"/>
  <c r="Y20" i="9"/>
  <c r="O20" i="9" s="1"/>
  <c r="W20" i="9"/>
  <c r="V20" i="9"/>
  <c r="U20" i="9"/>
  <c r="R20" i="9"/>
  <c r="Q20" i="9"/>
  <c r="M20" i="9"/>
  <c r="L20" i="9"/>
  <c r="K20" i="9"/>
  <c r="J20" i="9"/>
  <c r="S20" i="9" s="1"/>
  <c r="Y19" i="9"/>
  <c r="W19" i="9"/>
  <c r="V19" i="9"/>
  <c r="U19" i="9"/>
  <c r="R19" i="9"/>
  <c r="Q19" i="9"/>
  <c r="M19" i="9"/>
  <c r="L19" i="9"/>
  <c r="K19" i="9"/>
  <c r="J19" i="9"/>
  <c r="S19" i="9" s="1"/>
  <c r="Y18" i="9"/>
  <c r="O18" i="9" s="1"/>
  <c r="W18" i="9"/>
  <c r="V18" i="9"/>
  <c r="U18" i="9"/>
  <c r="R18" i="9"/>
  <c r="Q18" i="9"/>
  <c r="M18" i="9"/>
  <c r="L18" i="9"/>
  <c r="K18" i="9"/>
  <c r="J18" i="9"/>
  <c r="S18" i="9" s="1"/>
  <c r="Y17" i="9"/>
  <c r="W17" i="9"/>
  <c r="V17" i="9"/>
  <c r="U17" i="9"/>
  <c r="R17" i="9"/>
  <c r="Q17" i="9"/>
  <c r="M17" i="9"/>
  <c r="L17" i="9"/>
  <c r="K17" i="9"/>
  <c r="J17" i="9"/>
  <c r="S17" i="9" s="1"/>
  <c r="Y16" i="9"/>
  <c r="W16" i="9"/>
  <c r="V16" i="9"/>
  <c r="U16" i="9"/>
  <c r="R16" i="9"/>
  <c r="Q16" i="9"/>
  <c r="M16" i="9"/>
  <c r="L16" i="9"/>
  <c r="K16" i="9"/>
  <c r="J16" i="9"/>
  <c r="S16" i="9" s="1"/>
  <c r="Y15" i="9"/>
  <c r="W15" i="9"/>
  <c r="V15" i="9"/>
  <c r="U15" i="9"/>
  <c r="R15" i="9"/>
  <c r="Q15" i="9"/>
  <c r="M15" i="9"/>
  <c r="L15" i="9"/>
  <c r="K15" i="9"/>
  <c r="J15" i="9"/>
  <c r="S15" i="9" s="1"/>
  <c r="Y14" i="9"/>
  <c r="W14" i="9"/>
  <c r="V14" i="9"/>
  <c r="U14" i="9"/>
  <c r="R14" i="9"/>
  <c r="Q14" i="9"/>
  <c r="M14" i="9"/>
  <c r="L14" i="9"/>
  <c r="K14" i="9"/>
  <c r="J14" i="9"/>
  <c r="S14" i="9" s="1"/>
  <c r="Y13" i="9"/>
  <c r="W13" i="9"/>
  <c r="V13" i="9"/>
  <c r="U13" i="9"/>
  <c r="R13" i="9"/>
  <c r="Q13" i="9"/>
  <c r="M13" i="9"/>
  <c r="L13" i="9"/>
  <c r="K13" i="9"/>
  <c r="J13" i="9"/>
  <c r="S13" i="9" s="1"/>
  <c r="Y12" i="9"/>
  <c r="W12" i="9"/>
  <c r="V12" i="9"/>
  <c r="U12" i="9"/>
  <c r="R12" i="9"/>
  <c r="Q12" i="9"/>
  <c r="M12" i="9"/>
  <c r="L12" i="9"/>
  <c r="K12" i="9"/>
  <c r="J12" i="9"/>
  <c r="S12" i="9" s="1"/>
  <c r="Y11" i="9"/>
  <c r="W11" i="9"/>
  <c r="V11" i="9"/>
  <c r="U11" i="9"/>
  <c r="R11" i="9"/>
  <c r="Q11" i="9"/>
  <c r="M11" i="9"/>
  <c r="L11" i="9"/>
  <c r="K11" i="9"/>
  <c r="J11" i="9"/>
  <c r="S11" i="9" s="1"/>
  <c r="Y10" i="9"/>
  <c r="W10" i="9"/>
  <c r="V10" i="9"/>
  <c r="U10" i="9"/>
  <c r="R10" i="9"/>
  <c r="Q10" i="9"/>
  <c r="M10" i="9"/>
  <c r="L10" i="9"/>
  <c r="K10" i="9"/>
  <c r="J10" i="9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Q10" i="1"/>
  <c r="P10" i="1"/>
  <c r="N577" i="9" l="1"/>
  <c r="N990" i="9"/>
  <c r="N107" i="9"/>
  <c r="O107" i="9" s="1"/>
  <c r="N147" i="9"/>
  <c r="O147" i="9" s="1"/>
  <c r="N211" i="9"/>
  <c r="N215" i="9"/>
  <c r="N772" i="9"/>
  <c r="O772" i="9" s="1"/>
  <c r="N142" i="9"/>
  <c r="O142" i="9" s="1"/>
  <c r="N585" i="9"/>
  <c r="N597" i="9"/>
  <c r="N642" i="9"/>
  <c r="N691" i="9"/>
  <c r="O691" i="9" s="1"/>
  <c r="N786" i="9"/>
  <c r="N788" i="9"/>
  <c r="N1038" i="9"/>
  <c r="N1042" i="9"/>
  <c r="O1042" i="9" s="1"/>
  <c r="N55" i="9"/>
  <c r="N91" i="9"/>
  <c r="N179" i="9"/>
  <c r="O179" i="9" s="1"/>
  <c r="N183" i="9"/>
  <c r="O183" i="9" s="1"/>
  <c r="N246" i="9"/>
  <c r="N549" i="9"/>
  <c r="N656" i="9"/>
  <c r="O656" i="9" s="1"/>
  <c r="N855" i="9"/>
  <c r="O855" i="9" s="1"/>
  <c r="N943" i="9"/>
  <c r="N1010" i="9"/>
  <c r="N110" i="9"/>
  <c r="N163" i="9"/>
  <c r="O163" i="9" s="1"/>
  <c r="N436" i="9"/>
  <c r="N639" i="9"/>
  <c r="N740" i="9"/>
  <c r="O740" i="9" s="1"/>
  <c r="N783" i="9"/>
  <c r="O783" i="9" s="1"/>
  <c r="N915" i="9"/>
  <c r="N923" i="9"/>
  <c r="N974" i="9"/>
  <c r="N1005" i="9"/>
  <c r="O1005" i="9" s="1"/>
  <c r="N59" i="9"/>
  <c r="N63" i="9"/>
  <c r="N75" i="9"/>
  <c r="N86" i="9"/>
  <c r="O86" i="9" s="1"/>
  <c r="N104" i="9"/>
  <c r="N174" i="9"/>
  <c r="N191" i="9"/>
  <c r="O191" i="9" s="1"/>
  <c r="S191" i="9"/>
  <c r="N195" i="9"/>
  <c r="N214" i="9"/>
  <c r="S215" i="9"/>
  <c r="N227" i="9"/>
  <c r="O227" i="9" s="1"/>
  <c r="N243" i="9"/>
  <c r="N247" i="9"/>
  <c r="N469" i="9"/>
  <c r="O469" i="9" s="1"/>
  <c r="S469" i="9"/>
  <c r="N517" i="9"/>
  <c r="S517" i="9"/>
  <c r="S55" i="9"/>
  <c r="N79" i="9"/>
  <c r="O79" i="9" s="1"/>
  <c r="S107" i="9"/>
  <c r="N111" i="9"/>
  <c r="O111" i="9" s="1"/>
  <c r="N118" i="9"/>
  <c r="O118" i="9" s="1"/>
  <c r="N127" i="9"/>
  <c r="N134" i="9"/>
  <c r="N139" i="9"/>
  <c r="N143" i="9"/>
  <c r="O143" i="9" s="1"/>
  <c r="S147" i="9"/>
  <c r="S163" i="9"/>
  <c r="N182" i="9"/>
  <c r="S183" i="9"/>
  <c r="N268" i="9"/>
  <c r="O268" i="9" s="1"/>
  <c r="S268" i="9"/>
  <c r="N300" i="9"/>
  <c r="O300" i="9" s="1"/>
  <c r="S300" i="9"/>
  <c r="N332" i="9"/>
  <c r="O332" i="9" s="1"/>
  <c r="S332" i="9"/>
  <c r="N364" i="9"/>
  <c r="S364" i="9"/>
  <c r="N389" i="9"/>
  <c r="O389" i="9" s="1"/>
  <c r="S389" i="9"/>
  <c r="N493" i="9"/>
  <c r="S493" i="9"/>
  <c r="N10" i="9"/>
  <c r="N51" i="9"/>
  <c r="S63" i="9"/>
  <c r="N71" i="9"/>
  <c r="O71" i="9" s="1"/>
  <c r="N87" i="9"/>
  <c r="N94" i="9"/>
  <c r="S104" i="9"/>
  <c r="N115" i="9"/>
  <c r="O115" i="9" s="1"/>
  <c r="N131" i="9"/>
  <c r="O131" i="9" s="1"/>
  <c r="N150" i="9"/>
  <c r="N159" i="9"/>
  <c r="N166" i="9"/>
  <c r="O166" i="9" s="1"/>
  <c r="N203" i="9"/>
  <c r="O203" i="9" s="1"/>
  <c r="N207" i="9"/>
  <c r="O207" i="9" s="1"/>
  <c r="S207" i="9"/>
  <c r="N460" i="9"/>
  <c r="O460" i="9" s="1"/>
  <c r="S460" i="9"/>
  <c r="N198" i="9"/>
  <c r="S198" i="9"/>
  <c r="N284" i="9"/>
  <c r="S284" i="9"/>
  <c r="N316" i="9"/>
  <c r="S316" i="9"/>
  <c r="N348" i="9"/>
  <c r="S348" i="9"/>
  <c r="N380" i="9"/>
  <c r="S380" i="9"/>
  <c r="N171" i="9"/>
  <c r="N175" i="9"/>
  <c r="O175" i="9" s="1"/>
  <c r="N206" i="9"/>
  <c r="N223" i="9"/>
  <c r="O223" i="9" s="1"/>
  <c r="N230" i="9"/>
  <c r="N235" i="9"/>
  <c r="O235" i="9" s="1"/>
  <c r="N239" i="9"/>
  <c r="O239" i="9" s="1"/>
  <c r="N250" i="9"/>
  <c r="O250" i="9" s="1"/>
  <c r="N404" i="9"/>
  <c r="N420" i="9"/>
  <c r="O420" i="9" s="1"/>
  <c r="N444" i="9"/>
  <c r="N453" i="9"/>
  <c r="O453" i="9" s="1"/>
  <c r="N484" i="9"/>
  <c r="N501" i="9"/>
  <c r="N525" i="9"/>
  <c r="N557" i="9"/>
  <c r="O557" i="9" s="1"/>
  <c r="N599" i="9"/>
  <c r="N612" i="9"/>
  <c r="N615" i="9"/>
  <c r="O615" i="9" s="1"/>
  <c r="N664" i="9"/>
  <c r="N675" i="9"/>
  <c r="N678" i="9"/>
  <c r="O678" i="9" s="1"/>
  <c r="N703" i="9"/>
  <c r="N723" i="9"/>
  <c r="O723" i="9" s="1"/>
  <c r="N742" i="9"/>
  <c r="N755" i="9"/>
  <c r="N774" i="9"/>
  <c r="N839" i="9"/>
  <c r="N842" i="9"/>
  <c r="N888" i="9"/>
  <c r="O888" i="9" s="1"/>
  <c r="N927" i="9"/>
  <c r="O927" i="9" s="1"/>
  <c r="N955" i="9"/>
  <c r="N967" i="9"/>
  <c r="N994" i="9"/>
  <c r="O994" i="9" s="1"/>
  <c r="N998" i="9"/>
  <c r="O998" i="9" s="1"/>
  <c r="N276" i="9"/>
  <c r="O276" i="9" s="1"/>
  <c r="N292" i="9"/>
  <c r="N308" i="9"/>
  <c r="N324" i="9"/>
  <c r="O324" i="9" s="1"/>
  <c r="N340" i="9"/>
  <c r="N356" i="9"/>
  <c r="N372" i="9"/>
  <c r="O372" i="9" s="1"/>
  <c r="N388" i="9"/>
  <c r="N428" i="9"/>
  <c r="N437" i="9"/>
  <c r="N468" i="9"/>
  <c r="N509" i="9"/>
  <c r="N533" i="9"/>
  <c r="O533" i="9" s="1"/>
  <c r="S549" i="9"/>
  <c r="N565" i="9"/>
  <c r="S577" i="9"/>
  <c r="S597" i="9"/>
  <c r="N609" i="9"/>
  <c r="N617" i="9"/>
  <c r="O617" i="9" s="1"/>
  <c r="N628" i="9"/>
  <c r="O628" i="9" s="1"/>
  <c r="S639" i="9"/>
  <c r="S642" i="9"/>
  <c r="N655" i="9"/>
  <c r="S656" i="9"/>
  <c r="N672" i="9"/>
  <c r="O672" i="9" s="1"/>
  <c r="N680" i="9"/>
  <c r="N688" i="9"/>
  <c r="O688" i="9" s="1"/>
  <c r="N707" i="9"/>
  <c r="N710" i="9"/>
  <c r="O710" i="9" s="1"/>
  <c r="S740" i="9"/>
  <c r="N744" i="9"/>
  <c r="O744" i="9" s="1"/>
  <c r="N752" i="9"/>
  <c r="O752" i="9" s="1"/>
  <c r="S772" i="9"/>
  <c r="N776" i="9"/>
  <c r="S783" i="9"/>
  <c r="N791" i="9"/>
  <c r="O791" i="9" s="1"/>
  <c r="N804" i="9"/>
  <c r="N810" i="9"/>
  <c r="N823" i="9"/>
  <c r="O823" i="9" s="1"/>
  <c r="N844" i="9"/>
  <c r="O844" i="9" s="1"/>
  <c r="N852" i="9"/>
  <c r="N871" i="9"/>
  <c r="N874" i="9"/>
  <c r="O874" i="9" s="1"/>
  <c r="N931" i="9"/>
  <c r="O931" i="9" s="1"/>
  <c r="N939" i="9"/>
  <c r="S943" i="9"/>
  <c r="N957" i="9"/>
  <c r="S974" i="9"/>
  <c r="S990" i="9"/>
  <c r="N1002" i="9"/>
  <c r="S1005" i="9"/>
  <c r="N1013" i="9"/>
  <c r="O1013" i="9" s="1"/>
  <c r="N1022" i="9"/>
  <c r="N1026" i="9"/>
  <c r="S1042" i="9"/>
  <c r="N238" i="9"/>
  <c r="O238" i="9" s="1"/>
  <c r="N396" i="9"/>
  <c r="N405" i="9"/>
  <c r="O405" i="9" s="1"/>
  <c r="N412" i="9"/>
  <c r="N421" i="9"/>
  <c r="N452" i="9"/>
  <c r="N476" i="9"/>
  <c r="O476" i="9" s="1"/>
  <c r="N485" i="9"/>
  <c r="N541" i="9"/>
  <c r="N567" i="9"/>
  <c r="N580" i="9"/>
  <c r="N583" i="9"/>
  <c r="O583" i="9" s="1"/>
  <c r="N630" i="9"/>
  <c r="N646" i="9"/>
  <c r="N648" i="9"/>
  <c r="N659" i="9"/>
  <c r="N662" i="9"/>
  <c r="O662" i="9" s="1"/>
  <c r="N704" i="9"/>
  <c r="N712" i="9"/>
  <c r="O712" i="9" s="1"/>
  <c r="N720" i="9"/>
  <c r="O720" i="9" s="1"/>
  <c r="N806" i="9"/>
  <c r="N820" i="9"/>
  <c r="N835" i="9"/>
  <c r="O842" i="9"/>
  <c r="N868" i="9"/>
  <c r="N876" i="9"/>
  <c r="N894" i="9"/>
  <c r="N899" i="9"/>
  <c r="O899" i="9" s="1"/>
  <c r="N907" i="9"/>
  <c r="N911" i="9"/>
  <c r="N941" i="9"/>
  <c r="N970" i="9"/>
  <c r="O970" i="9" s="1"/>
  <c r="N981" i="9"/>
  <c r="O981" i="9" s="1"/>
  <c r="N997" i="9"/>
  <c r="N1030" i="9"/>
  <c r="O10" i="9"/>
  <c r="S10" i="9"/>
  <c r="N18" i="9"/>
  <c r="N26" i="9"/>
  <c r="O26" i="9" s="1"/>
  <c r="N38" i="9"/>
  <c r="O38" i="9" s="1"/>
  <c r="N46" i="9"/>
  <c r="N54" i="9"/>
  <c r="O54" i="9" s="1"/>
  <c r="N57" i="9"/>
  <c r="O57" i="9" s="1"/>
  <c r="N281" i="9"/>
  <c r="N401" i="9"/>
  <c r="N449" i="9"/>
  <c r="K1046" i="9"/>
  <c r="N11" i="9"/>
  <c r="O11" i="9" s="1"/>
  <c r="N15" i="9"/>
  <c r="O15" i="9" s="1"/>
  <c r="N19" i="9"/>
  <c r="O19" i="9" s="1"/>
  <c r="N23" i="9"/>
  <c r="O23" i="9" s="1"/>
  <c r="N27" i="9"/>
  <c r="O27" i="9" s="1"/>
  <c r="N31" i="9"/>
  <c r="N35" i="9"/>
  <c r="O35" i="9" s="1"/>
  <c r="N39" i="9"/>
  <c r="O39" i="9" s="1"/>
  <c r="N43" i="9"/>
  <c r="O43" i="9" s="1"/>
  <c r="N47" i="9"/>
  <c r="O47" i="9" s="1"/>
  <c r="N58" i="9"/>
  <c r="O58" i="9" s="1"/>
  <c r="S59" i="9"/>
  <c r="O59" i="9"/>
  <c r="N61" i="9"/>
  <c r="O61" i="9" s="1"/>
  <c r="N74" i="9"/>
  <c r="O74" i="9" s="1"/>
  <c r="S75" i="9"/>
  <c r="O75" i="9"/>
  <c r="N77" i="9"/>
  <c r="N90" i="9"/>
  <c r="O90" i="9" s="1"/>
  <c r="S91" i="9"/>
  <c r="O91" i="9"/>
  <c r="N108" i="9"/>
  <c r="O108" i="9" s="1"/>
  <c r="S110" i="9"/>
  <c r="O110" i="9"/>
  <c r="N135" i="9"/>
  <c r="O135" i="9" s="1"/>
  <c r="N138" i="9"/>
  <c r="O138" i="9" s="1"/>
  <c r="S139" i="9"/>
  <c r="O139" i="9"/>
  <c r="S142" i="9"/>
  <c r="N167" i="9"/>
  <c r="N170" i="9"/>
  <c r="O170" i="9" s="1"/>
  <c r="S171" i="9"/>
  <c r="O171" i="9"/>
  <c r="S174" i="9"/>
  <c r="O174" i="9"/>
  <c r="N199" i="9"/>
  <c r="O199" i="9" s="1"/>
  <c r="N202" i="9"/>
  <c r="O202" i="9" s="1"/>
  <c r="S203" i="9"/>
  <c r="S206" i="9"/>
  <c r="O215" i="9"/>
  <c r="N231" i="9"/>
  <c r="O231" i="9" s="1"/>
  <c r="N234" i="9"/>
  <c r="O234" i="9" s="1"/>
  <c r="S235" i="9"/>
  <c r="S238" i="9"/>
  <c r="O247" i="9"/>
  <c r="N252" i="9"/>
  <c r="O252" i="9" s="1"/>
  <c r="O284" i="9"/>
  <c r="O292" i="9"/>
  <c r="O308" i="9"/>
  <c r="O316" i="9"/>
  <c r="N337" i="9"/>
  <c r="N369" i="9"/>
  <c r="O369" i="9" s="1"/>
  <c r="O380" i="9"/>
  <c r="O428" i="9"/>
  <c r="N465" i="9"/>
  <c r="N83" i="9"/>
  <c r="O83" i="9" s="1"/>
  <c r="S86" i="9"/>
  <c r="N100" i="9"/>
  <c r="O100" i="9" s="1"/>
  <c r="O104" i="9"/>
  <c r="N123" i="9"/>
  <c r="O123" i="9" s="1"/>
  <c r="N126" i="9"/>
  <c r="O126" i="9" s="1"/>
  <c r="N155" i="9"/>
  <c r="O155" i="9" s="1"/>
  <c r="O195" i="9"/>
  <c r="N219" i="9"/>
  <c r="O219" i="9" s="1"/>
  <c r="N226" i="9"/>
  <c r="O226" i="9" s="1"/>
  <c r="O230" i="9"/>
  <c r="N273" i="9"/>
  <c r="O273" i="9" s="1"/>
  <c r="N289" i="9"/>
  <c r="O289" i="9" s="1"/>
  <c r="N297" i="9"/>
  <c r="O297" i="9" s="1"/>
  <c r="N313" i="9"/>
  <c r="N12" i="9"/>
  <c r="O12" i="9" s="1"/>
  <c r="N36" i="9"/>
  <c r="N44" i="9"/>
  <c r="N48" i="9"/>
  <c r="O48" i="9" s="1"/>
  <c r="N65" i="9"/>
  <c r="O65" i="9" s="1"/>
  <c r="N92" i="9"/>
  <c r="O92" i="9" s="1"/>
  <c r="O94" i="9"/>
  <c r="N96" i="9"/>
  <c r="O96" i="9" s="1"/>
  <c r="N114" i="9"/>
  <c r="O114" i="9" s="1"/>
  <c r="O127" i="9"/>
  <c r="N146" i="9"/>
  <c r="O146" i="9" s="1"/>
  <c r="O150" i="9"/>
  <c r="O159" i="9"/>
  <c r="N178" i="9"/>
  <c r="O178" i="9" s="1"/>
  <c r="S179" i="9"/>
  <c r="S182" i="9"/>
  <c r="O182" i="9"/>
  <c r="N210" i="9"/>
  <c r="O210" i="9" s="1"/>
  <c r="S211" i="9"/>
  <c r="O211" i="9"/>
  <c r="S214" i="9"/>
  <c r="O214" i="9"/>
  <c r="N242" i="9"/>
  <c r="O242" i="9" s="1"/>
  <c r="S243" i="9"/>
  <c r="O243" i="9"/>
  <c r="S246" i="9"/>
  <c r="O246" i="9"/>
  <c r="S250" i="9"/>
  <c r="N254" i="9"/>
  <c r="O254" i="9" s="1"/>
  <c r="N262" i="9"/>
  <c r="O262" i="9" s="1"/>
  <c r="N266" i="9"/>
  <c r="O266" i="9" s="1"/>
  <c r="O396" i="9"/>
  <c r="N417" i="9"/>
  <c r="O444" i="9"/>
  <c r="N481" i="9"/>
  <c r="N573" i="9"/>
  <c r="N596" i="9"/>
  <c r="N658" i="9"/>
  <c r="O658" i="9" s="1"/>
  <c r="N706" i="9"/>
  <c r="O706" i="9" s="1"/>
  <c r="N838" i="9"/>
  <c r="O838" i="9" s="1"/>
  <c r="N14" i="9"/>
  <c r="O14" i="9" s="1"/>
  <c r="N22" i="9"/>
  <c r="N30" i="9"/>
  <c r="N34" i="9"/>
  <c r="O34" i="9" s="1"/>
  <c r="N42" i="9"/>
  <c r="O42" i="9" s="1"/>
  <c r="O55" i="9"/>
  <c r="N67" i="9"/>
  <c r="O67" i="9" s="1"/>
  <c r="N70" i="9"/>
  <c r="O70" i="9" s="1"/>
  <c r="N73" i="9"/>
  <c r="O73" i="9" s="1"/>
  <c r="O87" i="9"/>
  <c r="N89" i="9"/>
  <c r="O89" i="9" s="1"/>
  <c r="N103" i="9"/>
  <c r="N106" i="9"/>
  <c r="O106" i="9" s="1"/>
  <c r="N130" i="9"/>
  <c r="O130" i="9" s="1"/>
  <c r="O134" i="9"/>
  <c r="N158" i="9"/>
  <c r="N162" i="9"/>
  <c r="O162" i="9" s="1"/>
  <c r="N187" i="9"/>
  <c r="O187" i="9" s="1"/>
  <c r="N190" i="9"/>
  <c r="O190" i="9" s="1"/>
  <c r="N194" i="9"/>
  <c r="O194" i="9" s="1"/>
  <c r="O198" i="9"/>
  <c r="N222" i="9"/>
  <c r="O222" i="9" s="1"/>
  <c r="N305" i="9"/>
  <c r="N16" i="9"/>
  <c r="O16" i="9" s="1"/>
  <c r="N20" i="9"/>
  <c r="N24" i="9"/>
  <c r="O24" i="9" s="1"/>
  <c r="N28" i="9"/>
  <c r="O28" i="9" s="1"/>
  <c r="N32" i="9"/>
  <c r="O32" i="9" s="1"/>
  <c r="N40" i="9"/>
  <c r="O40" i="9" s="1"/>
  <c r="N49" i="9"/>
  <c r="O49" i="9" s="1"/>
  <c r="N62" i="9"/>
  <c r="O62" i="9" s="1"/>
  <c r="O63" i="9"/>
  <c r="N78" i="9"/>
  <c r="O78" i="9" s="1"/>
  <c r="N81" i="9"/>
  <c r="O81" i="9" s="1"/>
  <c r="N13" i="9"/>
  <c r="O13" i="9" s="1"/>
  <c r="N17" i="9"/>
  <c r="O17" i="9" s="1"/>
  <c r="N21" i="9"/>
  <c r="O21" i="9" s="1"/>
  <c r="N25" i="9"/>
  <c r="O25" i="9" s="1"/>
  <c r="N29" i="9"/>
  <c r="N33" i="9"/>
  <c r="O33" i="9" s="1"/>
  <c r="N37" i="9"/>
  <c r="O37" i="9" s="1"/>
  <c r="N41" i="9"/>
  <c r="O41" i="9" s="1"/>
  <c r="N45" i="9"/>
  <c r="O45" i="9" s="1"/>
  <c r="N50" i="9"/>
  <c r="O50" i="9" s="1"/>
  <c r="O51" i="9"/>
  <c r="N53" i="9"/>
  <c r="O53" i="9" s="1"/>
  <c r="N66" i="9"/>
  <c r="O66" i="9" s="1"/>
  <c r="N69" i="9"/>
  <c r="N82" i="9"/>
  <c r="O82" i="9" s="1"/>
  <c r="N85" i="9"/>
  <c r="O85" i="9" s="1"/>
  <c r="N99" i="9"/>
  <c r="O99" i="9" s="1"/>
  <c r="N102" i="9"/>
  <c r="O102" i="9" s="1"/>
  <c r="N119" i="9"/>
  <c r="O119" i="9" s="1"/>
  <c r="N122" i="9"/>
  <c r="O122" i="9" s="1"/>
  <c r="N151" i="9"/>
  <c r="O151" i="9" s="1"/>
  <c r="N154" i="9"/>
  <c r="O154" i="9" s="1"/>
  <c r="O158" i="9"/>
  <c r="O167" i="9"/>
  <c r="N186" i="9"/>
  <c r="O186" i="9" s="1"/>
  <c r="N218" i="9"/>
  <c r="O218" i="9" s="1"/>
  <c r="N258" i="9"/>
  <c r="O258" i="9" s="1"/>
  <c r="N265" i="9"/>
  <c r="O265" i="9" s="1"/>
  <c r="N321" i="9"/>
  <c r="N353" i="9"/>
  <c r="O353" i="9" s="1"/>
  <c r="N385" i="9"/>
  <c r="O385" i="9" s="1"/>
  <c r="N433" i="9"/>
  <c r="N736" i="9"/>
  <c r="N52" i="9"/>
  <c r="O52" i="9" s="1"/>
  <c r="N56" i="9"/>
  <c r="O56" i="9" s="1"/>
  <c r="N60" i="9"/>
  <c r="O60" i="9" s="1"/>
  <c r="N64" i="9"/>
  <c r="O64" i="9" s="1"/>
  <c r="N68" i="9"/>
  <c r="O68" i="9" s="1"/>
  <c r="N72" i="9"/>
  <c r="N76" i="9"/>
  <c r="O76" i="9" s="1"/>
  <c r="N80" i="9"/>
  <c r="O80" i="9" s="1"/>
  <c r="N84" i="9"/>
  <c r="O84" i="9" s="1"/>
  <c r="N88" i="9"/>
  <c r="O88" i="9" s="1"/>
  <c r="N95" i="9"/>
  <c r="O95" i="9" s="1"/>
  <c r="N98" i="9"/>
  <c r="O98" i="9" s="1"/>
  <c r="N269" i="9"/>
  <c r="N285" i="9"/>
  <c r="O285" i="9" s="1"/>
  <c r="N301" i="9"/>
  <c r="O301" i="9" s="1"/>
  <c r="N317" i="9"/>
  <c r="N333" i="9"/>
  <c r="O333" i="9" s="1"/>
  <c r="N349" i="9"/>
  <c r="O349" i="9" s="1"/>
  <c r="N365" i="9"/>
  <c r="O365" i="9" s="1"/>
  <c r="N381" i="9"/>
  <c r="O381" i="9" s="1"/>
  <c r="N397" i="9"/>
  <c r="O397" i="9" s="1"/>
  <c r="N413" i="9"/>
  <c r="O413" i="9" s="1"/>
  <c r="O421" i="9"/>
  <c r="N429" i="9"/>
  <c r="O429" i="9" s="1"/>
  <c r="O437" i="9"/>
  <c r="N445" i="9"/>
  <c r="N461" i="9"/>
  <c r="O461" i="9" s="1"/>
  <c r="N477" i="9"/>
  <c r="O567" i="9"/>
  <c r="N605" i="9"/>
  <c r="O605" i="9" s="1"/>
  <c r="O704" i="9"/>
  <c r="N739" i="9"/>
  <c r="N816" i="9"/>
  <c r="O816" i="9" s="1"/>
  <c r="N826" i="9"/>
  <c r="N329" i="9"/>
  <c r="O340" i="9"/>
  <c r="N345" i="9"/>
  <c r="O345" i="9" s="1"/>
  <c r="O356" i="9"/>
  <c r="N361" i="9"/>
  <c r="N377" i="9"/>
  <c r="S388" i="9"/>
  <c r="N393" i="9"/>
  <c r="O393" i="9" s="1"/>
  <c r="S404" i="9"/>
  <c r="O404" i="9"/>
  <c r="N409" i="9"/>
  <c r="S420" i="9"/>
  <c r="N425" i="9"/>
  <c r="O425" i="9" s="1"/>
  <c r="S436" i="9"/>
  <c r="O436" i="9"/>
  <c r="N441" i="9"/>
  <c r="O441" i="9" s="1"/>
  <c r="S452" i="9"/>
  <c r="O452" i="9"/>
  <c r="N457" i="9"/>
  <c r="O457" i="9" s="1"/>
  <c r="S468" i="9"/>
  <c r="O468" i="9"/>
  <c r="N473" i="9"/>
  <c r="S484" i="9"/>
  <c r="O484" i="9"/>
  <c r="N489" i="9"/>
  <c r="O489" i="9" s="1"/>
  <c r="N497" i="9"/>
  <c r="N505" i="9"/>
  <c r="O505" i="9" s="1"/>
  <c r="N513" i="9"/>
  <c r="N521" i="9"/>
  <c r="N529" i="9"/>
  <c r="N537" i="9"/>
  <c r="O537" i="9" s="1"/>
  <c r="N545" i="9"/>
  <c r="O545" i="9" s="1"/>
  <c r="N553" i="9"/>
  <c r="O553" i="9" s="1"/>
  <c r="N561" i="9"/>
  <c r="O599" i="9"/>
  <c r="S655" i="9"/>
  <c r="O655" i="9"/>
  <c r="S703" i="9"/>
  <c r="O703" i="9"/>
  <c r="O707" i="9"/>
  <c r="N768" i="9"/>
  <c r="O768" i="9" s="1"/>
  <c r="N251" i="9"/>
  <c r="O251" i="9" s="1"/>
  <c r="N261" i="9"/>
  <c r="N264" i="9"/>
  <c r="O264" i="9" s="1"/>
  <c r="N277" i="9"/>
  <c r="N293" i="9"/>
  <c r="O293" i="9" s="1"/>
  <c r="N309" i="9"/>
  <c r="O309" i="9" s="1"/>
  <c r="O317" i="9"/>
  <c r="N325" i="9"/>
  <c r="O325" i="9" s="1"/>
  <c r="N341" i="9"/>
  <c r="O341" i="9" s="1"/>
  <c r="N357" i="9"/>
  <c r="O357" i="9" s="1"/>
  <c r="N373" i="9"/>
  <c r="O373" i="9" s="1"/>
  <c r="O445" i="9"/>
  <c r="O477" i="9"/>
  <c r="N564" i="9"/>
  <c r="O564" i="9" s="1"/>
  <c r="N593" i="9"/>
  <c r="O593" i="9" s="1"/>
  <c r="N684" i="9"/>
  <c r="O684" i="9" s="1"/>
  <c r="N771" i="9"/>
  <c r="O771" i="9" s="1"/>
  <c r="N910" i="9"/>
  <c r="O910" i="9" s="1"/>
  <c r="N492" i="9"/>
  <c r="O492" i="9" s="1"/>
  <c r="O493" i="9"/>
  <c r="N500" i="9"/>
  <c r="O500" i="9" s="1"/>
  <c r="O501" i="9"/>
  <c r="N508" i="9"/>
  <c r="O508" i="9" s="1"/>
  <c r="O509" i="9"/>
  <c r="N516" i="9"/>
  <c r="O516" i="9" s="1"/>
  <c r="O517" i="9"/>
  <c r="N524" i="9"/>
  <c r="O524" i="9" s="1"/>
  <c r="O525" i="9"/>
  <c r="N532" i="9"/>
  <c r="O532" i="9" s="1"/>
  <c r="N540" i="9"/>
  <c r="O540" i="9" s="1"/>
  <c r="O541" i="9"/>
  <c r="N548" i="9"/>
  <c r="O548" i="9" s="1"/>
  <c r="O549" i="9"/>
  <c r="N556" i="9"/>
  <c r="O556" i="9" s="1"/>
  <c r="N576" i="9"/>
  <c r="O576" i="9" s="1"/>
  <c r="O577" i="9"/>
  <c r="N579" i="9"/>
  <c r="O579" i="9" s="1"/>
  <c r="O580" i="9"/>
  <c r="N608" i="9"/>
  <c r="O609" i="9"/>
  <c r="N611" i="9"/>
  <c r="O611" i="9" s="1"/>
  <c r="O639" i="9"/>
  <c r="N660" i="9"/>
  <c r="N671" i="9"/>
  <c r="O671" i="9" s="1"/>
  <c r="N674" i="9"/>
  <c r="O674" i="9" s="1"/>
  <c r="O675" i="9"/>
  <c r="N708" i="9"/>
  <c r="N848" i="9"/>
  <c r="N112" i="9"/>
  <c r="O112" i="9" s="1"/>
  <c r="N116" i="9"/>
  <c r="O116" i="9" s="1"/>
  <c r="N120" i="9"/>
  <c r="O120" i="9" s="1"/>
  <c r="N124" i="9"/>
  <c r="N128" i="9"/>
  <c r="O128" i="9" s="1"/>
  <c r="N132" i="9"/>
  <c r="O132" i="9" s="1"/>
  <c r="N136" i="9"/>
  <c r="O136" i="9" s="1"/>
  <c r="N140" i="9"/>
  <c r="O140" i="9" s="1"/>
  <c r="N144" i="9"/>
  <c r="O144" i="9" s="1"/>
  <c r="N148" i="9"/>
  <c r="O148" i="9" s="1"/>
  <c r="N152" i="9"/>
  <c r="O152" i="9" s="1"/>
  <c r="N156" i="9"/>
  <c r="O156" i="9" s="1"/>
  <c r="N160" i="9"/>
  <c r="O160" i="9" s="1"/>
  <c r="N164" i="9"/>
  <c r="O164" i="9" s="1"/>
  <c r="N168" i="9"/>
  <c r="O168" i="9" s="1"/>
  <c r="N172" i="9"/>
  <c r="O172" i="9" s="1"/>
  <c r="N176" i="9"/>
  <c r="O176" i="9" s="1"/>
  <c r="N180" i="9"/>
  <c r="O180" i="9" s="1"/>
  <c r="N184" i="9"/>
  <c r="O184" i="9" s="1"/>
  <c r="N188" i="9"/>
  <c r="O188" i="9" s="1"/>
  <c r="N192" i="9"/>
  <c r="O192" i="9" s="1"/>
  <c r="N196" i="9"/>
  <c r="O196" i="9" s="1"/>
  <c r="N200" i="9"/>
  <c r="O200" i="9" s="1"/>
  <c r="N204" i="9"/>
  <c r="O204" i="9" s="1"/>
  <c r="N208" i="9"/>
  <c r="O208" i="9" s="1"/>
  <c r="N212" i="9"/>
  <c r="O212" i="9" s="1"/>
  <c r="N216" i="9"/>
  <c r="O216" i="9" s="1"/>
  <c r="N220" i="9"/>
  <c r="O220" i="9" s="1"/>
  <c r="N224" i="9"/>
  <c r="O224" i="9" s="1"/>
  <c r="N228" i="9"/>
  <c r="O228" i="9" s="1"/>
  <c r="N232" i="9"/>
  <c r="O232" i="9" s="1"/>
  <c r="N236" i="9"/>
  <c r="O236" i="9" s="1"/>
  <c r="N240" i="9"/>
  <c r="N244" i="9"/>
  <c r="O244" i="9" s="1"/>
  <c r="N248" i="9"/>
  <c r="O248" i="9" s="1"/>
  <c r="N253" i="9"/>
  <c r="O253" i="9" s="1"/>
  <c r="N256" i="9"/>
  <c r="O256" i="9" s="1"/>
  <c r="O565" i="9"/>
  <c r="N581" i="9"/>
  <c r="O581" i="9" s="1"/>
  <c r="N589" i="9"/>
  <c r="O597" i="9"/>
  <c r="N613" i="9"/>
  <c r="O613" i="9" s="1"/>
  <c r="N624" i="9"/>
  <c r="O624" i="9" s="1"/>
  <c r="O630" i="9"/>
  <c r="N636" i="9"/>
  <c r="O636" i="9" s="1"/>
  <c r="N640" i="9"/>
  <c r="O640" i="9" s="1"/>
  <c r="O642" i="9"/>
  <c r="N676" i="9"/>
  <c r="O676" i="9" s="1"/>
  <c r="N726" i="9"/>
  <c r="O726" i="9" s="1"/>
  <c r="N748" i="9"/>
  <c r="O748" i="9" s="1"/>
  <c r="N758" i="9"/>
  <c r="N778" i="9"/>
  <c r="O778" i="9" s="1"/>
  <c r="N800" i="9"/>
  <c r="O800" i="9" s="1"/>
  <c r="O806" i="9"/>
  <c r="O835" i="9"/>
  <c r="O839" i="9"/>
  <c r="N867" i="9"/>
  <c r="O867" i="9" s="1"/>
  <c r="O868" i="9"/>
  <c r="N870" i="9"/>
  <c r="O870" i="9" s="1"/>
  <c r="N919" i="9"/>
  <c r="N926" i="9"/>
  <c r="N93" i="9"/>
  <c r="O93" i="9" s="1"/>
  <c r="N97" i="9"/>
  <c r="O97" i="9" s="1"/>
  <c r="N101" i="9"/>
  <c r="N105" i="9"/>
  <c r="O105" i="9" s="1"/>
  <c r="N109" i="9"/>
  <c r="O109" i="9" s="1"/>
  <c r="N113" i="9"/>
  <c r="O113" i="9" s="1"/>
  <c r="N117" i="9"/>
  <c r="O117" i="9" s="1"/>
  <c r="N121" i="9"/>
  <c r="O121" i="9" s="1"/>
  <c r="N125" i="9"/>
  <c r="O125" i="9" s="1"/>
  <c r="N129" i="9"/>
  <c r="O129" i="9" s="1"/>
  <c r="N133" i="9"/>
  <c r="O133" i="9" s="1"/>
  <c r="N137" i="9"/>
  <c r="O137" i="9" s="1"/>
  <c r="N141" i="9"/>
  <c r="O141" i="9" s="1"/>
  <c r="N145" i="9"/>
  <c r="N149" i="9"/>
  <c r="O149" i="9" s="1"/>
  <c r="N153" i="9"/>
  <c r="O153" i="9" s="1"/>
  <c r="N157" i="9"/>
  <c r="O157" i="9" s="1"/>
  <c r="N161" i="9"/>
  <c r="O161" i="9" s="1"/>
  <c r="N165" i="9"/>
  <c r="O165" i="9" s="1"/>
  <c r="N169" i="9"/>
  <c r="O169" i="9" s="1"/>
  <c r="N173" i="9"/>
  <c r="O173" i="9" s="1"/>
  <c r="N177" i="9"/>
  <c r="O177" i="9" s="1"/>
  <c r="N181" i="9"/>
  <c r="O181" i="9" s="1"/>
  <c r="N185" i="9"/>
  <c r="O185" i="9" s="1"/>
  <c r="N189" i="9"/>
  <c r="O189" i="9" s="1"/>
  <c r="N193" i="9"/>
  <c r="O193" i="9" s="1"/>
  <c r="N197" i="9"/>
  <c r="O197" i="9" s="1"/>
  <c r="N201" i="9"/>
  <c r="O201" i="9" s="1"/>
  <c r="N205" i="9"/>
  <c r="O205" i="9" s="1"/>
  <c r="N209" i="9"/>
  <c r="O209" i="9" s="1"/>
  <c r="N213" i="9"/>
  <c r="O213" i="9" s="1"/>
  <c r="N217" i="9"/>
  <c r="O217" i="9" s="1"/>
  <c r="N221" i="9"/>
  <c r="O221" i="9" s="1"/>
  <c r="N225" i="9"/>
  <c r="O225" i="9" s="1"/>
  <c r="N229" i="9"/>
  <c r="O229" i="9" s="1"/>
  <c r="N233" i="9"/>
  <c r="O233" i="9" s="1"/>
  <c r="N237" i="9"/>
  <c r="O237" i="9" s="1"/>
  <c r="N241" i="9"/>
  <c r="O241" i="9" s="1"/>
  <c r="N245" i="9"/>
  <c r="O245" i="9" s="1"/>
  <c r="N249" i="9"/>
  <c r="O249" i="9" s="1"/>
  <c r="N257" i="9"/>
  <c r="O257" i="9" s="1"/>
  <c r="N260" i="9"/>
  <c r="O260" i="9" s="1"/>
  <c r="N272" i="9"/>
  <c r="O272" i="9" s="1"/>
  <c r="N280" i="9"/>
  <c r="O280" i="9" s="1"/>
  <c r="O281" i="9"/>
  <c r="N288" i="9"/>
  <c r="O288" i="9" s="1"/>
  <c r="N296" i="9"/>
  <c r="O296" i="9" s="1"/>
  <c r="N304" i="9"/>
  <c r="O304" i="9" s="1"/>
  <c r="O305" i="9"/>
  <c r="N312" i="9"/>
  <c r="O312" i="9" s="1"/>
  <c r="O313" i="9"/>
  <c r="N320" i="9"/>
  <c r="O320" i="9" s="1"/>
  <c r="O321" i="9"/>
  <c r="N328" i="9"/>
  <c r="O328" i="9" s="1"/>
  <c r="O329" i="9"/>
  <c r="N336" i="9"/>
  <c r="O336" i="9" s="1"/>
  <c r="O337" i="9"/>
  <c r="N344" i="9"/>
  <c r="O344" i="9" s="1"/>
  <c r="N352" i="9"/>
  <c r="O352" i="9" s="1"/>
  <c r="N360" i="9"/>
  <c r="O360" i="9" s="1"/>
  <c r="O361" i="9"/>
  <c r="N368" i="9"/>
  <c r="O368" i="9" s="1"/>
  <c r="N376" i="9"/>
  <c r="O376" i="9" s="1"/>
  <c r="O377" i="9"/>
  <c r="N384" i="9"/>
  <c r="O384" i="9" s="1"/>
  <c r="N392" i="9"/>
  <c r="O392" i="9" s="1"/>
  <c r="N400" i="9"/>
  <c r="O400" i="9" s="1"/>
  <c r="O401" i="9"/>
  <c r="N408" i="9"/>
  <c r="O409" i="9"/>
  <c r="N416" i="9"/>
  <c r="O416" i="9" s="1"/>
  <c r="O417" i="9"/>
  <c r="N424" i="9"/>
  <c r="O424" i="9" s="1"/>
  <c r="N432" i="9"/>
  <c r="O432" i="9" s="1"/>
  <c r="O433" i="9"/>
  <c r="N440" i="9"/>
  <c r="O440" i="9" s="1"/>
  <c r="N448" i="9"/>
  <c r="O448" i="9" s="1"/>
  <c r="O449" i="9"/>
  <c r="N456" i="9"/>
  <c r="O456" i="9" s="1"/>
  <c r="N464" i="9"/>
  <c r="O464" i="9" s="1"/>
  <c r="N472" i="9"/>
  <c r="O472" i="9" s="1"/>
  <c r="O473" i="9"/>
  <c r="N480" i="9"/>
  <c r="O480" i="9" s="1"/>
  <c r="O481" i="9"/>
  <c r="N488" i="9"/>
  <c r="O488" i="9" s="1"/>
  <c r="N496" i="9"/>
  <c r="O496" i="9" s="1"/>
  <c r="O497" i="9"/>
  <c r="N504" i="9"/>
  <c r="O504" i="9" s="1"/>
  <c r="N512" i="9"/>
  <c r="O512" i="9" s="1"/>
  <c r="O513" i="9"/>
  <c r="N520" i="9"/>
  <c r="O520" i="9" s="1"/>
  <c r="N528" i="9"/>
  <c r="O528" i="9" s="1"/>
  <c r="O529" i="9"/>
  <c r="N536" i="9"/>
  <c r="O536" i="9" s="1"/>
  <c r="N544" i="9"/>
  <c r="O544" i="9" s="1"/>
  <c r="N552" i="9"/>
  <c r="O552" i="9" s="1"/>
  <c r="N560" i="9"/>
  <c r="O560" i="9" s="1"/>
  <c r="O561" i="9"/>
  <c r="N563" i="9"/>
  <c r="O563" i="9" s="1"/>
  <c r="N569" i="9"/>
  <c r="O569" i="9" s="1"/>
  <c r="N592" i="9"/>
  <c r="O592" i="9" s="1"/>
  <c r="N595" i="9"/>
  <c r="O595" i="9" s="1"/>
  <c r="O596" i="9"/>
  <c r="N601" i="9"/>
  <c r="O601" i="9" s="1"/>
  <c r="N627" i="9"/>
  <c r="N643" i="9"/>
  <c r="O643" i="9" s="1"/>
  <c r="N694" i="9"/>
  <c r="O694" i="9" s="1"/>
  <c r="N716" i="9"/>
  <c r="N735" i="9"/>
  <c r="O735" i="9" s="1"/>
  <c r="O736" i="9"/>
  <c r="N738" i="9"/>
  <c r="O738" i="9" s="1"/>
  <c r="O739" i="9"/>
  <c r="O742" i="9"/>
  <c r="N767" i="9"/>
  <c r="O767" i="9" s="1"/>
  <c r="N770" i="9"/>
  <c r="O770" i="9" s="1"/>
  <c r="O774" i="9"/>
  <c r="N803" i="9"/>
  <c r="N807" i="9"/>
  <c r="N836" i="9"/>
  <c r="O836" i="9" s="1"/>
  <c r="N872" i="9"/>
  <c r="O872" i="9" s="1"/>
  <c r="N887" i="9"/>
  <c r="N890" i="9"/>
  <c r="O890" i="9" s="1"/>
  <c r="N938" i="9"/>
  <c r="N270" i="9"/>
  <c r="O270" i="9" s="1"/>
  <c r="N274" i="9"/>
  <c r="O274" i="9" s="1"/>
  <c r="N278" i="9"/>
  <c r="O278" i="9" s="1"/>
  <c r="N282" i="9"/>
  <c r="O282" i="9" s="1"/>
  <c r="N286" i="9"/>
  <c r="O286" i="9" s="1"/>
  <c r="N290" i="9"/>
  <c r="O290" i="9" s="1"/>
  <c r="N294" i="9"/>
  <c r="O294" i="9" s="1"/>
  <c r="N298" i="9"/>
  <c r="O298" i="9" s="1"/>
  <c r="N302" i="9"/>
  <c r="N306" i="9"/>
  <c r="O306" i="9" s="1"/>
  <c r="N310" i="9"/>
  <c r="O310" i="9" s="1"/>
  <c r="N314" i="9"/>
  <c r="O314" i="9" s="1"/>
  <c r="N318" i="9"/>
  <c r="O318" i="9" s="1"/>
  <c r="N322" i="9"/>
  <c r="O322" i="9" s="1"/>
  <c r="N326" i="9"/>
  <c r="O326" i="9" s="1"/>
  <c r="N330" i="9"/>
  <c r="O330" i="9" s="1"/>
  <c r="N334" i="9"/>
  <c r="O334" i="9" s="1"/>
  <c r="N338" i="9"/>
  <c r="O338" i="9" s="1"/>
  <c r="N342" i="9"/>
  <c r="O342" i="9" s="1"/>
  <c r="N346" i="9"/>
  <c r="O346" i="9" s="1"/>
  <c r="N350" i="9"/>
  <c r="N354" i="9"/>
  <c r="O354" i="9" s="1"/>
  <c r="N358" i="9"/>
  <c r="O358" i="9" s="1"/>
  <c r="N362" i="9"/>
  <c r="N366" i="9"/>
  <c r="O366" i="9" s="1"/>
  <c r="N370" i="9"/>
  <c r="O370" i="9" s="1"/>
  <c r="N374" i="9"/>
  <c r="O374" i="9" s="1"/>
  <c r="N378" i="9"/>
  <c r="O378" i="9" s="1"/>
  <c r="N382" i="9"/>
  <c r="O382" i="9" s="1"/>
  <c r="N386" i="9"/>
  <c r="O386" i="9" s="1"/>
  <c r="N390" i="9"/>
  <c r="O390" i="9" s="1"/>
  <c r="N394" i="9"/>
  <c r="N398" i="9"/>
  <c r="N402" i="9"/>
  <c r="O402" i="9" s="1"/>
  <c r="N406" i="9"/>
  <c r="N410" i="9"/>
  <c r="O410" i="9" s="1"/>
  <c r="N414" i="9"/>
  <c r="O414" i="9" s="1"/>
  <c r="N418" i="9"/>
  <c r="O418" i="9" s="1"/>
  <c r="N422" i="9"/>
  <c r="O422" i="9" s="1"/>
  <c r="N426" i="9"/>
  <c r="O426" i="9" s="1"/>
  <c r="N430" i="9"/>
  <c r="O430" i="9" s="1"/>
  <c r="N434" i="9"/>
  <c r="O434" i="9" s="1"/>
  <c r="N438" i="9"/>
  <c r="O438" i="9" s="1"/>
  <c r="N442" i="9"/>
  <c r="O442" i="9" s="1"/>
  <c r="N446" i="9"/>
  <c r="N450" i="9"/>
  <c r="O450" i="9" s="1"/>
  <c r="N454" i="9"/>
  <c r="N458" i="9"/>
  <c r="O458" i="9" s="1"/>
  <c r="N462" i="9"/>
  <c r="O462" i="9" s="1"/>
  <c r="N466" i="9"/>
  <c r="O466" i="9" s="1"/>
  <c r="N470" i="9"/>
  <c r="O470" i="9" s="1"/>
  <c r="N474" i="9"/>
  <c r="O474" i="9" s="1"/>
  <c r="N478" i="9"/>
  <c r="O478" i="9" s="1"/>
  <c r="N482" i="9"/>
  <c r="O482" i="9" s="1"/>
  <c r="N486" i="9"/>
  <c r="O486" i="9" s="1"/>
  <c r="N490" i="9"/>
  <c r="O490" i="9" s="1"/>
  <c r="N494" i="9"/>
  <c r="O494" i="9" s="1"/>
  <c r="N498" i="9"/>
  <c r="O498" i="9" s="1"/>
  <c r="N502" i="9"/>
  <c r="O502" i="9" s="1"/>
  <c r="N506" i="9"/>
  <c r="O506" i="9" s="1"/>
  <c r="N510" i="9"/>
  <c r="O510" i="9" s="1"/>
  <c r="N514" i="9"/>
  <c r="N518" i="9"/>
  <c r="O518" i="9" s="1"/>
  <c r="N522" i="9"/>
  <c r="O522" i="9" s="1"/>
  <c r="N526" i="9"/>
  <c r="O526" i="9" s="1"/>
  <c r="N530" i="9"/>
  <c r="O530" i="9" s="1"/>
  <c r="N534" i="9"/>
  <c r="O534" i="9" s="1"/>
  <c r="N538" i="9"/>
  <c r="O538" i="9" s="1"/>
  <c r="N542" i="9"/>
  <c r="O542" i="9" s="1"/>
  <c r="N546" i="9"/>
  <c r="O546" i="9" s="1"/>
  <c r="N550" i="9"/>
  <c r="O550" i="9" s="1"/>
  <c r="N554" i="9"/>
  <c r="O554" i="9" s="1"/>
  <c r="N558" i="9"/>
  <c r="O558" i="9" s="1"/>
  <c r="N568" i="9"/>
  <c r="O568" i="9" s="1"/>
  <c r="S569" i="9"/>
  <c r="N571" i="9"/>
  <c r="O571" i="9" s="1"/>
  <c r="N584" i="9"/>
  <c r="O584" i="9" s="1"/>
  <c r="S585" i="9"/>
  <c r="O585" i="9"/>
  <c r="N587" i="9"/>
  <c r="O587" i="9" s="1"/>
  <c r="N600" i="9"/>
  <c r="O600" i="9" s="1"/>
  <c r="S601" i="9"/>
  <c r="N603" i="9"/>
  <c r="O603" i="9" s="1"/>
  <c r="N616" i="9"/>
  <c r="O616" i="9" s="1"/>
  <c r="S617" i="9"/>
  <c r="N619" i="9"/>
  <c r="O619" i="9" s="1"/>
  <c r="N620" i="9"/>
  <c r="O620" i="9" s="1"/>
  <c r="N644" i="9"/>
  <c r="O644" i="9" s="1"/>
  <c r="S646" i="9"/>
  <c r="O646" i="9"/>
  <c r="N687" i="9"/>
  <c r="O687" i="9" s="1"/>
  <c r="S688" i="9"/>
  <c r="N690" i="9"/>
  <c r="O690" i="9" s="1"/>
  <c r="S691" i="9"/>
  <c r="N696" i="9"/>
  <c r="O696" i="9" s="1"/>
  <c r="N719" i="9"/>
  <c r="O719" i="9" s="1"/>
  <c r="S720" i="9"/>
  <c r="N722" i="9"/>
  <c r="O722" i="9" s="1"/>
  <c r="S723" i="9"/>
  <c r="N728" i="9"/>
  <c r="O728" i="9" s="1"/>
  <c r="N751" i="9"/>
  <c r="O751" i="9" s="1"/>
  <c r="S752" i="9"/>
  <c r="N754" i="9"/>
  <c r="S755" i="9"/>
  <c r="O755" i="9"/>
  <c r="N760" i="9"/>
  <c r="O760" i="9" s="1"/>
  <c r="N784" i="9"/>
  <c r="O784" i="9" s="1"/>
  <c r="S786" i="9"/>
  <c r="O786" i="9"/>
  <c r="N794" i="9"/>
  <c r="O804" i="9"/>
  <c r="N840" i="9"/>
  <c r="O840" i="9" s="1"/>
  <c r="N903" i="9"/>
  <c r="O903" i="9" s="1"/>
  <c r="N255" i="9"/>
  <c r="O255" i="9" s="1"/>
  <c r="N259" i="9"/>
  <c r="O259" i="9" s="1"/>
  <c r="N263" i="9"/>
  <c r="O263" i="9" s="1"/>
  <c r="N267" i="9"/>
  <c r="O267" i="9" s="1"/>
  <c r="N271" i="9"/>
  <c r="O271" i="9" s="1"/>
  <c r="N275" i="9"/>
  <c r="O275" i="9" s="1"/>
  <c r="N279" i="9"/>
  <c r="O279" i="9" s="1"/>
  <c r="N283" i="9"/>
  <c r="O283" i="9" s="1"/>
  <c r="N287" i="9"/>
  <c r="O287" i="9" s="1"/>
  <c r="N291" i="9"/>
  <c r="O291" i="9" s="1"/>
  <c r="N295" i="9"/>
  <c r="O295" i="9" s="1"/>
  <c r="N299" i="9"/>
  <c r="O299" i="9" s="1"/>
  <c r="N303" i="9"/>
  <c r="O303" i="9" s="1"/>
  <c r="N307" i="9"/>
  <c r="O307" i="9" s="1"/>
  <c r="N311" i="9"/>
  <c r="O311" i="9" s="1"/>
  <c r="N315" i="9"/>
  <c r="O315" i="9" s="1"/>
  <c r="N319" i="9"/>
  <c r="O319" i="9" s="1"/>
  <c r="N323" i="9"/>
  <c r="O323" i="9" s="1"/>
  <c r="N327" i="9"/>
  <c r="O327" i="9" s="1"/>
  <c r="N331" i="9"/>
  <c r="O331" i="9" s="1"/>
  <c r="N335" i="9"/>
  <c r="O335" i="9" s="1"/>
  <c r="N339" i="9"/>
  <c r="O339" i="9" s="1"/>
  <c r="N343" i="9"/>
  <c r="O343" i="9" s="1"/>
  <c r="N347" i="9"/>
  <c r="O347" i="9" s="1"/>
  <c r="N351" i="9"/>
  <c r="O351" i="9" s="1"/>
  <c r="N355" i="9"/>
  <c r="O355" i="9" s="1"/>
  <c r="N359" i="9"/>
  <c r="O359" i="9" s="1"/>
  <c r="N363" i="9"/>
  <c r="O363" i="9" s="1"/>
  <c r="N367" i="9"/>
  <c r="O367" i="9" s="1"/>
  <c r="N371" i="9"/>
  <c r="O371" i="9" s="1"/>
  <c r="N375" i="9"/>
  <c r="O375" i="9" s="1"/>
  <c r="N379" i="9"/>
  <c r="O379" i="9" s="1"/>
  <c r="N383" i="9"/>
  <c r="O383" i="9" s="1"/>
  <c r="N387" i="9"/>
  <c r="O387" i="9" s="1"/>
  <c r="N391" i="9"/>
  <c r="O391" i="9" s="1"/>
  <c r="N395" i="9"/>
  <c r="O395" i="9" s="1"/>
  <c r="N399" i="9"/>
  <c r="O399" i="9" s="1"/>
  <c r="N403" i="9"/>
  <c r="O403" i="9" s="1"/>
  <c r="N407" i="9"/>
  <c r="O407" i="9" s="1"/>
  <c r="N411" i="9"/>
  <c r="O411" i="9" s="1"/>
  <c r="N415" i="9"/>
  <c r="O415" i="9" s="1"/>
  <c r="N419" i="9"/>
  <c r="O419" i="9" s="1"/>
  <c r="N423" i="9"/>
  <c r="O423" i="9" s="1"/>
  <c r="N427" i="9"/>
  <c r="O427" i="9" s="1"/>
  <c r="N431" i="9"/>
  <c r="O431" i="9" s="1"/>
  <c r="N435" i="9"/>
  <c r="O435" i="9" s="1"/>
  <c r="N439" i="9"/>
  <c r="O439" i="9" s="1"/>
  <c r="N443" i="9"/>
  <c r="O443" i="9" s="1"/>
  <c r="N447" i="9"/>
  <c r="O447" i="9" s="1"/>
  <c r="N451" i="9"/>
  <c r="O451" i="9" s="1"/>
  <c r="N455" i="9"/>
  <c r="O455" i="9" s="1"/>
  <c r="N459" i="9"/>
  <c r="O459" i="9" s="1"/>
  <c r="N463" i="9"/>
  <c r="O463" i="9" s="1"/>
  <c r="N467" i="9"/>
  <c r="O467" i="9" s="1"/>
  <c r="N471" i="9"/>
  <c r="O471" i="9" s="1"/>
  <c r="N475" i="9"/>
  <c r="O475" i="9" s="1"/>
  <c r="N479" i="9"/>
  <c r="O479" i="9" s="1"/>
  <c r="N483" i="9"/>
  <c r="O483" i="9" s="1"/>
  <c r="N487" i="9"/>
  <c r="O487" i="9" s="1"/>
  <c r="N491" i="9"/>
  <c r="O491" i="9" s="1"/>
  <c r="N495" i="9"/>
  <c r="O495" i="9" s="1"/>
  <c r="N499" i="9"/>
  <c r="O499" i="9" s="1"/>
  <c r="N503" i="9"/>
  <c r="O503" i="9" s="1"/>
  <c r="N507" i="9"/>
  <c r="O507" i="9" s="1"/>
  <c r="N511" i="9"/>
  <c r="N515" i="9"/>
  <c r="O515" i="9" s="1"/>
  <c r="N519" i="9"/>
  <c r="O519" i="9" s="1"/>
  <c r="N523" i="9"/>
  <c r="O523" i="9" s="1"/>
  <c r="N527" i="9"/>
  <c r="O527" i="9" s="1"/>
  <c r="N531" i="9"/>
  <c r="O531" i="9" s="1"/>
  <c r="N535" i="9"/>
  <c r="O535" i="9" s="1"/>
  <c r="N539" i="9"/>
  <c r="O539" i="9" s="1"/>
  <c r="N543" i="9"/>
  <c r="O543" i="9" s="1"/>
  <c r="N547" i="9"/>
  <c r="O547" i="9" s="1"/>
  <c r="N551" i="9"/>
  <c r="O551" i="9" s="1"/>
  <c r="N555" i="9"/>
  <c r="O555" i="9" s="1"/>
  <c r="N559" i="9"/>
  <c r="O559" i="9" s="1"/>
  <c r="N572" i="9"/>
  <c r="O572" i="9" s="1"/>
  <c r="O573" i="9"/>
  <c r="N575" i="9"/>
  <c r="O575" i="9" s="1"/>
  <c r="N588" i="9"/>
  <c r="O588" i="9" s="1"/>
  <c r="O589" i="9"/>
  <c r="N591" i="9"/>
  <c r="O591" i="9" s="1"/>
  <c r="N604" i="9"/>
  <c r="O604" i="9" s="1"/>
  <c r="N607" i="9"/>
  <c r="O607" i="9" s="1"/>
  <c r="N623" i="9"/>
  <c r="O623" i="9" s="1"/>
  <c r="N626" i="9"/>
  <c r="O626" i="9" s="1"/>
  <c r="O627" i="9"/>
  <c r="N632" i="9"/>
  <c r="O632" i="9" s="1"/>
  <c r="N652" i="9"/>
  <c r="O652" i="9" s="1"/>
  <c r="N668" i="9"/>
  <c r="N692" i="9"/>
  <c r="O692" i="9" s="1"/>
  <c r="N700" i="9"/>
  <c r="O700" i="9" s="1"/>
  <c r="O708" i="9"/>
  <c r="N724" i="9"/>
  <c r="O724" i="9" s="1"/>
  <c r="N732" i="9"/>
  <c r="O732" i="9" s="1"/>
  <c r="N756" i="9"/>
  <c r="O756" i="9" s="1"/>
  <c r="O758" i="9"/>
  <c r="N764" i="9"/>
  <c r="O764" i="9" s="1"/>
  <c r="N780" i="9"/>
  <c r="O780" i="9" s="1"/>
  <c r="N799" i="9"/>
  <c r="O799" i="9" s="1"/>
  <c r="N802" i="9"/>
  <c r="O802" i="9" s="1"/>
  <c r="O803" i="9"/>
  <c r="O807" i="9"/>
  <c r="N858" i="9"/>
  <c r="O858" i="9" s="1"/>
  <c r="N884" i="9"/>
  <c r="O884" i="9" s="1"/>
  <c r="N895" i="9"/>
  <c r="O895" i="9" s="1"/>
  <c r="O911" i="9"/>
  <c r="N935" i="9"/>
  <c r="O935" i="9" s="1"/>
  <c r="N562" i="9"/>
  <c r="O562" i="9" s="1"/>
  <c r="N566" i="9"/>
  <c r="O566" i="9" s="1"/>
  <c r="N570" i="9"/>
  <c r="O570" i="9" s="1"/>
  <c r="N574" i="9"/>
  <c r="O574" i="9" s="1"/>
  <c r="N578" i="9"/>
  <c r="O578" i="9" s="1"/>
  <c r="N582" i="9"/>
  <c r="O582" i="9" s="1"/>
  <c r="N586" i="9"/>
  <c r="O586" i="9" s="1"/>
  <c r="N590" i="9"/>
  <c r="O590" i="9" s="1"/>
  <c r="N594" i="9"/>
  <c r="O594" i="9" s="1"/>
  <c r="N598" i="9"/>
  <c r="O598" i="9" s="1"/>
  <c r="N602" i="9"/>
  <c r="O602" i="9" s="1"/>
  <c r="N606" i="9"/>
  <c r="O606" i="9" s="1"/>
  <c r="N610" i="9"/>
  <c r="O610" i="9" s="1"/>
  <c r="N614" i="9"/>
  <c r="O614" i="9" s="1"/>
  <c r="N618" i="9"/>
  <c r="O618" i="9" s="1"/>
  <c r="N631" i="9"/>
  <c r="O631" i="9" s="1"/>
  <c r="S632" i="9"/>
  <c r="N634" i="9"/>
  <c r="O634" i="9" s="1"/>
  <c r="N647" i="9"/>
  <c r="O647" i="9" s="1"/>
  <c r="S648" i="9"/>
  <c r="O648" i="9"/>
  <c r="N650" i="9"/>
  <c r="O650" i="9" s="1"/>
  <c r="N663" i="9"/>
  <c r="S664" i="9"/>
  <c r="N666" i="9"/>
  <c r="O666" i="9" s="1"/>
  <c r="N679" i="9"/>
  <c r="O679" i="9" s="1"/>
  <c r="S680" i="9"/>
  <c r="O680" i="9"/>
  <c r="N682" i="9"/>
  <c r="O682" i="9" s="1"/>
  <c r="N695" i="9"/>
  <c r="O695" i="9" s="1"/>
  <c r="S696" i="9"/>
  <c r="N698" i="9"/>
  <c r="O698" i="9" s="1"/>
  <c r="N711" i="9"/>
  <c r="O711" i="9" s="1"/>
  <c r="S712" i="9"/>
  <c r="N714" i="9"/>
  <c r="O714" i="9" s="1"/>
  <c r="N727" i="9"/>
  <c r="O727" i="9" s="1"/>
  <c r="S728" i="9"/>
  <c r="N730" i="9"/>
  <c r="O730" i="9" s="1"/>
  <c r="N743" i="9"/>
  <c r="O743" i="9" s="1"/>
  <c r="S744" i="9"/>
  <c r="N746" i="9"/>
  <c r="O746" i="9" s="1"/>
  <c r="N759" i="9"/>
  <c r="O759" i="9" s="1"/>
  <c r="S760" i="9"/>
  <c r="N762" i="9"/>
  <c r="O762" i="9" s="1"/>
  <c r="N775" i="9"/>
  <c r="O775" i="9" s="1"/>
  <c r="S776" i="9"/>
  <c r="O776" i="9"/>
  <c r="N787" i="9"/>
  <c r="O787" i="9" s="1"/>
  <c r="S788" i="9"/>
  <c r="O788" i="9"/>
  <c r="N790" i="9"/>
  <c r="O790" i="9" s="1"/>
  <c r="S791" i="9"/>
  <c r="N808" i="9"/>
  <c r="O808" i="9" s="1"/>
  <c r="S810" i="9"/>
  <c r="O810" i="9"/>
  <c r="N812" i="9"/>
  <c r="N819" i="9"/>
  <c r="O819" i="9" s="1"/>
  <c r="S820" i="9"/>
  <c r="O820" i="9"/>
  <c r="N822" i="9"/>
  <c r="O822" i="9" s="1"/>
  <c r="S823" i="9"/>
  <c r="N828" i="9"/>
  <c r="O828" i="9" s="1"/>
  <c r="N851" i="9"/>
  <c r="O851" i="9" s="1"/>
  <c r="S852" i="9"/>
  <c r="O852" i="9"/>
  <c r="N854" i="9"/>
  <c r="O854" i="9" s="1"/>
  <c r="S855" i="9"/>
  <c r="N860" i="9"/>
  <c r="O860" i="9" s="1"/>
  <c r="N880" i="9"/>
  <c r="O880" i="9" s="1"/>
  <c r="N951" i="9"/>
  <c r="O951" i="9" s="1"/>
  <c r="O957" i="9"/>
  <c r="N963" i="9"/>
  <c r="O963" i="9" s="1"/>
  <c r="N973" i="9"/>
  <c r="O973" i="9" s="1"/>
  <c r="N989" i="9"/>
  <c r="N622" i="9"/>
  <c r="N635" i="9"/>
  <c r="N638" i="9"/>
  <c r="O638" i="9" s="1"/>
  <c r="N651" i="9"/>
  <c r="O651" i="9" s="1"/>
  <c r="N654" i="9"/>
  <c r="O654" i="9" s="1"/>
  <c r="N667" i="9"/>
  <c r="O667" i="9" s="1"/>
  <c r="N670" i="9"/>
  <c r="O670" i="9" s="1"/>
  <c r="N683" i="9"/>
  <c r="O683" i="9" s="1"/>
  <c r="N686" i="9"/>
  <c r="O686" i="9" s="1"/>
  <c r="N699" i="9"/>
  <c r="O699" i="9" s="1"/>
  <c r="N702" i="9"/>
  <c r="O702" i="9" s="1"/>
  <c r="N715" i="9"/>
  <c r="O715" i="9" s="1"/>
  <c r="O716" i="9"/>
  <c r="N718" i="9"/>
  <c r="O718" i="9" s="1"/>
  <c r="N731" i="9"/>
  <c r="O731" i="9" s="1"/>
  <c r="N734" i="9"/>
  <c r="O734" i="9" s="1"/>
  <c r="N747" i="9"/>
  <c r="O747" i="9" s="1"/>
  <c r="N750" i="9"/>
  <c r="O750" i="9" s="1"/>
  <c r="N763" i="9"/>
  <c r="O763" i="9" s="1"/>
  <c r="N766" i="9"/>
  <c r="O766" i="9" s="1"/>
  <c r="N792" i="9"/>
  <c r="O792" i="9" s="1"/>
  <c r="O794" i="9"/>
  <c r="N796" i="9"/>
  <c r="O796" i="9" s="1"/>
  <c r="N815" i="9"/>
  <c r="O815" i="9" s="1"/>
  <c r="S818" i="9"/>
  <c r="N818" i="9"/>
  <c r="O818" i="9" s="1"/>
  <c r="N824" i="9"/>
  <c r="O824" i="9" s="1"/>
  <c r="O826" i="9"/>
  <c r="N832" i="9"/>
  <c r="O832" i="9" s="1"/>
  <c r="N856" i="9"/>
  <c r="O856" i="9" s="1"/>
  <c r="N864" i="9"/>
  <c r="O864" i="9" s="1"/>
  <c r="N883" i="9"/>
  <c r="O883" i="9" s="1"/>
  <c r="N886" i="9"/>
  <c r="O887" i="9"/>
  <c r="N902" i="9"/>
  <c r="O902" i="9" s="1"/>
  <c r="N918" i="9"/>
  <c r="O918" i="9" s="1"/>
  <c r="O919" i="9"/>
  <c r="N934" i="9"/>
  <c r="O934" i="9" s="1"/>
  <c r="N937" i="9"/>
  <c r="O937" i="9" s="1"/>
  <c r="O938" i="9"/>
  <c r="O941" i="9"/>
  <c r="N954" i="9"/>
  <c r="N986" i="9"/>
  <c r="N1014" i="9"/>
  <c r="O1014" i="9" s="1"/>
  <c r="N621" i="9"/>
  <c r="N625" i="9"/>
  <c r="O625" i="9" s="1"/>
  <c r="N629" i="9"/>
  <c r="O629" i="9" s="1"/>
  <c r="N633" i="9"/>
  <c r="O633" i="9" s="1"/>
  <c r="N637" i="9"/>
  <c r="N641" i="9"/>
  <c r="O641" i="9" s="1"/>
  <c r="N645" i="9"/>
  <c r="O645" i="9" s="1"/>
  <c r="N649" i="9"/>
  <c r="N653" i="9"/>
  <c r="O653" i="9" s="1"/>
  <c r="N657" i="9"/>
  <c r="O657" i="9" s="1"/>
  <c r="N661" i="9"/>
  <c r="O661" i="9" s="1"/>
  <c r="N665" i="9"/>
  <c r="N669" i="9"/>
  <c r="O669" i="9" s="1"/>
  <c r="N673" i="9"/>
  <c r="O673" i="9" s="1"/>
  <c r="N677" i="9"/>
  <c r="O677" i="9" s="1"/>
  <c r="N681" i="9"/>
  <c r="O681" i="9" s="1"/>
  <c r="N685" i="9"/>
  <c r="O685" i="9" s="1"/>
  <c r="N689" i="9"/>
  <c r="O689" i="9" s="1"/>
  <c r="N693" i="9"/>
  <c r="O693" i="9" s="1"/>
  <c r="N697" i="9"/>
  <c r="O697" i="9" s="1"/>
  <c r="N701" i="9"/>
  <c r="O701" i="9" s="1"/>
  <c r="N705" i="9"/>
  <c r="O705" i="9" s="1"/>
  <c r="N709" i="9"/>
  <c r="O709" i="9" s="1"/>
  <c r="N713" i="9"/>
  <c r="O713" i="9" s="1"/>
  <c r="N717" i="9"/>
  <c r="O717" i="9" s="1"/>
  <c r="N721" i="9"/>
  <c r="O721" i="9" s="1"/>
  <c r="N725" i="9"/>
  <c r="O725" i="9" s="1"/>
  <c r="N729" i="9"/>
  <c r="O729" i="9" s="1"/>
  <c r="N733" i="9"/>
  <c r="O733" i="9" s="1"/>
  <c r="N737" i="9"/>
  <c r="O737" i="9" s="1"/>
  <c r="N741" i="9"/>
  <c r="O741" i="9" s="1"/>
  <c r="N745" i="9"/>
  <c r="O745" i="9" s="1"/>
  <c r="N749" i="9"/>
  <c r="O749" i="9" s="1"/>
  <c r="N753" i="9"/>
  <c r="O753" i="9" s="1"/>
  <c r="N757" i="9"/>
  <c r="O757" i="9" s="1"/>
  <c r="N761" i="9"/>
  <c r="O761" i="9" s="1"/>
  <c r="N765" i="9"/>
  <c r="O765" i="9" s="1"/>
  <c r="N769" i="9"/>
  <c r="O769" i="9" s="1"/>
  <c r="N773" i="9"/>
  <c r="O773" i="9" s="1"/>
  <c r="S777" i="9"/>
  <c r="N777" i="9"/>
  <c r="O777" i="9" s="1"/>
  <c r="N779" i="9"/>
  <c r="O779" i="9" s="1"/>
  <c r="N782" i="9"/>
  <c r="O782" i="9" s="1"/>
  <c r="N795" i="9"/>
  <c r="O795" i="9" s="1"/>
  <c r="N798" i="9"/>
  <c r="N811" i="9"/>
  <c r="O811" i="9" s="1"/>
  <c r="N814" i="9"/>
  <c r="O814" i="9" s="1"/>
  <c r="N827" i="9"/>
  <c r="O827" i="9" s="1"/>
  <c r="S828" i="9"/>
  <c r="N830" i="9"/>
  <c r="O830" i="9" s="1"/>
  <c r="N843" i="9"/>
  <c r="O843" i="9" s="1"/>
  <c r="S844" i="9"/>
  <c r="N846" i="9"/>
  <c r="O846" i="9" s="1"/>
  <c r="N859" i="9"/>
  <c r="O859" i="9" s="1"/>
  <c r="S860" i="9"/>
  <c r="N862" i="9"/>
  <c r="O862" i="9" s="1"/>
  <c r="N875" i="9"/>
  <c r="O875" i="9" s="1"/>
  <c r="S876" i="9"/>
  <c r="O876" i="9"/>
  <c r="N878" i="9"/>
  <c r="N891" i="9"/>
  <c r="N898" i="9"/>
  <c r="O898" i="9" s="1"/>
  <c r="S899" i="9"/>
  <c r="N906" i="9"/>
  <c r="O906" i="9" s="1"/>
  <c r="S907" i="9"/>
  <c r="O907" i="9"/>
  <c r="N914" i="9"/>
  <c r="O914" i="9" s="1"/>
  <c r="S915" i="9"/>
  <c r="O915" i="9"/>
  <c r="N922" i="9"/>
  <c r="O922" i="9" s="1"/>
  <c r="S923" i="9"/>
  <c r="O923" i="9"/>
  <c r="N930" i="9"/>
  <c r="O930" i="9" s="1"/>
  <c r="S931" i="9"/>
  <c r="N947" i="9"/>
  <c r="O947" i="9" s="1"/>
  <c r="N966" i="9"/>
  <c r="S967" i="9"/>
  <c r="O967" i="9"/>
  <c r="N969" i="9"/>
  <c r="O969" i="9" s="1"/>
  <c r="S970" i="9"/>
  <c r="O974" i="9"/>
  <c r="N982" i="9"/>
  <c r="O982" i="9" s="1"/>
  <c r="O990" i="9"/>
  <c r="S997" i="9"/>
  <c r="O997" i="9"/>
  <c r="N1006" i="9"/>
  <c r="O1006" i="9" s="1"/>
  <c r="N1018" i="9"/>
  <c r="O1018" i="9" s="1"/>
  <c r="N1034" i="9"/>
  <c r="O1034" i="9" s="1"/>
  <c r="N831" i="9"/>
  <c r="O831" i="9" s="1"/>
  <c r="N834" i="9"/>
  <c r="O834" i="9" s="1"/>
  <c r="N847" i="9"/>
  <c r="O847" i="9" s="1"/>
  <c r="O848" i="9"/>
  <c r="N850" i="9"/>
  <c r="O850" i="9" s="1"/>
  <c r="N863" i="9"/>
  <c r="O863" i="9" s="1"/>
  <c r="N866" i="9"/>
  <c r="O866" i="9" s="1"/>
  <c r="N879" i="9"/>
  <c r="O879" i="9" s="1"/>
  <c r="N882" i="9"/>
  <c r="O882" i="9" s="1"/>
  <c r="O939" i="9"/>
  <c r="N950" i="9"/>
  <c r="O950" i="9" s="1"/>
  <c r="N953" i="9"/>
  <c r="O953" i="9" s="1"/>
  <c r="N959" i="9"/>
  <c r="O959" i="9" s="1"/>
  <c r="N971" i="9"/>
  <c r="O971" i="9" s="1"/>
  <c r="N978" i="9"/>
  <c r="O1030" i="9"/>
  <c r="N892" i="9"/>
  <c r="O892" i="9" s="1"/>
  <c r="N896" i="9"/>
  <c r="O896" i="9" s="1"/>
  <c r="N900" i="9"/>
  <c r="O900" i="9" s="1"/>
  <c r="N904" i="9"/>
  <c r="O904" i="9" s="1"/>
  <c r="N908" i="9"/>
  <c r="O908" i="9" s="1"/>
  <c r="N912" i="9"/>
  <c r="O912" i="9" s="1"/>
  <c r="N916" i="9"/>
  <c r="O916" i="9" s="1"/>
  <c r="N920" i="9"/>
  <c r="O920" i="9" s="1"/>
  <c r="N924" i="9"/>
  <c r="O924" i="9" s="1"/>
  <c r="N928" i="9"/>
  <c r="O928" i="9" s="1"/>
  <c r="N932" i="9"/>
  <c r="O932" i="9" s="1"/>
  <c r="N942" i="9"/>
  <c r="O942" i="9" s="1"/>
  <c r="O943" i="9"/>
  <c r="N945" i="9"/>
  <c r="O945" i="9" s="1"/>
  <c r="N958" i="9"/>
  <c r="N961" i="9"/>
  <c r="O961" i="9" s="1"/>
  <c r="O1026" i="9"/>
  <c r="N781" i="9"/>
  <c r="O781" i="9" s="1"/>
  <c r="N785" i="9"/>
  <c r="O785" i="9" s="1"/>
  <c r="N789" i="9"/>
  <c r="O789" i="9" s="1"/>
  <c r="N793" i="9"/>
  <c r="O793" i="9" s="1"/>
  <c r="N797" i="9"/>
  <c r="O797" i="9" s="1"/>
  <c r="N801" i="9"/>
  <c r="O801" i="9" s="1"/>
  <c r="N805" i="9"/>
  <c r="O805" i="9" s="1"/>
  <c r="N809" i="9"/>
  <c r="O809" i="9" s="1"/>
  <c r="N813" i="9"/>
  <c r="O813" i="9" s="1"/>
  <c r="N817" i="9"/>
  <c r="N821" i="9"/>
  <c r="N825" i="9"/>
  <c r="O825" i="9" s="1"/>
  <c r="N829" i="9"/>
  <c r="O829" i="9" s="1"/>
  <c r="N833" i="9"/>
  <c r="O833" i="9" s="1"/>
  <c r="N837" i="9"/>
  <c r="O837" i="9" s="1"/>
  <c r="N841" i="9"/>
  <c r="O841" i="9" s="1"/>
  <c r="N845" i="9"/>
  <c r="O845" i="9" s="1"/>
  <c r="N849" i="9"/>
  <c r="O849" i="9" s="1"/>
  <c r="N853" i="9"/>
  <c r="O853" i="9" s="1"/>
  <c r="N857" i="9"/>
  <c r="O857" i="9" s="1"/>
  <c r="N861" i="9"/>
  <c r="O861" i="9" s="1"/>
  <c r="N865" i="9"/>
  <c r="O865" i="9" s="1"/>
  <c r="N869" i="9"/>
  <c r="O869" i="9" s="1"/>
  <c r="N873" i="9"/>
  <c r="O873" i="9" s="1"/>
  <c r="N877" i="9"/>
  <c r="O877" i="9" s="1"/>
  <c r="N881" i="9"/>
  <c r="O881" i="9" s="1"/>
  <c r="N885" i="9"/>
  <c r="O885" i="9" s="1"/>
  <c r="N889" i="9"/>
  <c r="O889" i="9" s="1"/>
  <c r="N893" i="9"/>
  <c r="O893" i="9" s="1"/>
  <c r="N897" i="9"/>
  <c r="O897" i="9" s="1"/>
  <c r="N901" i="9"/>
  <c r="O901" i="9" s="1"/>
  <c r="N905" i="9"/>
  <c r="O905" i="9" s="1"/>
  <c r="N909" i="9"/>
  <c r="O909" i="9" s="1"/>
  <c r="N913" i="9"/>
  <c r="O913" i="9" s="1"/>
  <c r="N917" i="9"/>
  <c r="O917" i="9" s="1"/>
  <c r="N921" i="9"/>
  <c r="O921" i="9" s="1"/>
  <c r="N925" i="9"/>
  <c r="N929" i="9"/>
  <c r="O929" i="9" s="1"/>
  <c r="N933" i="9"/>
  <c r="O933" i="9" s="1"/>
  <c r="N946" i="9"/>
  <c r="O946" i="9" s="1"/>
  <c r="N949" i="9"/>
  <c r="O949" i="9" s="1"/>
  <c r="N962" i="9"/>
  <c r="O962" i="9" s="1"/>
  <c r="N965" i="9"/>
  <c r="O965" i="9" s="1"/>
  <c r="N977" i="9"/>
  <c r="O977" i="9" s="1"/>
  <c r="N985" i="9"/>
  <c r="O986" i="9"/>
  <c r="N993" i="9"/>
  <c r="O993" i="9" s="1"/>
  <c r="S994" i="9"/>
  <c r="N1001" i="9"/>
  <c r="O1001" i="9" s="1"/>
  <c r="S1002" i="9"/>
  <c r="O1002" i="9"/>
  <c r="N1009" i="9"/>
  <c r="O1009" i="9" s="1"/>
  <c r="S1010" i="9"/>
  <c r="O1010" i="9"/>
  <c r="S1022" i="9"/>
  <c r="S1038" i="9"/>
  <c r="O1038" i="9"/>
  <c r="N975" i="9"/>
  <c r="O975" i="9" s="1"/>
  <c r="N979" i="9"/>
  <c r="O979" i="9" s="1"/>
  <c r="N983" i="9"/>
  <c r="N987" i="9"/>
  <c r="O987" i="9" s="1"/>
  <c r="N991" i="9"/>
  <c r="O991" i="9" s="1"/>
  <c r="N995" i="9"/>
  <c r="O995" i="9" s="1"/>
  <c r="N999" i="9"/>
  <c r="O999" i="9" s="1"/>
  <c r="N1003" i="9"/>
  <c r="O1003" i="9" s="1"/>
  <c r="N1007" i="9"/>
  <c r="O1007" i="9" s="1"/>
  <c r="N1011" i="9"/>
  <c r="N1015" i="9"/>
  <c r="O1015" i="9" s="1"/>
  <c r="N1019" i="9"/>
  <c r="O1019" i="9" s="1"/>
  <c r="N1023" i="9"/>
  <c r="O1023" i="9" s="1"/>
  <c r="N1027" i="9"/>
  <c r="O1027" i="9" s="1"/>
  <c r="N1031" i="9"/>
  <c r="O1031" i="9" s="1"/>
  <c r="N1035" i="9"/>
  <c r="O1035" i="9" s="1"/>
  <c r="N1039" i="9"/>
  <c r="O1039" i="9" s="1"/>
  <c r="N1043" i="9"/>
  <c r="O1043" i="9" s="1"/>
  <c r="N936" i="9"/>
  <c r="O936" i="9" s="1"/>
  <c r="N940" i="9"/>
  <c r="O940" i="9" s="1"/>
  <c r="N944" i="9"/>
  <c r="O944" i="9" s="1"/>
  <c r="N948" i="9"/>
  <c r="O948" i="9" s="1"/>
  <c r="N952" i="9"/>
  <c r="O952" i="9" s="1"/>
  <c r="N956" i="9"/>
  <c r="O956" i="9" s="1"/>
  <c r="N960" i="9"/>
  <c r="O960" i="9" s="1"/>
  <c r="N964" i="9"/>
  <c r="O964" i="9" s="1"/>
  <c r="N968" i="9"/>
  <c r="O968" i="9" s="1"/>
  <c r="N972" i="9"/>
  <c r="O972" i="9" s="1"/>
  <c r="N976" i="9"/>
  <c r="O976" i="9" s="1"/>
  <c r="N980" i="9"/>
  <c r="O980" i="9" s="1"/>
  <c r="N984" i="9"/>
  <c r="O984" i="9" s="1"/>
  <c r="N988" i="9"/>
  <c r="O988" i="9" s="1"/>
  <c r="N992" i="9"/>
  <c r="O992" i="9" s="1"/>
  <c r="N996" i="9"/>
  <c r="O996" i="9" s="1"/>
  <c r="N1000" i="9"/>
  <c r="O1000" i="9" s="1"/>
  <c r="N1004" i="9"/>
  <c r="O1004" i="9" s="1"/>
  <c r="N1008" i="9"/>
  <c r="O1008" i="9" s="1"/>
  <c r="N1012" i="9"/>
  <c r="O1012" i="9" s="1"/>
  <c r="N1016" i="9"/>
  <c r="O1016" i="9" s="1"/>
  <c r="N1020" i="9"/>
  <c r="O1020" i="9" s="1"/>
  <c r="N1024" i="9"/>
  <c r="O1024" i="9" s="1"/>
  <c r="N1028" i="9"/>
  <c r="O1028" i="9" s="1"/>
  <c r="N1032" i="9"/>
  <c r="O1032" i="9" s="1"/>
  <c r="N1036" i="9"/>
  <c r="O1036" i="9" s="1"/>
  <c r="N1040" i="9"/>
  <c r="O1040" i="9" s="1"/>
  <c r="N1044" i="9"/>
  <c r="O1044" i="9" s="1"/>
  <c r="N1017" i="9"/>
  <c r="O1017" i="9" s="1"/>
  <c r="N1021" i="9"/>
  <c r="O1021" i="9" s="1"/>
  <c r="N1025" i="9"/>
  <c r="O1025" i="9" s="1"/>
  <c r="N1029" i="9"/>
  <c r="O1029" i="9" s="1"/>
  <c r="N1033" i="9"/>
  <c r="O1033" i="9" s="1"/>
  <c r="N1037" i="9"/>
  <c r="O1037" i="9" s="1"/>
  <c r="N1041" i="9"/>
  <c r="O1041" i="9" s="1"/>
  <c r="S1046" i="9" l="1"/>
  <c r="O1046" i="9"/>
  <c r="N1046" i="9"/>
  <c r="AG1046" i="8" l="1"/>
  <c r="AF1046" i="8"/>
  <c r="AE1046" i="8"/>
  <c r="AD1046" i="8"/>
  <c r="AC1046" i="8"/>
  <c r="X1046" i="8"/>
  <c r="V1046" i="8"/>
  <c r="U1046" i="8"/>
  <c r="T1046" i="8"/>
  <c r="S1046" i="8"/>
  <c r="R1046" i="8"/>
  <c r="Q1046" i="8"/>
  <c r="P1046" i="8"/>
  <c r="H1046" i="8"/>
  <c r="AF977" i="7"/>
  <c r="AE977" i="7"/>
  <c r="AD977" i="7"/>
  <c r="AC977" i="7"/>
  <c r="AB977" i="7"/>
  <c r="T977" i="7"/>
  <c r="S977" i="7"/>
  <c r="R977" i="7"/>
  <c r="Q977" i="7"/>
  <c r="P977" i="7"/>
  <c r="O977" i="7"/>
  <c r="AG978" i="6"/>
  <c r="AF978" i="6"/>
  <c r="AE978" i="6"/>
  <c r="AD978" i="6"/>
  <c r="AC978" i="6"/>
  <c r="X978" i="6"/>
  <c r="V978" i="6"/>
  <c r="U978" i="6"/>
  <c r="T978" i="6"/>
  <c r="S978" i="6"/>
  <c r="R978" i="6"/>
  <c r="Q978" i="6"/>
  <c r="P978" i="6"/>
  <c r="H978" i="6"/>
  <c r="AG913" i="3" l="1"/>
  <c r="AF913" i="3"/>
  <c r="AE913" i="3"/>
  <c r="AD913" i="3"/>
  <c r="AC913" i="3"/>
  <c r="AB913" i="3"/>
  <c r="Z913" i="3"/>
  <c r="Y913" i="3"/>
  <c r="X913" i="3"/>
  <c r="W913" i="3"/>
  <c r="V913" i="3"/>
  <c r="U913" i="3"/>
  <c r="P913" i="3"/>
  <c r="O913" i="3"/>
  <c r="H913" i="3"/>
  <c r="H1000" i="2"/>
  <c r="N450" i="1"/>
  <c r="M450" i="1"/>
  <c r="L450" i="1"/>
  <c r="K450" i="1"/>
  <c r="J450" i="1"/>
  <c r="I450" i="1"/>
  <c r="H450" i="1"/>
  <c r="G450" i="1"/>
  <c r="F450" i="1"/>
  <c r="E450" i="1"/>
  <c r="D450" i="1"/>
  <c r="C450" i="1"/>
  <c r="Q450" i="1"/>
  <c r="P450" i="1"/>
</calcChain>
</file>

<file path=xl/sharedStrings.xml><?xml version="1.0" encoding="utf-8"?>
<sst xmlns="http://schemas.openxmlformats.org/spreadsheetml/2006/main" count="18563" uniqueCount="635">
  <si>
    <t>Massachusetts Department of Elementary and Secondary Education</t>
  </si>
  <si>
    <t>Office of District and School Finance</t>
  </si>
  <si>
    <t>Historical Budgeted Above Foundation Spending Percentages</t>
  </si>
  <si>
    <t>FY09</t>
  </si>
  <si>
    <t>FY10</t>
  </si>
  <si>
    <t>FY11</t>
  </si>
  <si>
    <t>FY12</t>
  </si>
  <si>
    <t>FY13</t>
  </si>
  <si>
    <t>FY14</t>
  </si>
  <si>
    <t>FY15</t>
  </si>
  <si>
    <t>FY16</t>
  </si>
  <si>
    <t>FY17</t>
  </si>
  <si>
    <t>FY18</t>
  </si>
  <si>
    <t>FY19</t>
  </si>
  <si>
    <t>FY20</t>
  </si>
  <si>
    <t>eoy08</t>
  </si>
  <si>
    <t>eoy09</t>
  </si>
  <si>
    <t>eoy10</t>
  </si>
  <si>
    <t>eoy11</t>
  </si>
  <si>
    <t>eoy12</t>
  </si>
  <si>
    <t>eoy13</t>
  </si>
  <si>
    <t>eoy14</t>
  </si>
  <si>
    <t>eoy15</t>
  </si>
  <si>
    <t>eoy16</t>
  </si>
  <si>
    <t>eoy17</t>
  </si>
  <si>
    <t>eoy18</t>
  </si>
  <si>
    <t>eoy19</t>
  </si>
  <si>
    <t>LEA</t>
  </si>
  <si>
    <t>District</t>
  </si>
  <si>
    <t>sch 19</t>
  </si>
  <si>
    <t>min</t>
  </si>
  <si>
    <t>max</t>
  </si>
  <si>
    <t>diff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</si>
  <si>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</si>
  <si>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</si>
  <si>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</si>
  <si>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</si>
  <si>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</si>
  <si>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</si>
  <si>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</si>
  <si>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</si>
  <si>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</si>
  <si>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</si>
  <si>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</si>
  <si>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</si>
  <si>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</si>
  <si>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</si>
  <si>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</si>
  <si>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</si>
  <si>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</si>
  <si>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</si>
  <si>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</si>
  <si>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</si>
  <si>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</si>
  <si>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</si>
  <si>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</si>
  <si>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</si>
  <si>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</si>
  <si>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</si>
  <si>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</si>
  <si>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</si>
  <si>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</si>
  <si>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</si>
  <si>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</si>
  <si>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</si>
  <si>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</si>
  <si>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</si>
  <si>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</si>
  <si>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</si>
  <si>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</si>
  <si>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</si>
  <si>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</si>
  <si>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</si>
  <si>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</si>
  <si>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</si>
  <si>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</si>
  <si>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</si>
  <si>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</si>
  <si>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</si>
  <si>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</si>
  <si>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</si>
  <si>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</si>
  <si>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</si>
  <si>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</si>
  <si>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</si>
  <si>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</si>
  <si>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</si>
  <si>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</si>
  <si>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</si>
  <si>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</si>
  <si>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</si>
  <si>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</si>
  <si>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</si>
  <si>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</si>
  <si>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</si>
  <si>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</si>
  <si>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</si>
  <si>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</si>
  <si>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</si>
  <si>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</si>
  <si>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</si>
  <si>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</si>
  <si>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</si>
  <si>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</si>
  <si>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</si>
  <si>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</si>
  <si>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</si>
  <si>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</si>
  <si>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</si>
  <si>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</si>
  <si>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</si>
  <si>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</si>
  <si>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</si>
  <si>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</si>
  <si>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</si>
  <si>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</si>
  <si>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</si>
  <si>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</si>
  <si>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</si>
  <si>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</si>
  <si>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</si>
  <si>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</si>
  <si>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</si>
  <si>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</si>
  <si>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</si>
  <si>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</si>
  <si>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</si>
  <si>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</si>
  <si>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</si>
  <si>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</si>
  <si>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</si>
  <si>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</si>
  <si>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</si>
  <si>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</si>
  <si>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</si>
  <si>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</si>
  <si>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</si>
  <si>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</si>
  <si>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</si>
  <si>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</si>
  <si>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</si>
  <si>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</si>
  <si>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</si>
  <si>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</si>
  <si>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</si>
  <si>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</si>
  <si>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</si>
  <si>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</si>
  <si>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</si>
  <si>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</si>
  <si>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</si>
  <si>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</si>
  <si>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</si>
  <si>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</si>
  <si>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</si>
  <si>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</si>
  <si>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</si>
  <si>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</si>
  <si>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</si>
  <si>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</si>
  <si>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</si>
  <si>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</si>
  <si>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</si>
  <si>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</si>
  <si>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</si>
  <si>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</si>
  <si>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</si>
  <si>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</si>
  <si>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</si>
  <si>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</si>
  <si>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</si>
  <si>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</si>
  <si>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</si>
  <si>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</si>
  <si>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</si>
  <si>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</si>
  <si>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</si>
  <si>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</si>
  <si>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</si>
  <si>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</si>
  <si>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</si>
  <si>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</si>
  <si>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</si>
  <si>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</si>
  <si>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</si>
  <si>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</si>
  <si>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</si>
  <si>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</si>
  <si>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</si>
  <si>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</si>
  <si>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</si>
  <si>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</si>
  <si>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</si>
  <si>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</si>
  <si>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</si>
  <si>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</si>
  <si>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</si>
  <si>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</si>
  <si>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</si>
  <si>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</si>
  <si>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</si>
  <si>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</si>
  <si>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</si>
  <si>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</si>
  <si>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</si>
  <si>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</si>
  <si>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</si>
  <si>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</si>
  <si>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</si>
  <si>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</si>
  <si>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</si>
  <si>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</si>
  <si>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</si>
  <si>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</si>
  <si>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</si>
  <si>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</si>
  <si>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</si>
  <si>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</si>
  <si>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</si>
  <si>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</si>
  <si>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</si>
  <si>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</si>
  <si>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</si>
  <si>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</si>
  <si>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</si>
  <si>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</si>
  <si>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</si>
  <si>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</si>
  <si>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</si>
  <si>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</si>
  <si>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</si>
  <si>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</si>
  <si>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</si>
  <si>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</si>
  <si>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</si>
  <si>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</si>
  <si>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</si>
  <si>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</si>
  <si>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</si>
  <si>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</si>
  <si>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</si>
  <si>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</si>
  <si>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</si>
  <si>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</si>
  <si>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</si>
  <si>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</si>
  <si>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</si>
  <si>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</si>
  <si>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</si>
  <si>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</si>
  <si>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</si>
  <si>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</si>
  <si>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</si>
  <si>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</si>
  <si>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</si>
  <si>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</si>
  <si>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</si>
  <si>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</si>
  <si>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</si>
  <si>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</si>
  <si>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</si>
  <si>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</si>
  <si>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</si>
  <si>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</si>
  <si>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</si>
  <si>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</si>
  <si>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</si>
  <si>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</si>
  <si>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</si>
  <si>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</si>
  <si>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</si>
  <si>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</si>
  <si>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</si>
  <si>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</si>
  <si>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</si>
  <si>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</si>
  <si>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</si>
  <si>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</si>
  <si>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</si>
  <si>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</si>
  <si>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</si>
  <si>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</si>
  <si>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</si>
  <si>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</si>
  <si>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</si>
  <si>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</si>
  <si>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</si>
  <si>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</si>
  <si>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</si>
  <si>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</si>
  <si>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</si>
  <si>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</si>
  <si>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</si>
  <si>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</si>
  <si>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</si>
  <si>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</si>
  <si>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</si>
  <si>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</si>
  <si>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</si>
  <si>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</si>
  <si>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</si>
  <si>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</si>
  <si>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</si>
  <si>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</si>
  <si>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</si>
  <si>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</si>
  <si>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</si>
  <si>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</si>
  <si>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</si>
  <si>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</si>
  <si>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</si>
  <si>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</si>
  <si>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</si>
  <si>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</si>
  <si>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</si>
  <si>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</si>
  <si>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</si>
  <si>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</si>
  <si>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</si>
  <si>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</si>
  <si>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</si>
  <si>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</si>
  <si>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</si>
  <si>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</si>
  <si>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</si>
  <si>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</si>
  <si>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</si>
  <si>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</si>
  <si>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</si>
  <si>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</si>
  <si>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</si>
  <si>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</si>
  <si>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</si>
  <si>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</si>
  <si>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</si>
  <si>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</si>
  <si>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</si>
  <si>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</si>
  <si>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</si>
  <si>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</si>
  <si>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</si>
  <si>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</si>
  <si>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</si>
  <si>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</si>
  <si>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</si>
  <si>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</si>
  <si>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</si>
  <si>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</si>
  <si>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</si>
  <si>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</si>
  <si>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</si>
  <si>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</si>
  <si>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</si>
  <si>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</si>
  <si>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</si>
  <si>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</si>
  <si>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</si>
  <si>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</si>
  <si>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</si>
  <si>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</si>
  <si>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</si>
  <si>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</si>
  <si>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</si>
  <si>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</si>
  <si>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</si>
  <si>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</si>
  <si>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</si>
  <si>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</si>
  <si>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</si>
  <si>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</si>
  <si>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</si>
  <si>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</si>
  <si>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</si>
  <si>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</si>
  <si>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</si>
  <si>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</si>
  <si>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</si>
  <si>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</si>
  <si>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</si>
  <si>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</si>
  <si>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</si>
  <si>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</si>
  <si>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</si>
  <si>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</si>
  <si>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</si>
  <si>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</si>
  <si>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</si>
  <si>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</si>
  <si>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</si>
  <si>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</si>
  <si>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</si>
  <si>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</si>
  <si>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</si>
  <si>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</si>
  <si>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</si>
  <si>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</si>
  <si>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</si>
  <si>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</si>
  <si>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</si>
  <si>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</si>
  <si>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</si>
  <si>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</si>
  <si>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</si>
  <si>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</si>
  <si>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</si>
  <si>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</si>
  <si>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</si>
  <si>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</si>
  <si>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</si>
  <si>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</si>
  <si>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</si>
  <si>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</si>
  <si>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</si>
  <si>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</si>
  <si>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</si>
  <si>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</si>
  <si>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</si>
  <si>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</si>
  <si>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</si>
  <si>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</si>
  <si>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</si>
  <si>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</si>
  <si>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</si>
  <si>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</si>
  <si>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</si>
  <si>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</si>
  <si>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</si>
  <si>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</si>
  <si>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</si>
  <si>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</si>
  <si>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</si>
  <si>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</si>
  <si>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</si>
  <si>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</si>
  <si>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</si>
  <si>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</si>
  <si>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</si>
  <si>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</si>
  <si>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</si>
  <si>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</si>
  <si>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</si>
  <si>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</si>
  <si>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</si>
  <si>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</si>
  <si>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</si>
  <si>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</si>
  <si>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</si>
  <si>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</si>
  <si>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</si>
  <si>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</si>
  <si>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</si>
  <si>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</si>
  <si>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</si>
  <si>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</si>
  <si>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</si>
  <si>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</si>
  <si>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</si>
  <si>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</si>
  <si>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</si>
  <si>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</si>
  <si>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</si>
  <si>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</si>
  <si>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</si>
  <si>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</si>
  <si>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</si>
  <si>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</si>
  <si>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</si>
  <si>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</si>
  <si>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</si>
  <si>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</si>
  <si>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</si>
  <si>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</si>
  <si>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</si>
  <si>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FY19 Foundation Rates by Charter School and Sending District (Q4)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</si>
  <si>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</si>
  <si>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</si>
  <si>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</si>
  <si>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</si>
  <si>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</si>
  <si>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</si>
  <si>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</si>
  <si>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FTE</t>
  </si>
  <si>
    <t>Foundation
Base 
Rate</t>
  </si>
  <si>
    <t>Above Foundation Spending Rate</t>
  </si>
  <si>
    <t>Transportion Rate 
(Avg per FTE)</t>
  </si>
  <si>
    <t>Facilities
Aid
Rate</t>
  </si>
  <si>
    <t>TOTAL
Tuition Rate</t>
  </si>
  <si>
    <t xml:space="preserve"> 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</si>
  <si>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</si>
  <si>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</si>
  <si>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</si>
  <si>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</si>
  <si>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</si>
  <si>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</si>
  <si>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</si>
  <si>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</si>
  <si>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</si>
  <si>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</si>
  <si>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</si>
  <si>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</si>
  <si>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</si>
  <si>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</si>
  <si>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</si>
  <si>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</si>
  <si>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</si>
  <si>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</si>
  <si>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CITY ON A HILL - CIRCUIT ST</t>
  </si>
  <si>
    <t>CODMAN ACADEMY</t>
  </si>
  <si>
    <t>CONSERVATORY LAB</t>
  </si>
  <si>
    <t>COMMUNITY DAY - PROSPECT</t>
  </si>
  <si>
    <t>SABIS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</si>
  <si>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</si>
  <si>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</si>
  <si>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</si>
  <si>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</si>
  <si>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</si>
  <si>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</si>
  <si>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</si>
  <si>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</si>
  <si>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</si>
  <si>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</si>
  <si>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</si>
  <si>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</si>
  <si>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</si>
  <si>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</si>
  <si>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</si>
  <si>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</si>
  <si>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</si>
  <si>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</si>
  <si>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</si>
  <si>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</si>
  <si>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</si>
  <si>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</si>
  <si>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</si>
  <si>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</si>
  <si>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SEVEN HILLS</t>
  </si>
  <si>
    <t>PROSPECT HILL ACADEMY</t>
  </si>
  <si>
    <t>STURGIS</t>
  </si>
  <si>
    <t>ATLANTIS</t>
  </si>
  <si>
    <t>MARTIN LUTHER KING JR CS OF EXCELLENCE</t>
  </si>
  <si>
    <t>PHOENIX CHARTER ACADEMY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</si>
  <si>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</si>
  <si>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</si>
  <si>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</si>
  <si>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</si>
  <si>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</si>
  <si>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</si>
  <si>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</si>
  <si>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</si>
  <si>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</si>
  <si>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</si>
  <si>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</si>
  <si>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</si>
  <si>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</si>
  <si>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</si>
  <si>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</si>
  <si>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LIBERTAS ACADEMY</t>
  </si>
  <si>
    <t xml:space="preserve">OLD STURBRIDGE ACADEMY </t>
  </si>
  <si>
    <t>HAMPDEN CS OF SCIENCE WEST</t>
  </si>
  <si>
    <t>MAP ACADEMY</t>
  </si>
  <si>
    <t>PHOENIX CHARTER ACADEMY LAWRENCE</t>
  </si>
  <si>
    <t>--</t>
  </si>
  <si>
    <t xml:space="preserve"> Massachusetts Department of Elementary and Secondary Education</t>
  </si>
  <si>
    <t xml:space="preserve"> Office of District and School Finance</t>
  </si>
  <si>
    <t>Governor's FY20 Rates by Charter School and Sending District (Q1)(d)</t>
  </si>
  <si>
    <t>Found
Rate</t>
  </si>
  <si>
    <t>Above Found Spend Rate</t>
  </si>
  <si>
    <t>Trans-portion
Rate (Avg
per FTE)</t>
  </si>
  <si>
    <t>Fac
Aid
Rate</t>
  </si>
  <si>
    <t>Total
Rate</t>
  </si>
  <si>
    <t>Priv/HS/Sib FTE</t>
  </si>
  <si>
    <t>Transp
FTE</t>
  </si>
  <si>
    <t>District
NSS Cap</t>
  </si>
  <si>
    <t>Total District Tuiton as a Pct of NSS</t>
  </si>
  <si>
    <t>Per Pupil NSS Cap</t>
  </si>
  <si>
    <t>Foundation Tuition</t>
  </si>
  <si>
    <t>Trans-
por-
tation</t>
  </si>
  <si>
    <t>Sibling Reduction</t>
  </si>
  <si>
    <t>Net School Spending Tuition Cap</t>
  </si>
  <si>
    <t>Facilities</t>
  </si>
  <si>
    <t>Total Tuition</t>
  </si>
  <si>
    <t>Matched Sibling</t>
  </si>
  <si>
    <t>Applied
Sibling FTE</t>
  </si>
  <si>
    <t>Transportation</t>
  </si>
  <si>
    <t>Facilities Tuition</t>
  </si>
  <si>
    <t>Applied Sibling Tuition</t>
  </si>
  <si>
    <t>Found Rate</t>
  </si>
  <si>
    <t>Fac Aid Rate</t>
  </si>
  <si>
    <t>Total Rate</t>
  </si>
  <si>
    <t>Pre Enro FTE Cap</t>
  </si>
  <si>
    <t>Transp FTE</t>
  </si>
  <si>
    <t>District NSS Cap</t>
  </si>
  <si>
    <t>FY20 Preliminary Rates by Charter School and Sending District (Q2)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</si>
  <si>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</si>
  <si>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</si>
  <si>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</si>
  <si>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</si>
  <si>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</si>
  <si>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</si>
  <si>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</si>
  <si>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</si>
  <si>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</si>
  <si>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</si>
  <si>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Facil-
ities</t>
  </si>
  <si>
    <t>Total
Tuition</t>
  </si>
  <si>
    <t>Pre Enro
FTE Cap</t>
  </si>
  <si>
    <t>Trans-
por-
tation
FTE</t>
  </si>
  <si>
    <t>District
NSS
Cap</t>
  </si>
  <si>
    <t>Total
District
Tuiton as a
Pct of NSS</t>
  </si>
  <si>
    <t>Per Pupil
NSS Cap</t>
  </si>
  <si>
    <t>Matched
Siblings</t>
  </si>
  <si>
    <t>Sibling FTE Paid by State Aid</t>
  </si>
  <si>
    <t>Sibling 
State Aid
Tuition</t>
  </si>
  <si>
    <t>Priv/
Home Sch
 FTE Paid by State Aid</t>
  </si>
  <si>
    <t>Priv/
Home Sch
State Aid
Tuition</t>
  </si>
  <si>
    <t>HOOSAC VALLEY</t>
  </si>
  <si>
    <t>FY20 Preliminary Rates by Charter School and Sending District (Q3)</t>
  </si>
  <si>
    <t xml:space="preserve">  F T E    &amp;    T U I T I O N</t>
  </si>
  <si>
    <t xml:space="preserve">   C A P P I N G     &amp;    N S S</t>
  </si>
  <si>
    <t>Foundation
&amp; Above Fnd Tuition</t>
  </si>
  <si>
    <t>Per
Pupil
NSS Cap</t>
  </si>
  <si>
    <t>Final FY20 Rates by Charter School and Sending District (Q4)</t>
  </si>
  <si>
    <t>Final &amp; Preliminary FY20 Charter Tuition Rates (Q4)</t>
  </si>
  <si>
    <t>F I N A L    2 0 2 0     R A T E S</t>
  </si>
  <si>
    <t>Foundation Rates</t>
  </si>
  <si>
    <t>Above Foundation Rates</t>
  </si>
  <si>
    <t>change
from
Q3</t>
  </si>
  <si>
    <t>FY19
Q4
June</t>
  </si>
  <si>
    <t>FY20
Q1
Jul</t>
  </si>
  <si>
    <t>change
from
prior FY</t>
  </si>
  <si>
    <t>FY20
Q2
Dec</t>
  </si>
  <si>
    <t>FY20
Q4
Jun</t>
  </si>
  <si>
    <t>FY20
Q3
Mar</t>
  </si>
  <si>
    <t xml:space="preserve"> S T A T E    T O T A L    O R    A V E R A G E</t>
  </si>
  <si>
    <r>
      <t xml:space="preserve">Chalocsend
</t>
    </r>
    <r>
      <rPr>
        <b/>
        <sz val="8"/>
        <color theme="0" tint="-0.499984740745262"/>
        <rFont val="Calibri"/>
        <family val="2"/>
        <scheme val="minor"/>
      </rPr>
      <t>(charter school,  district where school is located, sending district)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</si>
</sst>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);[Red]\(0\)"/>
    <numFmt numFmtId="165" formatCode="0.0%"/>
    <numFmt numFmtId="166" formatCode="#,##0.0_);[Red]\(#,##0.0\)"/>
    <numFmt numFmtId="167" formatCode="#,##0.0_);\(#,##0.0\)"/>
    <numFmt numFmtId="168" formatCode="#,##0.0"/>
    <numFmt numFmtId="169" formatCode="0_);\(0\)"/>
  </numFmts>
  <fonts count="41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b/>
      <sz val="18"/>
      <name val="Calibri"/>
      <family val="2"/>
    </font>
    <font>
      <sz val="11"/>
      <name val="Calibri"/>
      <family val="2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name val="Century Gothic"/>
      <family val="2"/>
    </font>
    <font>
      <sz val="8"/>
      <name val="Arial"/>
      <family val="2"/>
    </font>
    <font>
      <sz val="12"/>
      <name val="Calibri"/>
      <family val="2"/>
    </font>
    <font>
      <sz val="11"/>
      <color theme="0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0"/>
      <name val="Arial"/>
      <family val="2"/>
    </font>
    <font>
      <u/>
      <sz val="11"/>
      <name val="Calibri"/>
      <family val="2"/>
      <scheme val="minor"/>
    </font>
    <font>
      <sz val="11"/>
      <color indexed="4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indexed="41"/>
      <name val="Calibri"/>
      <family val="2"/>
      <scheme val="minor"/>
    </font>
    <font>
      <b/>
      <sz val="22"/>
      <name val="Calibri"/>
      <family val="2"/>
    </font>
    <font>
      <sz val="18"/>
      <name val="Calibri"/>
      <family val="2"/>
    </font>
    <font>
      <sz val="16"/>
      <name val="Calibri"/>
      <family val="2"/>
    </font>
    <font>
      <b/>
      <sz val="20"/>
      <name val="Century Gothic"/>
      <family val="2"/>
    </font>
    <font>
      <sz val="20"/>
      <name val="Calibri"/>
      <family val="2"/>
    </font>
    <font>
      <sz val="18"/>
      <name val="Century Gothic"/>
      <family val="2"/>
    </font>
    <font>
      <sz val="12"/>
      <name val="Century Gothic"/>
      <family val="2"/>
    </font>
    <font>
      <sz val="9"/>
      <name val="Calibri"/>
      <family val="2"/>
    </font>
    <font>
      <sz val="9"/>
      <name val="Arial"/>
      <family val="2"/>
    </font>
    <font>
      <sz val="8"/>
      <name val="Calibri"/>
      <family val="2"/>
    </font>
    <font>
      <sz val="9"/>
      <color rgb="FFDDD9C3"/>
      <name val="Calibri"/>
      <family val="2"/>
    </font>
    <font>
      <sz val="9"/>
      <color rgb="FFFBFCD2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D2E4E3"/>
      <name val="Calibri"/>
      <family val="2"/>
      <scheme val="minor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</font>
    <font>
      <b/>
      <sz val="8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8D1C8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</cellStyleXfs>
  <cellXfs count="237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2" applyFont="1" applyAlignment="1">
      <alignment horizontal="left" wrapText="1"/>
    </xf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6" fillId="0" borderId="0" xfId="2" applyFont="1"/>
    <xf numFmtId="0" fontId="6" fillId="0" borderId="0" xfId="2" applyFont="1" applyAlignment="1">
      <alignment horizontal="center"/>
    </xf>
    <xf numFmtId="0" fontId="7" fillId="0" borderId="0" xfId="0" applyFont="1" applyAlignment="1">
      <alignment horizontal="left" vertical="center"/>
    </xf>
    <xf numFmtId="17" fontId="5" fillId="0" borderId="0" xfId="2" applyNumberFormat="1" applyFont="1" applyAlignment="1">
      <alignment horizontal="center" vertical="center"/>
    </xf>
    <xf numFmtId="0" fontId="9" fillId="0" borderId="0" xfId="3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2" borderId="1" xfId="2" applyFont="1" applyFill="1" applyBorder="1" applyAlignment="1">
      <alignment horizontal="center"/>
    </xf>
    <xf numFmtId="0" fontId="11" fillId="2" borderId="2" xfId="2" applyFont="1" applyFill="1" applyBorder="1" applyAlignment="1">
      <alignment horizontal="center"/>
    </xf>
    <xf numFmtId="0" fontId="6" fillId="3" borderId="3" xfId="2" applyFont="1" applyFill="1" applyBorder="1" applyAlignment="1">
      <alignment horizontal="center"/>
    </xf>
    <xf numFmtId="0" fontId="11" fillId="2" borderId="4" xfId="2" applyFont="1" applyFill="1" applyBorder="1" applyAlignment="1">
      <alignment horizontal="center"/>
    </xf>
    <xf numFmtId="0" fontId="6" fillId="3" borderId="4" xfId="2" applyFont="1" applyFill="1" applyBorder="1" applyAlignment="1">
      <alignment horizontal="center"/>
    </xf>
    <xf numFmtId="0" fontId="6" fillId="3" borderId="5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center"/>
    </xf>
    <xf numFmtId="0" fontId="11" fillId="2" borderId="6" xfId="2" applyFont="1" applyFill="1" applyBorder="1" applyAlignment="1">
      <alignment horizontal="center"/>
    </xf>
    <xf numFmtId="0" fontId="11" fillId="2" borderId="7" xfId="2" applyFont="1" applyFill="1" applyBorder="1" applyAlignment="1">
      <alignment horizontal="center"/>
    </xf>
    <xf numFmtId="0" fontId="13" fillId="3" borderId="0" xfId="4" applyFont="1" applyFill="1" applyAlignment="1">
      <alignment horizontal="center"/>
    </xf>
    <xf numFmtId="0" fontId="13" fillId="3" borderId="6" xfId="2" applyFont="1" applyFill="1" applyBorder="1" applyAlignment="1">
      <alignment horizontal="center"/>
    </xf>
    <xf numFmtId="0" fontId="13" fillId="3" borderId="6" xfId="4" applyFont="1" applyFill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13" fillId="3" borderId="8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left"/>
    </xf>
    <xf numFmtId="0" fontId="6" fillId="3" borderId="0" xfId="4" applyFont="1" applyFill="1" applyAlignment="1">
      <alignment horizontal="center"/>
    </xf>
    <xf numFmtId="0" fontId="6" fillId="3" borderId="6" xfId="2" applyFont="1" applyFill="1" applyBorder="1" applyAlignment="1">
      <alignment horizontal="center"/>
    </xf>
    <xf numFmtId="0" fontId="6" fillId="3" borderId="6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8" xfId="2" applyFont="1" applyFill="1" applyBorder="1" applyAlignment="1">
      <alignment horizontal="center"/>
    </xf>
    <xf numFmtId="0" fontId="6" fillId="3" borderId="9" xfId="2" applyFont="1" applyFill="1" applyBorder="1" applyAlignment="1">
      <alignment horizontal="center"/>
    </xf>
    <xf numFmtId="0" fontId="6" fillId="3" borderId="10" xfId="2" applyFont="1" applyFill="1" applyBorder="1" applyAlignment="1">
      <alignment horizontal="center"/>
    </xf>
    <xf numFmtId="0" fontId="11" fillId="2" borderId="11" xfId="2" applyFont="1" applyFill="1" applyBorder="1" applyAlignment="1">
      <alignment horizontal="center"/>
    </xf>
    <xf numFmtId="0" fontId="14" fillId="3" borderId="12" xfId="4" applyFont="1" applyFill="1" applyBorder="1" applyAlignment="1">
      <alignment horizontal="center" vertical="top"/>
    </xf>
    <xf numFmtId="0" fontId="6" fillId="3" borderId="12" xfId="2" applyFont="1" applyFill="1" applyBorder="1" applyAlignment="1">
      <alignment horizontal="center"/>
    </xf>
    <xf numFmtId="0" fontId="14" fillId="3" borderId="5" xfId="4" applyFont="1" applyFill="1" applyBorder="1" applyAlignment="1">
      <alignment horizontal="center" vertical="top"/>
    </xf>
    <xf numFmtId="0" fontId="15" fillId="0" borderId="0" xfId="4" applyFont="1" applyAlignment="1">
      <alignment horizontal="center"/>
    </xf>
    <xf numFmtId="0" fontId="15" fillId="0" borderId="0" xfId="4" applyFont="1" applyAlignment="1">
      <alignment horizontal="left"/>
    </xf>
    <xf numFmtId="40" fontId="15" fillId="0" borderId="0" xfId="2" applyNumberFormat="1" applyFont="1" applyAlignment="1">
      <alignment horizontal="center"/>
    </xf>
    <xf numFmtId="39" fontId="15" fillId="0" borderId="0" xfId="2" applyNumberFormat="1" applyFont="1" applyAlignment="1">
      <alignment horizontal="center"/>
    </xf>
    <xf numFmtId="0" fontId="15" fillId="0" borderId="0" xfId="2" applyFont="1"/>
    <xf numFmtId="39" fontId="6" fillId="0" borderId="0" xfId="2" applyNumberFormat="1" applyFont="1" applyAlignment="1">
      <alignment horizontal="center"/>
    </xf>
    <xf numFmtId="0" fontId="15" fillId="0" borderId="0" xfId="5" applyFont="1" applyAlignment="1">
      <alignment horizontal="center"/>
    </xf>
    <xf numFmtId="0" fontId="15" fillId="0" borderId="0" xfId="5" applyFont="1" applyAlignment="1">
      <alignment horizontal="left"/>
    </xf>
    <xf numFmtId="0" fontId="15" fillId="0" borderId="0" xfId="2" applyFont="1" applyAlignment="1">
      <alignment horizontal="center"/>
    </xf>
    <xf numFmtId="0" fontId="6" fillId="0" borderId="0" xfId="4" applyFont="1" applyAlignment="1">
      <alignment horizontal="center"/>
    </xf>
    <xf numFmtId="0" fontId="6" fillId="0" borderId="0" xfId="4" applyFont="1" applyAlignment="1">
      <alignment horizontal="left"/>
    </xf>
    <xf numFmtId="40" fontId="6" fillId="0" borderId="0" xfId="2" applyNumberFormat="1" applyFont="1" applyAlignment="1">
      <alignment horizontal="center"/>
    </xf>
    <xf numFmtId="0" fontId="16" fillId="2" borderId="0" xfId="4" applyFont="1" applyFill="1" applyAlignment="1">
      <alignment horizontal="center"/>
    </xf>
    <xf numFmtId="0" fontId="11" fillId="2" borderId="0" xfId="4" applyFont="1" applyFill="1" applyAlignment="1">
      <alignment horizontal="left"/>
    </xf>
    <xf numFmtId="40" fontId="11" fillId="2" borderId="0" xfId="4" applyNumberFormat="1" applyFont="1" applyFill="1" applyAlignment="1">
      <alignment horizontal="center"/>
    </xf>
    <xf numFmtId="40" fontId="6" fillId="3" borderId="0" xfId="2" applyNumberFormat="1" applyFont="1" applyFill="1" applyAlignment="1">
      <alignment horizontal="center"/>
    </xf>
    <xf numFmtId="40" fontId="11" fillId="2" borderId="0" xfId="4" applyNumberFormat="1" applyFont="1" applyFill="1" applyAlignment="1">
      <alignment horizontal="center" vertical="center"/>
    </xf>
    <xf numFmtId="0" fontId="17" fillId="0" borderId="0" xfId="2" applyFont="1" applyAlignment="1">
      <alignment horizontal="left" vertical="center"/>
    </xf>
    <xf numFmtId="0" fontId="3" fillId="0" borderId="0" xfId="2"/>
    <xf numFmtId="0" fontId="3" fillId="0" borderId="0" xfId="2" applyAlignment="1">
      <alignment horizontal="center"/>
    </xf>
    <xf numFmtId="0" fontId="18" fillId="0" borderId="0" xfId="2" applyFont="1" applyAlignment="1">
      <alignment horizontal="left" vertical="center"/>
    </xf>
    <xf numFmtId="0" fontId="19" fillId="0" borderId="0" xfId="2" applyFont="1" applyAlignment="1">
      <alignment horizontal="left" vertical="center"/>
    </xf>
    <xf numFmtId="0" fontId="3" fillId="4" borderId="1" xfId="2" applyFill="1" applyBorder="1" applyAlignment="1">
      <alignment horizontal="center" wrapText="1"/>
    </xf>
    <xf numFmtId="0" fontId="3" fillId="4" borderId="13" xfId="2" applyFill="1" applyBorder="1" applyAlignment="1">
      <alignment horizontal="center" wrapText="1"/>
    </xf>
    <xf numFmtId="0" fontId="3" fillId="4" borderId="2" xfId="2" applyFill="1" applyBorder="1" applyAlignment="1">
      <alignment horizontal="center" wrapText="1"/>
    </xf>
    <xf numFmtId="0" fontId="3" fillId="4" borderId="9" xfId="2" applyFill="1" applyBorder="1" applyAlignment="1">
      <alignment horizontal="center" wrapText="1"/>
    </xf>
    <xf numFmtId="0" fontId="3" fillId="4" borderId="11" xfId="2" applyFill="1" applyBorder="1" applyAlignment="1">
      <alignment horizontal="center" wrapText="1"/>
    </xf>
    <xf numFmtId="0" fontId="3" fillId="4" borderId="10" xfId="2" applyFill="1" applyBorder="1" applyAlignment="1">
      <alignment horizontal="center" wrapText="1"/>
    </xf>
    <xf numFmtId="0" fontId="3" fillId="0" borderId="0" xfId="2" applyAlignment="1">
      <alignment horizontal="left"/>
    </xf>
    <xf numFmtId="37" fontId="3" fillId="0" borderId="0" xfId="2" applyNumberFormat="1" applyAlignment="1">
      <alignment horizontal="center"/>
    </xf>
    <xf numFmtId="0" fontId="3" fillId="4" borderId="12" xfId="2" applyFill="1" applyBorder="1" applyAlignment="1">
      <alignment horizontal="center" wrapText="1"/>
    </xf>
    <xf numFmtId="0" fontId="3" fillId="4" borderId="4" xfId="2" applyFill="1" applyBorder="1" applyAlignment="1">
      <alignment horizontal="center" wrapText="1"/>
    </xf>
    <xf numFmtId="37" fontId="3" fillId="5" borderId="4" xfId="2" applyNumberFormat="1" applyFill="1" applyBorder="1" applyAlignment="1">
      <alignment horizontal="center"/>
    </xf>
    <xf numFmtId="37" fontId="3" fillId="5" borderId="3" xfId="2" applyNumberFormat="1" applyFill="1" applyBorder="1" applyAlignment="1">
      <alignment horizontal="center"/>
    </xf>
    <xf numFmtId="0" fontId="20" fillId="0" borderId="0" xfId="6" applyFont="1" applyAlignment="1">
      <alignment horizontal="left" vertical="center"/>
    </xf>
    <xf numFmtId="0" fontId="21" fillId="0" borderId="0" xfId="2" applyFont="1" applyAlignment="1">
      <alignment horizontal="center" vertical="center"/>
    </xf>
    <xf numFmtId="0" fontId="21" fillId="0" borderId="0" xfId="2" applyFont="1" applyAlignment="1">
      <alignment vertical="center"/>
    </xf>
    <xf numFmtId="0" fontId="21" fillId="0" borderId="0" xfId="2" applyFont="1" applyAlignment="1">
      <alignment horizontal="center"/>
    </xf>
    <xf numFmtId="0" fontId="22" fillId="0" borderId="0" xfId="6" applyFont="1" applyAlignment="1">
      <alignment horizontal="left" vertical="center"/>
    </xf>
    <xf numFmtId="0" fontId="23" fillId="0" borderId="0" xfId="3" applyFont="1" applyAlignment="1">
      <alignment horizontal="left" vertical="center" indent="1"/>
    </xf>
    <xf numFmtId="0" fontId="24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6" fillId="0" borderId="0" xfId="0" applyFont="1" applyAlignment="1">
      <alignment horizontal="center" wrapText="1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4" fillId="6" borderId="1" xfId="0" applyFont="1" applyFill="1" applyBorder="1" applyAlignment="1">
      <alignment horizontal="center" wrapText="1"/>
    </xf>
    <xf numFmtId="0" fontId="24" fillId="6" borderId="13" xfId="0" applyFont="1" applyFill="1" applyBorder="1" applyAlignment="1">
      <alignment horizontal="center" wrapText="1"/>
    </xf>
    <xf numFmtId="0" fontId="24" fillId="6" borderId="13" xfId="0" applyFont="1" applyFill="1" applyBorder="1" applyAlignment="1">
      <alignment horizontal="left" wrapText="1"/>
    </xf>
    <xf numFmtId="0" fontId="24" fillId="6" borderId="2" xfId="0" applyFont="1" applyFill="1" applyBorder="1" applyAlignment="1">
      <alignment horizontal="center" wrapText="1"/>
    </xf>
    <xf numFmtId="0" fontId="1" fillId="0" borderId="0" xfId="0" applyFont="1"/>
    <xf numFmtId="0" fontId="1" fillId="6" borderId="1" xfId="0" applyFont="1" applyFill="1" applyBorder="1" applyAlignment="1">
      <alignment horizontal="center" wrapText="1"/>
    </xf>
    <xf numFmtId="0" fontId="1" fillId="6" borderId="13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27" fillId="6" borderId="9" xfId="0" applyFont="1" applyFill="1" applyBorder="1" applyAlignment="1">
      <alignment horizontal="center" wrapText="1"/>
    </xf>
    <xf numFmtId="0" fontId="27" fillId="6" borderId="11" xfId="0" applyFont="1" applyFill="1" applyBorder="1" applyAlignment="1">
      <alignment horizontal="center" wrapText="1"/>
    </xf>
    <xf numFmtId="0" fontId="27" fillId="6" borderId="10" xfId="0" applyFont="1" applyFill="1" applyBorder="1" applyAlignment="1">
      <alignment horizontal="center" wrapText="1"/>
    </xf>
    <xf numFmtId="0" fontId="28" fillId="0" borderId="0" xfId="0" applyFont="1"/>
    <xf numFmtId="0" fontId="24" fillId="0" borderId="6" xfId="0" applyFont="1" applyBorder="1" applyAlignment="1">
      <alignment horizontal="center"/>
    </xf>
    <xf numFmtId="16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40" fontId="24" fillId="0" borderId="0" xfId="0" applyNumberFormat="1" applyFont="1" applyAlignment="1">
      <alignment horizontal="right" indent="1"/>
    </xf>
    <xf numFmtId="38" fontId="24" fillId="0" borderId="0" xfId="0" applyNumberFormat="1" applyFont="1" applyAlignment="1">
      <alignment horizontal="right" indent="1"/>
    </xf>
    <xf numFmtId="38" fontId="24" fillId="0" borderId="7" xfId="0" applyNumberFormat="1" applyFont="1" applyBorder="1" applyAlignment="1">
      <alignment horizontal="right" indent="1"/>
    </xf>
    <xf numFmtId="40" fontId="24" fillId="0" borderId="6" xfId="0" applyNumberFormat="1" applyFont="1" applyBorder="1" applyAlignment="1">
      <alignment horizontal="right" indent="1"/>
    </xf>
    <xf numFmtId="165" fontId="24" fillId="0" borderId="0" xfId="1" applyNumberFormat="1" applyFont="1" applyBorder="1" applyAlignment="1">
      <alignment horizontal="center"/>
    </xf>
    <xf numFmtId="166" fontId="24" fillId="0" borderId="7" xfId="0" applyNumberFormat="1" applyFont="1" applyBorder="1" applyAlignment="1">
      <alignment horizontal="center"/>
    </xf>
    <xf numFmtId="37" fontId="24" fillId="0" borderId="6" xfId="0" applyNumberFormat="1" applyFont="1" applyBorder="1" applyAlignment="1">
      <alignment horizontal="right" indent="1"/>
    </xf>
    <xf numFmtId="37" fontId="24" fillId="0" borderId="0" xfId="0" applyNumberFormat="1" applyFont="1" applyAlignment="1">
      <alignment horizontal="right" indent="1"/>
    </xf>
    <xf numFmtId="37" fontId="24" fillId="0" borderId="7" xfId="0" applyNumberFormat="1" applyFont="1" applyBorder="1" applyAlignment="1">
      <alignment horizontal="right" indent="1"/>
    </xf>
    <xf numFmtId="0" fontId="24" fillId="6" borderId="12" xfId="0" applyFont="1" applyFill="1" applyBorder="1" applyAlignment="1">
      <alignment horizontal="center"/>
    </xf>
    <xf numFmtId="38" fontId="24" fillId="6" borderId="4" xfId="0" quotePrefix="1" applyNumberFormat="1" applyFont="1" applyFill="1" applyBorder="1" applyAlignment="1">
      <alignment horizontal="center"/>
    </xf>
    <xf numFmtId="40" fontId="24" fillId="6" borderId="4" xfId="0" applyNumberFormat="1" applyFont="1" applyFill="1" applyBorder="1" applyAlignment="1">
      <alignment horizontal="right"/>
    </xf>
    <xf numFmtId="38" fontId="24" fillId="6" borderId="3" xfId="0" applyNumberFormat="1" applyFont="1" applyFill="1" applyBorder="1" applyAlignment="1">
      <alignment horizontal="center"/>
    </xf>
    <xf numFmtId="40" fontId="24" fillId="6" borderId="12" xfId="0" applyNumberFormat="1" applyFont="1" applyFill="1" applyBorder="1" applyAlignment="1">
      <alignment horizontal="right" indent="1"/>
    </xf>
    <xf numFmtId="40" fontId="24" fillId="6" borderId="4" xfId="0" applyNumberFormat="1" applyFont="1" applyFill="1" applyBorder="1" applyAlignment="1">
      <alignment horizontal="right" indent="1"/>
    </xf>
    <xf numFmtId="40" fontId="24" fillId="6" borderId="4" xfId="0" quotePrefix="1" applyNumberFormat="1" applyFont="1" applyFill="1" applyBorder="1" applyAlignment="1">
      <alignment horizontal="center"/>
    </xf>
    <xf numFmtId="40" fontId="24" fillId="6" borderId="3" xfId="0" quotePrefix="1" applyNumberFormat="1" applyFont="1" applyFill="1" applyBorder="1" applyAlignment="1">
      <alignment horizontal="center"/>
    </xf>
    <xf numFmtId="37" fontId="24" fillId="6" borderId="12" xfId="0" applyNumberFormat="1" applyFont="1" applyFill="1" applyBorder="1" applyAlignment="1">
      <alignment horizontal="right" indent="1"/>
    </xf>
    <xf numFmtId="37" fontId="24" fillId="6" borderId="4" xfId="0" applyNumberFormat="1" applyFont="1" applyFill="1" applyBorder="1" applyAlignment="1">
      <alignment horizontal="right" indent="1"/>
    </xf>
    <xf numFmtId="37" fontId="24" fillId="6" borderId="3" xfId="0" applyNumberFormat="1" applyFont="1" applyFill="1" applyBorder="1" applyAlignment="1">
      <alignment horizontal="right" indent="1"/>
    </xf>
    <xf numFmtId="39" fontId="24" fillId="6" borderId="4" xfId="0" applyNumberFormat="1" applyFont="1" applyFill="1" applyBorder="1" applyAlignment="1">
      <alignment horizontal="right" indent="1"/>
    </xf>
    <xf numFmtId="37" fontId="24" fillId="0" borderId="0" xfId="0" applyNumberFormat="1" applyFont="1"/>
    <xf numFmtId="0" fontId="24" fillId="0" borderId="0" xfId="2" applyFont="1" applyAlignment="1">
      <alignment horizontal="left" indent="1"/>
    </xf>
    <xf numFmtId="0" fontId="3" fillId="7" borderId="0" xfId="2" applyFill="1" applyAlignment="1">
      <alignment horizontal="left" indent="1"/>
    </xf>
    <xf numFmtId="0" fontId="3" fillId="7" borderId="0" xfId="2" applyFill="1" applyAlignment="1">
      <alignment horizontal="center"/>
    </xf>
    <xf numFmtId="0" fontId="3" fillId="7" borderId="0" xfId="2" applyFill="1"/>
    <xf numFmtId="0" fontId="30" fillId="8" borderId="14" xfId="7" applyFont="1" applyFill="1" applyBorder="1" applyAlignment="1">
      <alignment horizontal="center" wrapText="1"/>
    </xf>
    <xf numFmtId="0" fontId="30" fillId="8" borderId="15" xfId="7" applyFont="1" applyFill="1" applyBorder="1" applyAlignment="1">
      <alignment horizontal="center" wrapText="1"/>
    </xf>
    <xf numFmtId="0" fontId="30" fillId="8" borderId="15" xfId="7" applyFont="1" applyFill="1" applyBorder="1" applyAlignment="1">
      <alignment horizontal="left" wrapText="1"/>
    </xf>
    <xf numFmtId="0" fontId="30" fillId="8" borderId="16" xfId="7" applyFont="1" applyFill="1" applyBorder="1" applyAlignment="1">
      <alignment horizontal="left" wrapText="1"/>
    </xf>
    <xf numFmtId="0" fontId="0" fillId="0" borderId="17" xfId="0" applyBorder="1"/>
    <xf numFmtId="0" fontId="30" fillId="8" borderId="15" xfId="7" applyFont="1" applyFill="1" applyBorder="1" applyAlignment="1">
      <alignment horizontal="right" wrapText="1"/>
    </xf>
    <xf numFmtId="0" fontId="15" fillId="8" borderId="15" xfId="7" applyFont="1" applyFill="1" applyBorder="1" applyAlignment="1">
      <alignment horizontal="right" wrapText="1"/>
    </xf>
    <xf numFmtId="0" fontId="30" fillId="8" borderId="15" xfId="7" applyFont="1" applyFill="1" applyBorder="1" applyAlignment="1">
      <alignment horizontal="right" wrapText="1" indent="1"/>
    </xf>
    <xf numFmtId="0" fontId="0" fillId="0" borderId="17" xfId="0" applyBorder="1" applyAlignment="1">
      <alignment horizontal="right"/>
    </xf>
    <xf numFmtId="0" fontId="5" fillId="8" borderId="15" xfId="7" applyFont="1" applyFill="1" applyBorder="1" applyAlignment="1">
      <alignment horizontal="right" wrapText="1"/>
    </xf>
    <xf numFmtId="0" fontId="0" fillId="0" borderId="18" xfId="0" applyBorder="1" applyAlignment="1">
      <alignment horizontal="right"/>
    </xf>
    <xf numFmtId="0" fontId="31" fillId="8" borderId="19" xfId="7" applyFont="1" applyFill="1" applyBorder="1" applyAlignment="1">
      <alignment horizontal="center" wrapText="1"/>
    </xf>
    <xf numFmtId="0" fontId="31" fillId="8" borderId="20" xfId="7" applyFont="1" applyFill="1" applyBorder="1" applyAlignment="1">
      <alignment horizontal="center" wrapText="1"/>
    </xf>
    <xf numFmtId="0" fontId="31" fillId="8" borderId="21" xfId="7" applyFont="1" applyFill="1" applyBorder="1" applyAlignment="1">
      <alignment horizontal="center" wrapText="1"/>
    </xf>
    <xf numFmtId="0" fontId="31" fillId="8" borderId="20" xfId="7" applyFont="1" applyFill="1" applyBorder="1" applyAlignment="1">
      <alignment horizontal="right" wrapText="1"/>
    </xf>
    <xf numFmtId="0" fontId="31" fillId="8" borderId="20" xfId="7" applyFont="1" applyFill="1" applyBorder="1" applyAlignment="1">
      <alignment horizontal="right" wrapText="1" indent="1"/>
    </xf>
    <xf numFmtId="0" fontId="24" fillId="0" borderId="22" xfId="0" applyFont="1" applyBorder="1" applyAlignment="1">
      <alignment horizontal="center"/>
    </xf>
    <xf numFmtId="164" fontId="24" fillId="0" borderId="15" xfId="0" applyNumberFormat="1" applyFont="1" applyBorder="1" applyAlignment="1">
      <alignment horizontal="center"/>
    </xf>
    <xf numFmtId="0" fontId="24" fillId="0" borderId="15" xfId="0" applyFont="1" applyBorder="1" applyAlignment="1">
      <alignment horizontal="left"/>
    </xf>
    <xf numFmtId="0" fontId="24" fillId="0" borderId="15" xfId="0" applyFont="1" applyBorder="1" applyAlignment="1">
      <alignment horizontal="center"/>
    </xf>
    <xf numFmtId="0" fontId="24" fillId="0" borderId="23" xfId="0" applyFont="1" applyBorder="1" applyAlignment="1">
      <alignment horizontal="left"/>
    </xf>
    <xf numFmtId="0" fontId="3" fillId="0" borderId="24" xfId="2" applyBorder="1"/>
    <xf numFmtId="37" fontId="24" fillId="0" borderId="0" xfId="0" applyNumberFormat="1" applyFont="1" applyAlignment="1">
      <alignment horizontal="center"/>
    </xf>
    <xf numFmtId="40" fontId="24" fillId="0" borderId="0" xfId="0" applyNumberFormat="1" applyFont="1" applyAlignment="1">
      <alignment horizontal="right"/>
    </xf>
    <xf numFmtId="37" fontId="24" fillId="0" borderId="0" xfId="0" applyNumberFormat="1" applyFont="1" applyAlignment="1">
      <alignment horizontal="right"/>
    </xf>
    <xf numFmtId="0" fontId="3" fillId="0" borderId="24" xfId="2" applyBorder="1" applyAlignment="1">
      <alignment horizontal="right"/>
    </xf>
    <xf numFmtId="167" fontId="24" fillId="0" borderId="0" xfId="0" applyNumberFormat="1" applyFont="1" applyAlignment="1">
      <alignment horizontal="right"/>
    </xf>
    <xf numFmtId="37" fontId="3" fillId="0" borderId="24" xfId="2" applyNumberFormat="1" applyBorder="1" applyAlignment="1">
      <alignment horizontal="right"/>
    </xf>
    <xf numFmtId="37" fontId="3" fillId="0" borderId="25" xfId="2" applyNumberFormat="1" applyBorder="1" applyAlignment="1">
      <alignment horizontal="right"/>
    </xf>
    <xf numFmtId="0" fontId="24" fillId="0" borderId="26" xfId="0" applyFont="1" applyBorder="1" applyAlignment="1">
      <alignment horizontal="center"/>
    </xf>
    <xf numFmtId="0" fontId="24" fillId="0" borderId="27" xfId="0" applyFont="1" applyBorder="1" applyAlignment="1">
      <alignment horizontal="left"/>
    </xf>
    <xf numFmtId="40" fontId="24" fillId="0" borderId="0" xfId="0" applyNumberFormat="1" applyFont="1" applyAlignment="1">
      <alignment horizontal="center"/>
    </xf>
    <xf numFmtId="0" fontId="3" fillId="0" borderId="25" xfId="2" applyBorder="1" applyAlignment="1">
      <alignment horizontal="right"/>
    </xf>
    <xf numFmtId="1" fontId="15" fillId="8" borderId="28" xfId="7" quotePrefix="1" applyNumberFormat="1" applyFont="1" applyFill="1" applyBorder="1" applyAlignment="1">
      <alignment horizontal="center" vertical="center"/>
    </xf>
    <xf numFmtId="1" fontId="15" fillId="8" borderId="29" xfId="7" quotePrefix="1" applyNumberFormat="1" applyFont="1" applyFill="1" applyBorder="1" applyAlignment="1">
      <alignment horizontal="center" vertical="center"/>
    </xf>
    <xf numFmtId="3" fontId="15" fillId="8" borderId="29" xfId="7" quotePrefix="1" applyNumberFormat="1" applyFont="1" applyFill="1" applyBorder="1" applyAlignment="1">
      <alignment horizontal="left" vertical="center" indent="1"/>
    </xf>
    <xf numFmtId="3" fontId="15" fillId="8" borderId="29" xfId="7" quotePrefix="1" applyNumberFormat="1" applyFont="1" applyFill="1" applyBorder="1" applyAlignment="1">
      <alignment horizontal="center" vertical="center"/>
    </xf>
    <xf numFmtId="3" fontId="15" fillId="8" borderId="30" xfId="7" quotePrefix="1" applyNumberFormat="1" applyFont="1" applyFill="1" applyBorder="1" applyAlignment="1">
      <alignment horizontal="left" vertical="center" indent="1"/>
    </xf>
    <xf numFmtId="168" fontId="15" fillId="8" borderId="28" xfId="7" quotePrefix="1" applyNumberFormat="1" applyFont="1" applyFill="1" applyBorder="1" applyAlignment="1">
      <alignment horizontal="center" vertical="center"/>
    </xf>
    <xf numFmtId="168" fontId="15" fillId="8" borderId="29" xfId="7" quotePrefix="1" applyNumberFormat="1" applyFont="1" applyFill="1" applyBorder="1" applyAlignment="1">
      <alignment horizontal="center" vertical="center"/>
    </xf>
    <xf numFmtId="168" fontId="15" fillId="8" borderId="29" xfId="7" quotePrefix="1" applyNumberFormat="1" applyFont="1" applyFill="1" applyBorder="1" applyAlignment="1">
      <alignment horizontal="right" vertical="center"/>
    </xf>
    <xf numFmtId="37" fontId="15" fillId="8" borderId="29" xfId="7" quotePrefix="1" applyNumberFormat="1" applyFont="1" applyFill="1" applyBorder="1" applyAlignment="1">
      <alignment horizontal="right" vertical="center"/>
    </xf>
    <xf numFmtId="37" fontId="15" fillId="8" borderId="29" xfId="7" quotePrefix="1" applyNumberFormat="1" applyFont="1" applyFill="1" applyBorder="1" applyAlignment="1">
      <alignment horizontal="right" vertical="center" indent="1"/>
    </xf>
    <xf numFmtId="0" fontId="3" fillId="0" borderId="0" xfId="2" applyAlignment="1">
      <alignment horizontal="right"/>
    </xf>
    <xf numFmtId="167" fontId="15" fillId="8" borderId="29" xfId="7" quotePrefix="1" applyNumberFormat="1" applyFont="1" applyFill="1" applyBorder="1" applyAlignment="1">
      <alignment horizontal="right" vertical="center"/>
    </xf>
    <xf numFmtId="0" fontId="3" fillId="7" borderId="0" xfId="2" applyFill="1" applyAlignment="1">
      <alignment horizontal="left"/>
    </xf>
    <xf numFmtId="167" fontId="24" fillId="0" borderId="23" xfId="0" applyNumberFormat="1" applyFont="1" applyBorder="1" applyAlignment="1">
      <alignment horizontal="center"/>
    </xf>
    <xf numFmtId="165" fontId="24" fillId="0" borderId="0" xfId="1" applyNumberFormat="1" applyFont="1" applyBorder="1" applyAlignment="1">
      <alignment horizontal="right"/>
    </xf>
    <xf numFmtId="167" fontId="24" fillId="0" borderId="0" xfId="0" applyNumberFormat="1" applyFont="1" applyAlignment="1">
      <alignment horizontal="center"/>
    </xf>
    <xf numFmtId="0" fontId="21" fillId="0" borderId="0" xfId="2" applyFont="1" applyBorder="1" applyAlignment="1">
      <alignment horizontal="center"/>
    </xf>
    <xf numFmtId="0" fontId="3" fillId="0" borderId="0" xfId="2" applyBorder="1" applyAlignment="1">
      <alignment horizontal="center"/>
    </xf>
    <xf numFmtId="0" fontId="3" fillId="0" borderId="0" xfId="2" applyBorder="1" applyAlignment="1">
      <alignment horizontal="right"/>
    </xf>
    <xf numFmtId="0" fontId="0" fillId="0" borderId="0" xfId="0" applyBorder="1"/>
    <xf numFmtId="0" fontId="31" fillId="8" borderId="19" xfId="7" applyFont="1" applyFill="1" applyBorder="1" applyAlignment="1">
      <alignment horizontal="center"/>
    </xf>
    <xf numFmtId="0" fontId="31" fillId="8" borderId="20" xfId="7" applyFont="1" applyFill="1" applyBorder="1" applyAlignment="1">
      <alignment horizontal="center"/>
    </xf>
    <xf numFmtId="0" fontId="0" fillId="0" borderId="17" xfId="0" applyBorder="1" applyAlignment="1"/>
    <xf numFmtId="0" fontId="31" fillId="8" borderId="20" xfId="7" applyFont="1" applyFill="1" applyBorder="1" applyAlignment="1">
      <alignment horizontal="right"/>
    </xf>
    <xf numFmtId="0" fontId="0" fillId="0" borderId="0" xfId="0" applyAlignment="1"/>
    <xf numFmtId="0" fontId="29" fillId="0" borderId="0" xfId="8" applyFont="1" applyAlignment="1">
      <alignment vertical="center"/>
    </xf>
    <xf numFmtId="0" fontId="29" fillId="0" borderId="0" xfId="8" applyFont="1" applyAlignment="1">
      <alignment horizontal="center" vertical="center"/>
    </xf>
    <xf numFmtId="0" fontId="36" fillId="9" borderId="1" xfId="7" applyFont="1" applyFill="1" applyBorder="1" applyAlignment="1">
      <alignment horizontal="center" wrapText="1"/>
    </xf>
    <xf numFmtId="0" fontId="36" fillId="9" borderId="13" xfId="7" applyFont="1" applyFill="1" applyBorder="1" applyAlignment="1">
      <alignment horizontal="center" wrapText="1"/>
    </xf>
    <xf numFmtId="0" fontId="36" fillId="9" borderId="13" xfId="7" applyFont="1" applyFill="1" applyBorder="1" applyAlignment="1">
      <alignment horizontal="left" wrapText="1" indent="2"/>
    </xf>
    <xf numFmtId="0" fontId="36" fillId="9" borderId="2" xfId="7" applyFont="1" applyFill="1" applyBorder="1" applyAlignment="1">
      <alignment horizontal="center" wrapText="1"/>
    </xf>
    <xf numFmtId="0" fontId="30" fillId="9" borderId="1" xfId="7" applyFont="1" applyFill="1" applyBorder="1" applyAlignment="1">
      <alignment horizontal="center" wrapText="1"/>
    </xf>
    <xf numFmtId="0" fontId="30" fillId="9" borderId="13" xfId="7" applyFont="1" applyFill="1" applyBorder="1" applyAlignment="1">
      <alignment horizontal="center" wrapText="1"/>
    </xf>
    <xf numFmtId="0" fontId="30" fillId="9" borderId="2" xfId="7" applyFont="1" applyFill="1" applyBorder="1" applyAlignment="1">
      <alignment horizontal="center" wrapText="1"/>
    </xf>
    <xf numFmtId="0" fontId="5" fillId="9" borderId="12" xfId="7" applyFont="1" applyFill="1" applyBorder="1" applyAlignment="1">
      <alignment horizontal="center" wrapText="1"/>
    </xf>
    <xf numFmtId="0" fontId="37" fillId="9" borderId="4" xfId="7" applyFont="1" applyFill="1" applyBorder="1" applyAlignment="1">
      <alignment horizontal="center" wrapText="1"/>
    </xf>
    <xf numFmtId="0" fontId="37" fillId="9" borderId="4" xfId="7" applyFont="1" applyFill="1" applyBorder="1" applyAlignment="1">
      <alignment horizontal="left" wrapText="1"/>
    </xf>
    <xf numFmtId="0" fontId="0" fillId="0" borderId="8" xfId="0" applyBorder="1"/>
    <xf numFmtId="0" fontId="37" fillId="9" borderId="12" xfId="7" applyFont="1" applyFill="1" applyBorder="1" applyAlignment="1">
      <alignment horizontal="center" wrapText="1"/>
    </xf>
    <xf numFmtId="0" fontId="37" fillId="9" borderId="3" xfId="7" applyFont="1" applyFill="1" applyBorder="1" applyAlignment="1">
      <alignment horizontal="center" wrapText="1"/>
    </xf>
    <xf numFmtId="0" fontId="0" fillId="0" borderId="6" xfId="0" applyBorder="1"/>
    <xf numFmtId="0" fontId="38" fillId="0" borderId="0" xfId="8" applyFont="1" applyAlignment="1">
      <alignment horizontal="center"/>
    </xf>
    <xf numFmtId="40" fontId="38" fillId="0" borderId="31" xfId="8" applyNumberFormat="1" applyFont="1" applyBorder="1" applyAlignment="1">
      <alignment horizontal="center"/>
    </xf>
    <xf numFmtId="40" fontId="38" fillId="0" borderId="0" xfId="8" applyNumberFormat="1" applyFont="1" applyAlignment="1">
      <alignment horizontal="center"/>
    </xf>
    <xf numFmtId="38" fontId="38" fillId="0" borderId="32" xfId="8" applyNumberFormat="1" applyFont="1" applyBorder="1" applyAlignment="1">
      <alignment horizontal="center"/>
    </xf>
    <xf numFmtId="38" fontId="38" fillId="0" borderId="0" xfId="8" applyNumberFormat="1" applyFont="1" applyAlignment="1">
      <alignment horizontal="center"/>
    </xf>
    <xf numFmtId="38" fontId="38" fillId="9" borderId="0" xfId="8" applyNumberFormat="1" applyFont="1" applyFill="1" applyAlignment="1">
      <alignment horizontal="center"/>
    </xf>
    <xf numFmtId="38" fontId="34" fillId="0" borderId="31" xfId="8" applyNumberFormat="1" applyFont="1" applyBorder="1" applyAlignment="1">
      <alignment horizontal="center"/>
    </xf>
    <xf numFmtId="38" fontId="38" fillId="0" borderId="31" xfId="8" applyNumberFormat="1" applyFont="1" applyBorder="1" applyAlignment="1">
      <alignment horizontal="center"/>
    </xf>
    <xf numFmtId="0" fontId="38" fillId="0" borderId="0" xfId="8" applyFont="1" applyAlignment="1">
      <alignment horizontal="left"/>
    </xf>
    <xf numFmtId="169" fontId="30" fillId="9" borderId="33" xfId="7" quotePrefix="1" applyNumberFormat="1" applyFont="1" applyFill="1" applyBorder="1" applyAlignment="1">
      <alignment horizontal="center"/>
    </xf>
    <xf numFmtId="3" fontId="30" fillId="9" borderId="34" xfId="7" quotePrefix="1" applyNumberFormat="1" applyFont="1" applyFill="1" applyBorder="1" applyAlignment="1">
      <alignment horizontal="left"/>
    </xf>
    <xf numFmtId="3" fontId="30" fillId="9" borderId="34" xfId="7" quotePrefix="1" applyNumberFormat="1" applyFont="1" applyFill="1" applyBorder="1" applyAlignment="1">
      <alignment horizontal="center"/>
    </xf>
    <xf numFmtId="168" fontId="30" fillId="9" borderId="35" xfId="7" applyNumberFormat="1" applyFont="1" applyFill="1" applyBorder="1" applyAlignment="1">
      <alignment horizontal="center"/>
    </xf>
    <xf numFmtId="40" fontId="3" fillId="0" borderId="0" xfId="8" applyNumberFormat="1" applyFont="1" applyAlignment="1">
      <alignment horizontal="center"/>
    </xf>
    <xf numFmtId="3" fontId="30" fillId="9" borderId="33" xfId="7" quotePrefix="1" applyNumberFormat="1" applyFont="1" applyFill="1" applyBorder="1" applyAlignment="1">
      <alignment horizontal="center"/>
    </xf>
    <xf numFmtId="37" fontId="30" fillId="9" borderId="35" xfId="7" quotePrefix="1" applyNumberFormat="1" applyFont="1" applyFill="1" applyBorder="1" applyAlignment="1">
      <alignment horizontal="center"/>
    </xf>
    <xf numFmtId="3" fontId="30" fillId="9" borderId="35" xfId="7" quotePrefix="1" applyNumberFormat="1" applyFont="1" applyFill="1" applyBorder="1" applyAlignment="1">
      <alignment horizontal="center"/>
    </xf>
    <xf numFmtId="0" fontId="15" fillId="0" borderId="0" xfId="8" applyFont="1" applyAlignment="1">
      <alignment horizontal="center"/>
    </xf>
    <xf numFmtId="0" fontId="15" fillId="0" borderId="0" xfId="8" applyFont="1" applyAlignment="1">
      <alignment horizontal="left"/>
    </xf>
    <xf numFmtId="0" fontId="40" fillId="0" borderId="0" xfId="0" applyFont="1"/>
    <xf numFmtId="40" fontId="15" fillId="0" borderId="31" xfId="8" applyNumberFormat="1" applyFont="1" applyBorder="1" applyAlignment="1">
      <alignment horizontal="center"/>
    </xf>
    <xf numFmtId="40" fontId="15" fillId="0" borderId="0" xfId="8" applyNumberFormat="1" applyFont="1" applyAlignment="1">
      <alignment horizontal="center"/>
    </xf>
    <xf numFmtId="38" fontId="15" fillId="0" borderId="32" xfId="8" applyNumberFormat="1" applyFont="1" applyBorder="1" applyAlignment="1">
      <alignment horizontal="center"/>
    </xf>
    <xf numFmtId="38" fontId="15" fillId="0" borderId="0" xfId="8" applyNumberFormat="1" applyFont="1" applyAlignment="1">
      <alignment horizontal="center"/>
    </xf>
    <xf numFmtId="38" fontId="15" fillId="9" borderId="0" xfId="8" applyNumberFormat="1" applyFont="1" applyFill="1" applyAlignment="1">
      <alignment horizontal="center"/>
    </xf>
    <xf numFmtId="38" fontId="40" fillId="0" borderId="31" xfId="8" applyNumberFormat="1" applyFont="1" applyBorder="1" applyAlignment="1">
      <alignment horizontal="center"/>
    </xf>
    <xf numFmtId="38" fontId="15" fillId="0" borderId="31" xfId="8" applyNumberFormat="1" applyFont="1" applyBorder="1" applyAlignment="1">
      <alignment horizontal="center"/>
    </xf>
    <xf numFmtId="0" fontId="33" fillId="10" borderId="12" xfId="8" applyFont="1" applyFill="1" applyBorder="1" applyAlignment="1">
      <alignment horizontal="left" vertical="center" indent="1"/>
    </xf>
    <xf numFmtId="0" fontId="34" fillId="10" borderId="4" xfId="8" applyFont="1" applyFill="1" applyBorder="1" applyAlignment="1">
      <alignment vertical="center"/>
    </xf>
    <xf numFmtId="0" fontId="35" fillId="10" borderId="4" xfId="8" applyFont="1" applyFill="1" applyBorder="1" applyAlignment="1">
      <alignment horizontal="center" vertical="center"/>
    </xf>
    <xf numFmtId="0" fontId="34" fillId="10" borderId="4" xfId="8" applyFont="1" applyFill="1" applyBorder="1" applyAlignment="1">
      <alignment horizontal="center" vertical="center"/>
    </xf>
    <xf numFmtId="0" fontId="34" fillId="10" borderId="3" xfId="8" applyFont="1" applyFill="1" applyBorder="1" applyAlignment="1">
      <alignment vertical="center"/>
    </xf>
  </cellXfs>
  <cellStyles count="9">
    <cellStyle name="Normal" xfId="0" builtinId="0"/>
    <cellStyle name="Normal 2" xfId="2" xr:uid="{5FD7CE67-977B-40D2-A00E-7D3AA6C03EA2}"/>
    <cellStyle name="Normal 3" xfId="8" xr:uid="{75076B68-77AF-4EA8-A7DD-CFB8C93E5AB6}"/>
    <cellStyle name="Normal 4" xfId="7" xr:uid="{6D0F202E-98E2-4D26-895A-69C2FDC255D5}"/>
    <cellStyle name="Normal_03 - nss caps" xfId="6" xr:uid="{B33C0EDE-F023-464A-954B-D85C62A6EF35}"/>
    <cellStyle name="Normal_05 - DEC_F  calc" xfId="4" xr:uid="{3812E0DB-E7DE-4198-945C-29E3B159747B}"/>
    <cellStyle name="Normal_11 - Q2  summaries" xfId="3" xr:uid="{E2187F22-C7B7-4811-B96B-AF336831DEFE}"/>
    <cellStyle name="Normal_pctfoundapr7web" xfId="5" xr:uid="{7706166B-E444-42F2-90B0-32B3D2F45840}"/>
    <cellStyle name="Percent" xfId="1" builtinId="5"/>
  </cellStyles>
  <dxfs count="0"/>
  <tableStyles count="0" defaultTableStyle="TableStyleMedium2" defaultPivotStyle="PivotStyleLight16"/>
  <colors>
    <mruColors>
      <color rgb="FFE8D1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D5877-BF7E-40EC-A675-C261FC4AE9F3}">
  <sheetPr>
    <tabColor theme="7" tint="-0.249977111117893"/>
  </sheetPr>
  <dimension ref="A1:U454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11.1640625" defaultRowHeight="15" x14ac:dyDescent="0.25"/>
  <cols>
    <col min="1" max="1" width="5" style="6" customWidth="1"/>
    <col min="2" max="2" width="29.5" style="5" customWidth="1"/>
    <col min="3" max="4" width="11" style="6" hidden="1" customWidth="1"/>
    <col min="5" max="14" width="11" style="6" customWidth="1"/>
    <col min="15" max="15" width="2" style="5" customWidth="1"/>
    <col min="16" max="21" width="11.1640625" style="6"/>
    <col min="22" max="16384" width="11.1640625" style="5"/>
  </cols>
  <sheetData>
    <row r="1" spans="1:21" ht="17.45" customHeight="1" x14ac:dyDescent="0.35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S1" s="5"/>
      <c r="T1" s="5"/>
      <c r="U1" s="5"/>
    </row>
    <row r="2" spans="1:21" ht="17.45" customHeight="1" x14ac:dyDescent="0.35">
      <c r="A2" s="7" t="s">
        <v>1</v>
      </c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S2" s="5"/>
      <c r="T2" s="5"/>
      <c r="U2" s="5"/>
    </row>
    <row r="3" spans="1:21" ht="17.45" customHeight="1" x14ac:dyDescent="0.25">
      <c r="A3" s="9" t="s">
        <v>2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S3" s="5"/>
      <c r="T3" s="5"/>
      <c r="U3" s="5"/>
    </row>
    <row r="4" spans="1:21" x14ac:dyDescent="0.25"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S4" s="5"/>
      <c r="T4" s="5"/>
      <c r="U4" s="5"/>
    </row>
    <row r="5" spans="1:21" x14ac:dyDescent="0.25">
      <c r="A5" s="11">
        <v>1</v>
      </c>
      <c r="B5" s="11">
        <v>2</v>
      </c>
      <c r="C5" s="11">
        <v>5</v>
      </c>
      <c r="D5" s="11">
        <v>6</v>
      </c>
      <c r="E5" s="11">
        <v>7</v>
      </c>
      <c r="F5" s="11">
        <v>8</v>
      </c>
      <c r="G5" s="11">
        <v>9</v>
      </c>
      <c r="H5" s="11">
        <v>10</v>
      </c>
      <c r="I5" s="11">
        <v>11</v>
      </c>
      <c r="J5" s="11">
        <v>11</v>
      </c>
      <c r="K5" s="11">
        <v>11</v>
      </c>
      <c r="L5" s="11"/>
      <c r="M5" s="11"/>
      <c r="N5" s="11"/>
      <c r="O5" s="11">
        <v>12</v>
      </c>
      <c r="P5" s="11">
        <v>13</v>
      </c>
      <c r="Q5" s="11">
        <v>14</v>
      </c>
      <c r="S5" s="5"/>
      <c r="T5" s="5"/>
      <c r="U5" s="5"/>
    </row>
    <row r="6" spans="1:21" x14ac:dyDescent="0.25">
      <c r="A6" s="12"/>
      <c r="B6" s="13"/>
      <c r="C6" s="14" t="s">
        <v>3</v>
      </c>
      <c r="D6" s="15" t="s">
        <v>4</v>
      </c>
      <c r="E6" s="16" t="s">
        <v>5</v>
      </c>
      <c r="F6" s="15" t="s">
        <v>6</v>
      </c>
      <c r="G6" s="16" t="s">
        <v>7</v>
      </c>
      <c r="H6" s="15" t="s">
        <v>8</v>
      </c>
      <c r="I6" s="16" t="s">
        <v>9</v>
      </c>
      <c r="J6" s="15" t="s">
        <v>10</v>
      </c>
      <c r="K6" s="17" t="s">
        <v>11</v>
      </c>
      <c r="L6" s="18" t="s">
        <v>12</v>
      </c>
      <c r="M6" s="17" t="s">
        <v>13</v>
      </c>
      <c r="N6" s="18" t="s">
        <v>14</v>
      </c>
      <c r="S6" s="5"/>
      <c r="T6" s="5"/>
      <c r="U6" s="5"/>
    </row>
    <row r="7" spans="1:21" x14ac:dyDescent="0.25">
      <c r="A7" s="19"/>
      <c r="B7" s="20"/>
      <c r="C7" s="21" t="s">
        <v>15</v>
      </c>
      <c r="D7" s="22" t="s">
        <v>16</v>
      </c>
      <c r="E7" s="23" t="s">
        <v>17</v>
      </c>
      <c r="F7" s="22" t="s">
        <v>18</v>
      </c>
      <c r="G7" s="23" t="s">
        <v>19</v>
      </c>
      <c r="H7" s="22" t="s">
        <v>20</v>
      </c>
      <c r="I7" s="23" t="s">
        <v>21</v>
      </c>
      <c r="J7" s="22" t="s">
        <v>22</v>
      </c>
      <c r="K7" s="24" t="s">
        <v>23</v>
      </c>
      <c r="L7" s="25" t="s">
        <v>24</v>
      </c>
      <c r="M7" s="24" t="s">
        <v>25</v>
      </c>
      <c r="N7" s="25" t="s">
        <v>26</v>
      </c>
      <c r="P7" s="26"/>
      <c r="Q7" s="27"/>
      <c r="S7" s="5"/>
      <c r="T7" s="5"/>
      <c r="U7" s="5"/>
    </row>
    <row r="8" spans="1:21" x14ac:dyDescent="0.25">
      <c r="A8" s="28" t="s">
        <v>27</v>
      </c>
      <c r="B8" s="29" t="s">
        <v>28</v>
      </c>
      <c r="C8" s="30" t="s">
        <v>29</v>
      </c>
      <c r="D8" s="31" t="s">
        <v>29</v>
      </c>
      <c r="E8" s="32" t="s">
        <v>29</v>
      </c>
      <c r="F8" s="31" t="s">
        <v>29</v>
      </c>
      <c r="G8" s="32" t="s">
        <v>29</v>
      </c>
      <c r="H8" s="31" t="s">
        <v>29</v>
      </c>
      <c r="I8" s="32" t="s">
        <v>29</v>
      </c>
      <c r="J8" s="31" t="s">
        <v>29</v>
      </c>
      <c r="K8" s="33" t="s">
        <v>29</v>
      </c>
      <c r="L8" s="34" t="s">
        <v>29</v>
      </c>
      <c r="M8" s="33" t="s">
        <v>29</v>
      </c>
      <c r="N8" s="34" t="s">
        <v>29</v>
      </c>
      <c r="P8" s="35" t="s">
        <v>30</v>
      </c>
      <c r="Q8" s="36" t="s">
        <v>31</v>
      </c>
      <c r="S8" s="5"/>
      <c r="T8" s="5"/>
      <c r="U8" s="5"/>
    </row>
    <row r="9" spans="1:21" x14ac:dyDescent="0.25">
      <c r="A9" s="37"/>
      <c r="B9" s="37"/>
      <c r="C9" s="38"/>
      <c r="D9" s="39"/>
      <c r="E9" s="38"/>
      <c r="F9" s="39"/>
      <c r="G9" s="38"/>
      <c r="H9" s="39"/>
      <c r="I9" s="38"/>
      <c r="J9" s="39"/>
      <c r="K9" s="40"/>
      <c r="L9" s="17"/>
      <c r="M9" s="40"/>
      <c r="N9" s="17"/>
      <c r="P9" s="17"/>
      <c r="Q9" s="17"/>
      <c r="R9" s="6" t="s">
        <v>32</v>
      </c>
      <c r="S9" s="5"/>
      <c r="T9" s="5"/>
      <c r="U9" s="5"/>
    </row>
    <row r="10" spans="1:21" x14ac:dyDescent="0.25">
      <c r="A10" s="41">
        <v>1</v>
      </c>
      <c r="B10" s="42" t="s">
        <v>33</v>
      </c>
      <c r="C10" s="43">
        <v>114.5292807345924</v>
      </c>
      <c r="D10" s="43">
        <v>105.96027829480104</v>
      </c>
      <c r="E10" s="43">
        <v>113.06410379678438</v>
      </c>
      <c r="F10" s="43">
        <v>119.11478689585684</v>
      </c>
      <c r="G10" s="43">
        <v>119.13262987143031</v>
      </c>
      <c r="H10" s="43">
        <v>118.49442727384208</v>
      </c>
      <c r="I10" s="43">
        <v>125.37044837618738</v>
      </c>
      <c r="J10" s="43">
        <v>125.22578299097079</v>
      </c>
      <c r="K10" s="43">
        <v>125.4637276403226</v>
      </c>
      <c r="L10" s="43">
        <v>128.32500819493092</v>
      </c>
      <c r="M10" s="43">
        <v>123.41461241846159</v>
      </c>
      <c r="N10" s="44">
        <v>117.89890455538425</v>
      </c>
      <c r="O10" s="45"/>
      <c r="P10" s="43">
        <f>MIN(E10:N10)</f>
        <v>113.06410379678438</v>
      </c>
      <c r="Q10" s="43">
        <f>MAX(E10:N10)</f>
        <v>128.32500819493092</v>
      </c>
      <c r="R10" s="46"/>
      <c r="S10" s="5"/>
      <c r="T10" s="5"/>
      <c r="U10" s="5"/>
    </row>
    <row r="11" spans="1:21" x14ac:dyDescent="0.25">
      <c r="A11" s="41">
        <v>2</v>
      </c>
      <c r="B11" s="42" t="s">
        <v>34</v>
      </c>
      <c r="C11" s="43">
        <v>125.40836672604414</v>
      </c>
      <c r="D11" s="43">
        <v>128.32239585519457</v>
      </c>
      <c r="E11" s="43">
        <v>130.97660177145235</v>
      </c>
      <c r="F11" s="43">
        <v>130.05237429755624</v>
      </c>
      <c r="G11" s="43">
        <v>130.3982811068494</v>
      </c>
      <c r="H11" s="43">
        <v>130.77916071359658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4">
        <v>0</v>
      </c>
      <c r="O11" s="45"/>
      <c r="P11" s="43">
        <f t="shared" ref="P11:P74" si="0">MIN(E11:N11)</f>
        <v>0</v>
      </c>
      <c r="Q11" s="43">
        <f t="shared" ref="Q11:Q74" si="1">MAX(E11:N11)</f>
        <v>130.97660177145235</v>
      </c>
      <c r="R11" s="46"/>
      <c r="S11" s="5"/>
      <c r="T11" s="5"/>
      <c r="U11" s="5"/>
    </row>
    <row r="12" spans="1:21" x14ac:dyDescent="0.25">
      <c r="A12" s="41">
        <v>3</v>
      </c>
      <c r="B12" s="42" t="s">
        <v>35</v>
      </c>
      <c r="C12" s="43">
        <v>109.27846623607098</v>
      </c>
      <c r="D12" s="43">
        <v>107.16141821745634</v>
      </c>
      <c r="E12" s="43">
        <v>119.38525277530137</v>
      </c>
      <c r="F12" s="43">
        <v>115.51517767524373</v>
      </c>
      <c r="G12" s="43">
        <v>113.93137535116011</v>
      </c>
      <c r="H12" s="43">
        <v>113.57169906695157</v>
      </c>
      <c r="I12" s="43">
        <v>112.69594936915112</v>
      </c>
      <c r="J12" s="43">
        <v>114.30492068093569</v>
      </c>
      <c r="K12" s="43">
        <v>114.31738116237746</v>
      </c>
      <c r="L12" s="43">
        <v>120.27484094098735</v>
      </c>
      <c r="M12" s="43">
        <v>116.75327684334704</v>
      </c>
      <c r="N12" s="44">
        <v>113.61900876133559</v>
      </c>
      <c r="O12" s="45"/>
      <c r="P12" s="43">
        <f t="shared" si="0"/>
        <v>112.69594936915112</v>
      </c>
      <c r="Q12" s="43">
        <f t="shared" si="1"/>
        <v>120.27484094098735</v>
      </c>
      <c r="R12" s="46"/>
      <c r="S12" s="5"/>
      <c r="T12" s="5"/>
      <c r="U12" s="5"/>
    </row>
    <row r="13" spans="1:21" x14ac:dyDescent="0.25">
      <c r="A13" s="41">
        <v>4</v>
      </c>
      <c r="B13" s="42" t="s">
        <v>36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4">
        <v>0</v>
      </c>
      <c r="O13" s="45"/>
      <c r="P13" s="43">
        <f t="shared" si="0"/>
        <v>0</v>
      </c>
      <c r="Q13" s="43">
        <f t="shared" si="1"/>
        <v>0</v>
      </c>
      <c r="R13" s="46"/>
      <c r="S13" s="5"/>
      <c r="T13" s="5"/>
      <c r="U13" s="5"/>
    </row>
    <row r="14" spans="1:21" x14ac:dyDescent="0.25">
      <c r="A14" s="41">
        <v>5</v>
      </c>
      <c r="B14" s="42" t="s">
        <v>37</v>
      </c>
      <c r="C14" s="43">
        <v>117.44408740112699</v>
      </c>
      <c r="D14" s="43">
        <v>119.82213216439075</v>
      </c>
      <c r="E14" s="43">
        <v>120.33807968445154</v>
      </c>
      <c r="F14" s="43">
        <v>116.35918186753943</v>
      </c>
      <c r="G14" s="43">
        <v>118.43865297524098</v>
      </c>
      <c r="H14" s="43">
        <v>124.2993595350078</v>
      </c>
      <c r="I14" s="43">
        <v>127.20562142897151</v>
      </c>
      <c r="J14" s="43">
        <v>131.73313176205966</v>
      </c>
      <c r="K14" s="43">
        <v>139.11696300590734</v>
      </c>
      <c r="L14" s="43">
        <v>140.2431269597129</v>
      </c>
      <c r="M14" s="43">
        <v>142.84949764189855</v>
      </c>
      <c r="N14" s="44">
        <v>143.62176091309624</v>
      </c>
      <c r="O14" s="45"/>
      <c r="P14" s="43">
        <f t="shared" si="0"/>
        <v>116.35918186753943</v>
      </c>
      <c r="Q14" s="43">
        <f t="shared" si="1"/>
        <v>143.62176091309624</v>
      </c>
      <c r="R14" s="46"/>
      <c r="S14" s="5"/>
      <c r="T14" s="5"/>
      <c r="U14" s="5"/>
    </row>
    <row r="15" spans="1:21" x14ac:dyDescent="0.25">
      <c r="A15" s="41">
        <v>6</v>
      </c>
      <c r="B15" s="42" t="s">
        <v>38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4">
        <v>0</v>
      </c>
      <c r="O15" s="45"/>
      <c r="P15" s="43">
        <f t="shared" si="0"/>
        <v>0</v>
      </c>
      <c r="Q15" s="43">
        <f t="shared" si="1"/>
        <v>0</v>
      </c>
      <c r="R15" s="46"/>
      <c r="S15" s="5"/>
      <c r="T15" s="5"/>
      <c r="U15" s="5"/>
    </row>
    <row r="16" spans="1:21" x14ac:dyDescent="0.25">
      <c r="A16" s="41">
        <v>7</v>
      </c>
      <c r="B16" s="42" t="s">
        <v>39</v>
      </c>
      <c r="C16" s="43">
        <v>121.29842110534237</v>
      </c>
      <c r="D16" s="43">
        <v>117.12194961161666</v>
      </c>
      <c r="E16" s="43">
        <v>120.12229697114793</v>
      </c>
      <c r="F16" s="43">
        <v>124.81703266895079</v>
      </c>
      <c r="G16" s="43">
        <v>126.78278641549461</v>
      </c>
      <c r="H16" s="43">
        <v>126.15755891816404</v>
      </c>
      <c r="I16" s="43">
        <v>124.61128576742828</v>
      </c>
      <c r="J16" s="43">
        <v>130.03394338135737</v>
      </c>
      <c r="K16" s="43">
        <v>132.88408250904644</v>
      </c>
      <c r="L16" s="43">
        <v>138.92866251610889</v>
      </c>
      <c r="M16" s="43">
        <v>139.55939039674564</v>
      </c>
      <c r="N16" s="44">
        <v>141.69766313119248</v>
      </c>
      <c r="O16" s="45"/>
      <c r="P16" s="43">
        <f t="shared" si="0"/>
        <v>120.12229697114793</v>
      </c>
      <c r="Q16" s="43">
        <f t="shared" si="1"/>
        <v>141.69766313119248</v>
      </c>
      <c r="R16" s="46"/>
      <c r="S16" s="5"/>
      <c r="T16" s="5"/>
      <c r="U16" s="5"/>
    </row>
    <row r="17" spans="1:21" x14ac:dyDescent="0.25">
      <c r="A17" s="41">
        <v>8</v>
      </c>
      <c r="B17" s="42" t="s">
        <v>40</v>
      </c>
      <c r="C17" s="43">
        <v>168.76598845245735</v>
      </c>
      <c r="D17" s="43">
        <v>159.00441679166485</v>
      </c>
      <c r="E17" s="43">
        <v>169.05750524926896</v>
      </c>
      <c r="F17" s="43">
        <v>175.5081110358766</v>
      </c>
      <c r="G17" s="43">
        <v>178.2648019537996</v>
      </c>
      <c r="H17" s="43">
        <v>182.61319879461948</v>
      </c>
      <c r="I17" s="43">
        <v>190.33263924064264</v>
      </c>
      <c r="J17" s="43">
        <v>190.08496301779047</v>
      </c>
      <c r="K17" s="43">
        <v>192.45193179307373</v>
      </c>
      <c r="L17" s="43">
        <v>201.73624130445754</v>
      </c>
      <c r="M17" s="43">
        <v>205.42824766797673</v>
      </c>
      <c r="N17" s="44">
        <v>198.77617935832708</v>
      </c>
      <c r="O17" s="45"/>
      <c r="P17" s="43">
        <f t="shared" si="0"/>
        <v>169.05750524926896</v>
      </c>
      <c r="Q17" s="43">
        <f t="shared" si="1"/>
        <v>205.42824766797673</v>
      </c>
      <c r="R17" s="46"/>
      <c r="S17" s="5"/>
      <c r="T17" s="5"/>
      <c r="U17" s="5"/>
    </row>
    <row r="18" spans="1:21" x14ac:dyDescent="0.25">
      <c r="A18" s="41">
        <v>9</v>
      </c>
      <c r="B18" s="42" t="s">
        <v>41</v>
      </c>
      <c r="C18" s="43">
        <v>131.93073995341285</v>
      </c>
      <c r="D18" s="43">
        <v>129.2326819516249</v>
      </c>
      <c r="E18" s="43">
        <v>136.4506799639442</v>
      </c>
      <c r="F18" s="43">
        <v>134.91434294214139</v>
      </c>
      <c r="G18" s="43">
        <v>136.18283396462104</v>
      </c>
      <c r="H18" s="43">
        <v>139.01925354713811</v>
      </c>
      <c r="I18" s="43">
        <v>145.21889806696424</v>
      </c>
      <c r="J18" s="43">
        <v>148.41860045490372</v>
      </c>
      <c r="K18" s="43">
        <v>150.44174827921609</v>
      </c>
      <c r="L18" s="43">
        <v>156.64405646519796</v>
      </c>
      <c r="M18" s="43">
        <v>163.90234768441744</v>
      </c>
      <c r="N18" s="44">
        <v>162.51813111292645</v>
      </c>
      <c r="O18" s="45"/>
      <c r="P18" s="43">
        <f t="shared" si="0"/>
        <v>134.91434294214139</v>
      </c>
      <c r="Q18" s="43">
        <f t="shared" si="1"/>
        <v>163.90234768441744</v>
      </c>
      <c r="R18" s="46"/>
      <c r="S18" s="5"/>
      <c r="T18" s="5"/>
      <c r="U18" s="5"/>
    </row>
    <row r="19" spans="1:21" x14ac:dyDescent="0.25">
      <c r="A19" s="41">
        <v>10</v>
      </c>
      <c r="B19" s="42" t="s">
        <v>42</v>
      </c>
      <c r="C19" s="43">
        <v>123.41033954363263</v>
      </c>
      <c r="D19" s="43">
        <v>117.63466273839214</v>
      </c>
      <c r="E19" s="43">
        <v>125.07618745929526</v>
      </c>
      <c r="F19" s="43">
        <v>128.7342085657113</v>
      </c>
      <c r="G19" s="43">
        <v>128.38006453469885</v>
      </c>
      <c r="H19" s="43">
        <v>123.24479023426009</v>
      </c>
      <c r="I19" s="43">
        <v>127.11016954738561</v>
      </c>
      <c r="J19" s="43">
        <v>128.05472263848853</v>
      </c>
      <c r="K19" s="43">
        <v>129.90154052057613</v>
      </c>
      <c r="L19" s="43">
        <v>130.76041916071867</v>
      </c>
      <c r="M19" s="43">
        <v>132.99320927555306</v>
      </c>
      <c r="N19" s="44">
        <v>132.47404363812581</v>
      </c>
      <c r="O19" s="45"/>
      <c r="P19" s="43">
        <f t="shared" si="0"/>
        <v>123.24479023426009</v>
      </c>
      <c r="Q19" s="43">
        <f t="shared" si="1"/>
        <v>132.99320927555306</v>
      </c>
      <c r="R19" s="46"/>
      <c r="S19" s="5"/>
      <c r="T19" s="5"/>
      <c r="U19" s="5"/>
    </row>
    <row r="20" spans="1:21" ht="15.6" customHeight="1" x14ac:dyDescent="0.25">
      <c r="A20" s="41">
        <v>11</v>
      </c>
      <c r="B20" s="42" t="s">
        <v>43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4">
        <v>0</v>
      </c>
      <c r="O20" s="45"/>
      <c r="P20" s="43">
        <f t="shared" si="0"/>
        <v>0</v>
      </c>
      <c r="Q20" s="43">
        <f t="shared" si="1"/>
        <v>0</v>
      </c>
      <c r="R20" s="46"/>
      <c r="S20" s="5"/>
      <c r="T20" s="5"/>
      <c r="U20" s="5"/>
    </row>
    <row r="21" spans="1:21" x14ac:dyDescent="0.25">
      <c r="A21" s="41">
        <v>12</v>
      </c>
      <c r="B21" s="42" t="s">
        <v>44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4">
        <v>0</v>
      </c>
      <c r="O21" s="45"/>
      <c r="P21" s="43">
        <f t="shared" si="0"/>
        <v>0</v>
      </c>
      <c r="Q21" s="43">
        <f t="shared" si="1"/>
        <v>0</v>
      </c>
      <c r="R21" s="46"/>
      <c r="S21" s="5"/>
      <c r="T21" s="5"/>
      <c r="U21" s="5"/>
    </row>
    <row r="22" spans="1:21" x14ac:dyDescent="0.25">
      <c r="A22" s="41">
        <v>13</v>
      </c>
      <c r="B22" s="42" t="s">
        <v>45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4">
        <v>0</v>
      </c>
      <c r="O22" s="45"/>
      <c r="P22" s="43">
        <f t="shared" si="0"/>
        <v>0</v>
      </c>
      <c r="Q22" s="43">
        <f t="shared" si="1"/>
        <v>0</v>
      </c>
      <c r="R22" s="46"/>
      <c r="S22" s="5"/>
      <c r="T22" s="5"/>
      <c r="U22" s="5"/>
    </row>
    <row r="23" spans="1:21" x14ac:dyDescent="0.25">
      <c r="A23" s="41">
        <v>14</v>
      </c>
      <c r="B23" s="42" t="s">
        <v>46</v>
      </c>
      <c r="C23" s="43">
        <v>122.16948486048818</v>
      </c>
      <c r="D23" s="43">
        <v>120.34079168926797</v>
      </c>
      <c r="E23" s="43">
        <v>127.27581960608816</v>
      </c>
      <c r="F23" s="43">
        <v>121.97543910556776</v>
      </c>
      <c r="G23" s="43">
        <v>122.11353718553725</v>
      </c>
      <c r="H23" s="43">
        <v>127.10942396017313</v>
      </c>
      <c r="I23" s="43">
        <v>129.37514168306851</v>
      </c>
      <c r="J23" s="43">
        <v>131.94802122135732</v>
      </c>
      <c r="K23" s="43">
        <v>128.16424629884077</v>
      </c>
      <c r="L23" s="43">
        <v>133.34056606923838</v>
      </c>
      <c r="M23" s="43">
        <v>131.22311504964216</v>
      </c>
      <c r="N23" s="44">
        <v>126.75902006788459</v>
      </c>
      <c r="O23" s="45"/>
      <c r="P23" s="43">
        <f t="shared" si="0"/>
        <v>121.97543910556776</v>
      </c>
      <c r="Q23" s="43">
        <f t="shared" si="1"/>
        <v>133.34056606923838</v>
      </c>
      <c r="R23" s="46"/>
      <c r="S23" s="5"/>
      <c r="T23" s="5"/>
      <c r="U23" s="5"/>
    </row>
    <row r="24" spans="1:21" x14ac:dyDescent="0.25">
      <c r="A24" s="41">
        <v>15</v>
      </c>
      <c r="B24" s="42" t="s">
        <v>47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4">
        <v>0</v>
      </c>
      <c r="O24" s="45"/>
      <c r="P24" s="43">
        <f t="shared" si="0"/>
        <v>0</v>
      </c>
      <c r="Q24" s="43">
        <f t="shared" si="1"/>
        <v>0</v>
      </c>
      <c r="R24" s="46"/>
      <c r="S24" s="5"/>
      <c r="T24" s="5"/>
      <c r="U24" s="5"/>
    </row>
    <row r="25" spans="1:21" x14ac:dyDescent="0.25">
      <c r="A25" s="41">
        <v>16</v>
      </c>
      <c r="B25" s="42" t="s">
        <v>48</v>
      </c>
      <c r="C25" s="43">
        <v>103.64688299851269</v>
      </c>
      <c r="D25" s="43">
        <v>102.95646333007555</v>
      </c>
      <c r="E25" s="43">
        <v>104.40237050680565</v>
      </c>
      <c r="F25" s="43">
        <v>100</v>
      </c>
      <c r="G25" s="43">
        <v>102.27505751419824</v>
      </c>
      <c r="H25" s="43">
        <v>100.16700042757283</v>
      </c>
      <c r="I25" s="43">
        <v>101.23123699303558</v>
      </c>
      <c r="J25" s="43">
        <v>101.44976367290343</v>
      </c>
      <c r="K25" s="43">
        <v>103.84756223955138</v>
      </c>
      <c r="L25" s="43">
        <v>104.21860946146137</v>
      </c>
      <c r="M25" s="43">
        <v>104.14351640992452</v>
      </c>
      <c r="N25" s="44">
        <v>102.40765925668947</v>
      </c>
      <c r="O25" s="45"/>
      <c r="P25" s="43">
        <f t="shared" si="0"/>
        <v>100</v>
      </c>
      <c r="Q25" s="43">
        <f t="shared" si="1"/>
        <v>104.40237050680565</v>
      </c>
      <c r="R25" s="46"/>
      <c r="S25" s="5"/>
      <c r="T25" s="5"/>
      <c r="U25" s="5"/>
    </row>
    <row r="26" spans="1:21" x14ac:dyDescent="0.25">
      <c r="A26" s="41">
        <v>17</v>
      </c>
      <c r="B26" s="42" t="s">
        <v>49</v>
      </c>
      <c r="C26" s="43">
        <v>126.28686208221187</v>
      </c>
      <c r="D26" s="43">
        <v>125.14730970696539</v>
      </c>
      <c r="E26" s="43">
        <v>124.5397327520877</v>
      </c>
      <c r="F26" s="43">
        <v>125.3398444028377</v>
      </c>
      <c r="G26" s="43">
        <v>121.05542545627317</v>
      </c>
      <c r="H26" s="43">
        <v>123.95866707519325</v>
      </c>
      <c r="I26" s="43">
        <v>126.4353451002376</v>
      </c>
      <c r="J26" s="43">
        <v>127.26984305319422</v>
      </c>
      <c r="K26" s="43">
        <v>127.2321463058861</v>
      </c>
      <c r="L26" s="43">
        <v>128.79473601698882</v>
      </c>
      <c r="M26" s="43">
        <v>125.36330327687647</v>
      </c>
      <c r="N26" s="44">
        <v>126.36155666138012</v>
      </c>
      <c r="O26" s="45"/>
      <c r="P26" s="43">
        <f t="shared" si="0"/>
        <v>121.05542545627317</v>
      </c>
      <c r="Q26" s="43">
        <f t="shared" si="1"/>
        <v>128.79473601698882</v>
      </c>
      <c r="R26" s="46"/>
      <c r="S26" s="5"/>
      <c r="T26" s="5"/>
      <c r="U26" s="5"/>
    </row>
    <row r="27" spans="1:21" x14ac:dyDescent="0.25">
      <c r="A27" s="41">
        <v>18</v>
      </c>
      <c r="B27" s="42" t="s">
        <v>50</v>
      </c>
      <c r="C27" s="43">
        <v>162.1664032202309</v>
      </c>
      <c r="D27" s="43">
        <v>144.04519802874606</v>
      </c>
      <c r="E27" s="43">
        <v>150.49771616363529</v>
      </c>
      <c r="F27" s="43">
        <v>141.38226410516006</v>
      </c>
      <c r="G27" s="43">
        <v>145.77919855055208</v>
      </c>
      <c r="H27" s="43">
        <v>157.55295732613718</v>
      </c>
      <c r="I27" s="43">
        <v>161.93086371082376</v>
      </c>
      <c r="J27" s="43">
        <v>162.38689741392352</v>
      </c>
      <c r="K27" s="43">
        <v>165.70990391896345</v>
      </c>
      <c r="L27" s="43">
        <v>195.07122593297095</v>
      </c>
      <c r="M27" s="43">
        <v>169.18028587762669</v>
      </c>
      <c r="N27" s="44">
        <v>162.03517110959865</v>
      </c>
      <c r="O27" s="45"/>
      <c r="P27" s="43">
        <f t="shared" si="0"/>
        <v>141.38226410516006</v>
      </c>
      <c r="Q27" s="43">
        <f t="shared" si="1"/>
        <v>195.07122593297095</v>
      </c>
      <c r="R27" s="46"/>
      <c r="S27" s="5"/>
      <c r="T27" s="5"/>
      <c r="U27" s="5"/>
    </row>
    <row r="28" spans="1:21" x14ac:dyDescent="0.25">
      <c r="A28" s="41">
        <v>19</v>
      </c>
      <c r="B28" s="42" t="s">
        <v>51</v>
      </c>
      <c r="C28" s="43">
        <v>124.86470849599824</v>
      </c>
      <c r="D28" s="43">
        <v>119.9462634954191</v>
      </c>
      <c r="E28" s="43">
        <v>129.37232602958827</v>
      </c>
      <c r="F28" s="43">
        <v>0</v>
      </c>
      <c r="G28" s="43">
        <v>126.20548326780845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4">
        <v>0</v>
      </c>
      <c r="O28" s="45"/>
      <c r="P28" s="43">
        <f t="shared" si="0"/>
        <v>0</v>
      </c>
      <c r="Q28" s="43">
        <f t="shared" si="1"/>
        <v>129.37232602958827</v>
      </c>
      <c r="R28" s="46"/>
      <c r="S28" s="5"/>
      <c r="T28" s="5"/>
      <c r="U28" s="5"/>
    </row>
    <row r="29" spans="1:21" x14ac:dyDescent="0.25">
      <c r="A29" s="41">
        <v>20</v>
      </c>
      <c r="B29" s="42" t="s">
        <v>52</v>
      </c>
      <c r="C29" s="43">
        <v>124.36698415987951</v>
      </c>
      <c r="D29" s="43">
        <v>114.53898103038931</v>
      </c>
      <c r="E29" s="43">
        <v>118.24191198086382</v>
      </c>
      <c r="F29" s="43">
        <v>120.99024467390575</v>
      </c>
      <c r="G29" s="43">
        <v>116.1894402693584</v>
      </c>
      <c r="H29" s="43">
        <v>117.74560296503864</v>
      </c>
      <c r="I29" s="43">
        <v>124.88523781593652</v>
      </c>
      <c r="J29" s="43">
        <v>125.95590737417932</v>
      </c>
      <c r="K29" s="43">
        <v>125.9159252492119</v>
      </c>
      <c r="L29" s="43">
        <v>128.92053184473752</v>
      </c>
      <c r="M29" s="43">
        <v>125.43854669370502</v>
      </c>
      <c r="N29" s="44">
        <v>127.7600263714973</v>
      </c>
      <c r="O29" s="45"/>
      <c r="P29" s="43">
        <f t="shared" si="0"/>
        <v>116.1894402693584</v>
      </c>
      <c r="Q29" s="43">
        <f t="shared" si="1"/>
        <v>128.92053184473752</v>
      </c>
      <c r="R29" s="46"/>
      <c r="S29" s="5"/>
      <c r="T29" s="5"/>
      <c r="U29" s="5"/>
    </row>
    <row r="30" spans="1:21" x14ac:dyDescent="0.25">
      <c r="A30" s="41">
        <v>21</v>
      </c>
      <c r="B30" s="42" t="s">
        <v>53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4">
        <v>0</v>
      </c>
      <c r="O30" s="45"/>
      <c r="P30" s="43">
        <f t="shared" si="0"/>
        <v>0</v>
      </c>
      <c r="Q30" s="43">
        <f t="shared" si="1"/>
        <v>0</v>
      </c>
      <c r="R30" s="46"/>
      <c r="S30" s="5"/>
      <c r="T30" s="5"/>
      <c r="U30" s="5"/>
    </row>
    <row r="31" spans="1:21" x14ac:dyDescent="0.25">
      <c r="A31" s="41">
        <v>22</v>
      </c>
      <c r="B31" s="42" t="s">
        <v>54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4">
        <v>0</v>
      </c>
      <c r="O31" s="45"/>
      <c r="P31" s="43">
        <f t="shared" si="0"/>
        <v>0</v>
      </c>
      <c r="Q31" s="43">
        <f t="shared" si="1"/>
        <v>0</v>
      </c>
      <c r="R31" s="46"/>
      <c r="S31" s="5"/>
      <c r="T31" s="5"/>
      <c r="U31" s="5"/>
    </row>
    <row r="32" spans="1:21" x14ac:dyDescent="0.25">
      <c r="A32" s="41">
        <v>23</v>
      </c>
      <c r="B32" s="42" t="s">
        <v>55</v>
      </c>
      <c r="C32" s="43">
        <v>148.13621476137504</v>
      </c>
      <c r="D32" s="43">
        <v>146.36638460381855</v>
      </c>
      <c r="E32" s="43">
        <v>155.46316521227055</v>
      </c>
      <c r="F32" s="43">
        <v>152.06885605542666</v>
      </c>
      <c r="G32" s="43">
        <v>145.34003576240778</v>
      </c>
      <c r="H32" s="43">
        <v>145.06913395549375</v>
      </c>
      <c r="I32" s="43">
        <v>148.89775592674292</v>
      </c>
      <c r="J32" s="43">
        <v>152.98276882392744</v>
      </c>
      <c r="K32" s="43">
        <v>158.14040112638094</v>
      </c>
      <c r="L32" s="43">
        <v>159.5628802686974</v>
      </c>
      <c r="M32" s="43">
        <v>163.47610143629061</v>
      </c>
      <c r="N32" s="44">
        <v>159.26069145809728</v>
      </c>
      <c r="O32" s="45"/>
      <c r="P32" s="43">
        <f t="shared" si="0"/>
        <v>145.06913395549375</v>
      </c>
      <c r="Q32" s="43">
        <f t="shared" si="1"/>
        <v>163.47610143629061</v>
      </c>
      <c r="R32" s="46"/>
      <c r="S32" s="5"/>
      <c r="T32" s="5"/>
      <c r="U32" s="5"/>
    </row>
    <row r="33" spans="1:21" x14ac:dyDescent="0.25">
      <c r="A33" s="41">
        <v>24</v>
      </c>
      <c r="B33" s="42" t="s">
        <v>56</v>
      </c>
      <c r="C33" s="43">
        <v>106.29067534315438</v>
      </c>
      <c r="D33" s="43">
        <v>105.98062121765327</v>
      </c>
      <c r="E33" s="43">
        <v>111.64612630245001</v>
      </c>
      <c r="F33" s="43">
        <v>106.13723652229959</v>
      </c>
      <c r="G33" s="43">
        <v>107.12690182446877</v>
      </c>
      <c r="H33" s="43">
        <v>109.7241057083105</v>
      </c>
      <c r="I33" s="43">
        <v>114.70523880996683</v>
      </c>
      <c r="J33" s="43">
        <v>119.5540749571703</v>
      </c>
      <c r="K33" s="43">
        <v>121.97740735797686</v>
      </c>
      <c r="L33" s="43">
        <v>122.21527927554826</v>
      </c>
      <c r="M33" s="43">
        <v>122.89253879924014</v>
      </c>
      <c r="N33" s="44">
        <v>119.9456270334876</v>
      </c>
      <c r="O33" s="45"/>
      <c r="P33" s="43">
        <f t="shared" si="0"/>
        <v>106.13723652229959</v>
      </c>
      <c r="Q33" s="43">
        <f t="shared" si="1"/>
        <v>122.89253879924014</v>
      </c>
      <c r="R33" s="46"/>
      <c r="S33" s="5"/>
      <c r="T33" s="5"/>
      <c r="U33" s="5"/>
    </row>
    <row r="34" spans="1:21" x14ac:dyDescent="0.25">
      <c r="A34" s="41">
        <v>25</v>
      </c>
      <c r="B34" s="42" t="s">
        <v>57</v>
      </c>
      <c r="C34" s="43">
        <v>114.49779080674909</v>
      </c>
      <c r="D34" s="43">
        <v>110.08166379002249</v>
      </c>
      <c r="E34" s="43">
        <v>114.53988251321567</v>
      </c>
      <c r="F34" s="43">
        <v>111.81331045924571</v>
      </c>
      <c r="G34" s="43">
        <v>114.56917441895267</v>
      </c>
      <c r="H34" s="43">
        <v>114.50104993275461</v>
      </c>
      <c r="I34" s="43">
        <v>121.22435479107398</v>
      </c>
      <c r="J34" s="43">
        <v>121.34182543577371</v>
      </c>
      <c r="K34" s="43">
        <v>133.49656912828439</v>
      </c>
      <c r="L34" s="43">
        <v>134.62777226897308</v>
      </c>
      <c r="M34" s="43">
        <v>139.53619815667878</v>
      </c>
      <c r="N34" s="44">
        <v>139.1874600790232</v>
      </c>
      <c r="O34" s="45"/>
      <c r="P34" s="43">
        <f t="shared" si="0"/>
        <v>111.81331045924571</v>
      </c>
      <c r="Q34" s="43">
        <f t="shared" si="1"/>
        <v>139.53619815667878</v>
      </c>
      <c r="R34" s="46"/>
      <c r="S34" s="5"/>
      <c r="T34" s="5"/>
      <c r="U34" s="5"/>
    </row>
    <row r="35" spans="1:21" x14ac:dyDescent="0.25">
      <c r="A35" s="41">
        <v>26</v>
      </c>
      <c r="B35" s="42" t="s">
        <v>58</v>
      </c>
      <c r="C35" s="43">
        <v>119.49943363714659</v>
      </c>
      <c r="D35" s="43">
        <v>114.28515378257937</v>
      </c>
      <c r="E35" s="43">
        <v>118.22066813457586</v>
      </c>
      <c r="F35" s="43">
        <v>121.60654640314105</v>
      </c>
      <c r="G35" s="43">
        <v>122.40475784043896</v>
      </c>
      <c r="H35" s="43">
        <v>121.78755665261305</v>
      </c>
      <c r="I35" s="43">
        <v>121.7747066954541</v>
      </c>
      <c r="J35" s="43">
        <v>127.08865197875205</v>
      </c>
      <c r="K35" s="43">
        <v>127.42350651107995</v>
      </c>
      <c r="L35" s="43">
        <v>127.79589792661135</v>
      </c>
      <c r="M35" s="43">
        <v>130.14465312426898</v>
      </c>
      <c r="N35" s="44">
        <v>132.06361613160345</v>
      </c>
      <c r="O35" s="45"/>
      <c r="P35" s="43">
        <f t="shared" si="0"/>
        <v>118.22066813457586</v>
      </c>
      <c r="Q35" s="43">
        <f t="shared" si="1"/>
        <v>132.06361613160345</v>
      </c>
      <c r="R35" s="46"/>
      <c r="S35" s="5"/>
      <c r="T35" s="5"/>
      <c r="U35" s="5"/>
    </row>
    <row r="36" spans="1:21" x14ac:dyDescent="0.25">
      <c r="A36" s="41">
        <v>27</v>
      </c>
      <c r="B36" s="42" t="s">
        <v>59</v>
      </c>
      <c r="C36" s="43">
        <v>107.13862512486665</v>
      </c>
      <c r="D36" s="43">
        <v>105.33942269839724</v>
      </c>
      <c r="E36" s="43">
        <v>116.43686130974642</v>
      </c>
      <c r="F36" s="43">
        <v>111.0664232197467</v>
      </c>
      <c r="G36" s="43">
        <v>112.28962709055195</v>
      </c>
      <c r="H36" s="43">
        <v>122.95306872088835</v>
      </c>
      <c r="I36" s="43">
        <v>129.06949622072153</v>
      </c>
      <c r="J36" s="43">
        <v>143.40147455003523</v>
      </c>
      <c r="K36" s="43">
        <v>138.75666786616426</v>
      </c>
      <c r="L36" s="43">
        <v>112.76319085768343</v>
      </c>
      <c r="M36" s="43">
        <v>114.86209245581935</v>
      </c>
      <c r="N36" s="44">
        <v>118.54555115354799</v>
      </c>
      <c r="O36" s="45"/>
      <c r="P36" s="43">
        <f t="shared" si="0"/>
        <v>111.0664232197467</v>
      </c>
      <c r="Q36" s="43">
        <f t="shared" si="1"/>
        <v>143.40147455003523</v>
      </c>
      <c r="R36" s="46"/>
      <c r="S36" s="5"/>
      <c r="T36" s="5"/>
      <c r="U36" s="5"/>
    </row>
    <row r="37" spans="1:21" x14ac:dyDescent="0.25">
      <c r="A37" s="41">
        <v>28</v>
      </c>
      <c r="B37" s="42" t="s">
        <v>60</v>
      </c>
      <c r="C37" s="43">
        <v>187.64845677126428</v>
      </c>
      <c r="D37" s="43">
        <v>180.64811260895752</v>
      </c>
      <c r="E37" s="43">
        <v>213.91258640131414</v>
      </c>
      <c r="F37" s="43">
        <v>217.32601755636085</v>
      </c>
      <c r="G37" s="43">
        <v>202.37038763921635</v>
      </c>
      <c r="H37" s="43">
        <v>185.97340849982621</v>
      </c>
      <c r="I37" s="43">
        <v>212.30480693260026</v>
      </c>
      <c r="J37" s="43">
        <v>230.54763370778488</v>
      </c>
      <c r="K37" s="43">
        <v>216.52735133216555</v>
      </c>
      <c r="L37" s="43">
        <v>208.50265887696096</v>
      </c>
      <c r="M37" s="43">
        <v>216.05559003040909</v>
      </c>
      <c r="N37" s="44">
        <v>0</v>
      </c>
      <c r="O37" s="45"/>
      <c r="P37" s="43">
        <f t="shared" si="0"/>
        <v>0</v>
      </c>
      <c r="Q37" s="43">
        <f t="shared" si="1"/>
        <v>230.54763370778488</v>
      </c>
      <c r="R37" s="46"/>
      <c r="S37" s="5"/>
      <c r="T37" s="5"/>
      <c r="U37" s="5"/>
    </row>
    <row r="38" spans="1:21" x14ac:dyDescent="0.25">
      <c r="A38" s="41">
        <v>29</v>
      </c>
      <c r="B38" s="42" t="s">
        <v>61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4">
        <v>0</v>
      </c>
      <c r="O38" s="45"/>
      <c r="P38" s="43">
        <f t="shared" si="0"/>
        <v>0</v>
      </c>
      <c r="Q38" s="43">
        <f t="shared" si="1"/>
        <v>0</v>
      </c>
      <c r="R38" s="46"/>
      <c r="S38" s="5"/>
      <c r="T38" s="5"/>
      <c r="U38" s="5"/>
    </row>
    <row r="39" spans="1:21" x14ac:dyDescent="0.25">
      <c r="A39" s="41">
        <v>30</v>
      </c>
      <c r="B39" s="42" t="s">
        <v>62</v>
      </c>
      <c r="C39" s="43">
        <v>118.00255596982447</v>
      </c>
      <c r="D39" s="43">
        <v>115.9269286669806</v>
      </c>
      <c r="E39" s="43">
        <v>119.00971767438162</v>
      </c>
      <c r="F39" s="43">
        <v>118.52652139517321</v>
      </c>
      <c r="G39" s="43">
        <v>115.87163141071501</v>
      </c>
      <c r="H39" s="43">
        <v>117.63247389787898</v>
      </c>
      <c r="I39" s="43">
        <v>118.95708676083679</v>
      </c>
      <c r="J39" s="43">
        <v>117.89160229706823</v>
      </c>
      <c r="K39" s="43">
        <v>122.78819030196063</v>
      </c>
      <c r="L39" s="43">
        <v>124.48565611394558</v>
      </c>
      <c r="M39" s="43">
        <v>127.53457564683129</v>
      </c>
      <c r="N39" s="44">
        <v>126.62001033582729</v>
      </c>
      <c r="O39" s="45"/>
      <c r="P39" s="43">
        <f t="shared" si="0"/>
        <v>115.87163141071501</v>
      </c>
      <c r="Q39" s="43">
        <f t="shared" si="1"/>
        <v>127.53457564683129</v>
      </c>
      <c r="R39" s="46"/>
      <c r="S39" s="5"/>
      <c r="T39" s="5"/>
      <c r="U39" s="5"/>
    </row>
    <row r="40" spans="1:21" x14ac:dyDescent="0.25">
      <c r="A40" s="41">
        <v>31</v>
      </c>
      <c r="B40" s="42" t="s">
        <v>63</v>
      </c>
      <c r="C40" s="43">
        <v>122.52110604066175</v>
      </c>
      <c r="D40" s="43">
        <v>122.50165753107322</v>
      </c>
      <c r="E40" s="43">
        <v>131.05863966605577</v>
      </c>
      <c r="F40" s="43">
        <v>126.50125541852223</v>
      </c>
      <c r="G40" s="43">
        <v>126.48093192457632</v>
      </c>
      <c r="H40" s="43">
        <v>131.90938847116024</v>
      </c>
      <c r="I40" s="43">
        <v>140.30612372646479</v>
      </c>
      <c r="J40" s="43">
        <v>142.72254666618801</v>
      </c>
      <c r="K40" s="43">
        <v>141.04409563345578</v>
      </c>
      <c r="L40" s="43">
        <v>146.39182720790828</v>
      </c>
      <c r="M40" s="43">
        <v>147.66545548220918</v>
      </c>
      <c r="N40" s="44">
        <v>147.04748110217747</v>
      </c>
      <c r="O40" s="45"/>
      <c r="P40" s="43">
        <f t="shared" si="0"/>
        <v>126.48093192457632</v>
      </c>
      <c r="Q40" s="43">
        <f t="shared" si="1"/>
        <v>147.66545548220918</v>
      </c>
      <c r="R40" s="46"/>
      <c r="S40" s="5"/>
      <c r="T40" s="5"/>
      <c r="U40" s="5"/>
    </row>
    <row r="41" spans="1:21" x14ac:dyDescent="0.25">
      <c r="A41" s="41">
        <v>32</v>
      </c>
      <c r="B41" s="42" t="s">
        <v>64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4">
        <v>0</v>
      </c>
      <c r="O41" s="45"/>
      <c r="P41" s="43">
        <f t="shared" si="0"/>
        <v>0</v>
      </c>
      <c r="Q41" s="43">
        <f t="shared" si="1"/>
        <v>0</v>
      </c>
      <c r="R41" s="46"/>
      <c r="S41" s="5"/>
      <c r="T41" s="5"/>
      <c r="U41" s="5"/>
    </row>
    <row r="42" spans="1:21" x14ac:dyDescent="0.25">
      <c r="A42" s="41">
        <v>33</v>
      </c>
      <c r="B42" s="42" t="s">
        <v>65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4">
        <v>0</v>
      </c>
      <c r="O42" s="45"/>
      <c r="P42" s="43">
        <f t="shared" si="0"/>
        <v>0</v>
      </c>
      <c r="Q42" s="43">
        <f t="shared" si="1"/>
        <v>0</v>
      </c>
      <c r="R42" s="46"/>
      <c r="S42" s="5"/>
      <c r="T42" s="5"/>
      <c r="U42" s="5"/>
    </row>
    <row r="43" spans="1:21" x14ac:dyDescent="0.25">
      <c r="A43" s="41">
        <v>34</v>
      </c>
      <c r="B43" s="42" t="s">
        <v>66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4">
        <v>0</v>
      </c>
      <c r="O43" s="45"/>
      <c r="P43" s="43">
        <f t="shared" si="0"/>
        <v>0</v>
      </c>
      <c r="Q43" s="43">
        <f t="shared" si="1"/>
        <v>0</v>
      </c>
      <c r="R43" s="46"/>
      <c r="S43" s="5"/>
      <c r="T43" s="5"/>
      <c r="U43" s="5"/>
    </row>
    <row r="44" spans="1:21" x14ac:dyDescent="0.25">
      <c r="A44" s="41">
        <v>35</v>
      </c>
      <c r="B44" s="42" t="s">
        <v>67</v>
      </c>
      <c r="C44" s="43">
        <v>115.65742550030294</v>
      </c>
      <c r="D44" s="43">
        <v>109.71298497360414</v>
      </c>
      <c r="E44" s="43">
        <v>119.63353662652794</v>
      </c>
      <c r="F44" s="43">
        <v>114.92651116581834</v>
      </c>
      <c r="G44" s="43">
        <v>116.24329852147859</v>
      </c>
      <c r="H44" s="43">
        <v>123.10591019724355</v>
      </c>
      <c r="I44" s="43">
        <v>124.1389741189393</v>
      </c>
      <c r="J44" s="43">
        <v>126.6937196967348</v>
      </c>
      <c r="K44" s="43">
        <v>129.55011335339123</v>
      </c>
      <c r="L44" s="43">
        <v>135.15501759350991</v>
      </c>
      <c r="M44" s="43">
        <v>134.48148296547956</v>
      </c>
      <c r="N44" s="44">
        <v>134.09528436868044</v>
      </c>
      <c r="O44" s="45"/>
      <c r="P44" s="43">
        <f t="shared" si="0"/>
        <v>114.92651116581834</v>
      </c>
      <c r="Q44" s="43">
        <f t="shared" si="1"/>
        <v>135.15501759350991</v>
      </c>
      <c r="R44" s="46"/>
      <c r="S44" s="5"/>
      <c r="T44" s="5"/>
      <c r="U44" s="5"/>
    </row>
    <row r="45" spans="1:21" x14ac:dyDescent="0.25">
      <c r="A45" s="41">
        <v>36</v>
      </c>
      <c r="B45" s="42" t="s">
        <v>68</v>
      </c>
      <c r="C45" s="43">
        <v>118.2475135690414</v>
      </c>
      <c r="D45" s="43">
        <v>114.16745391869345</v>
      </c>
      <c r="E45" s="43">
        <v>125.18388895380687</v>
      </c>
      <c r="F45" s="43">
        <v>126.68448770465828</v>
      </c>
      <c r="G45" s="43">
        <v>125.29449061611415</v>
      </c>
      <c r="H45" s="43">
        <v>129.80786321760007</v>
      </c>
      <c r="I45" s="43">
        <v>134.56402123083021</v>
      </c>
      <c r="J45" s="43">
        <v>138.7413951912354</v>
      </c>
      <c r="K45" s="43">
        <v>143.36175937428121</v>
      </c>
      <c r="L45" s="43">
        <v>144.03488372232661</v>
      </c>
      <c r="M45" s="43">
        <v>139.55488365437736</v>
      </c>
      <c r="N45" s="44">
        <v>132.69140482866931</v>
      </c>
      <c r="O45" s="45"/>
      <c r="P45" s="43">
        <f t="shared" si="0"/>
        <v>125.18388895380687</v>
      </c>
      <c r="Q45" s="43">
        <f t="shared" si="1"/>
        <v>144.03488372232661</v>
      </c>
      <c r="R45" s="46"/>
      <c r="S45" s="5"/>
      <c r="T45" s="5"/>
      <c r="U45" s="5"/>
    </row>
    <row r="46" spans="1:21" x14ac:dyDescent="0.25">
      <c r="A46" s="41">
        <v>37</v>
      </c>
      <c r="B46" s="42" t="s">
        <v>69</v>
      </c>
      <c r="C46" s="43">
        <v>132.57963170208075</v>
      </c>
      <c r="D46" s="43">
        <v>130.9153416885004</v>
      </c>
      <c r="E46" s="43">
        <v>148.78822806198545</v>
      </c>
      <c r="F46" s="43">
        <v>161.37273578383216</v>
      </c>
      <c r="G46" s="43">
        <v>167.05518094239466</v>
      </c>
      <c r="H46" s="43">
        <v>165.11404640327862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4">
        <v>0</v>
      </c>
      <c r="O46" s="45"/>
      <c r="P46" s="43">
        <f t="shared" si="0"/>
        <v>0</v>
      </c>
      <c r="Q46" s="43">
        <f t="shared" si="1"/>
        <v>167.05518094239466</v>
      </c>
      <c r="R46" s="46"/>
      <c r="S46" s="5"/>
      <c r="T46" s="5"/>
      <c r="U46" s="5"/>
    </row>
    <row r="47" spans="1:21" x14ac:dyDescent="0.25">
      <c r="A47" s="41">
        <v>38</v>
      </c>
      <c r="B47" s="42" t="s">
        <v>70</v>
      </c>
      <c r="C47" s="43">
        <v>134.56772016501461</v>
      </c>
      <c r="D47" s="43">
        <v>137.59976402262609</v>
      </c>
      <c r="E47" s="43">
        <v>145.94278842368701</v>
      </c>
      <c r="F47" s="43">
        <v>148.97624868525011</v>
      </c>
      <c r="G47" s="43">
        <v>157.89884440206643</v>
      </c>
      <c r="H47" s="43">
        <v>156.26633459633371</v>
      </c>
      <c r="I47" s="43">
        <v>168.19829024934057</v>
      </c>
      <c r="J47" s="43">
        <v>175.48867085602282</v>
      </c>
      <c r="K47" s="43">
        <v>181.42780865878549</v>
      </c>
      <c r="L47" s="43">
        <v>179.01225531077819</v>
      </c>
      <c r="M47" s="43">
        <v>189.34134444601298</v>
      </c>
      <c r="N47" s="44">
        <v>181.60679955334683</v>
      </c>
      <c r="O47" s="45"/>
      <c r="P47" s="43">
        <f t="shared" si="0"/>
        <v>145.94278842368701</v>
      </c>
      <c r="Q47" s="43">
        <f t="shared" si="1"/>
        <v>189.34134444601298</v>
      </c>
      <c r="R47" s="46"/>
      <c r="S47" s="5"/>
      <c r="T47" s="5"/>
      <c r="U47" s="5"/>
    </row>
    <row r="48" spans="1:21" x14ac:dyDescent="0.25">
      <c r="A48" s="41">
        <v>39</v>
      </c>
      <c r="B48" s="42" t="s">
        <v>71</v>
      </c>
      <c r="C48" s="43">
        <v>138.78501216477312</v>
      </c>
      <c r="D48" s="43">
        <v>139.06369195275369</v>
      </c>
      <c r="E48" s="43">
        <v>135.73270038398161</v>
      </c>
      <c r="F48" s="43">
        <v>141.44157676792204</v>
      </c>
      <c r="G48" s="43">
        <v>145.31193314620572</v>
      </c>
      <c r="H48" s="43">
        <v>108.6177213622382</v>
      </c>
      <c r="I48" s="43">
        <v>133.85822816074983</v>
      </c>
      <c r="J48" s="43">
        <v>134.4655151276805</v>
      </c>
      <c r="K48" s="43">
        <v>138.02176341810525</v>
      </c>
      <c r="L48" s="43">
        <v>133.7434412796473</v>
      </c>
      <c r="M48" s="43">
        <v>134.77565293065317</v>
      </c>
      <c r="N48" s="44">
        <v>0</v>
      </c>
      <c r="O48" s="45"/>
      <c r="P48" s="43">
        <f t="shared" si="0"/>
        <v>0</v>
      </c>
      <c r="Q48" s="43">
        <f t="shared" si="1"/>
        <v>145.31193314620572</v>
      </c>
      <c r="R48" s="46"/>
      <c r="S48" s="5"/>
      <c r="T48" s="5"/>
      <c r="U48" s="5"/>
    </row>
    <row r="49" spans="1:21" x14ac:dyDescent="0.25">
      <c r="A49" s="41">
        <v>40</v>
      </c>
      <c r="B49" s="42" t="s">
        <v>72</v>
      </c>
      <c r="C49" s="43">
        <v>110.81156610614038</v>
      </c>
      <c r="D49" s="43">
        <v>113.13813578348382</v>
      </c>
      <c r="E49" s="43">
        <v>116.72952676623262</v>
      </c>
      <c r="F49" s="43">
        <v>115.66997952515541</v>
      </c>
      <c r="G49" s="43">
        <v>116.59445654023932</v>
      </c>
      <c r="H49" s="43">
        <v>119.06422208280149</v>
      </c>
      <c r="I49" s="43">
        <v>120.78886289376524</v>
      </c>
      <c r="J49" s="43">
        <v>121.99300769510064</v>
      </c>
      <c r="K49" s="43">
        <v>125.7284560863021</v>
      </c>
      <c r="L49" s="43">
        <v>126.59687867795802</v>
      </c>
      <c r="M49" s="43">
        <v>126.20301008041348</v>
      </c>
      <c r="N49" s="44">
        <v>125.94151343720628</v>
      </c>
      <c r="O49" s="45"/>
      <c r="P49" s="43">
        <f t="shared" si="0"/>
        <v>115.66997952515541</v>
      </c>
      <c r="Q49" s="43">
        <f t="shared" si="1"/>
        <v>126.59687867795802</v>
      </c>
      <c r="R49" s="46"/>
      <c r="S49" s="5"/>
      <c r="T49" s="5"/>
      <c r="U49" s="5"/>
    </row>
    <row r="50" spans="1:21" x14ac:dyDescent="0.25">
      <c r="A50" s="41">
        <v>41</v>
      </c>
      <c r="B50" s="42" t="s">
        <v>73</v>
      </c>
      <c r="C50" s="43">
        <v>164.39022616823254</v>
      </c>
      <c r="D50" s="43">
        <v>166.60381810496006</v>
      </c>
      <c r="E50" s="43">
        <v>173.57493190028435</v>
      </c>
      <c r="F50" s="43">
        <v>181.42535706051009</v>
      </c>
      <c r="G50" s="43">
        <v>181.67324786967532</v>
      </c>
      <c r="H50" s="43">
        <v>191.65919981876138</v>
      </c>
      <c r="I50" s="43">
        <v>191.57126538934364</v>
      </c>
      <c r="J50" s="43">
        <v>198.07840728282835</v>
      </c>
      <c r="K50" s="43">
        <v>187.06792543289589</v>
      </c>
      <c r="L50" s="43">
        <v>178.60471067428506</v>
      </c>
      <c r="M50" s="43">
        <v>186.4449089919581</v>
      </c>
      <c r="N50" s="44">
        <v>183.77140427783459</v>
      </c>
      <c r="O50" s="45"/>
      <c r="P50" s="43">
        <f t="shared" si="0"/>
        <v>173.57493190028435</v>
      </c>
      <c r="Q50" s="43">
        <f t="shared" si="1"/>
        <v>198.07840728282835</v>
      </c>
      <c r="R50" s="46"/>
      <c r="S50" s="5"/>
      <c r="T50" s="5"/>
      <c r="U50" s="5"/>
    </row>
    <row r="51" spans="1:21" x14ac:dyDescent="0.25">
      <c r="A51" s="41">
        <v>42</v>
      </c>
      <c r="B51" s="42" t="s">
        <v>74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4">
        <v>0</v>
      </c>
      <c r="O51" s="45"/>
      <c r="P51" s="43">
        <f t="shared" si="0"/>
        <v>0</v>
      </c>
      <c r="Q51" s="43">
        <f t="shared" si="1"/>
        <v>0</v>
      </c>
      <c r="R51" s="46"/>
      <c r="S51" s="5"/>
      <c r="T51" s="5"/>
      <c r="U51" s="5"/>
    </row>
    <row r="52" spans="1:21" x14ac:dyDescent="0.25">
      <c r="A52" s="41">
        <v>43</v>
      </c>
      <c r="B52" s="42" t="s">
        <v>75</v>
      </c>
      <c r="C52" s="43">
        <v>140.64840911610199</v>
      </c>
      <c r="D52" s="43">
        <v>139.92872224797358</v>
      </c>
      <c r="E52" s="43">
        <v>138.70675798881561</v>
      </c>
      <c r="F52" s="43">
        <v>135.76251743033421</v>
      </c>
      <c r="G52" s="43">
        <v>131.57008379487027</v>
      </c>
      <c r="H52" s="43">
        <v>135.23483254984242</v>
      </c>
      <c r="I52" s="43">
        <v>138.89051530835971</v>
      </c>
      <c r="J52" s="43">
        <v>142.04758870917584</v>
      </c>
      <c r="K52" s="43">
        <v>151.23464256727556</v>
      </c>
      <c r="L52" s="43">
        <v>153.22512074978573</v>
      </c>
      <c r="M52" s="43">
        <v>149.23016548543174</v>
      </c>
      <c r="N52" s="44">
        <v>147.819498337917</v>
      </c>
      <c r="O52" s="45"/>
      <c r="P52" s="43">
        <f t="shared" si="0"/>
        <v>131.57008379487027</v>
      </c>
      <c r="Q52" s="43">
        <f t="shared" si="1"/>
        <v>153.22512074978573</v>
      </c>
      <c r="R52" s="46"/>
      <c r="S52" s="5"/>
      <c r="T52" s="5"/>
      <c r="U52" s="5"/>
    </row>
    <row r="53" spans="1:21" x14ac:dyDescent="0.25">
      <c r="A53" s="41">
        <v>44</v>
      </c>
      <c r="B53" s="42" t="s">
        <v>76</v>
      </c>
      <c r="C53" s="43">
        <v>100</v>
      </c>
      <c r="D53" s="43">
        <v>102.12335862476894</v>
      </c>
      <c r="E53" s="43">
        <v>100.56912632854289</v>
      </c>
      <c r="F53" s="43">
        <v>100</v>
      </c>
      <c r="G53" s="43">
        <v>100.06240384572523</v>
      </c>
      <c r="H53" s="43">
        <v>95.761936661623963</v>
      </c>
      <c r="I53" s="43">
        <v>98.83496912598001</v>
      </c>
      <c r="J53" s="43">
        <v>99.111761387592537</v>
      </c>
      <c r="K53" s="43">
        <v>106.58679921368484</v>
      </c>
      <c r="L53" s="43">
        <v>102.2905173036915</v>
      </c>
      <c r="M53" s="43">
        <v>102.01792937962</v>
      </c>
      <c r="N53" s="44">
        <v>99.748785341410141</v>
      </c>
      <c r="O53" s="45"/>
      <c r="P53" s="43">
        <f t="shared" si="0"/>
        <v>95.761936661623963</v>
      </c>
      <c r="Q53" s="43">
        <f t="shared" si="1"/>
        <v>106.58679921368484</v>
      </c>
      <c r="R53" s="46"/>
      <c r="S53" s="5"/>
      <c r="T53" s="5"/>
      <c r="U53" s="5"/>
    </row>
    <row r="54" spans="1:21" x14ac:dyDescent="0.25">
      <c r="A54" s="41">
        <v>45</v>
      </c>
      <c r="B54" s="42" t="s">
        <v>77</v>
      </c>
      <c r="C54" s="43">
        <v>154.11069635356543</v>
      </c>
      <c r="D54" s="43">
        <v>129.25164391790656</v>
      </c>
      <c r="E54" s="43">
        <v>132.44818025395674</v>
      </c>
      <c r="F54" s="43">
        <v>132.29127426876457</v>
      </c>
      <c r="G54" s="43">
        <v>128.05414987928606</v>
      </c>
      <c r="H54" s="43">
        <v>132.59912941795389</v>
      </c>
      <c r="I54" s="43">
        <v>141.24727982058619</v>
      </c>
      <c r="J54" s="43">
        <v>126.90523565788003</v>
      </c>
      <c r="K54" s="43">
        <v>132.1764603321881</v>
      </c>
      <c r="L54" s="43">
        <v>135.2640751782088</v>
      </c>
      <c r="M54" s="43">
        <v>133.23751421846472</v>
      </c>
      <c r="N54" s="44">
        <v>128.58730253502057</v>
      </c>
      <c r="O54" s="45"/>
      <c r="P54" s="43">
        <f t="shared" si="0"/>
        <v>126.90523565788003</v>
      </c>
      <c r="Q54" s="43">
        <f t="shared" si="1"/>
        <v>141.24727982058619</v>
      </c>
      <c r="R54" s="46"/>
      <c r="S54" s="5"/>
      <c r="T54" s="5"/>
      <c r="U54" s="5"/>
    </row>
    <row r="55" spans="1:21" x14ac:dyDescent="0.25">
      <c r="A55" s="41">
        <v>46</v>
      </c>
      <c r="B55" s="42" t="s">
        <v>78</v>
      </c>
      <c r="C55" s="43">
        <v>169.69144210951521</v>
      </c>
      <c r="D55" s="43">
        <v>161.42504460105067</v>
      </c>
      <c r="E55" s="43">
        <v>168.02742499850712</v>
      </c>
      <c r="F55" s="43">
        <v>166.04491072418494</v>
      </c>
      <c r="G55" s="43">
        <v>158.8018846013394</v>
      </c>
      <c r="H55" s="43">
        <v>157.90822796323164</v>
      </c>
      <c r="I55" s="43">
        <v>155.10863026507326</v>
      </c>
      <c r="J55" s="43">
        <v>153.26349522840292</v>
      </c>
      <c r="K55" s="43">
        <v>173.33498803768933</v>
      </c>
      <c r="L55" s="43">
        <v>175.99817874626197</v>
      </c>
      <c r="M55" s="43">
        <v>179.53039565323056</v>
      </c>
      <c r="N55" s="44">
        <v>179.06250711173846</v>
      </c>
      <c r="O55" s="45"/>
      <c r="P55" s="43">
        <f t="shared" si="0"/>
        <v>153.26349522840292</v>
      </c>
      <c r="Q55" s="43">
        <f t="shared" si="1"/>
        <v>179.53039565323056</v>
      </c>
      <c r="R55" s="46"/>
      <c r="S55" s="5"/>
      <c r="T55" s="5"/>
      <c r="U55" s="5"/>
    </row>
    <row r="56" spans="1:21" x14ac:dyDescent="0.25">
      <c r="A56" s="41">
        <v>47</v>
      </c>
      <c r="B56" s="42" t="s">
        <v>79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4">
        <v>0</v>
      </c>
      <c r="O56" s="45"/>
      <c r="P56" s="43">
        <f t="shared" si="0"/>
        <v>0</v>
      </c>
      <c r="Q56" s="43">
        <f t="shared" si="1"/>
        <v>0</v>
      </c>
      <c r="R56" s="46"/>
      <c r="S56" s="5"/>
      <c r="T56" s="5"/>
      <c r="U56" s="5"/>
    </row>
    <row r="57" spans="1:21" x14ac:dyDescent="0.25">
      <c r="A57" s="41">
        <v>48</v>
      </c>
      <c r="B57" s="42" t="s">
        <v>80</v>
      </c>
      <c r="C57" s="43">
        <v>138.51606186344412</v>
      </c>
      <c r="D57" s="43">
        <v>138.75037106481255</v>
      </c>
      <c r="E57" s="43">
        <v>144.07019914023942</v>
      </c>
      <c r="F57" s="43">
        <v>146.29334550042446</v>
      </c>
      <c r="G57" s="43">
        <v>150.55670329222775</v>
      </c>
      <c r="H57" s="43">
        <v>154.56834251845183</v>
      </c>
      <c r="I57" s="43">
        <v>163.98156750796215</v>
      </c>
      <c r="J57" s="43">
        <v>170.97932269536673</v>
      </c>
      <c r="K57" s="43">
        <v>178.77090944425223</v>
      </c>
      <c r="L57" s="43">
        <v>179.47052571432869</v>
      </c>
      <c r="M57" s="43">
        <v>180.96797194100839</v>
      </c>
      <c r="N57" s="44">
        <v>180.36292450968321</v>
      </c>
      <c r="O57" s="45"/>
      <c r="P57" s="43">
        <f t="shared" si="0"/>
        <v>144.07019914023942</v>
      </c>
      <c r="Q57" s="43">
        <f t="shared" si="1"/>
        <v>180.96797194100839</v>
      </c>
      <c r="R57" s="46"/>
      <c r="S57" s="5"/>
      <c r="T57" s="5"/>
      <c r="U57" s="5"/>
    </row>
    <row r="58" spans="1:21" x14ac:dyDescent="0.25">
      <c r="A58" s="41">
        <v>49</v>
      </c>
      <c r="B58" s="42" t="s">
        <v>81</v>
      </c>
      <c r="C58" s="43">
        <v>209.51263537784405</v>
      </c>
      <c r="D58" s="43">
        <v>204.89256517043279</v>
      </c>
      <c r="E58" s="43">
        <v>219.8101725799018</v>
      </c>
      <c r="F58" s="43">
        <v>220.8912376306757</v>
      </c>
      <c r="G58" s="43">
        <v>219.21943047457452</v>
      </c>
      <c r="H58" s="43">
        <v>216.36826484172164</v>
      </c>
      <c r="I58" s="43">
        <v>218.25613975505226</v>
      </c>
      <c r="J58" s="43">
        <v>218.0664374965381</v>
      </c>
      <c r="K58" s="43">
        <v>223.70917515346287</v>
      </c>
      <c r="L58" s="43">
        <v>226.55430005172397</v>
      </c>
      <c r="M58" s="43">
        <v>225.98409025535702</v>
      </c>
      <c r="N58" s="44">
        <v>219.02795685561571</v>
      </c>
      <c r="O58" s="45"/>
      <c r="P58" s="43">
        <f t="shared" si="0"/>
        <v>216.36826484172164</v>
      </c>
      <c r="Q58" s="43">
        <f t="shared" si="1"/>
        <v>226.55430005172397</v>
      </c>
      <c r="R58" s="46"/>
      <c r="S58" s="5"/>
      <c r="T58" s="5"/>
      <c r="U58" s="5"/>
    </row>
    <row r="59" spans="1:21" x14ac:dyDescent="0.25">
      <c r="A59" s="41">
        <v>50</v>
      </c>
      <c r="B59" s="42" t="s">
        <v>82</v>
      </c>
      <c r="C59" s="43">
        <v>123.93220381051736</v>
      </c>
      <c r="D59" s="43">
        <v>125.42501111376838</v>
      </c>
      <c r="E59" s="43">
        <v>135.34301461004731</v>
      </c>
      <c r="F59" s="43">
        <v>129.922629489521</v>
      </c>
      <c r="G59" s="43">
        <v>129.68780138973017</v>
      </c>
      <c r="H59" s="43">
        <v>130.25572678564427</v>
      </c>
      <c r="I59" s="43">
        <v>135.89808902679727</v>
      </c>
      <c r="J59" s="43">
        <v>134.50926736746004</v>
      </c>
      <c r="K59" s="43">
        <v>142.5321312361948</v>
      </c>
      <c r="L59" s="43">
        <v>147.11065091538222</v>
      </c>
      <c r="M59" s="43">
        <v>142.53832496407597</v>
      </c>
      <c r="N59" s="44">
        <v>141.8484049065404</v>
      </c>
      <c r="O59" s="45"/>
      <c r="P59" s="43">
        <f t="shared" si="0"/>
        <v>129.68780138973017</v>
      </c>
      <c r="Q59" s="43">
        <f t="shared" si="1"/>
        <v>147.11065091538222</v>
      </c>
      <c r="R59" s="46"/>
      <c r="S59" s="5"/>
      <c r="T59" s="5"/>
      <c r="U59" s="5"/>
    </row>
    <row r="60" spans="1:21" x14ac:dyDescent="0.25">
      <c r="A60" s="41">
        <v>51</v>
      </c>
      <c r="B60" s="42" t="s">
        <v>83</v>
      </c>
      <c r="C60" s="43">
        <v>163.80424423149492</v>
      </c>
      <c r="D60" s="43">
        <v>169.76557912149383</v>
      </c>
      <c r="E60" s="43">
        <v>176.99892551660412</v>
      </c>
      <c r="F60" s="43">
        <v>182.46159879207175</v>
      </c>
      <c r="G60" s="43">
        <v>182.88341400872915</v>
      </c>
      <c r="H60" s="43">
        <v>189.81978261974461</v>
      </c>
      <c r="I60" s="43">
        <v>195.2407519791231</v>
      </c>
      <c r="J60" s="43">
        <v>197.25395841071546</v>
      </c>
      <c r="K60" s="43">
        <v>209.94189191262228</v>
      </c>
      <c r="L60" s="43">
        <v>214.45532324123639</v>
      </c>
      <c r="M60" s="43">
        <v>206.91313886247588</v>
      </c>
      <c r="N60" s="44">
        <v>208.99004989429025</v>
      </c>
      <c r="O60" s="45"/>
      <c r="P60" s="43">
        <f t="shared" si="0"/>
        <v>176.99892551660412</v>
      </c>
      <c r="Q60" s="43">
        <f t="shared" si="1"/>
        <v>214.45532324123639</v>
      </c>
      <c r="R60" s="46"/>
      <c r="S60" s="5"/>
      <c r="T60" s="5"/>
      <c r="U60" s="5"/>
    </row>
    <row r="61" spans="1:21" x14ac:dyDescent="0.25">
      <c r="A61" s="41">
        <v>52</v>
      </c>
      <c r="B61" s="42" t="s">
        <v>84</v>
      </c>
      <c r="C61" s="43">
        <v>120.12217981647338</v>
      </c>
      <c r="D61" s="43">
        <v>114.15446858227041</v>
      </c>
      <c r="E61" s="43">
        <v>123.36830090299931</v>
      </c>
      <c r="F61" s="43">
        <v>122.53273658361279</v>
      </c>
      <c r="G61" s="43">
        <v>122.13450357613165</v>
      </c>
      <c r="H61" s="43">
        <v>122.43567222594113</v>
      </c>
      <c r="I61" s="43">
        <v>124.16071706258853</v>
      </c>
      <c r="J61" s="43">
        <v>130.42941907805633</v>
      </c>
      <c r="K61" s="43">
        <v>130.59725136300077</v>
      </c>
      <c r="L61" s="43">
        <v>130.46726260279365</v>
      </c>
      <c r="M61" s="43">
        <v>132.40289376994292</v>
      </c>
      <c r="N61" s="44">
        <v>131.96274634604222</v>
      </c>
      <c r="O61" s="45"/>
      <c r="P61" s="43">
        <f t="shared" si="0"/>
        <v>122.13450357613165</v>
      </c>
      <c r="Q61" s="43">
        <f t="shared" si="1"/>
        <v>132.40289376994292</v>
      </c>
      <c r="R61" s="46"/>
      <c r="S61" s="5"/>
      <c r="T61" s="5"/>
      <c r="U61" s="5"/>
    </row>
    <row r="62" spans="1:21" x14ac:dyDescent="0.25">
      <c r="A62" s="41">
        <v>53</v>
      </c>
      <c r="B62" s="42" t="s">
        <v>85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4">
        <v>0</v>
      </c>
      <c r="O62" s="45"/>
      <c r="P62" s="43">
        <f t="shared" si="0"/>
        <v>0</v>
      </c>
      <c r="Q62" s="43">
        <f t="shared" si="1"/>
        <v>0</v>
      </c>
      <c r="R62" s="46"/>
      <c r="S62" s="5"/>
      <c r="T62" s="5"/>
      <c r="U62" s="5"/>
    </row>
    <row r="63" spans="1:21" x14ac:dyDescent="0.25">
      <c r="A63" s="41">
        <v>54</v>
      </c>
      <c r="B63" s="42" t="s">
        <v>86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4">
        <v>0</v>
      </c>
      <c r="O63" s="45"/>
      <c r="P63" s="43">
        <f t="shared" si="0"/>
        <v>0</v>
      </c>
      <c r="Q63" s="43">
        <f t="shared" si="1"/>
        <v>0</v>
      </c>
      <c r="R63" s="46"/>
      <c r="S63" s="5"/>
      <c r="T63" s="5"/>
      <c r="U63" s="5"/>
    </row>
    <row r="64" spans="1:21" x14ac:dyDescent="0.25">
      <c r="A64" s="41">
        <v>55</v>
      </c>
      <c r="B64" s="42" t="s">
        <v>87</v>
      </c>
      <c r="C64" s="43">
        <v>182.48811644166517</v>
      </c>
      <c r="D64" s="43">
        <v>202.22046281963904</v>
      </c>
      <c r="E64" s="43">
        <v>208.93803988459484</v>
      </c>
      <c r="F64" s="43">
        <v>213.9996609404287</v>
      </c>
      <c r="G64" s="43">
        <v>0</v>
      </c>
      <c r="H64" s="43">
        <v>204.43833031662319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4">
        <v>0</v>
      </c>
      <c r="O64" s="45"/>
      <c r="P64" s="43">
        <f t="shared" si="0"/>
        <v>0</v>
      </c>
      <c r="Q64" s="43">
        <f t="shared" si="1"/>
        <v>213.9996609404287</v>
      </c>
      <c r="R64" s="46"/>
      <c r="S64" s="5"/>
      <c r="T64" s="5"/>
      <c r="U64" s="5"/>
    </row>
    <row r="65" spans="1:21" x14ac:dyDescent="0.25">
      <c r="A65" s="41">
        <v>56</v>
      </c>
      <c r="B65" s="42" t="s">
        <v>88</v>
      </c>
      <c r="C65" s="43">
        <v>109.05238326990447</v>
      </c>
      <c r="D65" s="43">
        <v>105.34388617916919</v>
      </c>
      <c r="E65" s="43">
        <v>115.02515059189055</v>
      </c>
      <c r="F65" s="43">
        <v>115.55653614601997</v>
      </c>
      <c r="G65" s="43">
        <v>115.84869720448181</v>
      </c>
      <c r="H65" s="43">
        <v>120.09328665773704</v>
      </c>
      <c r="I65" s="43">
        <v>122.97099905965743</v>
      </c>
      <c r="J65" s="43">
        <v>130.67628329653505</v>
      </c>
      <c r="K65" s="43">
        <v>134.97052283472831</v>
      </c>
      <c r="L65" s="43">
        <v>138.84864594176196</v>
      </c>
      <c r="M65" s="43">
        <v>134.08401845870193</v>
      </c>
      <c r="N65" s="44">
        <v>133.81302879035803</v>
      </c>
      <c r="O65" s="45"/>
      <c r="P65" s="43">
        <f t="shared" si="0"/>
        <v>115.02515059189055</v>
      </c>
      <c r="Q65" s="43">
        <f t="shared" si="1"/>
        <v>138.84864594176196</v>
      </c>
      <c r="R65" s="46"/>
      <c r="S65" s="5"/>
      <c r="T65" s="5"/>
      <c r="U65" s="5"/>
    </row>
    <row r="66" spans="1:21" x14ac:dyDescent="0.25">
      <c r="A66" s="41">
        <v>57</v>
      </c>
      <c r="B66" s="42" t="s">
        <v>89</v>
      </c>
      <c r="C66" s="43">
        <v>101.50342403957282</v>
      </c>
      <c r="D66" s="43">
        <v>101.69757921327201</v>
      </c>
      <c r="E66" s="43">
        <v>102.23278853731716</v>
      </c>
      <c r="F66" s="43">
        <v>100</v>
      </c>
      <c r="G66" s="43">
        <v>101.54559638856561</v>
      </c>
      <c r="H66" s="43">
        <v>101.85685550746477</v>
      </c>
      <c r="I66" s="43">
        <v>103.31688140482996</v>
      </c>
      <c r="J66" s="43">
        <v>101.5308280840668</v>
      </c>
      <c r="K66" s="43">
        <v>105.26866054059703</v>
      </c>
      <c r="L66" s="43">
        <v>105.08946058749589</v>
      </c>
      <c r="M66" s="43">
        <v>102.42578590312399</v>
      </c>
      <c r="N66" s="44">
        <v>102.67481336168454</v>
      </c>
      <c r="O66" s="45"/>
      <c r="P66" s="43">
        <f t="shared" si="0"/>
        <v>100</v>
      </c>
      <c r="Q66" s="43">
        <f t="shared" si="1"/>
        <v>105.26866054059703</v>
      </c>
      <c r="R66" s="46"/>
      <c r="S66" s="5"/>
      <c r="T66" s="5"/>
      <c r="U66" s="5"/>
    </row>
    <row r="67" spans="1:21" x14ac:dyDescent="0.25">
      <c r="A67" s="41">
        <v>58</v>
      </c>
      <c r="B67" s="42" t="s">
        <v>90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4">
        <v>0</v>
      </c>
      <c r="O67" s="45"/>
      <c r="P67" s="43">
        <f t="shared" si="0"/>
        <v>0</v>
      </c>
      <c r="Q67" s="43">
        <f t="shared" si="1"/>
        <v>0</v>
      </c>
      <c r="R67" s="46"/>
      <c r="S67" s="5"/>
      <c r="T67" s="5"/>
      <c r="U67" s="5"/>
    </row>
    <row r="68" spans="1:21" x14ac:dyDescent="0.25">
      <c r="A68" s="41">
        <v>59</v>
      </c>
      <c r="B68" s="42" t="s">
        <v>91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4">
        <v>0</v>
      </c>
      <c r="O68" s="45"/>
      <c r="P68" s="43">
        <f t="shared" si="0"/>
        <v>0</v>
      </c>
      <c r="Q68" s="43">
        <f t="shared" si="1"/>
        <v>0</v>
      </c>
      <c r="R68" s="46"/>
      <c r="S68" s="5"/>
      <c r="T68" s="5"/>
      <c r="U68" s="5"/>
    </row>
    <row r="69" spans="1:21" x14ac:dyDescent="0.25">
      <c r="A69" s="41">
        <v>60</v>
      </c>
      <c r="B69" s="42" t="s">
        <v>92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4">
        <v>0</v>
      </c>
      <c r="O69" s="45"/>
      <c r="P69" s="43">
        <f t="shared" si="0"/>
        <v>0</v>
      </c>
      <c r="Q69" s="43">
        <f t="shared" si="1"/>
        <v>0</v>
      </c>
      <c r="R69" s="46"/>
      <c r="S69" s="5"/>
      <c r="T69" s="5"/>
      <c r="U69" s="5"/>
    </row>
    <row r="70" spans="1:21" x14ac:dyDescent="0.25">
      <c r="A70" s="41">
        <v>61</v>
      </c>
      <c r="B70" s="42" t="s">
        <v>93</v>
      </c>
      <c r="C70" s="43">
        <v>100.51325965525069</v>
      </c>
      <c r="D70" s="43">
        <v>101.0723293824134</v>
      </c>
      <c r="E70" s="43">
        <v>101.69092245148499</v>
      </c>
      <c r="F70" s="43">
        <v>101.55946458644414</v>
      </c>
      <c r="G70" s="43">
        <v>101.65130609929571</v>
      </c>
      <c r="H70" s="43">
        <v>101.70985923905795</v>
      </c>
      <c r="I70" s="43">
        <v>102.50707873994904</v>
      </c>
      <c r="J70" s="43">
        <v>102.3977456005365</v>
      </c>
      <c r="K70" s="43">
        <v>104.75531819121811</v>
      </c>
      <c r="L70" s="43">
        <v>104.17811902781213</v>
      </c>
      <c r="M70" s="43">
        <v>107.21637455785935</v>
      </c>
      <c r="N70" s="44">
        <v>104.5826645780448</v>
      </c>
      <c r="O70" s="45"/>
      <c r="P70" s="43">
        <f t="shared" si="0"/>
        <v>101.55946458644414</v>
      </c>
      <c r="Q70" s="43">
        <f t="shared" si="1"/>
        <v>107.21637455785935</v>
      </c>
      <c r="R70" s="46"/>
      <c r="S70" s="5"/>
      <c r="T70" s="5"/>
      <c r="U70" s="5"/>
    </row>
    <row r="71" spans="1:21" x14ac:dyDescent="0.25">
      <c r="A71" s="41">
        <v>62</v>
      </c>
      <c r="B71" s="42" t="s">
        <v>94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4">
        <v>0</v>
      </c>
      <c r="O71" s="45"/>
      <c r="P71" s="43">
        <f t="shared" si="0"/>
        <v>0</v>
      </c>
      <c r="Q71" s="43">
        <f t="shared" si="1"/>
        <v>0</v>
      </c>
      <c r="R71" s="46"/>
      <c r="S71" s="5"/>
      <c r="T71" s="5"/>
      <c r="U71" s="5"/>
    </row>
    <row r="72" spans="1:21" x14ac:dyDescent="0.25">
      <c r="A72" s="41">
        <v>63</v>
      </c>
      <c r="B72" s="42" t="s">
        <v>95</v>
      </c>
      <c r="C72" s="43">
        <v>101.42311728390037</v>
      </c>
      <c r="D72" s="43">
        <v>110.30000920175375</v>
      </c>
      <c r="E72" s="43">
        <v>111.56946788214471</v>
      </c>
      <c r="F72" s="43">
        <v>112.33645525071717</v>
      </c>
      <c r="G72" s="43">
        <v>119.29392851209887</v>
      </c>
      <c r="H72" s="43">
        <v>123.73213338983926</v>
      </c>
      <c r="I72" s="43">
        <v>128.53056972525522</v>
      </c>
      <c r="J72" s="43">
        <v>138.84025447279288</v>
      </c>
      <c r="K72" s="43">
        <v>150.0322999339825</v>
      </c>
      <c r="L72" s="43">
        <v>140.33015280721278</v>
      </c>
      <c r="M72" s="43">
        <v>123.06515253722227</v>
      </c>
      <c r="N72" s="44">
        <v>117.87125282601451</v>
      </c>
      <c r="O72" s="45"/>
      <c r="P72" s="43">
        <f t="shared" si="0"/>
        <v>111.56946788214471</v>
      </c>
      <c r="Q72" s="43">
        <f t="shared" si="1"/>
        <v>150.0322999339825</v>
      </c>
      <c r="R72" s="46"/>
      <c r="S72" s="5"/>
      <c r="T72" s="5"/>
      <c r="U72" s="5"/>
    </row>
    <row r="73" spans="1:21" x14ac:dyDescent="0.25">
      <c r="A73" s="41">
        <v>64</v>
      </c>
      <c r="B73" s="42" t="s">
        <v>96</v>
      </c>
      <c r="C73" s="43">
        <v>106.37608992686032</v>
      </c>
      <c r="D73" s="43">
        <v>100.81156616804891</v>
      </c>
      <c r="E73" s="43">
        <v>106.06915966568526</v>
      </c>
      <c r="F73" s="43">
        <v>104.2370602584183</v>
      </c>
      <c r="G73" s="43">
        <v>106.43631816122297</v>
      </c>
      <c r="H73" s="43">
        <v>104.09860250119991</v>
      </c>
      <c r="I73" s="43">
        <v>105.41870162715445</v>
      </c>
      <c r="J73" s="43">
        <v>111.91758110277823</v>
      </c>
      <c r="K73" s="43">
        <v>112.9378991775847</v>
      </c>
      <c r="L73" s="43">
        <v>115.9568547376564</v>
      </c>
      <c r="M73" s="43">
        <v>116.57926566148711</v>
      </c>
      <c r="N73" s="44">
        <v>111.19859662574756</v>
      </c>
      <c r="O73" s="45"/>
      <c r="P73" s="43">
        <f t="shared" si="0"/>
        <v>104.09860250119991</v>
      </c>
      <c r="Q73" s="43">
        <f t="shared" si="1"/>
        <v>116.57926566148711</v>
      </c>
      <c r="R73" s="46"/>
      <c r="S73" s="5"/>
      <c r="T73" s="5"/>
      <c r="U73" s="5"/>
    </row>
    <row r="74" spans="1:21" x14ac:dyDescent="0.25">
      <c r="A74" s="41">
        <v>65</v>
      </c>
      <c r="B74" s="42" t="s">
        <v>97</v>
      </c>
      <c r="C74" s="43">
        <v>138.79339131218447</v>
      </c>
      <c r="D74" s="43">
        <v>136.57855062657472</v>
      </c>
      <c r="E74" s="43">
        <v>143.48082288586275</v>
      </c>
      <c r="F74" s="43">
        <v>141.52681088597518</v>
      </c>
      <c r="G74" s="43">
        <v>139.83009110409617</v>
      </c>
      <c r="H74" s="43">
        <v>131.63608973357231</v>
      </c>
      <c r="I74" s="43">
        <v>139.88421552968043</v>
      </c>
      <c r="J74" s="43">
        <v>142.91711378184442</v>
      </c>
      <c r="K74" s="43">
        <v>147.32786799939143</v>
      </c>
      <c r="L74" s="43">
        <v>158.20924992491746</v>
      </c>
      <c r="M74" s="43">
        <v>159.30387433224581</v>
      </c>
      <c r="N74" s="44">
        <v>157.16097366055217</v>
      </c>
      <c r="O74" s="45"/>
      <c r="P74" s="43">
        <f t="shared" si="0"/>
        <v>131.63608973357231</v>
      </c>
      <c r="Q74" s="43">
        <f t="shared" si="1"/>
        <v>159.30387433224581</v>
      </c>
      <c r="R74" s="46"/>
      <c r="S74" s="5"/>
      <c r="T74" s="5"/>
      <c r="U74" s="5"/>
    </row>
    <row r="75" spans="1:21" x14ac:dyDescent="0.25">
      <c r="A75" s="41">
        <v>66</v>
      </c>
      <c r="B75" s="42" t="s">
        <v>98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4">
        <v>0</v>
      </c>
      <c r="O75" s="45"/>
      <c r="P75" s="43">
        <f t="shared" ref="P75:P138" si="2">MIN(E75:N75)</f>
        <v>0</v>
      </c>
      <c r="Q75" s="43">
        <f t="shared" ref="Q75:Q138" si="3">MAX(E75:N75)</f>
        <v>0</v>
      </c>
      <c r="R75" s="46"/>
      <c r="S75" s="5"/>
      <c r="T75" s="5"/>
      <c r="U75" s="5"/>
    </row>
    <row r="76" spans="1:21" x14ac:dyDescent="0.25">
      <c r="A76" s="41">
        <v>67</v>
      </c>
      <c r="B76" s="42" t="s">
        <v>99</v>
      </c>
      <c r="C76" s="43">
        <v>187.9788565795559</v>
      </c>
      <c r="D76" s="43">
        <v>184.4485019548242</v>
      </c>
      <c r="E76" s="43">
        <v>189.63188333898603</v>
      </c>
      <c r="F76" s="43">
        <v>189.27908715675468</v>
      </c>
      <c r="G76" s="43">
        <v>182.82034638708043</v>
      </c>
      <c r="H76" s="43">
        <v>176.03132194449975</v>
      </c>
      <c r="I76" s="43">
        <v>177.91467594133394</v>
      </c>
      <c r="J76" s="43">
        <v>187.81420659088948</v>
      </c>
      <c r="K76" s="43">
        <v>196.43370506710266</v>
      </c>
      <c r="L76" s="43">
        <v>200.6216740678168</v>
      </c>
      <c r="M76" s="43">
        <v>200.14246457783469</v>
      </c>
      <c r="N76" s="44">
        <v>200.13016824977043</v>
      </c>
      <c r="O76" s="45"/>
      <c r="P76" s="43">
        <f t="shared" si="2"/>
        <v>176.03132194449975</v>
      </c>
      <c r="Q76" s="43">
        <f t="shared" si="3"/>
        <v>200.6216740678168</v>
      </c>
      <c r="R76" s="46"/>
      <c r="S76" s="5"/>
      <c r="T76" s="5"/>
      <c r="U76" s="5"/>
    </row>
    <row r="77" spans="1:21" x14ac:dyDescent="0.25">
      <c r="A77" s="41">
        <v>68</v>
      </c>
      <c r="B77" s="42" t="s">
        <v>100</v>
      </c>
      <c r="C77" s="43">
        <v>156.54051734712152</v>
      </c>
      <c r="D77" s="43">
        <v>157.7636514975643</v>
      </c>
      <c r="E77" s="43">
        <v>150.79739384772785</v>
      </c>
      <c r="F77" s="43">
        <v>149.97020715405412</v>
      </c>
      <c r="G77" s="43">
        <v>132.82768761629723</v>
      </c>
      <c r="H77" s="43">
        <v>146.78580777208188</v>
      </c>
      <c r="I77" s="43">
        <v>152.08069894175529</v>
      </c>
      <c r="J77" s="43">
        <v>151.07800052092989</v>
      </c>
      <c r="K77" s="43">
        <v>171.40438086693908</v>
      </c>
      <c r="L77" s="43">
        <v>201.26408370147865</v>
      </c>
      <c r="M77" s="43">
        <v>220.76214610323171</v>
      </c>
      <c r="N77" s="44">
        <v>261.77708534619592</v>
      </c>
      <c r="O77" s="45"/>
      <c r="P77" s="43">
        <f t="shared" si="2"/>
        <v>132.82768761629723</v>
      </c>
      <c r="Q77" s="43">
        <f t="shared" si="3"/>
        <v>261.77708534619592</v>
      </c>
      <c r="R77" s="46"/>
      <c r="S77" s="5"/>
      <c r="T77" s="5"/>
      <c r="U77" s="5"/>
    </row>
    <row r="78" spans="1:21" x14ac:dyDescent="0.25">
      <c r="A78" s="41">
        <v>69</v>
      </c>
      <c r="B78" s="42" t="s">
        <v>101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4">
        <v>0</v>
      </c>
      <c r="O78" s="45"/>
      <c r="P78" s="43">
        <f t="shared" si="2"/>
        <v>0</v>
      </c>
      <c r="Q78" s="43">
        <f t="shared" si="3"/>
        <v>0</v>
      </c>
      <c r="R78" s="46"/>
      <c r="S78" s="5"/>
      <c r="T78" s="5"/>
      <c r="U78" s="5"/>
    </row>
    <row r="79" spans="1:21" x14ac:dyDescent="0.25">
      <c r="A79" s="41">
        <v>70</v>
      </c>
      <c r="B79" s="42" t="s">
        <v>102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4">
        <v>0</v>
      </c>
      <c r="O79" s="45"/>
      <c r="P79" s="43">
        <f t="shared" si="2"/>
        <v>0</v>
      </c>
      <c r="Q79" s="43">
        <f t="shared" si="3"/>
        <v>0</v>
      </c>
      <c r="R79" s="46"/>
      <c r="S79" s="5"/>
      <c r="T79" s="5"/>
      <c r="U79" s="5"/>
    </row>
    <row r="80" spans="1:21" x14ac:dyDescent="0.25">
      <c r="A80" s="41">
        <v>71</v>
      </c>
      <c r="B80" s="42" t="s">
        <v>103</v>
      </c>
      <c r="C80" s="43">
        <v>132.67372280091297</v>
      </c>
      <c r="D80" s="43">
        <v>125.36047488611935</v>
      </c>
      <c r="E80" s="43">
        <v>130.9431697175277</v>
      </c>
      <c r="F80" s="43">
        <v>130.46790871631879</v>
      </c>
      <c r="G80" s="43">
        <v>126.99041418438588</v>
      </c>
      <c r="H80" s="43">
        <v>130.13445259126934</v>
      </c>
      <c r="I80" s="43">
        <v>132.73993312489804</v>
      </c>
      <c r="J80" s="43">
        <v>137.31888315372993</v>
      </c>
      <c r="K80" s="43">
        <v>139.70368061727513</v>
      </c>
      <c r="L80" s="43">
        <v>151.96319392888105</v>
      </c>
      <c r="M80" s="43">
        <v>148.17832634269098</v>
      </c>
      <c r="N80" s="44">
        <v>146.86962673945249</v>
      </c>
      <c r="O80" s="45"/>
      <c r="P80" s="43">
        <f t="shared" si="2"/>
        <v>126.99041418438588</v>
      </c>
      <c r="Q80" s="43">
        <f t="shared" si="3"/>
        <v>151.96319392888105</v>
      </c>
      <c r="R80" s="46"/>
      <c r="S80" s="5"/>
      <c r="T80" s="5"/>
      <c r="U80" s="5"/>
    </row>
    <row r="81" spans="1:21" x14ac:dyDescent="0.25">
      <c r="A81" s="41">
        <v>72</v>
      </c>
      <c r="B81" s="42" t="s">
        <v>104</v>
      </c>
      <c r="C81" s="43">
        <v>103.67341349027006</v>
      </c>
      <c r="D81" s="43">
        <v>102.6978592609923</v>
      </c>
      <c r="E81" s="43">
        <v>108.87318159729828</v>
      </c>
      <c r="F81" s="43">
        <v>106.06762272578972</v>
      </c>
      <c r="G81" s="43">
        <v>108.01568851330403</v>
      </c>
      <c r="H81" s="43">
        <v>110.64565264642098</v>
      </c>
      <c r="I81" s="43">
        <v>114.15590173067341</v>
      </c>
      <c r="J81" s="43">
        <v>116.31564010048723</v>
      </c>
      <c r="K81" s="43">
        <v>120.34021705495557</v>
      </c>
      <c r="L81" s="43">
        <v>123.68120093264719</v>
      </c>
      <c r="M81" s="43">
        <v>122.35656651851315</v>
      </c>
      <c r="N81" s="44">
        <v>122.54308941162631</v>
      </c>
      <c r="O81" s="45"/>
      <c r="P81" s="43">
        <f t="shared" si="2"/>
        <v>106.06762272578972</v>
      </c>
      <c r="Q81" s="43">
        <f t="shared" si="3"/>
        <v>123.68120093264719</v>
      </c>
      <c r="R81" s="46"/>
      <c r="S81" s="5"/>
      <c r="T81" s="5"/>
      <c r="U81" s="5"/>
    </row>
    <row r="82" spans="1:21" x14ac:dyDescent="0.25">
      <c r="A82" s="41">
        <v>73</v>
      </c>
      <c r="B82" s="42" t="s">
        <v>105</v>
      </c>
      <c r="C82" s="43">
        <v>144.29718203695811</v>
      </c>
      <c r="D82" s="43">
        <v>143.65630076244423</v>
      </c>
      <c r="E82" s="43">
        <v>147.41087154215066</v>
      </c>
      <c r="F82" s="43">
        <v>150.6383477842169</v>
      </c>
      <c r="G82" s="43">
        <v>151.12736778046701</v>
      </c>
      <c r="H82" s="43">
        <v>163.35004243178486</v>
      </c>
      <c r="I82" s="43">
        <v>153.09153359016872</v>
      </c>
      <c r="J82" s="43">
        <v>162.83348690030081</v>
      </c>
      <c r="K82" s="43">
        <v>170.75196029227888</v>
      </c>
      <c r="L82" s="43">
        <v>177.81218003460015</v>
      </c>
      <c r="M82" s="43">
        <v>169.66343836051186</v>
      </c>
      <c r="N82" s="44">
        <v>165.33077809634915</v>
      </c>
      <c r="O82" s="45"/>
      <c r="P82" s="43">
        <f t="shared" si="2"/>
        <v>147.41087154215066</v>
      </c>
      <c r="Q82" s="43">
        <f t="shared" si="3"/>
        <v>177.81218003460015</v>
      </c>
      <c r="R82" s="46"/>
      <c r="S82" s="5"/>
      <c r="T82" s="5"/>
      <c r="U82" s="5"/>
    </row>
    <row r="83" spans="1:21" x14ac:dyDescent="0.25">
      <c r="A83" s="41">
        <v>74</v>
      </c>
      <c r="B83" s="42" t="s">
        <v>106</v>
      </c>
      <c r="C83" s="43">
        <v>129.82106717357325</v>
      </c>
      <c r="D83" s="43">
        <v>130.23849269439194</v>
      </c>
      <c r="E83" s="43">
        <v>136.97468182703486</v>
      </c>
      <c r="F83" s="43">
        <v>131.64158532810922</v>
      </c>
      <c r="G83" s="43">
        <v>134.83096502703748</v>
      </c>
      <c r="H83" s="43">
        <v>153.50071008799046</v>
      </c>
      <c r="I83" s="43">
        <v>154.3240468915848</v>
      </c>
      <c r="J83" s="43">
        <v>149.19619694955065</v>
      </c>
      <c r="K83" s="43">
        <v>166.65706164896147</v>
      </c>
      <c r="L83" s="43">
        <v>164.95739427644392</v>
      </c>
      <c r="M83" s="43">
        <v>182.27599724248927</v>
      </c>
      <c r="N83" s="44">
        <v>176.42948473016381</v>
      </c>
      <c r="O83" s="45"/>
      <c r="P83" s="43">
        <f t="shared" si="2"/>
        <v>131.64158532810922</v>
      </c>
      <c r="Q83" s="43">
        <f t="shared" si="3"/>
        <v>182.27599724248927</v>
      </c>
      <c r="R83" s="46"/>
      <c r="S83" s="5"/>
      <c r="T83" s="5"/>
      <c r="U83" s="5"/>
    </row>
    <row r="84" spans="1:21" x14ac:dyDescent="0.25">
      <c r="A84" s="41">
        <v>75</v>
      </c>
      <c r="B84" s="42" t="s">
        <v>107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4">
        <v>0</v>
      </c>
      <c r="O84" s="45"/>
      <c r="P84" s="43">
        <f t="shared" si="2"/>
        <v>0</v>
      </c>
      <c r="Q84" s="43">
        <f t="shared" si="3"/>
        <v>0</v>
      </c>
      <c r="R84" s="46"/>
      <c r="S84" s="5"/>
      <c r="T84" s="5"/>
      <c r="U84" s="5"/>
    </row>
    <row r="85" spans="1:21" x14ac:dyDescent="0.25">
      <c r="A85" s="41">
        <v>76</v>
      </c>
      <c r="B85" s="42" t="s">
        <v>108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4">
        <v>0</v>
      </c>
      <c r="O85" s="45"/>
      <c r="P85" s="43">
        <f t="shared" si="2"/>
        <v>0</v>
      </c>
      <c r="Q85" s="43">
        <f t="shared" si="3"/>
        <v>0</v>
      </c>
      <c r="R85" s="46"/>
      <c r="S85" s="5"/>
      <c r="T85" s="5"/>
      <c r="U85" s="5"/>
    </row>
    <row r="86" spans="1:21" x14ac:dyDescent="0.25">
      <c r="A86" s="41">
        <v>77</v>
      </c>
      <c r="B86" s="42" t="s">
        <v>109</v>
      </c>
      <c r="C86" s="43">
        <v>101.94614263594157</v>
      </c>
      <c r="D86" s="43">
        <v>100.47463815291397</v>
      </c>
      <c r="E86" s="43">
        <v>106.73820272074484</v>
      </c>
      <c r="F86" s="43">
        <v>101.68938156824422</v>
      </c>
      <c r="G86" s="43">
        <v>103.87408049073331</v>
      </c>
      <c r="H86" s="43">
        <v>104.71014641049712</v>
      </c>
      <c r="I86" s="43">
        <v>108.74650970312763</v>
      </c>
      <c r="J86" s="43">
        <v>112.28755310227407</v>
      </c>
      <c r="K86" s="43">
        <v>113.78483018408498</v>
      </c>
      <c r="L86" s="43">
        <v>121.25614969073388</v>
      </c>
      <c r="M86" s="43">
        <v>128.17310422469754</v>
      </c>
      <c r="N86" s="44">
        <v>129.32491027611428</v>
      </c>
      <c r="O86" s="45"/>
      <c r="P86" s="43">
        <f t="shared" si="2"/>
        <v>101.68938156824422</v>
      </c>
      <c r="Q86" s="43">
        <f t="shared" si="3"/>
        <v>129.32491027611428</v>
      </c>
      <c r="R86" s="46"/>
      <c r="S86" s="5"/>
      <c r="T86" s="5"/>
      <c r="U86" s="5"/>
    </row>
    <row r="87" spans="1:21" x14ac:dyDescent="0.25">
      <c r="A87" s="41">
        <v>78</v>
      </c>
      <c r="B87" s="42" t="s">
        <v>110</v>
      </c>
      <c r="C87" s="43">
        <v>175.47605003695571</v>
      </c>
      <c r="D87" s="43">
        <v>176.86548226672096</v>
      </c>
      <c r="E87" s="43">
        <v>186.93989179392676</v>
      </c>
      <c r="F87" s="43">
        <v>185.30332338983482</v>
      </c>
      <c r="G87" s="43">
        <v>193.21103428004761</v>
      </c>
      <c r="H87" s="43">
        <v>189.04888132480653</v>
      </c>
      <c r="I87" s="43">
        <v>209.71560917372346</v>
      </c>
      <c r="J87" s="43">
        <v>218.86358848813882</v>
      </c>
      <c r="K87" s="43">
        <v>233.25371400005702</v>
      </c>
      <c r="L87" s="43">
        <v>235.67771037387826</v>
      </c>
      <c r="M87" s="43">
        <v>231.30627769366603</v>
      </c>
      <c r="N87" s="44">
        <v>212.15815797337649</v>
      </c>
      <c r="O87" s="45"/>
      <c r="P87" s="43">
        <f t="shared" si="2"/>
        <v>185.30332338983482</v>
      </c>
      <c r="Q87" s="43">
        <f t="shared" si="3"/>
        <v>235.67771037387826</v>
      </c>
      <c r="R87" s="46"/>
      <c r="S87" s="5"/>
      <c r="T87" s="5"/>
      <c r="U87" s="5"/>
    </row>
    <row r="88" spans="1:21" x14ac:dyDescent="0.25">
      <c r="A88" s="41">
        <v>79</v>
      </c>
      <c r="B88" s="42" t="s">
        <v>111</v>
      </c>
      <c r="C88" s="43">
        <v>100</v>
      </c>
      <c r="D88" s="43">
        <v>100.18702134112208</v>
      </c>
      <c r="E88" s="43">
        <v>104.33108386711183</v>
      </c>
      <c r="F88" s="43">
        <v>100.71371575210286</v>
      </c>
      <c r="G88" s="43">
        <v>100.68828831031217</v>
      </c>
      <c r="H88" s="43">
        <v>99.690544535849924</v>
      </c>
      <c r="I88" s="43">
        <v>101.66299485727608</v>
      </c>
      <c r="J88" s="43">
        <v>104.42421637314237</v>
      </c>
      <c r="K88" s="43">
        <v>106.41868082082884</v>
      </c>
      <c r="L88" s="43">
        <v>110.13079430637296</v>
      </c>
      <c r="M88" s="43">
        <v>106.22999858487339</v>
      </c>
      <c r="N88" s="44">
        <v>101.81903890618051</v>
      </c>
      <c r="O88" s="45"/>
      <c r="P88" s="43">
        <f t="shared" si="2"/>
        <v>99.690544535849924</v>
      </c>
      <c r="Q88" s="43">
        <f t="shared" si="3"/>
        <v>110.13079430637296</v>
      </c>
      <c r="R88" s="46"/>
      <c r="S88" s="5"/>
      <c r="T88" s="5"/>
      <c r="U88" s="5"/>
    </row>
    <row r="89" spans="1:21" x14ac:dyDescent="0.25">
      <c r="A89" s="41">
        <v>80</v>
      </c>
      <c r="B89" s="42" t="s">
        <v>112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4">
        <v>0</v>
      </c>
      <c r="O89" s="45"/>
      <c r="P89" s="43">
        <f t="shared" si="2"/>
        <v>0</v>
      </c>
      <c r="Q89" s="43">
        <f t="shared" si="3"/>
        <v>0</v>
      </c>
      <c r="R89" s="46"/>
      <c r="S89" s="5"/>
      <c r="T89" s="5"/>
      <c r="U89" s="5"/>
    </row>
    <row r="90" spans="1:21" x14ac:dyDescent="0.25">
      <c r="A90" s="41">
        <v>81</v>
      </c>
      <c r="B90" s="42" t="s">
        <v>113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4">
        <v>0</v>
      </c>
      <c r="O90" s="45"/>
      <c r="P90" s="43">
        <f t="shared" si="2"/>
        <v>0</v>
      </c>
      <c r="Q90" s="43">
        <f t="shared" si="3"/>
        <v>0</v>
      </c>
      <c r="R90" s="46"/>
      <c r="S90" s="5"/>
      <c r="T90" s="5"/>
      <c r="U90" s="5"/>
    </row>
    <row r="91" spans="1:21" x14ac:dyDescent="0.25">
      <c r="A91" s="41">
        <v>82</v>
      </c>
      <c r="B91" s="42" t="s">
        <v>114</v>
      </c>
      <c r="C91" s="43">
        <v>111.41518475069184</v>
      </c>
      <c r="D91" s="43">
        <v>110.32967432048486</v>
      </c>
      <c r="E91" s="43">
        <v>115.95821190929027</v>
      </c>
      <c r="F91" s="43">
        <v>120.37395818008353</v>
      </c>
      <c r="G91" s="43">
        <v>120.64470814884176</v>
      </c>
      <c r="H91" s="43">
        <v>124.17313512060349</v>
      </c>
      <c r="I91" s="43">
        <v>121.56013517405997</v>
      </c>
      <c r="J91" s="43">
        <v>122.79712054454821</v>
      </c>
      <c r="K91" s="43">
        <v>125.7716456389489</v>
      </c>
      <c r="L91" s="43">
        <v>131.96995162032076</v>
      </c>
      <c r="M91" s="43">
        <v>136.45860270410807</v>
      </c>
      <c r="N91" s="44">
        <v>139.23878061694396</v>
      </c>
      <c r="O91" s="45"/>
      <c r="P91" s="43">
        <f t="shared" si="2"/>
        <v>115.95821190929027</v>
      </c>
      <c r="Q91" s="43">
        <f t="shared" si="3"/>
        <v>139.23878061694396</v>
      </c>
      <c r="R91" s="46"/>
      <c r="S91" s="5"/>
      <c r="T91" s="5"/>
      <c r="U91" s="5"/>
    </row>
    <row r="92" spans="1:21" x14ac:dyDescent="0.25">
      <c r="A92" s="41">
        <v>83</v>
      </c>
      <c r="B92" s="42" t="s">
        <v>115</v>
      </c>
      <c r="C92" s="43">
        <v>105.13398386179334</v>
      </c>
      <c r="D92" s="43">
        <v>104.64177062356406</v>
      </c>
      <c r="E92" s="43">
        <v>107.89778316291145</v>
      </c>
      <c r="F92" s="43">
        <v>103.9429002663079</v>
      </c>
      <c r="G92" s="43">
        <v>104.34636610621936</v>
      </c>
      <c r="H92" s="43">
        <v>104.59020648383364</v>
      </c>
      <c r="I92" s="43">
        <v>103.55274955502875</v>
      </c>
      <c r="J92" s="43">
        <v>104.77665391742568</v>
      </c>
      <c r="K92" s="43">
        <v>114.34306838161228</v>
      </c>
      <c r="L92" s="43">
        <v>117.30053271248913</v>
      </c>
      <c r="M92" s="43">
        <v>116.78592990863004</v>
      </c>
      <c r="N92" s="44">
        <v>116.80451802157094</v>
      </c>
      <c r="O92" s="45"/>
      <c r="P92" s="43">
        <f t="shared" si="2"/>
        <v>103.55274955502875</v>
      </c>
      <c r="Q92" s="43">
        <f t="shared" si="3"/>
        <v>117.30053271248913</v>
      </c>
      <c r="R92" s="46"/>
      <c r="S92" s="5"/>
      <c r="T92" s="5"/>
      <c r="U92" s="5"/>
    </row>
    <row r="93" spans="1:21" x14ac:dyDescent="0.25">
      <c r="A93" s="41">
        <v>84</v>
      </c>
      <c r="B93" s="42" t="s">
        <v>116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4">
        <v>0</v>
      </c>
      <c r="O93" s="45"/>
      <c r="P93" s="43">
        <f t="shared" si="2"/>
        <v>0</v>
      </c>
      <c r="Q93" s="43">
        <f t="shared" si="3"/>
        <v>0</v>
      </c>
      <c r="R93" s="46"/>
      <c r="S93" s="5"/>
      <c r="T93" s="5"/>
      <c r="U93" s="5"/>
    </row>
    <row r="94" spans="1:21" x14ac:dyDescent="0.25">
      <c r="A94" s="41">
        <v>85</v>
      </c>
      <c r="B94" s="42" t="s">
        <v>117</v>
      </c>
      <c r="C94" s="43">
        <v>192.17513088266026</v>
      </c>
      <c r="D94" s="43">
        <v>198.82383082411374</v>
      </c>
      <c r="E94" s="43">
        <v>205.73375438256542</v>
      </c>
      <c r="F94" s="43">
        <v>221.81204125616793</v>
      </c>
      <c r="G94" s="43">
        <v>197.51996208603927</v>
      </c>
      <c r="H94" s="43">
        <v>214.52252856525214</v>
      </c>
      <c r="I94" s="43">
        <v>230.70107884059729</v>
      </c>
      <c r="J94" s="43">
        <v>234.36361231940154</v>
      </c>
      <c r="K94" s="43">
        <v>230.97607111490274</v>
      </c>
      <c r="L94" s="43">
        <v>231.84991272745222</v>
      </c>
      <c r="M94" s="43">
        <v>242.48134294186988</v>
      </c>
      <c r="N94" s="44">
        <v>240.32671220644457</v>
      </c>
      <c r="O94" s="45"/>
      <c r="P94" s="43">
        <f t="shared" si="2"/>
        <v>197.51996208603927</v>
      </c>
      <c r="Q94" s="43">
        <f t="shared" si="3"/>
        <v>242.48134294186988</v>
      </c>
      <c r="R94" s="46"/>
      <c r="S94" s="5"/>
      <c r="T94" s="5"/>
      <c r="U94" s="5"/>
    </row>
    <row r="95" spans="1:21" x14ac:dyDescent="0.25">
      <c r="A95" s="41">
        <v>86</v>
      </c>
      <c r="B95" s="42" t="s">
        <v>118</v>
      </c>
      <c r="C95" s="43">
        <v>112.06895874945452</v>
      </c>
      <c r="D95" s="43">
        <v>111.52800145940316</v>
      </c>
      <c r="E95" s="43">
        <v>113.81430794286143</v>
      </c>
      <c r="F95" s="43">
        <v>111.72299108955166</v>
      </c>
      <c r="G95" s="43">
        <v>107.81240626687418</v>
      </c>
      <c r="H95" s="43">
        <v>107.59726185340459</v>
      </c>
      <c r="I95" s="43">
        <v>111.20657905736368</v>
      </c>
      <c r="J95" s="43">
        <v>111.13436762372442</v>
      </c>
      <c r="K95" s="43">
        <v>114.32377890604315</v>
      </c>
      <c r="L95" s="43">
        <v>115.50216770040866</v>
      </c>
      <c r="M95" s="43">
        <v>118.8808661069132</v>
      </c>
      <c r="N95" s="44">
        <v>116.60630572592147</v>
      </c>
      <c r="O95" s="45"/>
      <c r="P95" s="43">
        <f t="shared" si="2"/>
        <v>107.59726185340459</v>
      </c>
      <c r="Q95" s="43">
        <f t="shared" si="3"/>
        <v>118.8808661069132</v>
      </c>
      <c r="R95" s="46"/>
      <c r="S95" s="5"/>
      <c r="T95" s="5"/>
      <c r="U95" s="5"/>
    </row>
    <row r="96" spans="1:21" x14ac:dyDescent="0.25">
      <c r="A96" s="41">
        <v>87</v>
      </c>
      <c r="B96" s="42" t="s">
        <v>119</v>
      </c>
      <c r="C96" s="43">
        <v>113.99940082874637</v>
      </c>
      <c r="D96" s="43">
        <v>118.65327286616019</v>
      </c>
      <c r="E96" s="43">
        <v>121.80221465894616</v>
      </c>
      <c r="F96" s="43">
        <v>122.70958991273635</v>
      </c>
      <c r="G96" s="43">
        <v>122.21464282128198</v>
      </c>
      <c r="H96" s="43">
        <v>127.8331849101575</v>
      </c>
      <c r="I96" s="43">
        <v>125.2251991826232</v>
      </c>
      <c r="J96" s="43">
        <v>128.69764551703773</v>
      </c>
      <c r="K96" s="43">
        <v>137.0039329551212</v>
      </c>
      <c r="L96" s="43">
        <v>138.28909328068008</v>
      </c>
      <c r="M96" s="43">
        <v>134.97927017395216</v>
      </c>
      <c r="N96" s="44">
        <v>133.93425665770806</v>
      </c>
      <c r="O96" s="45"/>
      <c r="P96" s="43">
        <f t="shared" si="2"/>
        <v>121.80221465894616</v>
      </c>
      <c r="Q96" s="43">
        <f t="shared" si="3"/>
        <v>138.28909328068008</v>
      </c>
      <c r="R96" s="46"/>
      <c r="S96" s="5"/>
      <c r="T96" s="5"/>
      <c r="U96" s="5"/>
    </row>
    <row r="97" spans="1:21" x14ac:dyDescent="0.25">
      <c r="A97" s="41">
        <v>88</v>
      </c>
      <c r="B97" s="42" t="s">
        <v>120</v>
      </c>
      <c r="C97" s="43">
        <v>115.02743880789497</v>
      </c>
      <c r="D97" s="43">
        <v>111.48385346367876</v>
      </c>
      <c r="E97" s="43">
        <v>116.90592417607814</v>
      </c>
      <c r="F97" s="43">
        <v>117.27573746016604</v>
      </c>
      <c r="G97" s="43">
        <v>117.16315380490863</v>
      </c>
      <c r="H97" s="43">
        <v>118.76115339902242</v>
      </c>
      <c r="I97" s="43">
        <v>121.62231095288556</v>
      </c>
      <c r="J97" s="43">
        <v>124.73294114191242</v>
      </c>
      <c r="K97" s="43">
        <v>128.57779319466835</v>
      </c>
      <c r="L97" s="43">
        <v>130.06900598359368</v>
      </c>
      <c r="M97" s="43">
        <v>130.30674320777152</v>
      </c>
      <c r="N97" s="44">
        <v>129.31169496857876</v>
      </c>
      <c r="O97" s="45"/>
      <c r="P97" s="43">
        <f t="shared" si="2"/>
        <v>116.90592417607814</v>
      </c>
      <c r="Q97" s="43">
        <f t="shared" si="3"/>
        <v>130.30674320777152</v>
      </c>
      <c r="R97" s="46"/>
      <c r="S97" s="5"/>
      <c r="T97" s="5"/>
      <c r="U97" s="5"/>
    </row>
    <row r="98" spans="1:21" x14ac:dyDescent="0.25">
      <c r="A98" s="41">
        <v>89</v>
      </c>
      <c r="B98" s="42" t="s">
        <v>121</v>
      </c>
      <c r="C98" s="43">
        <v>228.78688732294881</v>
      </c>
      <c r="D98" s="43">
        <v>231.54019272433649</v>
      </c>
      <c r="E98" s="43">
        <v>247.30477550823645</v>
      </c>
      <c r="F98" s="43">
        <v>243.60760108815165</v>
      </c>
      <c r="G98" s="43">
        <v>222.24170663699928</v>
      </c>
      <c r="H98" s="43">
        <v>240.03423830150621</v>
      </c>
      <c r="I98" s="43">
        <v>246.57656425357524</v>
      </c>
      <c r="J98" s="43">
        <v>249.39617108560813</v>
      </c>
      <c r="K98" s="43">
        <v>251.025949521288</v>
      </c>
      <c r="L98" s="43">
        <v>260.91534219747746</v>
      </c>
      <c r="M98" s="43">
        <v>258.42941063478708</v>
      </c>
      <c r="N98" s="44">
        <v>236.10244393871213</v>
      </c>
      <c r="O98" s="45"/>
      <c r="P98" s="43">
        <f t="shared" si="2"/>
        <v>222.24170663699928</v>
      </c>
      <c r="Q98" s="43">
        <f t="shared" si="3"/>
        <v>260.91534219747746</v>
      </c>
      <c r="R98" s="46"/>
      <c r="S98" s="5"/>
      <c r="T98" s="5"/>
      <c r="U98" s="5"/>
    </row>
    <row r="99" spans="1:21" x14ac:dyDescent="0.25">
      <c r="A99" s="41">
        <v>90</v>
      </c>
      <c r="B99" s="42" t="s">
        <v>122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4">
        <v>0</v>
      </c>
      <c r="O99" s="45"/>
      <c r="P99" s="43">
        <f t="shared" si="2"/>
        <v>0</v>
      </c>
      <c r="Q99" s="43">
        <f t="shared" si="3"/>
        <v>0</v>
      </c>
      <c r="R99" s="46"/>
      <c r="S99" s="5"/>
      <c r="T99" s="5"/>
      <c r="U99" s="5"/>
    </row>
    <row r="100" spans="1:21" x14ac:dyDescent="0.25">
      <c r="A100" s="41">
        <v>91</v>
      </c>
      <c r="B100" s="42" t="s">
        <v>123</v>
      </c>
      <c r="C100" s="43">
        <v>152.56672308235625</v>
      </c>
      <c r="D100" s="43">
        <v>146.74399348284047</v>
      </c>
      <c r="E100" s="43">
        <v>154.63417963936024</v>
      </c>
      <c r="F100" s="43">
        <v>158.45290434906968</v>
      </c>
      <c r="G100" s="43">
        <v>176.80417306254708</v>
      </c>
      <c r="H100" s="43">
        <v>161.51865584550339</v>
      </c>
      <c r="I100" s="43">
        <v>183.20830295336913</v>
      </c>
      <c r="J100" s="43">
        <v>179.6889219432789</v>
      </c>
      <c r="K100" s="43">
        <v>209.34237314490599</v>
      </c>
      <c r="L100" s="43">
        <v>225.947858916765</v>
      </c>
      <c r="M100" s="43">
        <v>228.51311360377525</v>
      </c>
      <c r="N100" s="44">
        <v>226.50881177449355</v>
      </c>
      <c r="O100" s="45"/>
      <c r="P100" s="43">
        <f t="shared" si="2"/>
        <v>154.63417963936024</v>
      </c>
      <c r="Q100" s="43">
        <f t="shared" si="3"/>
        <v>228.51311360377525</v>
      </c>
      <c r="R100" s="46"/>
      <c r="S100" s="5"/>
      <c r="T100" s="5"/>
      <c r="U100" s="5"/>
    </row>
    <row r="101" spans="1:21" x14ac:dyDescent="0.25">
      <c r="A101" s="41">
        <v>92</v>
      </c>
      <c r="B101" s="42" t="s">
        <v>124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4">
        <v>0</v>
      </c>
      <c r="O101" s="45"/>
      <c r="P101" s="43">
        <f t="shared" si="2"/>
        <v>0</v>
      </c>
      <c r="Q101" s="43">
        <f t="shared" si="3"/>
        <v>0</v>
      </c>
      <c r="R101" s="46"/>
      <c r="S101" s="5"/>
      <c r="T101" s="5"/>
      <c r="U101" s="5"/>
    </row>
    <row r="102" spans="1:21" x14ac:dyDescent="0.25">
      <c r="A102" s="41">
        <v>93</v>
      </c>
      <c r="B102" s="42" t="s">
        <v>125</v>
      </c>
      <c r="C102" s="43">
        <v>101.23797659797047</v>
      </c>
      <c r="D102" s="43">
        <v>104.44931657951568</v>
      </c>
      <c r="E102" s="43">
        <v>101.74393340586212</v>
      </c>
      <c r="F102" s="43">
        <v>101.42262078661686</v>
      </c>
      <c r="G102" s="43">
        <v>100</v>
      </c>
      <c r="H102" s="43">
        <v>100.2110256865404</v>
      </c>
      <c r="I102" s="43">
        <v>100.78003186391591</v>
      </c>
      <c r="J102" s="43">
        <v>99.8381825198001</v>
      </c>
      <c r="K102" s="43">
        <v>103.01662429458867</v>
      </c>
      <c r="L102" s="43">
        <v>102.86320779598445</v>
      </c>
      <c r="M102" s="43">
        <v>104.96077692646675</v>
      </c>
      <c r="N102" s="44">
        <v>103.41256236856333</v>
      </c>
      <c r="O102" s="45"/>
      <c r="P102" s="43">
        <f t="shared" si="2"/>
        <v>99.8381825198001</v>
      </c>
      <c r="Q102" s="43">
        <f t="shared" si="3"/>
        <v>104.96077692646675</v>
      </c>
      <c r="R102" s="46"/>
      <c r="S102" s="5"/>
      <c r="T102" s="5"/>
      <c r="U102" s="5"/>
    </row>
    <row r="103" spans="1:21" x14ac:dyDescent="0.25">
      <c r="A103" s="41">
        <v>94</v>
      </c>
      <c r="B103" s="42" t="s">
        <v>126</v>
      </c>
      <c r="C103" s="43">
        <v>110.73188658395831</v>
      </c>
      <c r="D103" s="43">
        <v>102.7471322015012</v>
      </c>
      <c r="E103" s="43">
        <v>111.4966672338263</v>
      </c>
      <c r="F103" s="43">
        <v>114.38295074915091</v>
      </c>
      <c r="G103" s="43">
        <v>109.4314943707473</v>
      </c>
      <c r="H103" s="43">
        <v>106.26856490862747</v>
      </c>
      <c r="I103" s="43">
        <v>106.34518913467794</v>
      </c>
      <c r="J103" s="43">
        <v>107.46215499145877</v>
      </c>
      <c r="K103" s="43">
        <v>107.85758473949438</v>
      </c>
      <c r="L103" s="43">
        <v>105.14496860643989</v>
      </c>
      <c r="M103" s="43">
        <v>109.42954497155553</v>
      </c>
      <c r="N103" s="44">
        <v>107.01038026639395</v>
      </c>
      <c r="O103" s="45"/>
      <c r="P103" s="43">
        <f t="shared" si="2"/>
        <v>105.14496860643989</v>
      </c>
      <c r="Q103" s="43">
        <f t="shared" si="3"/>
        <v>114.38295074915091</v>
      </c>
      <c r="R103" s="46"/>
      <c r="S103" s="5"/>
      <c r="T103" s="5"/>
      <c r="U103" s="5"/>
    </row>
    <row r="104" spans="1:21" x14ac:dyDescent="0.25">
      <c r="A104" s="41">
        <v>95</v>
      </c>
      <c r="B104" s="42" t="s">
        <v>127</v>
      </c>
      <c r="C104" s="43">
        <v>100</v>
      </c>
      <c r="D104" s="43">
        <v>100</v>
      </c>
      <c r="E104" s="43">
        <v>106.06563965885701</v>
      </c>
      <c r="F104" s="43">
        <v>100.05986622803944</v>
      </c>
      <c r="G104" s="43">
        <v>101.18706796510001</v>
      </c>
      <c r="H104" s="43">
        <v>100.07191520232954</v>
      </c>
      <c r="I104" s="43">
        <v>100.26938375762539</v>
      </c>
      <c r="J104" s="43">
        <v>100.47486530138367</v>
      </c>
      <c r="K104" s="43">
        <v>101.24057005435874</v>
      </c>
      <c r="L104" s="43">
        <v>100.85507219967337</v>
      </c>
      <c r="M104" s="43">
        <v>99.541440014597001</v>
      </c>
      <c r="N104" s="44">
        <v>98.754377585256876</v>
      </c>
      <c r="O104" s="45"/>
      <c r="P104" s="43">
        <f t="shared" si="2"/>
        <v>98.754377585256876</v>
      </c>
      <c r="Q104" s="43">
        <f t="shared" si="3"/>
        <v>106.06563965885701</v>
      </c>
      <c r="R104" s="46"/>
      <c r="S104" s="5"/>
      <c r="T104" s="5"/>
      <c r="U104" s="5"/>
    </row>
    <row r="105" spans="1:21" x14ac:dyDescent="0.25">
      <c r="A105" s="41">
        <v>96</v>
      </c>
      <c r="B105" s="42" t="s">
        <v>128</v>
      </c>
      <c r="C105" s="43">
        <v>141.28017989128955</v>
      </c>
      <c r="D105" s="43">
        <v>142.3708049993447</v>
      </c>
      <c r="E105" s="43">
        <v>145.91157530640433</v>
      </c>
      <c r="F105" s="43">
        <v>146.01408271695118</v>
      </c>
      <c r="G105" s="43">
        <v>146.55887666507331</v>
      </c>
      <c r="H105" s="43">
        <v>145.8736594847648</v>
      </c>
      <c r="I105" s="43">
        <v>145.98887327587505</v>
      </c>
      <c r="J105" s="43">
        <v>139.62436396271596</v>
      </c>
      <c r="K105" s="43">
        <v>149.25497511177645</v>
      </c>
      <c r="L105" s="43">
        <v>154.06617459770459</v>
      </c>
      <c r="M105" s="43">
        <v>153.11796103142075</v>
      </c>
      <c r="N105" s="44">
        <v>154.43373561810523</v>
      </c>
      <c r="O105" s="45"/>
      <c r="P105" s="43">
        <f t="shared" si="2"/>
        <v>139.62436396271596</v>
      </c>
      <c r="Q105" s="43">
        <f t="shared" si="3"/>
        <v>154.43373561810523</v>
      </c>
      <c r="R105" s="46"/>
      <c r="S105" s="5"/>
      <c r="T105" s="5"/>
      <c r="U105" s="5"/>
    </row>
    <row r="106" spans="1:21" x14ac:dyDescent="0.25">
      <c r="A106" s="41">
        <v>97</v>
      </c>
      <c r="B106" s="42" t="s">
        <v>129</v>
      </c>
      <c r="C106" s="43">
        <v>101.97272730560366</v>
      </c>
      <c r="D106" s="43">
        <v>100</v>
      </c>
      <c r="E106" s="43">
        <v>103.88925923771993</v>
      </c>
      <c r="F106" s="43">
        <v>100</v>
      </c>
      <c r="G106" s="43">
        <v>100.80233341943303</v>
      </c>
      <c r="H106" s="43">
        <v>99.452387414126434</v>
      </c>
      <c r="I106" s="43">
        <v>100.13107272632769</v>
      </c>
      <c r="J106" s="43">
        <v>101.1783146427147</v>
      </c>
      <c r="K106" s="43">
        <v>100.70223080628018</v>
      </c>
      <c r="L106" s="43">
        <v>100.04237931962446</v>
      </c>
      <c r="M106" s="43">
        <v>99.312203668786054</v>
      </c>
      <c r="N106" s="44">
        <v>98.035638795578237</v>
      </c>
      <c r="O106" s="45"/>
      <c r="P106" s="43">
        <f t="shared" si="2"/>
        <v>98.035638795578237</v>
      </c>
      <c r="Q106" s="43">
        <f t="shared" si="3"/>
        <v>103.88925923771993</v>
      </c>
      <c r="R106" s="46"/>
      <c r="S106" s="5"/>
      <c r="T106" s="5"/>
      <c r="U106" s="5"/>
    </row>
    <row r="107" spans="1:21" x14ac:dyDescent="0.25">
      <c r="A107" s="41">
        <v>98</v>
      </c>
      <c r="B107" s="42" t="s">
        <v>130</v>
      </c>
      <c r="C107" s="43">
        <v>136.59662480430885</v>
      </c>
      <c r="D107" s="43">
        <v>142.60296355976288</v>
      </c>
      <c r="E107" s="43">
        <v>126.94156655658027</v>
      </c>
      <c r="F107" s="43">
        <v>143.96470832302305</v>
      </c>
      <c r="G107" s="43">
        <v>142.59235025103291</v>
      </c>
      <c r="H107" s="43">
        <v>155.21731799097654</v>
      </c>
      <c r="I107" s="43">
        <v>158.94314607722094</v>
      </c>
      <c r="J107" s="43">
        <v>184.47841732252826</v>
      </c>
      <c r="K107" s="43">
        <v>185.79453355843506</v>
      </c>
      <c r="L107" s="43">
        <v>188.41831768478076</v>
      </c>
      <c r="M107" s="43">
        <v>253.74679121922136</v>
      </c>
      <c r="N107" s="44">
        <v>200.39497988974958</v>
      </c>
      <c r="O107" s="45"/>
      <c r="P107" s="43">
        <f t="shared" si="2"/>
        <v>126.94156655658027</v>
      </c>
      <c r="Q107" s="43">
        <f t="shared" si="3"/>
        <v>253.74679121922136</v>
      </c>
      <c r="R107" s="46"/>
      <c r="S107" s="5"/>
      <c r="T107" s="5"/>
      <c r="U107" s="5"/>
    </row>
    <row r="108" spans="1:21" x14ac:dyDescent="0.25">
      <c r="A108" s="41">
        <v>99</v>
      </c>
      <c r="B108" s="42" t="s">
        <v>131</v>
      </c>
      <c r="C108" s="43">
        <v>113.64596452154304</v>
      </c>
      <c r="D108" s="43">
        <v>120.10366000368684</v>
      </c>
      <c r="E108" s="43">
        <v>131.68987524127763</v>
      </c>
      <c r="F108" s="43">
        <v>131.53472366998804</v>
      </c>
      <c r="G108" s="43">
        <v>132.5177709553237</v>
      </c>
      <c r="H108" s="43">
        <v>134.02010967095694</v>
      </c>
      <c r="I108" s="43">
        <v>139.67496744414552</v>
      </c>
      <c r="J108" s="43">
        <v>144.77310078726688</v>
      </c>
      <c r="K108" s="43">
        <v>152.5673021090069</v>
      </c>
      <c r="L108" s="43">
        <v>157.65713110483173</v>
      </c>
      <c r="M108" s="43">
        <v>154.88149624301801</v>
      </c>
      <c r="N108" s="44">
        <v>153.55244026779684</v>
      </c>
      <c r="O108" s="45"/>
      <c r="P108" s="43">
        <f t="shared" si="2"/>
        <v>131.53472366998804</v>
      </c>
      <c r="Q108" s="43">
        <f t="shared" si="3"/>
        <v>157.65713110483173</v>
      </c>
      <c r="R108" s="46"/>
      <c r="S108" s="5"/>
      <c r="T108" s="5"/>
      <c r="U108" s="5"/>
    </row>
    <row r="109" spans="1:21" x14ac:dyDescent="0.25">
      <c r="A109" s="41">
        <v>100</v>
      </c>
      <c r="B109" s="42" t="s">
        <v>132</v>
      </c>
      <c r="C109" s="43">
        <v>137.80541403902185</v>
      </c>
      <c r="D109" s="43">
        <v>134.75371371431277</v>
      </c>
      <c r="E109" s="43">
        <v>136.37886071536275</v>
      </c>
      <c r="F109" s="43">
        <v>138.59864628684042</v>
      </c>
      <c r="G109" s="43">
        <v>134.64823135387525</v>
      </c>
      <c r="H109" s="43">
        <v>135.8250739810351</v>
      </c>
      <c r="I109" s="43">
        <v>137.48804050008036</v>
      </c>
      <c r="J109" s="43">
        <v>143.17151544944849</v>
      </c>
      <c r="K109" s="43">
        <v>149.43663935919429</v>
      </c>
      <c r="L109" s="43">
        <v>151.39112158360169</v>
      </c>
      <c r="M109" s="43">
        <v>145.31664650128386</v>
      </c>
      <c r="N109" s="44">
        <v>141.18335203790269</v>
      </c>
      <c r="O109" s="45"/>
      <c r="P109" s="43">
        <f t="shared" si="2"/>
        <v>134.64823135387525</v>
      </c>
      <c r="Q109" s="43">
        <f t="shared" si="3"/>
        <v>151.39112158360169</v>
      </c>
      <c r="R109" s="46"/>
      <c r="S109" s="5"/>
      <c r="T109" s="5"/>
      <c r="U109" s="5"/>
    </row>
    <row r="110" spans="1:21" x14ac:dyDescent="0.25">
      <c r="A110" s="41">
        <v>101</v>
      </c>
      <c r="B110" s="42" t="s">
        <v>133</v>
      </c>
      <c r="C110" s="43">
        <v>107.6668084922281</v>
      </c>
      <c r="D110" s="43">
        <v>103.08006596956415</v>
      </c>
      <c r="E110" s="43">
        <v>109.52303072229432</v>
      </c>
      <c r="F110" s="43">
        <v>107.8348750790026</v>
      </c>
      <c r="G110" s="43">
        <v>107.06701319744363</v>
      </c>
      <c r="H110" s="43">
        <v>108.34909052231376</v>
      </c>
      <c r="I110" s="43">
        <v>111.93311199466049</v>
      </c>
      <c r="J110" s="43">
        <v>115.50882976090291</v>
      </c>
      <c r="K110" s="43">
        <v>119.54814423594348</v>
      </c>
      <c r="L110" s="43">
        <v>122.88759501753377</v>
      </c>
      <c r="M110" s="43">
        <v>126.55254637600331</v>
      </c>
      <c r="N110" s="44">
        <v>125.76340656989026</v>
      </c>
      <c r="O110" s="45"/>
      <c r="P110" s="43">
        <f t="shared" si="2"/>
        <v>107.06701319744363</v>
      </c>
      <c r="Q110" s="43">
        <f t="shared" si="3"/>
        <v>126.55254637600331</v>
      </c>
      <c r="R110" s="46"/>
      <c r="S110" s="5"/>
      <c r="T110" s="5"/>
      <c r="U110" s="5"/>
    </row>
    <row r="111" spans="1:21" x14ac:dyDescent="0.25">
      <c r="A111" s="41">
        <v>102</v>
      </c>
      <c r="B111" s="42" t="s">
        <v>134</v>
      </c>
      <c r="C111" s="43">
        <v>127.03809532491708</v>
      </c>
      <c r="D111" s="43">
        <v>125.9389553593474</v>
      </c>
      <c r="E111" s="43">
        <v>125.22931082296687</v>
      </c>
      <c r="F111" s="43">
        <v>111.34728543942521</v>
      </c>
      <c r="G111" s="43">
        <v>122.19316816432814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4">
        <v>0</v>
      </c>
      <c r="O111" s="45"/>
      <c r="P111" s="43">
        <f t="shared" si="2"/>
        <v>0</v>
      </c>
      <c r="Q111" s="43">
        <f t="shared" si="3"/>
        <v>125.22931082296687</v>
      </c>
      <c r="R111" s="46"/>
      <c r="S111" s="5"/>
      <c r="T111" s="5"/>
      <c r="U111" s="5"/>
    </row>
    <row r="112" spans="1:21" x14ac:dyDescent="0.25">
      <c r="A112" s="41">
        <v>103</v>
      </c>
      <c r="B112" s="42" t="s">
        <v>135</v>
      </c>
      <c r="C112" s="43">
        <v>103.44251425487683</v>
      </c>
      <c r="D112" s="43">
        <v>100</v>
      </c>
      <c r="E112" s="43">
        <v>103.67041354715747</v>
      </c>
      <c r="F112" s="43">
        <v>100.61559574895311</v>
      </c>
      <c r="G112" s="43">
        <v>100.33051473370919</v>
      </c>
      <c r="H112" s="43">
        <v>100.33679306534032</v>
      </c>
      <c r="I112" s="43">
        <v>103.20962547062409</v>
      </c>
      <c r="J112" s="43">
        <v>101.35412805170985</v>
      </c>
      <c r="K112" s="43">
        <v>101.69735397095339</v>
      </c>
      <c r="L112" s="43">
        <v>102.57072169699519</v>
      </c>
      <c r="M112" s="43">
        <v>104.05684581823891</v>
      </c>
      <c r="N112" s="44">
        <v>100.37720392127258</v>
      </c>
      <c r="O112" s="45"/>
      <c r="P112" s="43">
        <f t="shared" si="2"/>
        <v>100.33051473370919</v>
      </c>
      <c r="Q112" s="43">
        <f t="shared" si="3"/>
        <v>104.05684581823891</v>
      </c>
      <c r="R112" s="46"/>
      <c r="S112" s="5"/>
      <c r="T112" s="5"/>
      <c r="U112" s="5"/>
    </row>
    <row r="113" spans="1:21" x14ac:dyDescent="0.25">
      <c r="A113" s="41">
        <v>104</v>
      </c>
      <c r="B113" s="42" t="s">
        <v>136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4">
        <v>0</v>
      </c>
      <c r="O113" s="45"/>
      <c r="P113" s="43">
        <f t="shared" si="2"/>
        <v>0</v>
      </c>
      <c r="Q113" s="43">
        <f t="shared" si="3"/>
        <v>0</v>
      </c>
      <c r="R113" s="46"/>
      <c r="S113" s="5"/>
      <c r="T113" s="5"/>
      <c r="U113" s="5"/>
    </row>
    <row r="114" spans="1:21" x14ac:dyDescent="0.25">
      <c r="A114" s="41">
        <v>105</v>
      </c>
      <c r="B114" s="42" t="s">
        <v>137</v>
      </c>
      <c r="C114" s="43">
        <v>100.0538874749961</v>
      </c>
      <c r="D114" s="43">
        <v>101.30894533124678</v>
      </c>
      <c r="E114" s="43">
        <v>104.2279749589476</v>
      </c>
      <c r="F114" s="43">
        <v>112.8648172352945</v>
      </c>
      <c r="G114" s="43">
        <v>108.63441196846517</v>
      </c>
      <c r="H114" s="43">
        <v>115.27157763298344</v>
      </c>
      <c r="I114" s="43">
        <v>117.78516315099859</v>
      </c>
      <c r="J114" s="43">
        <v>128.56983525506104</v>
      </c>
      <c r="K114" s="43">
        <v>133.29789658062415</v>
      </c>
      <c r="L114" s="43">
        <v>134.47904242622161</v>
      </c>
      <c r="M114" s="43">
        <v>137.34143185763742</v>
      </c>
      <c r="N114" s="44">
        <v>138.5414250549467</v>
      </c>
      <c r="O114" s="45"/>
      <c r="P114" s="43">
        <f t="shared" si="2"/>
        <v>104.2279749589476</v>
      </c>
      <c r="Q114" s="43">
        <f t="shared" si="3"/>
        <v>138.5414250549467</v>
      </c>
      <c r="R114" s="46"/>
      <c r="S114" s="5"/>
      <c r="T114" s="5"/>
      <c r="U114" s="5"/>
    </row>
    <row r="115" spans="1:21" x14ac:dyDescent="0.25">
      <c r="A115" s="41">
        <v>106</v>
      </c>
      <c r="B115" s="42" t="s">
        <v>138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4">
        <v>0</v>
      </c>
      <c r="O115" s="45"/>
      <c r="P115" s="43">
        <f t="shared" si="2"/>
        <v>0</v>
      </c>
      <c r="Q115" s="43">
        <f t="shared" si="3"/>
        <v>0</v>
      </c>
      <c r="R115" s="46"/>
      <c r="S115" s="5"/>
      <c r="T115" s="5"/>
      <c r="U115" s="5"/>
    </row>
    <row r="116" spans="1:21" x14ac:dyDescent="0.25">
      <c r="A116" s="41">
        <v>107</v>
      </c>
      <c r="B116" s="42" t="s">
        <v>139</v>
      </c>
      <c r="C116" s="43">
        <v>109.14733741112568</v>
      </c>
      <c r="D116" s="43">
        <v>109.59051032656397</v>
      </c>
      <c r="E116" s="43">
        <v>120.14308840268824</v>
      </c>
      <c r="F116" s="43">
        <v>120.6800197320544</v>
      </c>
      <c r="G116" s="43">
        <v>118.08091328695285</v>
      </c>
      <c r="H116" s="43">
        <v>122.10411644998014</v>
      </c>
      <c r="I116" s="43">
        <v>127.96218042554311</v>
      </c>
      <c r="J116" s="43">
        <v>133.84480636580878</v>
      </c>
      <c r="K116" s="43">
        <v>137.1195097831596</v>
      </c>
      <c r="L116" s="43">
        <v>137.12622531679233</v>
      </c>
      <c r="M116" s="43">
        <v>136.30397995654326</v>
      </c>
      <c r="N116" s="44">
        <v>134.65243240762678</v>
      </c>
      <c r="O116" s="45"/>
      <c r="P116" s="43">
        <f t="shared" si="2"/>
        <v>118.08091328695285</v>
      </c>
      <c r="Q116" s="43">
        <f t="shared" si="3"/>
        <v>137.12622531679233</v>
      </c>
      <c r="R116" s="46"/>
      <c r="S116" s="5"/>
      <c r="T116" s="5"/>
      <c r="U116" s="5"/>
    </row>
    <row r="117" spans="1:21" x14ac:dyDescent="0.25">
      <c r="A117" s="41">
        <v>108</v>
      </c>
      <c r="B117" s="42" t="s">
        <v>140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4">
        <v>0</v>
      </c>
      <c r="O117" s="45"/>
      <c r="P117" s="43">
        <f t="shared" si="2"/>
        <v>0</v>
      </c>
      <c r="Q117" s="43">
        <f t="shared" si="3"/>
        <v>0</v>
      </c>
      <c r="R117" s="46"/>
      <c r="S117" s="5"/>
      <c r="T117" s="5"/>
      <c r="U117" s="5"/>
    </row>
    <row r="118" spans="1:21" x14ac:dyDescent="0.25">
      <c r="A118" s="41">
        <v>109</v>
      </c>
      <c r="B118" s="42" t="s">
        <v>141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4">
        <v>0</v>
      </c>
      <c r="O118" s="45"/>
      <c r="P118" s="43">
        <f t="shared" si="2"/>
        <v>0</v>
      </c>
      <c r="Q118" s="43">
        <f t="shared" si="3"/>
        <v>0</v>
      </c>
      <c r="R118" s="46"/>
      <c r="S118" s="5"/>
      <c r="T118" s="5"/>
      <c r="U118" s="5"/>
    </row>
    <row r="119" spans="1:21" x14ac:dyDescent="0.25">
      <c r="A119" s="41">
        <v>110</v>
      </c>
      <c r="B119" s="42" t="s">
        <v>142</v>
      </c>
      <c r="C119" s="43">
        <v>102.72859604337042</v>
      </c>
      <c r="D119" s="43">
        <v>104.91723994994</v>
      </c>
      <c r="E119" s="43">
        <v>110.10093883084626</v>
      </c>
      <c r="F119" s="43">
        <v>104.78284247872054</v>
      </c>
      <c r="G119" s="43">
        <v>106.71754515728004</v>
      </c>
      <c r="H119" s="43">
        <v>104.53975500705836</v>
      </c>
      <c r="I119" s="43">
        <v>109.77318149513624</v>
      </c>
      <c r="J119" s="43">
        <v>112.51952954211333</v>
      </c>
      <c r="K119" s="43">
        <v>114.78300235750744</v>
      </c>
      <c r="L119" s="43">
        <v>118.56462244815013</v>
      </c>
      <c r="M119" s="43">
        <v>120.29754597317502</v>
      </c>
      <c r="N119" s="44">
        <v>121.43616833393934</v>
      </c>
      <c r="O119" s="45"/>
      <c r="P119" s="43">
        <f t="shared" si="2"/>
        <v>104.53975500705836</v>
      </c>
      <c r="Q119" s="43">
        <f t="shared" si="3"/>
        <v>121.43616833393934</v>
      </c>
      <c r="R119" s="46"/>
      <c r="S119" s="5"/>
      <c r="T119" s="5"/>
      <c r="U119" s="5"/>
    </row>
    <row r="120" spans="1:21" x14ac:dyDescent="0.25">
      <c r="A120" s="41">
        <v>111</v>
      </c>
      <c r="B120" s="42" t="s">
        <v>143</v>
      </c>
      <c r="C120" s="43">
        <v>103.97177204056251</v>
      </c>
      <c r="D120" s="43">
        <v>102.51964123328273</v>
      </c>
      <c r="E120" s="43">
        <v>109.5384875895933</v>
      </c>
      <c r="F120" s="43">
        <v>105.64539949804698</v>
      </c>
      <c r="G120" s="43">
        <v>110.73060724179702</v>
      </c>
      <c r="H120" s="43">
        <v>111.51138759108153</v>
      </c>
      <c r="I120" s="43">
        <v>115.75086638968837</v>
      </c>
      <c r="J120" s="43">
        <v>142.15154177846901</v>
      </c>
      <c r="K120" s="43">
        <v>123.94595624018825</v>
      </c>
      <c r="L120" s="43">
        <v>129.43495224147398</v>
      </c>
      <c r="M120" s="43">
        <v>135.17035318000606</v>
      </c>
      <c r="N120" s="44">
        <v>127.64482344634635</v>
      </c>
      <c r="O120" s="45"/>
      <c r="P120" s="43">
        <f t="shared" si="2"/>
        <v>105.64539949804698</v>
      </c>
      <c r="Q120" s="43">
        <f t="shared" si="3"/>
        <v>142.15154177846901</v>
      </c>
      <c r="R120" s="46"/>
      <c r="S120" s="5"/>
      <c r="T120" s="5"/>
      <c r="U120" s="5"/>
    </row>
    <row r="121" spans="1:21" x14ac:dyDescent="0.25">
      <c r="A121" s="41">
        <v>112</v>
      </c>
      <c r="B121" s="42" t="s">
        <v>144</v>
      </c>
      <c r="C121" s="43">
        <v>134.68374894828378</v>
      </c>
      <c r="D121" s="43">
        <v>138.40067534161636</v>
      </c>
      <c r="E121" s="43">
        <v>141.23238477563515</v>
      </c>
      <c r="F121" s="43">
        <v>145.90712411481709</v>
      </c>
      <c r="G121" s="43">
        <v>0</v>
      </c>
      <c r="H121" s="43">
        <v>146.39721287500672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4">
        <v>0</v>
      </c>
      <c r="O121" s="45"/>
      <c r="P121" s="43">
        <f t="shared" si="2"/>
        <v>0</v>
      </c>
      <c r="Q121" s="43">
        <f t="shared" si="3"/>
        <v>146.39721287500672</v>
      </c>
      <c r="R121" s="46"/>
      <c r="S121" s="5"/>
      <c r="T121" s="5"/>
      <c r="U121" s="5"/>
    </row>
    <row r="122" spans="1:21" x14ac:dyDescent="0.25">
      <c r="A122" s="41">
        <v>113</v>
      </c>
      <c r="B122" s="42" t="s">
        <v>145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4">
        <v>0</v>
      </c>
      <c r="O122" s="45"/>
      <c r="P122" s="43">
        <f t="shared" si="2"/>
        <v>0</v>
      </c>
      <c r="Q122" s="43">
        <f t="shared" si="3"/>
        <v>0</v>
      </c>
      <c r="R122" s="46"/>
      <c r="S122" s="5"/>
      <c r="T122" s="5"/>
      <c r="U122" s="5"/>
    </row>
    <row r="123" spans="1:21" x14ac:dyDescent="0.25">
      <c r="A123" s="41">
        <v>114</v>
      </c>
      <c r="B123" s="42" t="s">
        <v>146</v>
      </c>
      <c r="C123" s="43">
        <v>114.05379609051502</v>
      </c>
      <c r="D123" s="43">
        <v>115.35820839055955</v>
      </c>
      <c r="E123" s="43">
        <v>124.46004651301632</v>
      </c>
      <c r="F123" s="43">
        <v>119.7039230946376</v>
      </c>
      <c r="G123" s="43">
        <v>119.2985120899192</v>
      </c>
      <c r="H123" s="43">
        <v>113.25818720959519</v>
      </c>
      <c r="I123" s="43">
        <v>116.55902919302994</v>
      </c>
      <c r="J123" s="43">
        <v>117.85636956941536</v>
      </c>
      <c r="K123" s="43">
        <v>125.19016324359013</v>
      </c>
      <c r="L123" s="43">
        <v>127.50484930608748</v>
      </c>
      <c r="M123" s="43">
        <v>120.65782240419681</v>
      </c>
      <c r="N123" s="44">
        <v>117.68429811139822</v>
      </c>
      <c r="O123" s="45"/>
      <c r="P123" s="43">
        <f t="shared" si="2"/>
        <v>113.25818720959519</v>
      </c>
      <c r="Q123" s="43">
        <f t="shared" si="3"/>
        <v>127.50484930608748</v>
      </c>
      <c r="R123" s="46"/>
      <c r="S123" s="5"/>
      <c r="T123" s="5"/>
      <c r="U123" s="5"/>
    </row>
    <row r="124" spans="1:21" x14ac:dyDescent="0.25">
      <c r="A124" s="41">
        <v>115</v>
      </c>
      <c r="B124" s="42" t="s">
        <v>147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4">
        <v>0</v>
      </c>
      <c r="O124" s="45"/>
      <c r="P124" s="43">
        <f t="shared" si="2"/>
        <v>0</v>
      </c>
      <c r="Q124" s="43">
        <f t="shared" si="3"/>
        <v>0</v>
      </c>
      <c r="R124" s="46"/>
      <c r="S124" s="5"/>
      <c r="T124" s="5"/>
      <c r="U124" s="5"/>
    </row>
    <row r="125" spans="1:21" x14ac:dyDescent="0.25">
      <c r="A125" s="41">
        <v>116</v>
      </c>
      <c r="B125" s="42" t="s">
        <v>148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4">
        <v>0</v>
      </c>
      <c r="O125" s="45"/>
      <c r="P125" s="43">
        <f t="shared" si="2"/>
        <v>0</v>
      </c>
      <c r="Q125" s="43">
        <f t="shared" si="3"/>
        <v>0</v>
      </c>
      <c r="R125" s="46"/>
      <c r="S125" s="5"/>
      <c r="T125" s="5"/>
      <c r="U125" s="5"/>
    </row>
    <row r="126" spans="1:21" x14ac:dyDescent="0.25">
      <c r="A126" s="41">
        <v>117</v>
      </c>
      <c r="B126" s="42" t="s">
        <v>149</v>
      </c>
      <c r="C126" s="43">
        <v>118.41636190899737</v>
      </c>
      <c r="D126" s="43">
        <v>111.26639032913953</v>
      </c>
      <c r="E126" s="43">
        <v>110.68280880737393</v>
      </c>
      <c r="F126" s="43">
        <v>116.27201739730182</v>
      </c>
      <c r="G126" s="43">
        <v>119.35853268947922</v>
      </c>
      <c r="H126" s="43">
        <v>119.73371306840717</v>
      </c>
      <c r="I126" s="43">
        <v>138.27191181527368</v>
      </c>
      <c r="J126" s="43">
        <v>143.61600300833132</v>
      </c>
      <c r="K126" s="43">
        <v>137.12379642357405</v>
      </c>
      <c r="L126" s="43">
        <v>146.73290418429687</v>
      </c>
      <c r="M126" s="43">
        <v>145.07768066595662</v>
      </c>
      <c r="N126" s="44">
        <v>140.97400672849417</v>
      </c>
      <c r="O126" s="45"/>
      <c r="P126" s="43">
        <f t="shared" si="2"/>
        <v>110.68280880737393</v>
      </c>
      <c r="Q126" s="43">
        <f t="shared" si="3"/>
        <v>146.73290418429687</v>
      </c>
      <c r="R126" s="46"/>
      <c r="S126" s="5"/>
      <c r="T126" s="5"/>
      <c r="U126" s="5"/>
    </row>
    <row r="127" spans="1:21" x14ac:dyDescent="0.25">
      <c r="A127" s="41">
        <v>118</v>
      </c>
      <c r="B127" s="42" t="s">
        <v>150</v>
      </c>
      <c r="C127" s="43">
        <v>109.62371020789969</v>
      </c>
      <c r="D127" s="43">
        <v>110.61613764442255</v>
      </c>
      <c r="E127" s="43">
        <v>116.66525571488361</v>
      </c>
      <c r="F127" s="43">
        <v>117.41418069356374</v>
      </c>
      <c r="G127" s="43">
        <v>120.4647428441362</v>
      </c>
      <c r="H127" s="43">
        <v>123.24405368413261</v>
      </c>
      <c r="I127" s="43">
        <v>124.11104195885842</v>
      </c>
      <c r="J127" s="43">
        <v>127.1538050589474</v>
      </c>
      <c r="K127" s="43">
        <v>130.08878555537004</v>
      </c>
      <c r="L127" s="43">
        <v>123.25835743155824</v>
      </c>
      <c r="M127" s="43">
        <v>123.09813345374296</v>
      </c>
      <c r="N127" s="44">
        <v>120.93653832076434</v>
      </c>
      <c r="O127" s="45"/>
      <c r="P127" s="43">
        <f t="shared" si="2"/>
        <v>116.66525571488361</v>
      </c>
      <c r="Q127" s="43">
        <f t="shared" si="3"/>
        <v>130.08878555537004</v>
      </c>
      <c r="R127" s="46"/>
      <c r="S127" s="5"/>
      <c r="T127" s="5"/>
      <c r="U127" s="5"/>
    </row>
    <row r="128" spans="1:21" x14ac:dyDescent="0.25">
      <c r="A128" s="41">
        <v>119</v>
      </c>
      <c r="B128" s="42" t="s">
        <v>151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4">
        <v>0</v>
      </c>
      <c r="O128" s="45"/>
      <c r="P128" s="43">
        <f t="shared" si="2"/>
        <v>0</v>
      </c>
      <c r="Q128" s="43">
        <f t="shared" si="3"/>
        <v>0</v>
      </c>
      <c r="R128" s="46"/>
      <c r="S128" s="5"/>
      <c r="T128" s="5"/>
      <c r="U128" s="5"/>
    </row>
    <row r="129" spans="1:21" x14ac:dyDescent="0.25">
      <c r="A129" s="41">
        <v>120</v>
      </c>
      <c r="B129" s="42" t="s">
        <v>152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4">
        <v>0</v>
      </c>
      <c r="O129" s="45"/>
      <c r="P129" s="43">
        <f t="shared" si="2"/>
        <v>0</v>
      </c>
      <c r="Q129" s="43">
        <f t="shared" si="3"/>
        <v>0</v>
      </c>
      <c r="R129" s="46"/>
      <c r="S129" s="5"/>
      <c r="T129" s="5"/>
      <c r="U129" s="5"/>
    </row>
    <row r="130" spans="1:21" x14ac:dyDescent="0.25">
      <c r="A130" s="41">
        <v>121</v>
      </c>
      <c r="B130" s="42" t="s">
        <v>153</v>
      </c>
      <c r="C130" s="43">
        <v>133.5464760043528</v>
      </c>
      <c r="D130" s="43">
        <v>138.55054175081159</v>
      </c>
      <c r="E130" s="43">
        <v>142.18819240569175</v>
      </c>
      <c r="F130" s="43">
        <v>124.97820629994705</v>
      </c>
      <c r="G130" s="43">
        <v>114.80169656322417</v>
      </c>
      <c r="H130" s="43">
        <v>117.00454733885404</v>
      </c>
      <c r="I130" s="43">
        <v>129.87423157825251</v>
      </c>
      <c r="J130" s="43">
        <v>139.9341159798748</v>
      </c>
      <c r="K130" s="43">
        <v>183.64920974621785</v>
      </c>
      <c r="L130" s="43">
        <v>183.64920974621785</v>
      </c>
      <c r="M130" s="43">
        <v>218.27565447014982</v>
      </c>
      <c r="N130" s="44">
        <v>203.74417533588309</v>
      </c>
      <c r="O130" s="45"/>
      <c r="P130" s="43">
        <f t="shared" si="2"/>
        <v>114.80169656322417</v>
      </c>
      <c r="Q130" s="43">
        <f t="shared" si="3"/>
        <v>218.27565447014982</v>
      </c>
      <c r="R130" s="46"/>
      <c r="S130" s="5"/>
      <c r="T130" s="5"/>
      <c r="U130" s="5"/>
    </row>
    <row r="131" spans="1:21" x14ac:dyDescent="0.25">
      <c r="A131" s="41">
        <v>122</v>
      </c>
      <c r="B131" s="42" t="s">
        <v>154</v>
      </c>
      <c r="C131" s="43">
        <v>114.75716708672353</v>
      </c>
      <c r="D131" s="43">
        <v>114.10745144565419</v>
      </c>
      <c r="E131" s="43">
        <v>115.49132932917392</v>
      </c>
      <c r="F131" s="43">
        <v>115.93782461698557</v>
      </c>
      <c r="G131" s="43">
        <v>114.6917128460134</v>
      </c>
      <c r="H131" s="43">
        <v>113.22559428920631</v>
      </c>
      <c r="I131" s="43">
        <v>116.82186483303492</v>
      </c>
      <c r="J131" s="43">
        <v>125.15411167821571</v>
      </c>
      <c r="K131" s="43">
        <v>126.95777730670092</v>
      </c>
      <c r="L131" s="43">
        <v>132.36977559289181</v>
      </c>
      <c r="M131" s="43">
        <v>131.1138610644376</v>
      </c>
      <c r="N131" s="44">
        <v>133.4007911277277</v>
      </c>
      <c r="O131" s="45"/>
      <c r="P131" s="43">
        <f t="shared" si="2"/>
        <v>113.22559428920631</v>
      </c>
      <c r="Q131" s="43">
        <f t="shared" si="3"/>
        <v>133.4007911277277</v>
      </c>
      <c r="R131" s="46"/>
      <c r="S131" s="5"/>
      <c r="T131" s="5"/>
      <c r="U131" s="5"/>
    </row>
    <row r="132" spans="1:21" x14ac:dyDescent="0.25">
      <c r="A132" s="41">
        <v>123</v>
      </c>
      <c r="B132" s="42" t="s">
        <v>155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4">
        <v>0</v>
      </c>
      <c r="O132" s="45"/>
      <c r="P132" s="43">
        <f t="shared" si="2"/>
        <v>0</v>
      </c>
      <c r="Q132" s="43">
        <f t="shared" si="3"/>
        <v>0</v>
      </c>
      <c r="R132" s="46"/>
      <c r="S132" s="5"/>
      <c r="T132" s="5"/>
      <c r="U132" s="5"/>
    </row>
    <row r="133" spans="1:21" x14ac:dyDescent="0.25">
      <c r="A133" s="41">
        <v>124</v>
      </c>
      <c r="B133" s="42" t="s">
        <v>156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4">
        <v>0</v>
      </c>
      <c r="O133" s="45"/>
      <c r="P133" s="43">
        <f t="shared" si="2"/>
        <v>0</v>
      </c>
      <c r="Q133" s="43">
        <f t="shared" si="3"/>
        <v>0</v>
      </c>
      <c r="R133" s="46"/>
      <c r="S133" s="5"/>
      <c r="T133" s="5"/>
      <c r="U133" s="5"/>
    </row>
    <row r="134" spans="1:21" x14ac:dyDescent="0.25">
      <c r="A134" s="41">
        <v>125</v>
      </c>
      <c r="B134" s="42" t="s">
        <v>157</v>
      </c>
      <c r="C134" s="43">
        <v>125.89807433936195</v>
      </c>
      <c r="D134" s="43">
        <v>124.77190570489047</v>
      </c>
      <c r="E134" s="43">
        <v>132.91092073464418</v>
      </c>
      <c r="F134" s="43">
        <v>132.19816993883256</v>
      </c>
      <c r="G134" s="43">
        <v>132.71172311532524</v>
      </c>
      <c r="H134" s="43">
        <v>142.22077348466647</v>
      </c>
      <c r="I134" s="43">
        <v>148.21477334229726</v>
      </c>
      <c r="J134" s="43">
        <v>150.75289597312735</v>
      </c>
      <c r="K134" s="43">
        <v>148.43183154401359</v>
      </c>
      <c r="L134" s="43">
        <v>149.2121173530409</v>
      </c>
      <c r="M134" s="43">
        <v>154.90113065369511</v>
      </c>
      <c r="N134" s="44">
        <v>158.17045910853543</v>
      </c>
      <c r="O134" s="45"/>
      <c r="P134" s="43">
        <f t="shared" si="2"/>
        <v>132.19816993883256</v>
      </c>
      <c r="Q134" s="43">
        <f t="shared" si="3"/>
        <v>158.17045910853543</v>
      </c>
      <c r="R134" s="46"/>
      <c r="S134" s="5"/>
      <c r="T134" s="5"/>
      <c r="U134" s="5"/>
    </row>
    <row r="135" spans="1:21" x14ac:dyDescent="0.25">
      <c r="A135" s="41">
        <v>126</v>
      </c>
      <c r="B135" s="42" t="s">
        <v>158</v>
      </c>
      <c r="C135" s="43">
        <v>149.13443024211904</v>
      </c>
      <c r="D135" s="43">
        <v>140.41185548152714</v>
      </c>
      <c r="E135" s="43">
        <v>156.50377116049299</v>
      </c>
      <c r="F135" s="43">
        <v>154.47837486841993</v>
      </c>
      <c r="G135" s="43">
        <v>0</v>
      </c>
      <c r="H135" s="43">
        <v>154.38448692238168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4">
        <v>0</v>
      </c>
      <c r="O135" s="45"/>
      <c r="P135" s="43">
        <f t="shared" si="2"/>
        <v>0</v>
      </c>
      <c r="Q135" s="43">
        <f t="shared" si="3"/>
        <v>156.50377116049299</v>
      </c>
      <c r="R135" s="46"/>
      <c r="S135" s="5"/>
      <c r="T135" s="5"/>
      <c r="U135" s="5"/>
    </row>
    <row r="136" spans="1:21" x14ac:dyDescent="0.25">
      <c r="A136" s="41">
        <v>127</v>
      </c>
      <c r="B136" s="42" t="s">
        <v>159</v>
      </c>
      <c r="C136" s="43">
        <v>126.96668311888546</v>
      </c>
      <c r="D136" s="43">
        <v>130.59444471787467</v>
      </c>
      <c r="E136" s="43">
        <v>131.13899928042531</v>
      </c>
      <c r="F136" s="43">
        <v>137.8653370861432</v>
      </c>
      <c r="G136" s="43">
        <v>135.9599091775228</v>
      </c>
      <c r="H136" s="43">
        <v>135.02711274400383</v>
      </c>
      <c r="I136" s="43">
        <v>134.74574440965733</v>
      </c>
      <c r="J136" s="43">
        <v>134.46390678783106</v>
      </c>
      <c r="K136" s="43">
        <v>148.14920057094022</v>
      </c>
      <c r="L136" s="43">
        <v>142.03459829286703</v>
      </c>
      <c r="M136" s="43">
        <v>147.35143810437003</v>
      </c>
      <c r="N136" s="44">
        <v>146.90256283592521</v>
      </c>
      <c r="O136" s="45"/>
      <c r="P136" s="43">
        <f t="shared" si="2"/>
        <v>131.13899928042531</v>
      </c>
      <c r="Q136" s="43">
        <f t="shared" si="3"/>
        <v>148.14920057094022</v>
      </c>
      <c r="R136" s="46"/>
      <c r="S136" s="5"/>
      <c r="T136" s="5"/>
      <c r="U136" s="5"/>
    </row>
    <row r="137" spans="1:21" x14ac:dyDescent="0.25">
      <c r="A137" s="41">
        <v>128</v>
      </c>
      <c r="B137" s="42" t="s">
        <v>160</v>
      </c>
      <c r="C137" s="43">
        <v>104.78057992543692</v>
      </c>
      <c r="D137" s="43">
        <v>100.33032274421652</v>
      </c>
      <c r="E137" s="43">
        <v>102.87060704064099</v>
      </c>
      <c r="F137" s="43">
        <v>100.38064669902278</v>
      </c>
      <c r="G137" s="43">
        <v>100</v>
      </c>
      <c r="H137" s="43">
        <v>100.5281198108609</v>
      </c>
      <c r="I137" s="43">
        <v>101.61529320388919</v>
      </c>
      <c r="J137" s="43">
        <v>102.14651737397895</v>
      </c>
      <c r="K137" s="43">
        <v>104.29387432669679</v>
      </c>
      <c r="L137" s="43">
        <v>105.08760718715354</v>
      </c>
      <c r="M137" s="43">
        <v>105.05368250755878</v>
      </c>
      <c r="N137" s="44">
        <v>107.13818544860972</v>
      </c>
      <c r="O137" s="45"/>
      <c r="P137" s="43">
        <f t="shared" si="2"/>
        <v>100</v>
      </c>
      <c r="Q137" s="43">
        <f t="shared" si="3"/>
        <v>107.13818544860972</v>
      </c>
      <c r="R137" s="46"/>
      <c r="S137" s="5"/>
      <c r="T137" s="5"/>
      <c r="U137" s="5"/>
    </row>
    <row r="138" spans="1:21" x14ac:dyDescent="0.25">
      <c r="A138" s="41">
        <v>129</v>
      </c>
      <c r="B138" s="42" t="s">
        <v>161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4">
        <v>0</v>
      </c>
      <c r="O138" s="45"/>
      <c r="P138" s="43">
        <f t="shared" si="2"/>
        <v>0</v>
      </c>
      <c r="Q138" s="43">
        <f t="shared" si="3"/>
        <v>0</v>
      </c>
      <c r="R138" s="46"/>
      <c r="S138" s="5"/>
      <c r="T138" s="5"/>
      <c r="U138" s="5"/>
    </row>
    <row r="139" spans="1:21" x14ac:dyDescent="0.25">
      <c r="A139" s="41">
        <v>130</v>
      </c>
      <c r="B139" s="42" t="s">
        <v>162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4">
        <v>0</v>
      </c>
      <c r="O139" s="45"/>
      <c r="P139" s="43">
        <f t="shared" ref="P139:P202" si="4">MIN(E139:N139)</f>
        <v>0</v>
      </c>
      <c r="Q139" s="43">
        <f t="shared" ref="Q139:Q202" si="5">MAX(E139:N139)</f>
        <v>0</v>
      </c>
      <c r="R139" s="46"/>
      <c r="S139" s="5"/>
      <c r="T139" s="5"/>
      <c r="U139" s="5"/>
    </row>
    <row r="140" spans="1:21" x14ac:dyDescent="0.25">
      <c r="A140" s="41">
        <v>131</v>
      </c>
      <c r="B140" s="42" t="s">
        <v>163</v>
      </c>
      <c r="C140" s="43">
        <v>118.50269921444595</v>
      </c>
      <c r="D140" s="43">
        <v>118.25245043154689</v>
      </c>
      <c r="E140" s="43">
        <v>113.30982778915875</v>
      </c>
      <c r="F140" s="43">
        <v>116.89111237503865</v>
      </c>
      <c r="G140" s="43">
        <v>118.66623203341855</v>
      </c>
      <c r="H140" s="43">
        <v>117.12460261481326</v>
      </c>
      <c r="I140" s="43">
        <v>120.18854674291836</v>
      </c>
      <c r="J140" s="43">
        <v>121.41743949355224</v>
      </c>
      <c r="K140" s="43">
        <v>122.68530214489178</v>
      </c>
      <c r="L140" s="43">
        <v>124.67311001944172</v>
      </c>
      <c r="M140" s="43">
        <v>125.93569327897727</v>
      </c>
      <c r="N140" s="44">
        <v>128.51351766594289</v>
      </c>
      <c r="O140" s="45"/>
      <c r="P140" s="43">
        <f t="shared" si="4"/>
        <v>113.30982778915875</v>
      </c>
      <c r="Q140" s="43">
        <f t="shared" si="5"/>
        <v>128.51351766594289</v>
      </c>
      <c r="R140" s="46"/>
      <c r="S140" s="5"/>
      <c r="T140" s="5"/>
      <c r="U140" s="5"/>
    </row>
    <row r="141" spans="1:21" x14ac:dyDescent="0.25">
      <c r="A141" s="41">
        <v>132</v>
      </c>
      <c r="B141" s="42" t="s">
        <v>164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4">
        <v>0</v>
      </c>
      <c r="O141" s="45"/>
      <c r="P141" s="43">
        <f t="shared" si="4"/>
        <v>0</v>
      </c>
      <c r="Q141" s="43">
        <f t="shared" si="5"/>
        <v>0</v>
      </c>
      <c r="R141" s="46"/>
      <c r="S141" s="5"/>
      <c r="T141" s="5"/>
      <c r="U141" s="5"/>
    </row>
    <row r="142" spans="1:21" x14ac:dyDescent="0.25">
      <c r="A142" s="41">
        <v>133</v>
      </c>
      <c r="B142" s="42" t="s">
        <v>165</v>
      </c>
      <c r="C142" s="43">
        <v>113.9801110354375</v>
      </c>
      <c r="D142" s="43">
        <v>121.52295981441843</v>
      </c>
      <c r="E142" s="43">
        <v>116.16030137595527</v>
      </c>
      <c r="F142" s="43">
        <v>118.46831544589675</v>
      </c>
      <c r="G142" s="43">
        <v>121.0114596639809</v>
      </c>
      <c r="H142" s="43">
        <v>118.0186099209684</v>
      </c>
      <c r="I142" s="43">
        <v>119.07973863259113</v>
      </c>
      <c r="J142" s="43">
        <v>121.18191472093984</v>
      </c>
      <c r="K142" s="43">
        <v>126.6125980954231</v>
      </c>
      <c r="L142" s="43">
        <v>131.34051686962678</v>
      </c>
      <c r="M142" s="43">
        <v>124.90508975132595</v>
      </c>
      <c r="N142" s="44">
        <v>119.77351332522768</v>
      </c>
      <c r="O142" s="45"/>
      <c r="P142" s="43">
        <f t="shared" si="4"/>
        <v>116.16030137595527</v>
      </c>
      <c r="Q142" s="43">
        <f t="shared" si="5"/>
        <v>131.34051686962678</v>
      </c>
      <c r="R142" s="46"/>
      <c r="S142" s="5"/>
      <c r="T142" s="5"/>
      <c r="U142" s="5"/>
    </row>
    <row r="143" spans="1:21" x14ac:dyDescent="0.25">
      <c r="A143" s="41">
        <v>134</v>
      </c>
      <c r="B143" s="42" t="s">
        <v>166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4">
        <v>0</v>
      </c>
      <c r="O143" s="45"/>
      <c r="P143" s="43">
        <f t="shared" si="4"/>
        <v>0</v>
      </c>
      <c r="Q143" s="43">
        <f t="shared" si="5"/>
        <v>0</v>
      </c>
      <c r="R143" s="46"/>
      <c r="S143" s="5"/>
      <c r="T143" s="5"/>
      <c r="U143" s="5"/>
    </row>
    <row r="144" spans="1:21" x14ac:dyDescent="0.25">
      <c r="A144" s="41">
        <v>135</v>
      </c>
      <c r="B144" s="42" t="s">
        <v>167</v>
      </c>
      <c r="C144" s="43">
        <v>137.82866293767623</v>
      </c>
      <c r="D144" s="43">
        <v>125.51393460802922</v>
      </c>
      <c r="E144" s="43">
        <v>131.14401794551031</v>
      </c>
      <c r="F144" s="43">
        <v>127.82274405183855</v>
      </c>
      <c r="G144" s="43">
        <v>136.55300712221646</v>
      </c>
      <c r="H144" s="43">
        <v>129.57439186427882</v>
      </c>
      <c r="I144" s="43">
        <v>141.23085963891359</v>
      </c>
      <c r="J144" s="43">
        <v>146.35236044039775</v>
      </c>
      <c r="K144" s="43">
        <v>160.79173285038183</v>
      </c>
      <c r="L144" s="43">
        <v>161.15130356065097</v>
      </c>
      <c r="M144" s="43">
        <v>154.28276318746401</v>
      </c>
      <c r="N144" s="44">
        <v>152.22695084855678</v>
      </c>
      <c r="O144" s="45"/>
      <c r="P144" s="43">
        <f t="shared" si="4"/>
        <v>127.82274405183855</v>
      </c>
      <c r="Q144" s="43">
        <f t="shared" si="5"/>
        <v>161.15130356065097</v>
      </c>
      <c r="R144" s="46"/>
      <c r="S144" s="5"/>
      <c r="T144" s="5"/>
      <c r="U144" s="5"/>
    </row>
    <row r="145" spans="1:21" x14ac:dyDescent="0.25">
      <c r="A145" s="41">
        <v>136</v>
      </c>
      <c r="B145" s="42" t="s">
        <v>168</v>
      </c>
      <c r="C145" s="43">
        <v>118.57600126162818</v>
      </c>
      <c r="D145" s="43">
        <v>121.33180566050406</v>
      </c>
      <c r="E145" s="43">
        <v>135.23549279523942</v>
      </c>
      <c r="F145" s="43">
        <v>124.2318066237606</v>
      </c>
      <c r="G145" s="43">
        <v>119.71571301737099</v>
      </c>
      <c r="H145" s="43">
        <v>133.7021126537453</v>
      </c>
      <c r="I145" s="43">
        <v>128.60831409574305</v>
      </c>
      <c r="J145" s="43">
        <v>130.1466327078505</v>
      </c>
      <c r="K145" s="43">
        <v>130.90183780008104</v>
      </c>
      <c r="L145" s="43">
        <v>132.80603287756807</v>
      </c>
      <c r="M145" s="43">
        <v>132.90588014232873</v>
      </c>
      <c r="N145" s="44">
        <v>131.77617768364854</v>
      </c>
      <c r="O145" s="45"/>
      <c r="P145" s="43">
        <f t="shared" si="4"/>
        <v>119.71571301737099</v>
      </c>
      <c r="Q145" s="43">
        <f t="shared" si="5"/>
        <v>135.23549279523942</v>
      </c>
      <c r="R145" s="46"/>
      <c r="S145" s="5"/>
      <c r="T145" s="5"/>
      <c r="U145" s="5"/>
    </row>
    <row r="146" spans="1:21" x14ac:dyDescent="0.25">
      <c r="A146" s="41">
        <v>137</v>
      </c>
      <c r="B146" s="42" t="s">
        <v>169</v>
      </c>
      <c r="C146" s="43">
        <v>100.82240035437557</v>
      </c>
      <c r="D146" s="43">
        <v>100.00005158415151</v>
      </c>
      <c r="E146" s="43">
        <v>106.85176954749703</v>
      </c>
      <c r="F146" s="43">
        <v>103.950829374702</v>
      </c>
      <c r="G146" s="43">
        <v>105.18705511177353</v>
      </c>
      <c r="H146" s="43">
        <v>104.40873445991869</v>
      </c>
      <c r="I146" s="43">
        <v>102.10366200834295</v>
      </c>
      <c r="J146" s="43">
        <v>101.42697075949938</v>
      </c>
      <c r="K146" s="43">
        <v>101.840586627467</v>
      </c>
      <c r="L146" s="43">
        <v>100.16600999752472</v>
      </c>
      <c r="M146" s="43">
        <v>100.13010170084446</v>
      </c>
      <c r="N146" s="44">
        <v>99.277510489415846</v>
      </c>
      <c r="O146" s="45"/>
      <c r="P146" s="43">
        <f t="shared" si="4"/>
        <v>99.277510489415846</v>
      </c>
      <c r="Q146" s="43">
        <f t="shared" si="5"/>
        <v>106.85176954749703</v>
      </c>
      <c r="R146" s="46"/>
      <c r="S146" s="5"/>
      <c r="T146" s="5"/>
      <c r="U146" s="5"/>
    </row>
    <row r="147" spans="1:21" x14ac:dyDescent="0.25">
      <c r="A147" s="41">
        <v>138</v>
      </c>
      <c r="B147" s="42" t="s">
        <v>170</v>
      </c>
      <c r="C147" s="43">
        <v>125.04777831908748</v>
      </c>
      <c r="D147" s="43">
        <v>113.27656848328085</v>
      </c>
      <c r="E147" s="43">
        <v>119.82490533585715</v>
      </c>
      <c r="F147" s="43">
        <v>117.41031859771221</v>
      </c>
      <c r="G147" s="43">
        <v>114.26551081310122</v>
      </c>
      <c r="H147" s="43">
        <v>115.99930100755759</v>
      </c>
      <c r="I147" s="43">
        <v>119.28081279310227</v>
      </c>
      <c r="J147" s="43">
        <v>125.37629002083011</v>
      </c>
      <c r="K147" s="43">
        <v>133.39838178677118</v>
      </c>
      <c r="L147" s="43">
        <v>143.62745174044696</v>
      </c>
      <c r="M147" s="43">
        <v>141.46322346846969</v>
      </c>
      <c r="N147" s="44">
        <v>152.19708033265522</v>
      </c>
      <c r="O147" s="45"/>
      <c r="P147" s="43">
        <f t="shared" si="4"/>
        <v>114.26551081310122</v>
      </c>
      <c r="Q147" s="43">
        <f t="shared" si="5"/>
        <v>152.19708033265522</v>
      </c>
      <c r="R147" s="46"/>
      <c r="S147" s="5"/>
      <c r="T147" s="5"/>
      <c r="U147" s="5"/>
    </row>
    <row r="148" spans="1:21" x14ac:dyDescent="0.25">
      <c r="A148" s="41">
        <v>139</v>
      </c>
      <c r="B148" s="42" t="s">
        <v>171</v>
      </c>
      <c r="C148" s="43">
        <v>124.48166351511966</v>
      </c>
      <c r="D148" s="43">
        <v>120.63215538868508</v>
      </c>
      <c r="E148" s="43">
        <v>126.78184007023279</v>
      </c>
      <c r="F148" s="43">
        <v>124.96712814982746</v>
      </c>
      <c r="G148" s="43">
        <v>122.25082052639804</v>
      </c>
      <c r="H148" s="43">
        <v>126.02741163203265</v>
      </c>
      <c r="I148" s="43">
        <v>128.3681954868083</v>
      </c>
      <c r="J148" s="43">
        <v>128.60160609940451</v>
      </c>
      <c r="K148" s="43">
        <v>134.23499299152496</v>
      </c>
      <c r="L148" s="43">
        <v>139.88940341861357</v>
      </c>
      <c r="M148" s="43">
        <v>134.62360910158421</v>
      </c>
      <c r="N148" s="44">
        <v>133.14815170488166</v>
      </c>
      <c r="O148" s="45"/>
      <c r="P148" s="43">
        <f t="shared" si="4"/>
        <v>122.25082052639804</v>
      </c>
      <c r="Q148" s="43">
        <f t="shared" si="5"/>
        <v>139.88940341861357</v>
      </c>
      <c r="R148" s="46"/>
      <c r="S148" s="5"/>
      <c r="T148" s="5"/>
      <c r="U148" s="5"/>
    </row>
    <row r="149" spans="1:21" x14ac:dyDescent="0.25">
      <c r="A149" s="41">
        <v>140</v>
      </c>
      <c r="B149" s="42" t="s">
        <v>172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4">
        <v>0</v>
      </c>
      <c r="O149" s="45"/>
      <c r="P149" s="43">
        <f t="shared" si="4"/>
        <v>0</v>
      </c>
      <c r="Q149" s="43">
        <f t="shared" si="5"/>
        <v>0</v>
      </c>
      <c r="R149" s="46"/>
      <c r="S149" s="5"/>
      <c r="T149" s="5"/>
      <c r="U149" s="5"/>
    </row>
    <row r="150" spans="1:21" x14ac:dyDescent="0.25">
      <c r="A150" s="41">
        <v>141</v>
      </c>
      <c r="B150" s="42" t="s">
        <v>173</v>
      </c>
      <c r="C150" s="43">
        <v>131.41331944440557</v>
      </c>
      <c r="D150" s="43">
        <v>134.54501608765085</v>
      </c>
      <c r="E150" s="43">
        <v>136.9517025330851</v>
      </c>
      <c r="F150" s="43">
        <v>141.60765068531865</v>
      </c>
      <c r="G150" s="43">
        <v>143.34094983472255</v>
      </c>
      <c r="H150" s="43">
        <v>146.21566024128589</v>
      </c>
      <c r="I150" s="43">
        <v>144.61930946425002</v>
      </c>
      <c r="J150" s="43">
        <v>147.64039653735421</v>
      </c>
      <c r="K150" s="43">
        <v>157.27824581330233</v>
      </c>
      <c r="L150" s="43">
        <v>146.84604014260057</v>
      </c>
      <c r="M150" s="43">
        <v>144.55527753401753</v>
      </c>
      <c r="N150" s="44">
        <v>148.23863780698451</v>
      </c>
      <c r="O150" s="45"/>
      <c r="P150" s="43">
        <f t="shared" si="4"/>
        <v>136.9517025330851</v>
      </c>
      <c r="Q150" s="43">
        <f t="shared" si="5"/>
        <v>157.27824581330233</v>
      </c>
      <c r="R150" s="46"/>
      <c r="S150" s="5"/>
      <c r="T150" s="5"/>
      <c r="U150" s="5"/>
    </row>
    <row r="151" spans="1:21" x14ac:dyDescent="0.25">
      <c r="A151" s="41">
        <v>142</v>
      </c>
      <c r="B151" s="42" t="s">
        <v>174</v>
      </c>
      <c r="C151" s="43">
        <v>131.37633040538293</v>
      </c>
      <c r="D151" s="43">
        <v>118.52962814423206</v>
      </c>
      <c r="E151" s="43">
        <v>132.4779099814441</v>
      </c>
      <c r="F151" s="43">
        <v>134.70341509639539</v>
      </c>
      <c r="G151" s="43">
        <v>139.53153584223452</v>
      </c>
      <c r="H151" s="43">
        <v>148.89862973703322</v>
      </c>
      <c r="I151" s="43">
        <v>152.0708884423743</v>
      </c>
      <c r="J151" s="43">
        <v>155.15712290091903</v>
      </c>
      <c r="K151" s="43">
        <v>164.85949291587772</v>
      </c>
      <c r="L151" s="43">
        <v>173.14407916140172</v>
      </c>
      <c r="M151" s="43">
        <v>177.33878611237353</v>
      </c>
      <c r="N151" s="44">
        <v>173.56957341850872</v>
      </c>
      <c r="O151" s="45"/>
      <c r="P151" s="43">
        <f t="shared" si="4"/>
        <v>132.4779099814441</v>
      </c>
      <c r="Q151" s="43">
        <f t="shared" si="5"/>
        <v>177.33878611237353</v>
      </c>
      <c r="R151" s="46"/>
      <c r="S151" s="5"/>
      <c r="T151" s="5"/>
      <c r="U151" s="5"/>
    </row>
    <row r="152" spans="1:21" x14ac:dyDescent="0.25">
      <c r="A152" s="41">
        <v>143</v>
      </c>
      <c r="B152" s="42" t="s">
        <v>175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4">
        <v>0</v>
      </c>
      <c r="O152" s="45"/>
      <c r="P152" s="43">
        <f t="shared" si="4"/>
        <v>0</v>
      </c>
      <c r="Q152" s="43">
        <f t="shared" si="5"/>
        <v>0</v>
      </c>
      <c r="R152" s="46"/>
      <c r="S152" s="5"/>
      <c r="T152" s="5"/>
      <c r="U152" s="5"/>
    </row>
    <row r="153" spans="1:21" x14ac:dyDescent="0.25">
      <c r="A153" s="41">
        <v>144</v>
      </c>
      <c r="B153" s="42" t="s">
        <v>176</v>
      </c>
      <c r="C153" s="43">
        <v>117.00315721253975</v>
      </c>
      <c r="D153" s="43">
        <v>114.70440321492721</v>
      </c>
      <c r="E153" s="43">
        <v>116.99519171516084</v>
      </c>
      <c r="F153" s="43">
        <v>117.48851890020886</v>
      </c>
      <c r="G153" s="43">
        <v>119.45051993450441</v>
      </c>
      <c r="H153" s="43">
        <v>118.50273149486483</v>
      </c>
      <c r="I153" s="43">
        <v>125.98673329918795</v>
      </c>
      <c r="J153" s="43">
        <v>141.37119626946532</v>
      </c>
      <c r="K153" s="43">
        <v>147.34407749699085</v>
      </c>
      <c r="L153" s="43">
        <v>150.6938890000124</v>
      </c>
      <c r="M153" s="43">
        <v>156.53122720611032</v>
      </c>
      <c r="N153" s="44">
        <v>157.99085317612494</v>
      </c>
      <c r="O153" s="45"/>
      <c r="P153" s="43">
        <f t="shared" si="4"/>
        <v>116.99519171516084</v>
      </c>
      <c r="Q153" s="43">
        <f t="shared" si="5"/>
        <v>157.99085317612494</v>
      </c>
      <c r="R153" s="46"/>
      <c r="S153" s="5"/>
      <c r="T153" s="5"/>
      <c r="U153" s="5"/>
    </row>
    <row r="154" spans="1:21" x14ac:dyDescent="0.25">
      <c r="A154" s="41">
        <v>145</v>
      </c>
      <c r="B154" s="42" t="s">
        <v>177</v>
      </c>
      <c r="C154" s="43">
        <v>113.64607168409302</v>
      </c>
      <c r="D154" s="43">
        <v>104.48414116976639</v>
      </c>
      <c r="E154" s="43">
        <v>103.1782304550634</v>
      </c>
      <c r="F154" s="43">
        <v>108.60610482799822</v>
      </c>
      <c r="G154" s="43">
        <v>110.76261827999372</v>
      </c>
      <c r="H154" s="43">
        <v>111.61113904728599</v>
      </c>
      <c r="I154" s="43">
        <v>113.82246333141757</v>
      </c>
      <c r="J154" s="43">
        <v>126.08827673190719</v>
      </c>
      <c r="K154" s="43">
        <v>124.70144486677901</v>
      </c>
      <c r="L154" s="43">
        <v>130.32176112087845</v>
      </c>
      <c r="M154" s="43">
        <v>130.6249736277762</v>
      </c>
      <c r="N154" s="44">
        <v>126.43030425620852</v>
      </c>
      <c r="O154" s="45"/>
      <c r="P154" s="43">
        <f t="shared" si="4"/>
        <v>103.1782304550634</v>
      </c>
      <c r="Q154" s="43">
        <f t="shared" si="5"/>
        <v>130.6249736277762</v>
      </c>
      <c r="R154" s="46"/>
      <c r="S154" s="5"/>
      <c r="T154" s="5"/>
      <c r="U154" s="5"/>
    </row>
    <row r="155" spans="1:21" x14ac:dyDescent="0.25">
      <c r="A155" s="41">
        <v>146</v>
      </c>
      <c r="B155" s="42" t="s">
        <v>178</v>
      </c>
      <c r="C155" s="43">
        <v>127.02054155979239</v>
      </c>
      <c r="D155" s="43">
        <v>112.46034224622869</v>
      </c>
      <c r="E155" s="43">
        <v>114.43880329831026</v>
      </c>
      <c r="F155" s="43">
        <v>0</v>
      </c>
      <c r="G155" s="43">
        <v>114.1441600924131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4">
        <v>0</v>
      </c>
      <c r="O155" s="45"/>
      <c r="P155" s="43">
        <f t="shared" si="4"/>
        <v>0</v>
      </c>
      <c r="Q155" s="43">
        <f t="shared" si="5"/>
        <v>114.43880329831026</v>
      </c>
      <c r="R155" s="46"/>
      <c r="S155" s="5"/>
      <c r="T155" s="5"/>
      <c r="U155" s="5"/>
    </row>
    <row r="156" spans="1:21" x14ac:dyDescent="0.25">
      <c r="A156" s="41">
        <v>147</v>
      </c>
      <c r="B156" s="42" t="s">
        <v>179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4">
        <v>0</v>
      </c>
      <c r="O156" s="45"/>
      <c r="P156" s="43">
        <f t="shared" si="4"/>
        <v>0</v>
      </c>
      <c r="Q156" s="43">
        <f t="shared" si="5"/>
        <v>0</v>
      </c>
      <c r="R156" s="46"/>
      <c r="S156" s="5"/>
      <c r="T156" s="5"/>
      <c r="U156" s="5"/>
    </row>
    <row r="157" spans="1:21" x14ac:dyDescent="0.25">
      <c r="A157" s="41">
        <v>148</v>
      </c>
      <c r="B157" s="42" t="s">
        <v>180</v>
      </c>
      <c r="C157" s="43">
        <v>121.10939675480641</v>
      </c>
      <c r="D157" s="43">
        <v>144.20799945615056</v>
      </c>
      <c r="E157" s="43">
        <v>158.05627469998603</v>
      </c>
      <c r="F157" s="43">
        <v>152.01221907463886</v>
      </c>
      <c r="G157" s="43">
        <v>150.50599682652339</v>
      </c>
      <c r="H157" s="43">
        <v>157.47343100147586</v>
      </c>
      <c r="I157" s="43">
        <v>188.24957728818617</v>
      </c>
      <c r="J157" s="43">
        <v>161.09283425987044</v>
      </c>
      <c r="K157" s="43">
        <v>182.66223227851975</v>
      </c>
      <c r="L157" s="43">
        <v>181.62861655693513</v>
      </c>
      <c r="M157" s="43">
        <v>0</v>
      </c>
      <c r="N157" s="44">
        <v>0</v>
      </c>
      <c r="O157" s="45"/>
      <c r="P157" s="43">
        <f t="shared" si="4"/>
        <v>0</v>
      </c>
      <c r="Q157" s="43">
        <f t="shared" si="5"/>
        <v>188.24957728818617</v>
      </c>
      <c r="R157" s="46"/>
      <c r="S157" s="5"/>
      <c r="T157" s="5"/>
      <c r="U157" s="5"/>
    </row>
    <row r="158" spans="1:21" x14ac:dyDescent="0.25">
      <c r="A158" s="41">
        <v>149</v>
      </c>
      <c r="B158" s="42" t="s">
        <v>181</v>
      </c>
      <c r="C158" s="43">
        <v>100</v>
      </c>
      <c r="D158" s="43">
        <v>102.19408074073655</v>
      </c>
      <c r="E158" s="43">
        <v>102.10196250432608</v>
      </c>
      <c r="F158" s="43">
        <v>100</v>
      </c>
      <c r="G158" s="43">
        <v>100</v>
      </c>
      <c r="H158" s="43">
        <v>101.04148489849858</v>
      </c>
      <c r="I158" s="43">
        <v>100.34888433159736</v>
      </c>
      <c r="J158" s="43">
        <v>99.962637892032461</v>
      </c>
      <c r="K158" s="43">
        <v>100.57483478130105</v>
      </c>
      <c r="L158" s="43">
        <v>100.11937229101046</v>
      </c>
      <c r="M158" s="43">
        <v>101.48226867187498</v>
      </c>
      <c r="N158" s="44">
        <v>99.252247305814322</v>
      </c>
      <c r="O158" s="45"/>
      <c r="P158" s="43">
        <f t="shared" si="4"/>
        <v>99.252247305814322</v>
      </c>
      <c r="Q158" s="43">
        <f t="shared" si="5"/>
        <v>102.10196250432608</v>
      </c>
      <c r="R158" s="46"/>
      <c r="S158" s="5"/>
      <c r="T158" s="5"/>
      <c r="U158" s="5"/>
    </row>
    <row r="159" spans="1:21" x14ac:dyDescent="0.25">
      <c r="A159" s="41">
        <v>150</v>
      </c>
      <c r="B159" s="42" t="s">
        <v>182</v>
      </c>
      <c r="C159" s="43">
        <v>143.74728695796205</v>
      </c>
      <c r="D159" s="43">
        <v>143.14162970024552</v>
      </c>
      <c r="E159" s="43">
        <v>138.80754533010915</v>
      </c>
      <c r="F159" s="43">
        <v>140.16227053962351</v>
      </c>
      <c r="G159" s="43">
        <v>143.45486893247207</v>
      </c>
      <c r="H159" s="43">
        <v>151.79437099887295</v>
      </c>
      <c r="I159" s="43">
        <v>156.92435179737228</v>
      </c>
      <c r="J159" s="43">
        <v>171.69333610853442</v>
      </c>
      <c r="K159" s="43">
        <v>169.85618356284544</v>
      </c>
      <c r="L159" s="43">
        <v>165.67711645811903</v>
      </c>
      <c r="M159" s="43">
        <v>169.86969867131057</v>
      </c>
      <c r="N159" s="44">
        <v>160.80437040195838</v>
      </c>
      <c r="O159" s="45"/>
      <c r="P159" s="43">
        <f t="shared" si="4"/>
        <v>138.80754533010915</v>
      </c>
      <c r="Q159" s="43">
        <f t="shared" si="5"/>
        <v>171.69333610853442</v>
      </c>
      <c r="R159" s="46"/>
      <c r="S159" s="5"/>
      <c r="T159" s="5"/>
      <c r="U159" s="5"/>
    </row>
    <row r="160" spans="1:21" x14ac:dyDescent="0.25">
      <c r="A160" s="41">
        <v>151</v>
      </c>
      <c r="B160" s="42" t="s">
        <v>183</v>
      </c>
      <c r="C160" s="43">
        <v>107.53271058942342</v>
      </c>
      <c r="D160" s="43">
        <v>105.13209748603909</v>
      </c>
      <c r="E160" s="43">
        <v>112.04448649797752</v>
      </c>
      <c r="F160" s="43">
        <v>100.78282104952147</v>
      </c>
      <c r="G160" s="43">
        <v>103.78641068275304</v>
      </c>
      <c r="H160" s="43">
        <v>104.47127613318688</v>
      </c>
      <c r="I160" s="43">
        <v>109.73101104825962</v>
      </c>
      <c r="J160" s="43">
        <v>112.31249484908076</v>
      </c>
      <c r="K160" s="43">
        <v>118.81803697824506</v>
      </c>
      <c r="L160" s="43">
        <v>121.38489941988317</v>
      </c>
      <c r="M160" s="43">
        <v>115.9778872697843</v>
      </c>
      <c r="N160" s="44">
        <v>115.23718273805612</v>
      </c>
      <c r="O160" s="45"/>
      <c r="P160" s="43">
        <f t="shared" si="4"/>
        <v>100.78282104952147</v>
      </c>
      <c r="Q160" s="43">
        <f t="shared" si="5"/>
        <v>121.38489941988317</v>
      </c>
      <c r="R160" s="46"/>
      <c r="S160" s="5"/>
      <c r="T160" s="5"/>
      <c r="U160" s="5"/>
    </row>
    <row r="161" spans="1:21" x14ac:dyDescent="0.25">
      <c r="A161" s="41">
        <v>152</v>
      </c>
      <c r="B161" s="42" t="s">
        <v>184</v>
      </c>
      <c r="C161" s="43">
        <v>174.88233149028406</v>
      </c>
      <c r="D161" s="43">
        <v>180.19035041540889</v>
      </c>
      <c r="E161" s="43">
        <v>181.96873677055353</v>
      </c>
      <c r="F161" s="43">
        <v>186.3704890595202</v>
      </c>
      <c r="G161" s="43">
        <v>183.00688203471543</v>
      </c>
      <c r="H161" s="43">
        <v>196.92782476979494</v>
      </c>
      <c r="I161" s="43">
        <v>202.58152866473881</v>
      </c>
      <c r="J161" s="43">
        <v>228.51941439200112</v>
      </c>
      <c r="K161" s="43">
        <v>235.1729287494741</v>
      </c>
      <c r="L161" s="43">
        <v>236.88017439810443</v>
      </c>
      <c r="M161" s="43">
        <v>238.58922078525882</v>
      </c>
      <c r="N161" s="44">
        <v>243.30008321161526</v>
      </c>
      <c r="O161" s="45"/>
      <c r="P161" s="43">
        <f t="shared" si="4"/>
        <v>181.96873677055353</v>
      </c>
      <c r="Q161" s="43">
        <f t="shared" si="5"/>
        <v>243.30008321161526</v>
      </c>
      <c r="R161" s="46"/>
      <c r="S161" s="5"/>
      <c r="T161" s="5"/>
      <c r="U161" s="5"/>
    </row>
    <row r="162" spans="1:21" x14ac:dyDescent="0.25">
      <c r="A162" s="41">
        <v>153</v>
      </c>
      <c r="B162" s="42" t="s">
        <v>185</v>
      </c>
      <c r="C162" s="43">
        <v>100.16440999394564</v>
      </c>
      <c r="D162" s="43">
        <v>102.99358201091715</v>
      </c>
      <c r="E162" s="43">
        <v>103.33629618995677</v>
      </c>
      <c r="F162" s="43">
        <v>100.61707872236532</v>
      </c>
      <c r="G162" s="43">
        <v>100.37142529609673</v>
      </c>
      <c r="H162" s="43">
        <v>101.2370537093116</v>
      </c>
      <c r="I162" s="43">
        <v>101.29105249131922</v>
      </c>
      <c r="J162" s="43">
        <v>101.56604884600449</v>
      </c>
      <c r="K162" s="43">
        <v>102.61070476227796</v>
      </c>
      <c r="L162" s="43">
        <v>105.29114346768542</v>
      </c>
      <c r="M162" s="43">
        <v>102.62168580227207</v>
      </c>
      <c r="N162" s="44">
        <v>100.77138685812719</v>
      </c>
      <c r="O162" s="45"/>
      <c r="P162" s="43">
        <f t="shared" si="4"/>
        <v>100.37142529609673</v>
      </c>
      <c r="Q162" s="43">
        <f t="shared" si="5"/>
        <v>105.29114346768542</v>
      </c>
      <c r="R162" s="46"/>
      <c r="S162" s="5"/>
      <c r="T162" s="5"/>
      <c r="U162" s="5"/>
    </row>
    <row r="163" spans="1:21" x14ac:dyDescent="0.25">
      <c r="A163" s="41">
        <v>154</v>
      </c>
      <c r="B163" s="42" t="s">
        <v>186</v>
      </c>
      <c r="C163" s="43">
        <v>185.64297882506102</v>
      </c>
      <c r="D163" s="43">
        <v>198.63390632786894</v>
      </c>
      <c r="E163" s="43">
        <v>184.64049711136775</v>
      </c>
      <c r="F163" s="43">
        <v>191.7718223549569</v>
      </c>
      <c r="G163" s="43">
        <v>208.76339311183335</v>
      </c>
      <c r="H163" s="43">
        <v>197.14942830636068</v>
      </c>
      <c r="I163" s="43">
        <v>229.73765184594791</v>
      </c>
      <c r="J163" s="43">
        <v>230.21501260224602</v>
      </c>
      <c r="K163" s="43">
        <v>219.54358612541625</v>
      </c>
      <c r="L163" s="43">
        <v>200.75372120084984</v>
      </c>
      <c r="M163" s="43">
        <v>224.78442402435888</v>
      </c>
      <c r="N163" s="44">
        <v>229.50720584999863</v>
      </c>
      <c r="O163" s="45"/>
      <c r="P163" s="43">
        <f t="shared" si="4"/>
        <v>184.64049711136775</v>
      </c>
      <c r="Q163" s="43">
        <f t="shared" si="5"/>
        <v>230.21501260224602</v>
      </c>
      <c r="R163" s="46"/>
      <c r="S163" s="5"/>
      <c r="T163" s="5"/>
      <c r="U163" s="5"/>
    </row>
    <row r="164" spans="1:21" x14ac:dyDescent="0.25">
      <c r="A164" s="41">
        <v>155</v>
      </c>
      <c r="B164" s="42" t="s">
        <v>187</v>
      </c>
      <c r="C164" s="43">
        <v>161.45731483503556</v>
      </c>
      <c r="D164" s="43">
        <v>160.47214184030631</v>
      </c>
      <c r="E164" s="43">
        <v>171.61505204226083</v>
      </c>
      <c r="F164" s="43">
        <v>166.77197454674746</v>
      </c>
      <c r="G164" s="43">
        <v>161.37752968746503</v>
      </c>
      <c r="H164" s="43">
        <v>160.90584076517561</v>
      </c>
      <c r="I164" s="43">
        <v>166.15409199996117</v>
      </c>
      <c r="J164" s="43">
        <v>168.80811250120286</v>
      </c>
      <c r="K164" s="43">
        <v>169.84946107743957</v>
      </c>
      <c r="L164" s="43">
        <v>166.19129174547902</v>
      </c>
      <c r="M164" s="43">
        <v>169.97105182986812</v>
      </c>
      <c r="N164" s="44">
        <v>166.61641963869158</v>
      </c>
      <c r="O164" s="45"/>
      <c r="P164" s="43">
        <f t="shared" si="4"/>
        <v>160.90584076517561</v>
      </c>
      <c r="Q164" s="43">
        <f t="shared" si="5"/>
        <v>171.61505204226083</v>
      </c>
      <c r="R164" s="46"/>
      <c r="S164" s="5"/>
      <c r="T164" s="5"/>
      <c r="U164" s="5"/>
    </row>
    <row r="165" spans="1:21" x14ac:dyDescent="0.25">
      <c r="A165" s="41">
        <v>156</v>
      </c>
      <c r="B165" s="42" t="s">
        <v>188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4">
        <v>0</v>
      </c>
      <c r="O165" s="45"/>
      <c r="P165" s="43">
        <f t="shared" si="4"/>
        <v>0</v>
      </c>
      <c r="Q165" s="43">
        <f t="shared" si="5"/>
        <v>0</v>
      </c>
      <c r="R165" s="46"/>
      <c r="S165" s="5"/>
      <c r="T165" s="5"/>
      <c r="U165" s="5"/>
    </row>
    <row r="166" spans="1:21" x14ac:dyDescent="0.25">
      <c r="A166" s="41">
        <v>157</v>
      </c>
      <c r="B166" s="42" t="s">
        <v>189</v>
      </c>
      <c r="C166" s="43">
        <v>192.86464482999878</v>
      </c>
      <c r="D166" s="43">
        <v>188.65384716044809</v>
      </c>
      <c r="E166" s="43">
        <v>197.86266546663751</v>
      </c>
      <c r="F166" s="43">
        <v>208.71445547220046</v>
      </c>
      <c r="G166" s="43">
        <v>213.28981096679337</v>
      </c>
      <c r="H166" s="43">
        <v>197.72892725962211</v>
      </c>
      <c r="I166" s="43">
        <v>213.6077993465567</v>
      </c>
      <c r="J166" s="43">
        <v>219.70508810170602</v>
      </c>
      <c r="K166" s="43">
        <v>211.18659437905288</v>
      </c>
      <c r="L166" s="43">
        <v>212.01086047352112</v>
      </c>
      <c r="M166" s="43">
        <v>219.05650389208503</v>
      </c>
      <c r="N166" s="44">
        <v>204.96954766399026</v>
      </c>
      <c r="O166" s="45"/>
      <c r="P166" s="43">
        <f t="shared" si="4"/>
        <v>197.72892725962211</v>
      </c>
      <c r="Q166" s="43">
        <f t="shared" si="5"/>
        <v>219.70508810170602</v>
      </c>
      <c r="R166" s="46"/>
      <c r="S166" s="5"/>
      <c r="T166" s="5"/>
      <c r="U166" s="5"/>
    </row>
    <row r="167" spans="1:21" x14ac:dyDescent="0.25">
      <c r="A167" s="41">
        <v>158</v>
      </c>
      <c r="B167" s="42" t="s">
        <v>190</v>
      </c>
      <c r="C167" s="43">
        <v>129.71744574764361</v>
      </c>
      <c r="D167" s="43">
        <v>121.64081429846662</v>
      </c>
      <c r="E167" s="43">
        <v>127.00313663328917</v>
      </c>
      <c r="F167" s="43">
        <v>131.32767968636745</v>
      </c>
      <c r="G167" s="43">
        <v>129.19041388046662</v>
      </c>
      <c r="H167" s="43">
        <v>135.08157121971288</v>
      </c>
      <c r="I167" s="43">
        <v>134.86461279913047</v>
      </c>
      <c r="J167" s="43">
        <v>133.09470902549532</v>
      </c>
      <c r="K167" s="43">
        <v>142.9363344996961</v>
      </c>
      <c r="L167" s="43">
        <v>149.26833042028539</v>
      </c>
      <c r="M167" s="43">
        <v>150.90451458043992</v>
      </c>
      <c r="N167" s="44">
        <v>150.76571955598885</v>
      </c>
      <c r="O167" s="45"/>
      <c r="P167" s="43">
        <f t="shared" si="4"/>
        <v>127.00313663328917</v>
      </c>
      <c r="Q167" s="43">
        <f t="shared" si="5"/>
        <v>150.90451458043992</v>
      </c>
      <c r="R167" s="46"/>
      <c r="S167" s="5"/>
      <c r="T167" s="5"/>
      <c r="U167" s="5"/>
    </row>
    <row r="168" spans="1:21" x14ac:dyDescent="0.25">
      <c r="A168" s="41">
        <v>159</v>
      </c>
      <c r="B168" s="42" t="s">
        <v>191</v>
      </c>
      <c r="C168" s="43">
        <v>132.52289122063985</v>
      </c>
      <c r="D168" s="43">
        <v>129.31270838563992</v>
      </c>
      <c r="E168" s="43">
        <v>134.18260182526453</v>
      </c>
      <c r="F168" s="43">
        <v>137.52306871110406</v>
      </c>
      <c r="G168" s="43">
        <v>135.61827194324394</v>
      </c>
      <c r="H168" s="43">
        <v>139.43551917734533</v>
      </c>
      <c r="I168" s="43">
        <v>144.23144478941174</v>
      </c>
      <c r="J168" s="43">
        <v>144.31688555246126</v>
      </c>
      <c r="K168" s="43">
        <v>147.45601373513847</v>
      </c>
      <c r="L168" s="43">
        <v>147.27049254316398</v>
      </c>
      <c r="M168" s="43">
        <v>145.64170086002756</v>
      </c>
      <c r="N168" s="44">
        <v>143.90119604572502</v>
      </c>
      <c r="O168" s="45"/>
      <c r="P168" s="43">
        <f t="shared" si="4"/>
        <v>134.18260182526453</v>
      </c>
      <c r="Q168" s="43">
        <f t="shared" si="5"/>
        <v>147.45601373513847</v>
      </c>
      <c r="R168" s="46"/>
      <c r="S168" s="5"/>
      <c r="T168" s="5"/>
      <c r="U168" s="5"/>
    </row>
    <row r="169" spans="1:21" x14ac:dyDescent="0.25">
      <c r="A169" s="41">
        <v>160</v>
      </c>
      <c r="B169" s="42" t="s">
        <v>192</v>
      </c>
      <c r="C169" s="43">
        <v>102.1071833237875</v>
      </c>
      <c r="D169" s="43">
        <v>100.76765320255778</v>
      </c>
      <c r="E169" s="43">
        <v>104.37764936295748</v>
      </c>
      <c r="F169" s="43">
        <v>100</v>
      </c>
      <c r="G169" s="43">
        <v>100</v>
      </c>
      <c r="H169" s="43">
        <v>99.522175056917732</v>
      </c>
      <c r="I169" s="43">
        <v>102.06207324977758</v>
      </c>
      <c r="J169" s="43">
        <v>103.47530667195085</v>
      </c>
      <c r="K169" s="43">
        <v>104.03230704353228</v>
      </c>
      <c r="L169" s="43">
        <v>102.93955979578713</v>
      </c>
      <c r="M169" s="43">
        <v>101.10315501375233</v>
      </c>
      <c r="N169" s="44">
        <v>100.240612657413</v>
      </c>
      <c r="O169" s="45"/>
      <c r="P169" s="43">
        <f t="shared" si="4"/>
        <v>99.522175056917732</v>
      </c>
      <c r="Q169" s="43">
        <f t="shared" si="5"/>
        <v>104.37764936295748</v>
      </c>
      <c r="R169" s="46"/>
      <c r="S169" s="5"/>
      <c r="T169" s="5"/>
      <c r="U169" s="5"/>
    </row>
    <row r="170" spans="1:21" x14ac:dyDescent="0.25">
      <c r="A170" s="41">
        <v>161</v>
      </c>
      <c r="B170" s="42" t="s">
        <v>193</v>
      </c>
      <c r="C170" s="43">
        <v>113.92900178182586</v>
      </c>
      <c r="D170" s="43">
        <v>111.88854880326504</v>
      </c>
      <c r="E170" s="43">
        <v>115.68506904007856</v>
      </c>
      <c r="F170" s="43">
        <v>115.97069785489794</v>
      </c>
      <c r="G170" s="43">
        <v>114.53426132378199</v>
      </c>
      <c r="H170" s="43">
        <v>116.30245442150333</v>
      </c>
      <c r="I170" s="43">
        <v>123.34401994590149</v>
      </c>
      <c r="J170" s="43">
        <v>130.64474780642536</v>
      </c>
      <c r="K170" s="43">
        <v>137.62022654948331</v>
      </c>
      <c r="L170" s="43">
        <v>142.66109131154013</v>
      </c>
      <c r="M170" s="43">
        <v>141.70416410583206</v>
      </c>
      <c r="N170" s="44">
        <v>139.32831115606612</v>
      </c>
      <c r="O170" s="45"/>
      <c r="P170" s="43">
        <f t="shared" si="4"/>
        <v>114.53426132378199</v>
      </c>
      <c r="Q170" s="43">
        <f t="shared" si="5"/>
        <v>142.66109131154013</v>
      </c>
      <c r="R170" s="46"/>
      <c r="S170" s="5"/>
      <c r="T170" s="5"/>
      <c r="U170" s="5"/>
    </row>
    <row r="171" spans="1:21" x14ac:dyDescent="0.25">
      <c r="A171" s="41">
        <v>162</v>
      </c>
      <c r="B171" s="42" t="s">
        <v>194</v>
      </c>
      <c r="C171" s="43">
        <v>112.98193587179675</v>
      </c>
      <c r="D171" s="43">
        <v>113.76970726055087</v>
      </c>
      <c r="E171" s="43">
        <v>116.6506757907953</v>
      </c>
      <c r="F171" s="43">
        <v>119.29960625840152</v>
      </c>
      <c r="G171" s="43">
        <v>117.42040798483475</v>
      </c>
      <c r="H171" s="43">
        <v>118.81976390025903</v>
      </c>
      <c r="I171" s="43">
        <v>120.65942893622066</v>
      </c>
      <c r="J171" s="43">
        <v>120.99088192179126</v>
      </c>
      <c r="K171" s="43">
        <v>126.56576974524212</v>
      </c>
      <c r="L171" s="43">
        <v>126.44510088488019</v>
      </c>
      <c r="M171" s="43">
        <v>124.88103135244479</v>
      </c>
      <c r="N171" s="44">
        <v>123.81459780432291</v>
      </c>
      <c r="O171" s="45"/>
      <c r="P171" s="43">
        <f t="shared" si="4"/>
        <v>116.6506757907953</v>
      </c>
      <c r="Q171" s="43">
        <f t="shared" si="5"/>
        <v>126.56576974524212</v>
      </c>
      <c r="R171" s="46"/>
      <c r="S171" s="5"/>
      <c r="T171" s="5"/>
      <c r="U171" s="5"/>
    </row>
    <row r="172" spans="1:21" x14ac:dyDescent="0.25">
      <c r="A172" s="41">
        <v>163</v>
      </c>
      <c r="B172" s="42" t="s">
        <v>195</v>
      </c>
      <c r="C172" s="43">
        <v>106.34981450476164</v>
      </c>
      <c r="D172" s="43">
        <v>102.391909887469</v>
      </c>
      <c r="E172" s="43">
        <v>102.41249532157364</v>
      </c>
      <c r="F172" s="43">
        <v>100.05181725959366</v>
      </c>
      <c r="G172" s="43">
        <v>100.28704805492845</v>
      </c>
      <c r="H172" s="43">
        <v>97.142768377339678</v>
      </c>
      <c r="I172" s="43">
        <v>100.10335448245209</v>
      </c>
      <c r="J172" s="43">
        <v>100.01058642829062</v>
      </c>
      <c r="K172" s="43">
        <v>101.95106282746687</v>
      </c>
      <c r="L172" s="43">
        <v>104.22385689606564</v>
      </c>
      <c r="M172" s="43">
        <v>101.12164111623632</v>
      </c>
      <c r="N172" s="44">
        <v>99.700550543892902</v>
      </c>
      <c r="O172" s="45"/>
      <c r="P172" s="43">
        <f t="shared" si="4"/>
        <v>97.142768377339678</v>
      </c>
      <c r="Q172" s="43">
        <f t="shared" si="5"/>
        <v>104.22385689606564</v>
      </c>
      <c r="R172" s="46"/>
      <c r="S172" s="5"/>
      <c r="T172" s="5"/>
      <c r="U172" s="5"/>
    </row>
    <row r="173" spans="1:21" x14ac:dyDescent="0.25">
      <c r="A173" s="41">
        <v>164</v>
      </c>
      <c r="B173" s="42" t="s">
        <v>196</v>
      </c>
      <c r="C173" s="43">
        <v>117.3466426364687</v>
      </c>
      <c r="D173" s="43">
        <v>116.4207232980945</v>
      </c>
      <c r="E173" s="43">
        <v>122.99333203232989</v>
      </c>
      <c r="F173" s="43">
        <v>126.95239068862105</v>
      </c>
      <c r="G173" s="43">
        <v>129.30255010933107</v>
      </c>
      <c r="H173" s="43">
        <v>131.11638405562175</v>
      </c>
      <c r="I173" s="43">
        <v>139.53751012585582</v>
      </c>
      <c r="J173" s="43">
        <v>144.98693419809481</v>
      </c>
      <c r="K173" s="43">
        <v>148.75019268099496</v>
      </c>
      <c r="L173" s="43">
        <v>147.62642220457292</v>
      </c>
      <c r="M173" s="43">
        <v>146.03580034990713</v>
      </c>
      <c r="N173" s="44">
        <v>145.81122409071148</v>
      </c>
      <c r="O173" s="45"/>
      <c r="P173" s="43">
        <f t="shared" si="4"/>
        <v>122.99333203232989</v>
      </c>
      <c r="Q173" s="43">
        <f t="shared" si="5"/>
        <v>148.75019268099496</v>
      </c>
      <c r="R173" s="46"/>
      <c r="S173" s="5"/>
      <c r="T173" s="5"/>
      <c r="U173" s="5"/>
    </row>
    <row r="174" spans="1:21" x14ac:dyDescent="0.25">
      <c r="A174" s="41">
        <v>165</v>
      </c>
      <c r="B174" s="42" t="s">
        <v>197</v>
      </c>
      <c r="C174" s="43">
        <v>106.01319805813085</v>
      </c>
      <c r="D174" s="43">
        <v>104.98839048024892</v>
      </c>
      <c r="E174" s="43">
        <v>105.77501504479385</v>
      </c>
      <c r="F174" s="43">
        <v>100</v>
      </c>
      <c r="G174" s="43">
        <v>100</v>
      </c>
      <c r="H174" s="43">
        <v>101.88435892870049</v>
      </c>
      <c r="I174" s="43">
        <v>103.01849464644499</v>
      </c>
      <c r="J174" s="43">
        <v>103.08272157134002</v>
      </c>
      <c r="K174" s="43">
        <v>105.53508879757554</v>
      </c>
      <c r="L174" s="43">
        <v>105.45274261995819</v>
      </c>
      <c r="M174" s="43">
        <v>103.75362453635444</v>
      </c>
      <c r="N174" s="44">
        <v>101.81433397062125</v>
      </c>
      <c r="O174" s="45"/>
      <c r="P174" s="43">
        <f t="shared" si="4"/>
        <v>100</v>
      </c>
      <c r="Q174" s="43">
        <f t="shared" si="5"/>
        <v>105.77501504479385</v>
      </c>
      <c r="R174" s="46"/>
      <c r="S174" s="5"/>
      <c r="T174" s="5"/>
      <c r="U174" s="5"/>
    </row>
    <row r="175" spans="1:21" x14ac:dyDescent="0.25">
      <c r="A175" s="41">
        <v>166</v>
      </c>
      <c r="B175" s="42" t="s">
        <v>198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4">
        <v>0</v>
      </c>
      <c r="O175" s="45"/>
      <c r="P175" s="43">
        <f t="shared" si="4"/>
        <v>0</v>
      </c>
      <c r="Q175" s="43">
        <f t="shared" si="5"/>
        <v>0</v>
      </c>
      <c r="R175" s="46"/>
      <c r="S175" s="5"/>
      <c r="T175" s="5"/>
      <c r="U175" s="5"/>
    </row>
    <row r="176" spans="1:21" x14ac:dyDescent="0.25">
      <c r="A176" s="41">
        <v>167</v>
      </c>
      <c r="B176" s="42" t="s">
        <v>199</v>
      </c>
      <c r="C176" s="43">
        <v>103.16674399328242</v>
      </c>
      <c r="D176" s="43">
        <v>101.17014199248725</v>
      </c>
      <c r="E176" s="43">
        <v>101.34871822397815</v>
      </c>
      <c r="F176" s="43">
        <v>104.28025738064481</v>
      </c>
      <c r="G176" s="43">
        <v>108.82255359793149</v>
      </c>
      <c r="H176" s="43">
        <v>111.96028355439915</v>
      </c>
      <c r="I176" s="43">
        <v>117.85098693154796</v>
      </c>
      <c r="J176" s="43">
        <v>124.36701469168597</v>
      </c>
      <c r="K176" s="43">
        <v>133.24676721909137</v>
      </c>
      <c r="L176" s="43">
        <v>136.96516604398897</v>
      </c>
      <c r="M176" s="43">
        <v>138.526731265726</v>
      </c>
      <c r="N176" s="44">
        <v>140.32994320024204</v>
      </c>
      <c r="O176" s="45"/>
      <c r="P176" s="43">
        <f t="shared" si="4"/>
        <v>101.34871822397815</v>
      </c>
      <c r="Q176" s="43">
        <f t="shared" si="5"/>
        <v>140.32994320024204</v>
      </c>
      <c r="R176" s="46"/>
      <c r="S176" s="5"/>
      <c r="T176" s="5"/>
      <c r="U176" s="5"/>
    </row>
    <row r="177" spans="1:21" x14ac:dyDescent="0.25">
      <c r="A177" s="41">
        <v>168</v>
      </c>
      <c r="B177" s="42" t="s">
        <v>200</v>
      </c>
      <c r="C177" s="43">
        <v>129.73589210155416</v>
      </c>
      <c r="D177" s="43">
        <v>128.67105477557496</v>
      </c>
      <c r="E177" s="43">
        <v>132.75927084807319</v>
      </c>
      <c r="F177" s="43">
        <v>139.15465434439085</v>
      </c>
      <c r="G177" s="43">
        <v>137.76646182133686</v>
      </c>
      <c r="H177" s="43">
        <v>135.74472661814016</v>
      </c>
      <c r="I177" s="43">
        <v>134.16784194113046</v>
      </c>
      <c r="J177" s="43">
        <v>139.3555358037857</v>
      </c>
      <c r="K177" s="43">
        <v>147.00735017334301</v>
      </c>
      <c r="L177" s="43">
        <v>151.64972803674169</v>
      </c>
      <c r="M177" s="43">
        <v>153.94572926504674</v>
      </c>
      <c r="N177" s="44">
        <v>153.17855663332847</v>
      </c>
      <c r="O177" s="45"/>
      <c r="P177" s="43">
        <f t="shared" si="4"/>
        <v>132.75927084807319</v>
      </c>
      <c r="Q177" s="43">
        <f t="shared" si="5"/>
        <v>153.94572926504674</v>
      </c>
      <c r="R177" s="46"/>
      <c r="S177" s="5"/>
      <c r="T177" s="5"/>
      <c r="U177" s="5"/>
    </row>
    <row r="178" spans="1:21" x14ac:dyDescent="0.25">
      <c r="A178" s="41">
        <v>169</v>
      </c>
      <c r="B178" s="42" t="s">
        <v>201</v>
      </c>
      <c r="C178" s="43">
        <v>160.31873510434755</v>
      </c>
      <c r="D178" s="43">
        <v>155.77059998722243</v>
      </c>
      <c r="E178" s="43">
        <v>167.93901799588789</v>
      </c>
      <c r="F178" s="43">
        <v>159.19911710352318</v>
      </c>
      <c r="G178" s="43">
        <v>159.50046418529246</v>
      </c>
      <c r="H178" s="43">
        <v>157.05430532634566</v>
      </c>
      <c r="I178" s="43">
        <v>156.44692906731987</v>
      </c>
      <c r="J178" s="43">
        <v>157.09552083232597</v>
      </c>
      <c r="K178" s="43">
        <v>156.7755481040686</v>
      </c>
      <c r="L178" s="43">
        <v>150.79368128038826</v>
      </c>
      <c r="M178" s="43">
        <v>150.44705102882506</v>
      </c>
      <c r="N178" s="44">
        <v>147.02307109572598</v>
      </c>
      <c r="O178" s="45"/>
      <c r="P178" s="43">
        <f t="shared" si="4"/>
        <v>147.02307109572598</v>
      </c>
      <c r="Q178" s="43">
        <f t="shared" si="5"/>
        <v>167.93901799588789</v>
      </c>
      <c r="R178" s="46"/>
      <c r="S178" s="5"/>
      <c r="T178" s="5"/>
      <c r="U178" s="5"/>
    </row>
    <row r="179" spans="1:21" x14ac:dyDescent="0.25">
      <c r="A179" s="41">
        <v>170</v>
      </c>
      <c r="B179" s="42" t="s">
        <v>202</v>
      </c>
      <c r="C179" s="43">
        <v>126.42069308148001</v>
      </c>
      <c r="D179" s="43">
        <v>124.78317410837394</v>
      </c>
      <c r="E179" s="43">
        <v>124.57000804122306</v>
      </c>
      <c r="F179" s="43">
        <v>125.34978952499777</v>
      </c>
      <c r="G179" s="43">
        <v>121.57308035186483</v>
      </c>
      <c r="H179" s="43">
        <v>127.04460490990783</v>
      </c>
      <c r="I179" s="43">
        <v>133.84936804383935</v>
      </c>
      <c r="J179" s="43">
        <v>132.13190326917757</v>
      </c>
      <c r="K179" s="43">
        <v>136.80141240606659</v>
      </c>
      <c r="L179" s="43">
        <v>139.06360752361022</v>
      </c>
      <c r="M179" s="43">
        <v>133.87220607154268</v>
      </c>
      <c r="N179" s="44">
        <v>131.94657103126141</v>
      </c>
      <c r="O179" s="45"/>
      <c r="P179" s="43">
        <f t="shared" si="4"/>
        <v>121.57308035186483</v>
      </c>
      <c r="Q179" s="43">
        <f t="shared" si="5"/>
        <v>139.06360752361022</v>
      </c>
      <c r="R179" s="46"/>
      <c r="S179" s="5"/>
      <c r="T179" s="5"/>
      <c r="U179" s="5"/>
    </row>
    <row r="180" spans="1:21" x14ac:dyDescent="0.25">
      <c r="A180" s="41">
        <v>171</v>
      </c>
      <c r="B180" s="42" t="s">
        <v>203</v>
      </c>
      <c r="C180" s="43">
        <v>111.68871956140276</v>
      </c>
      <c r="D180" s="43">
        <v>105.86279862553589</v>
      </c>
      <c r="E180" s="43">
        <v>111.92755593072923</v>
      </c>
      <c r="F180" s="43">
        <v>110.47593049860775</v>
      </c>
      <c r="G180" s="43">
        <v>108.21632597285382</v>
      </c>
      <c r="H180" s="43">
        <v>112.82885184806577</v>
      </c>
      <c r="I180" s="43">
        <v>113.43197302194503</v>
      </c>
      <c r="J180" s="43">
        <v>117.99124760453448</v>
      </c>
      <c r="K180" s="43">
        <v>121.08499649448999</v>
      </c>
      <c r="L180" s="43">
        <v>123.73669510574786</v>
      </c>
      <c r="M180" s="43">
        <v>124.47978954542968</v>
      </c>
      <c r="N180" s="44">
        <v>126.28924427988812</v>
      </c>
      <c r="O180" s="45"/>
      <c r="P180" s="43">
        <f t="shared" si="4"/>
        <v>108.21632597285382</v>
      </c>
      <c r="Q180" s="43">
        <f t="shared" si="5"/>
        <v>126.28924427988812</v>
      </c>
      <c r="R180" s="46"/>
      <c r="S180" s="5"/>
      <c r="T180" s="5"/>
      <c r="U180" s="5"/>
    </row>
    <row r="181" spans="1:21" x14ac:dyDescent="0.25">
      <c r="A181" s="41">
        <v>172</v>
      </c>
      <c r="B181" s="42" t="s">
        <v>204</v>
      </c>
      <c r="C181" s="43">
        <v>133.27049887479856</v>
      </c>
      <c r="D181" s="43">
        <v>142.12071403826496</v>
      </c>
      <c r="E181" s="43">
        <v>139.60065952289088</v>
      </c>
      <c r="F181" s="43">
        <v>143.15082141087689</v>
      </c>
      <c r="G181" s="43">
        <v>139.86083529451113</v>
      </c>
      <c r="H181" s="43">
        <v>141.49978146263811</v>
      </c>
      <c r="I181" s="43">
        <v>147.82007408803725</v>
      </c>
      <c r="J181" s="43">
        <v>156.04535218080719</v>
      </c>
      <c r="K181" s="43">
        <v>157.97163123854486</v>
      </c>
      <c r="L181" s="43">
        <v>165.52156203448624</v>
      </c>
      <c r="M181" s="43">
        <v>158.67228036733869</v>
      </c>
      <c r="N181" s="44">
        <v>159.36118697291184</v>
      </c>
      <c r="O181" s="45"/>
      <c r="P181" s="43">
        <f t="shared" si="4"/>
        <v>139.60065952289088</v>
      </c>
      <c r="Q181" s="43">
        <f t="shared" si="5"/>
        <v>165.52156203448624</v>
      </c>
      <c r="R181" s="46"/>
      <c r="S181" s="5"/>
      <c r="T181" s="5"/>
      <c r="U181" s="5"/>
    </row>
    <row r="182" spans="1:21" x14ac:dyDescent="0.25">
      <c r="A182" s="41">
        <v>173</v>
      </c>
      <c r="B182" s="42" t="s">
        <v>205</v>
      </c>
      <c r="C182" s="43">
        <v>169.73796997930253</v>
      </c>
      <c r="D182" s="43">
        <v>158.6957417169738</v>
      </c>
      <c r="E182" s="43">
        <v>170.91413037544061</v>
      </c>
      <c r="F182" s="43">
        <v>167.84544058246459</v>
      </c>
      <c r="G182" s="43">
        <v>165.22454253960146</v>
      </c>
      <c r="H182" s="43">
        <v>168.32291429693339</v>
      </c>
      <c r="I182" s="43">
        <v>157.42773800518884</v>
      </c>
      <c r="J182" s="43">
        <v>158.16369788304439</v>
      </c>
      <c r="K182" s="43">
        <v>171.4972767735922</v>
      </c>
      <c r="L182" s="43">
        <v>190.6143761248664</v>
      </c>
      <c r="M182" s="43">
        <v>185.23897594415638</v>
      </c>
      <c r="N182" s="44">
        <v>189.26626623019737</v>
      </c>
      <c r="O182" s="45"/>
      <c r="P182" s="43">
        <f t="shared" si="4"/>
        <v>157.42773800518884</v>
      </c>
      <c r="Q182" s="43">
        <f t="shared" si="5"/>
        <v>190.6143761248664</v>
      </c>
      <c r="R182" s="46"/>
      <c r="S182" s="5"/>
      <c r="T182" s="5"/>
      <c r="U182" s="5"/>
    </row>
    <row r="183" spans="1:21" x14ac:dyDescent="0.25">
      <c r="A183" s="41">
        <v>174</v>
      </c>
      <c r="B183" s="42" t="s">
        <v>206</v>
      </c>
      <c r="C183" s="43">
        <v>125.1752370681686</v>
      </c>
      <c r="D183" s="43">
        <v>125.86565952083353</v>
      </c>
      <c r="E183" s="43">
        <v>134.5721771558577</v>
      </c>
      <c r="F183" s="43">
        <v>129.47350986697595</v>
      </c>
      <c r="G183" s="43">
        <v>131.19714458732139</v>
      </c>
      <c r="H183" s="43">
        <v>135.89913563177851</v>
      </c>
      <c r="I183" s="43">
        <v>133.51075283776038</v>
      </c>
      <c r="J183" s="43">
        <v>136.02783637182719</v>
      </c>
      <c r="K183" s="43">
        <v>140.78668040702419</v>
      </c>
      <c r="L183" s="43">
        <v>139.67886828539596</v>
      </c>
      <c r="M183" s="43">
        <v>149.82386021555897</v>
      </c>
      <c r="N183" s="44">
        <v>151.7557932849802</v>
      </c>
      <c r="O183" s="45"/>
      <c r="P183" s="43">
        <f t="shared" si="4"/>
        <v>129.47350986697595</v>
      </c>
      <c r="Q183" s="43">
        <f t="shared" si="5"/>
        <v>151.7557932849802</v>
      </c>
      <c r="R183" s="46"/>
      <c r="S183" s="5"/>
      <c r="T183" s="5"/>
      <c r="U183" s="5"/>
    </row>
    <row r="184" spans="1:21" x14ac:dyDescent="0.25">
      <c r="A184" s="41">
        <v>175</v>
      </c>
      <c r="B184" s="42" t="s">
        <v>207</v>
      </c>
      <c r="C184" s="43">
        <v>115.66012387706883</v>
      </c>
      <c r="D184" s="43">
        <v>114.07773597129911</v>
      </c>
      <c r="E184" s="43">
        <v>119.44374410651083</v>
      </c>
      <c r="F184" s="43">
        <v>121.2735740349609</v>
      </c>
      <c r="G184" s="43">
        <v>123.08676556547336</v>
      </c>
      <c r="H184" s="43">
        <v>127.58217485421849</v>
      </c>
      <c r="I184" s="43">
        <v>135.39713622335344</v>
      </c>
      <c r="J184" s="43">
        <v>141.45706997044542</v>
      </c>
      <c r="K184" s="43">
        <v>147.14081772529875</v>
      </c>
      <c r="L184" s="43">
        <v>149.9565669155152</v>
      </c>
      <c r="M184" s="43">
        <v>153.46161650527441</v>
      </c>
      <c r="N184" s="44">
        <v>151.07545582516647</v>
      </c>
      <c r="O184" s="45"/>
      <c r="P184" s="43">
        <f t="shared" si="4"/>
        <v>119.44374410651083</v>
      </c>
      <c r="Q184" s="43">
        <f t="shared" si="5"/>
        <v>153.46161650527441</v>
      </c>
      <c r="R184" s="46"/>
      <c r="S184" s="5"/>
      <c r="T184" s="5"/>
      <c r="U184" s="5"/>
    </row>
    <row r="185" spans="1:21" x14ac:dyDescent="0.25">
      <c r="A185" s="41">
        <v>176</v>
      </c>
      <c r="B185" s="42" t="s">
        <v>208</v>
      </c>
      <c r="C185" s="43">
        <v>121.24899233672166</v>
      </c>
      <c r="D185" s="43">
        <v>112.79922003828015</v>
      </c>
      <c r="E185" s="43">
        <v>113.32888041901295</v>
      </c>
      <c r="F185" s="43">
        <v>117.57297248972269</v>
      </c>
      <c r="G185" s="43">
        <v>113.22724069016164</v>
      </c>
      <c r="H185" s="43">
        <v>121.34567108409786</v>
      </c>
      <c r="I185" s="43">
        <v>124.68307328131323</v>
      </c>
      <c r="J185" s="43">
        <v>131.17339094987926</v>
      </c>
      <c r="K185" s="43">
        <v>132.5678703272084</v>
      </c>
      <c r="L185" s="43">
        <v>133.03185416053941</v>
      </c>
      <c r="M185" s="43">
        <v>135.81387631465586</v>
      </c>
      <c r="N185" s="44">
        <v>134.44186050017095</v>
      </c>
      <c r="O185" s="45"/>
      <c r="P185" s="43">
        <f t="shared" si="4"/>
        <v>113.22724069016164</v>
      </c>
      <c r="Q185" s="43">
        <f t="shared" si="5"/>
        <v>135.81387631465586</v>
      </c>
      <c r="R185" s="46"/>
      <c r="S185" s="5"/>
      <c r="T185" s="5"/>
      <c r="U185" s="5"/>
    </row>
    <row r="186" spans="1:21" x14ac:dyDescent="0.25">
      <c r="A186" s="41">
        <v>177</v>
      </c>
      <c r="B186" s="42" t="s">
        <v>209</v>
      </c>
      <c r="C186" s="43">
        <v>112.10076444246073</v>
      </c>
      <c r="D186" s="43">
        <v>113.69948953605657</v>
      </c>
      <c r="E186" s="43">
        <v>123.27158270604971</v>
      </c>
      <c r="F186" s="43">
        <v>122.09028683894347</v>
      </c>
      <c r="G186" s="43">
        <v>123.52505498831508</v>
      </c>
      <c r="H186" s="43">
        <v>125.11291718133066</v>
      </c>
      <c r="I186" s="43">
        <v>132.17480585337341</v>
      </c>
      <c r="J186" s="43">
        <v>130.71631327264902</v>
      </c>
      <c r="K186" s="43">
        <v>134.12250614803494</v>
      </c>
      <c r="L186" s="43">
        <v>136.77725133401748</v>
      </c>
      <c r="M186" s="43">
        <v>141.98567043611629</v>
      </c>
      <c r="N186" s="44">
        <v>138.09453442577359</v>
      </c>
      <c r="O186" s="45"/>
      <c r="P186" s="43">
        <f t="shared" si="4"/>
        <v>122.09028683894347</v>
      </c>
      <c r="Q186" s="43">
        <f t="shared" si="5"/>
        <v>141.98567043611629</v>
      </c>
      <c r="R186" s="46"/>
      <c r="S186" s="5"/>
      <c r="T186" s="5"/>
      <c r="U186" s="5"/>
    </row>
    <row r="187" spans="1:21" x14ac:dyDescent="0.25">
      <c r="A187" s="41">
        <v>178</v>
      </c>
      <c r="B187" s="42" t="s">
        <v>210</v>
      </c>
      <c r="C187" s="43">
        <v>109.11857415362995</v>
      </c>
      <c r="D187" s="43">
        <v>100.03757774398623</v>
      </c>
      <c r="E187" s="43">
        <v>105.66267119319681</v>
      </c>
      <c r="F187" s="43">
        <v>103.14479524895441</v>
      </c>
      <c r="G187" s="43">
        <v>103.07627518611504</v>
      </c>
      <c r="H187" s="43">
        <v>105.77694260869212</v>
      </c>
      <c r="I187" s="43">
        <v>107.79546638110065</v>
      </c>
      <c r="J187" s="43">
        <v>108.11153669568733</v>
      </c>
      <c r="K187" s="43">
        <v>109.69164192595284</v>
      </c>
      <c r="L187" s="43">
        <v>110.42171456845485</v>
      </c>
      <c r="M187" s="43">
        <v>105.21838666210061</v>
      </c>
      <c r="N187" s="44">
        <v>112.03087235454272</v>
      </c>
      <c r="O187" s="45"/>
      <c r="P187" s="43">
        <f t="shared" si="4"/>
        <v>103.07627518611504</v>
      </c>
      <c r="Q187" s="43">
        <f t="shared" si="5"/>
        <v>112.03087235454272</v>
      </c>
      <c r="R187" s="46"/>
      <c r="S187" s="5"/>
      <c r="T187" s="5"/>
      <c r="U187" s="5"/>
    </row>
    <row r="188" spans="1:21" x14ac:dyDescent="0.25">
      <c r="A188" s="41">
        <v>179</v>
      </c>
      <c r="B188" s="42" t="s">
        <v>211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4">
        <v>0</v>
      </c>
      <c r="O188" s="45"/>
      <c r="P188" s="43">
        <f t="shared" si="4"/>
        <v>0</v>
      </c>
      <c r="Q188" s="43">
        <f t="shared" si="5"/>
        <v>0</v>
      </c>
      <c r="R188" s="46"/>
      <c r="S188" s="5"/>
      <c r="T188" s="5"/>
      <c r="U188" s="5"/>
    </row>
    <row r="189" spans="1:21" x14ac:dyDescent="0.25">
      <c r="A189" s="41">
        <v>180</v>
      </c>
      <c r="B189" s="42" t="s">
        <v>212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4">
        <v>0</v>
      </c>
      <c r="O189" s="45"/>
      <c r="P189" s="43">
        <f t="shared" si="4"/>
        <v>0</v>
      </c>
      <c r="Q189" s="43">
        <f t="shared" si="5"/>
        <v>0</v>
      </c>
      <c r="R189" s="46"/>
      <c r="S189" s="5"/>
      <c r="T189" s="5"/>
      <c r="U189" s="5"/>
    </row>
    <row r="190" spans="1:21" x14ac:dyDescent="0.25">
      <c r="A190" s="41">
        <v>181</v>
      </c>
      <c r="B190" s="42" t="s">
        <v>213</v>
      </c>
      <c r="C190" s="43">
        <v>100.49319412474087</v>
      </c>
      <c r="D190" s="43">
        <v>100.57575003586297</v>
      </c>
      <c r="E190" s="43">
        <v>106.48159227801142</v>
      </c>
      <c r="F190" s="43">
        <v>102.21146412498139</v>
      </c>
      <c r="G190" s="43">
        <v>103.27582623913953</v>
      </c>
      <c r="H190" s="43">
        <v>99.983379897841061</v>
      </c>
      <c r="I190" s="43">
        <v>101.51933275235901</v>
      </c>
      <c r="J190" s="43">
        <v>102.86180450522266</v>
      </c>
      <c r="K190" s="43">
        <v>106.11536313247443</v>
      </c>
      <c r="L190" s="43">
        <v>106.74449559766697</v>
      </c>
      <c r="M190" s="43">
        <v>106.45657075481911</v>
      </c>
      <c r="N190" s="44">
        <v>104.75446172916065</v>
      </c>
      <c r="O190" s="45"/>
      <c r="P190" s="43">
        <f t="shared" si="4"/>
        <v>99.983379897841061</v>
      </c>
      <c r="Q190" s="43">
        <f t="shared" si="5"/>
        <v>106.74449559766697</v>
      </c>
      <c r="R190" s="46"/>
      <c r="S190" s="5"/>
      <c r="T190" s="5"/>
      <c r="U190" s="5"/>
    </row>
    <row r="191" spans="1:21" x14ac:dyDescent="0.25">
      <c r="A191" s="41">
        <v>182</v>
      </c>
      <c r="B191" s="42" t="s">
        <v>214</v>
      </c>
      <c r="C191" s="43">
        <v>106.77804506151298</v>
      </c>
      <c r="D191" s="43">
        <v>106.04131038098663</v>
      </c>
      <c r="E191" s="43">
        <v>108.22597553192151</v>
      </c>
      <c r="F191" s="43">
        <v>105.56207924695727</v>
      </c>
      <c r="G191" s="43">
        <v>106.74455076741336</v>
      </c>
      <c r="H191" s="43">
        <v>108.89587782269285</v>
      </c>
      <c r="I191" s="43">
        <v>113.44113005468792</v>
      </c>
      <c r="J191" s="43">
        <v>116.03250779076764</v>
      </c>
      <c r="K191" s="43">
        <v>120.32276527213455</v>
      </c>
      <c r="L191" s="43">
        <v>130.65120424154105</v>
      </c>
      <c r="M191" s="43">
        <v>123.53541588570813</v>
      </c>
      <c r="N191" s="44">
        <v>120.37975419998632</v>
      </c>
      <c r="O191" s="45"/>
      <c r="P191" s="43">
        <f t="shared" si="4"/>
        <v>105.56207924695727</v>
      </c>
      <c r="Q191" s="43">
        <f t="shared" si="5"/>
        <v>130.65120424154105</v>
      </c>
      <c r="R191" s="46"/>
      <c r="S191" s="5"/>
      <c r="T191" s="5"/>
      <c r="U191" s="5"/>
    </row>
    <row r="192" spans="1:21" x14ac:dyDescent="0.25">
      <c r="A192" s="41">
        <v>183</v>
      </c>
      <c r="B192" s="42" t="s">
        <v>215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4">
        <v>0</v>
      </c>
      <c r="O192" s="45"/>
      <c r="P192" s="43">
        <f t="shared" si="4"/>
        <v>0</v>
      </c>
      <c r="Q192" s="43">
        <f t="shared" si="5"/>
        <v>0</v>
      </c>
      <c r="R192" s="46"/>
      <c r="S192" s="5"/>
      <c r="T192" s="5"/>
      <c r="U192" s="5"/>
    </row>
    <row r="193" spans="1:21" x14ac:dyDescent="0.25">
      <c r="A193" s="41">
        <v>184</v>
      </c>
      <c r="B193" s="42" t="s">
        <v>216</v>
      </c>
      <c r="C193" s="43">
        <v>131.49737783116916</v>
      </c>
      <c r="D193" s="43">
        <v>134.96996486122598</v>
      </c>
      <c r="E193" s="43">
        <v>137.58470809975489</v>
      </c>
      <c r="F193" s="43">
        <v>141.94195070802161</v>
      </c>
      <c r="G193" s="43">
        <v>144.04268133201163</v>
      </c>
      <c r="H193" s="43">
        <v>144.00578626158364</v>
      </c>
      <c r="I193" s="43">
        <v>156.38856242594332</v>
      </c>
      <c r="J193" s="43">
        <v>155.11081193207994</v>
      </c>
      <c r="K193" s="43">
        <v>167.3618432016695</v>
      </c>
      <c r="L193" s="43">
        <v>183.74554945209076</v>
      </c>
      <c r="M193" s="43">
        <v>184.51131459687375</v>
      </c>
      <c r="N193" s="44">
        <v>182.70527559444608</v>
      </c>
      <c r="O193" s="45"/>
      <c r="P193" s="43">
        <f t="shared" si="4"/>
        <v>137.58470809975489</v>
      </c>
      <c r="Q193" s="43">
        <f t="shared" si="5"/>
        <v>184.51131459687375</v>
      </c>
      <c r="R193" s="46"/>
      <c r="S193" s="5"/>
      <c r="T193" s="5"/>
      <c r="U193" s="5"/>
    </row>
    <row r="194" spans="1:21" x14ac:dyDescent="0.25">
      <c r="A194" s="41">
        <v>185</v>
      </c>
      <c r="B194" s="42" t="s">
        <v>217</v>
      </c>
      <c r="C194" s="43">
        <v>109.75799968116482</v>
      </c>
      <c r="D194" s="43">
        <v>112.92651868838031</v>
      </c>
      <c r="E194" s="43">
        <v>113.96983846203153</v>
      </c>
      <c r="F194" s="43">
        <v>110.83136536919002</v>
      </c>
      <c r="G194" s="43">
        <v>107.80596893038343</v>
      </c>
      <c r="H194" s="43">
        <v>108.48871120953871</v>
      </c>
      <c r="I194" s="43">
        <v>110.8312338164273</v>
      </c>
      <c r="J194" s="43">
        <v>113.63615343248547</v>
      </c>
      <c r="K194" s="43">
        <v>116.46463794675694</v>
      </c>
      <c r="L194" s="43">
        <v>118.73917133466134</v>
      </c>
      <c r="M194" s="43">
        <v>118.63452826662915</v>
      </c>
      <c r="N194" s="44">
        <v>116.27682178474711</v>
      </c>
      <c r="O194" s="45"/>
      <c r="P194" s="43">
        <f t="shared" si="4"/>
        <v>107.80596893038343</v>
      </c>
      <c r="Q194" s="43">
        <f t="shared" si="5"/>
        <v>118.73917133466134</v>
      </c>
      <c r="R194" s="46"/>
      <c r="S194" s="5"/>
      <c r="T194" s="5"/>
      <c r="U194" s="5"/>
    </row>
    <row r="195" spans="1:21" x14ac:dyDescent="0.25">
      <c r="A195" s="41">
        <v>186</v>
      </c>
      <c r="B195" s="42" t="s">
        <v>218</v>
      </c>
      <c r="C195" s="43">
        <v>120.07632625249389</v>
      </c>
      <c r="D195" s="43">
        <v>117.91410540358291</v>
      </c>
      <c r="E195" s="43">
        <v>123.58821504113567</v>
      </c>
      <c r="F195" s="43">
        <v>124.54404761113524</v>
      </c>
      <c r="G195" s="43">
        <v>126.37299198096619</v>
      </c>
      <c r="H195" s="43">
        <v>129.57632159526611</v>
      </c>
      <c r="I195" s="43">
        <v>131.4081048543683</v>
      </c>
      <c r="J195" s="43">
        <v>134.00809327726307</v>
      </c>
      <c r="K195" s="43">
        <v>137.62492494491028</v>
      </c>
      <c r="L195" s="43">
        <v>143.69473104032178</v>
      </c>
      <c r="M195" s="43">
        <v>141.36827548200583</v>
      </c>
      <c r="N195" s="44">
        <v>139.40479773431406</v>
      </c>
      <c r="O195" s="45"/>
      <c r="P195" s="43">
        <f t="shared" si="4"/>
        <v>123.58821504113567</v>
      </c>
      <c r="Q195" s="43">
        <f t="shared" si="5"/>
        <v>143.69473104032178</v>
      </c>
      <c r="R195" s="46"/>
      <c r="S195" s="5"/>
      <c r="T195" s="5"/>
      <c r="U195" s="5"/>
    </row>
    <row r="196" spans="1:21" x14ac:dyDescent="0.25">
      <c r="A196" s="41">
        <v>187</v>
      </c>
      <c r="B196" s="42" t="s">
        <v>219</v>
      </c>
      <c r="C196" s="43">
        <v>110.14664590394345</v>
      </c>
      <c r="D196" s="43">
        <v>115.26032266452764</v>
      </c>
      <c r="E196" s="43">
        <v>115.72136392414971</v>
      </c>
      <c r="F196" s="43">
        <v>114.18760323245318</v>
      </c>
      <c r="G196" s="43">
        <v>116.01609417485024</v>
      </c>
      <c r="H196" s="43">
        <v>119.3322659202971</v>
      </c>
      <c r="I196" s="43">
        <v>125.19550335308203</v>
      </c>
      <c r="J196" s="43">
        <v>129.8884575937754</v>
      </c>
      <c r="K196" s="43">
        <v>138.5731238174711</v>
      </c>
      <c r="L196" s="43">
        <v>147.58222412671279</v>
      </c>
      <c r="M196" s="43">
        <v>145.44109321459518</v>
      </c>
      <c r="N196" s="44">
        <v>153.64470105746281</v>
      </c>
      <c r="O196" s="45"/>
      <c r="P196" s="43">
        <f t="shared" si="4"/>
        <v>114.18760323245318</v>
      </c>
      <c r="Q196" s="43">
        <f t="shared" si="5"/>
        <v>153.64470105746281</v>
      </c>
      <c r="R196" s="46"/>
      <c r="S196" s="5"/>
      <c r="T196" s="5"/>
      <c r="U196" s="5"/>
    </row>
    <row r="197" spans="1:21" x14ac:dyDescent="0.25">
      <c r="A197" s="41">
        <v>188</v>
      </c>
      <c r="B197" s="42" t="s">
        <v>220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4">
        <v>0</v>
      </c>
      <c r="O197" s="45"/>
      <c r="P197" s="43">
        <f t="shared" si="4"/>
        <v>0</v>
      </c>
      <c r="Q197" s="43">
        <f t="shared" si="5"/>
        <v>0</v>
      </c>
      <c r="R197" s="46"/>
      <c r="S197" s="5"/>
      <c r="T197" s="5"/>
      <c r="U197" s="5"/>
    </row>
    <row r="198" spans="1:21" x14ac:dyDescent="0.25">
      <c r="A198" s="41">
        <v>189</v>
      </c>
      <c r="B198" s="42" t="s">
        <v>221</v>
      </c>
      <c r="C198" s="43">
        <v>115.77295325116599</v>
      </c>
      <c r="D198" s="43">
        <v>115.57352662512412</v>
      </c>
      <c r="E198" s="43">
        <v>115.84778477163633</v>
      </c>
      <c r="F198" s="43">
        <v>119.92942532251878</v>
      </c>
      <c r="G198" s="43">
        <v>117.99870594391581</v>
      </c>
      <c r="H198" s="43">
        <v>124.1414952500226</v>
      </c>
      <c r="I198" s="43">
        <v>130.92634220436565</v>
      </c>
      <c r="J198" s="43">
        <v>132.04660597863477</v>
      </c>
      <c r="K198" s="43">
        <v>136.8224601764216</v>
      </c>
      <c r="L198" s="43">
        <v>140.06581935816317</v>
      </c>
      <c r="M198" s="43">
        <v>138.44711462449649</v>
      </c>
      <c r="N198" s="44">
        <v>137.08671197035798</v>
      </c>
      <c r="O198" s="45"/>
      <c r="P198" s="43">
        <f t="shared" si="4"/>
        <v>115.84778477163633</v>
      </c>
      <c r="Q198" s="43">
        <f t="shared" si="5"/>
        <v>140.06581935816317</v>
      </c>
      <c r="R198" s="46"/>
      <c r="S198" s="5"/>
      <c r="T198" s="5"/>
      <c r="U198" s="5"/>
    </row>
    <row r="199" spans="1:21" x14ac:dyDescent="0.25">
      <c r="A199" s="41">
        <v>190</v>
      </c>
      <c r="B199" s="42" t="s">
        <v>222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4">
        <v>0</v>
      </c>
      <c r="O199" s="45"/>
      <c r="P199" s="43">
        <f t="shared" si="4"/>
        <v>0</v>
      </c>
      <c r="Q199" s="43">
        <f t="shared" si="5"/>
        <v>0</v>
      </c>
      <c r="R199" s="46"/>
      <c r="S199" s="5"/>
      <c r="T199" s="5"/>
      <c r="U199" s="5"/>
    </row>
    <row r="200" spans="1:21" x14ac:dyDescent="0.25">
      <c r="A200" s="41">
        <v>191</v>
      </c>
      <c r="B200" s="42" t="s">
        <v>223</v>
      </c>
      <c r="C200" s="43">
        <v>102.96974421006217</v>
      </c>
      <c r="D200" s="43">
        <v>102.20280667725645</v>
      </c>
      <c r="E200" s="43">
        <v>108.51890969670686</v>
      </c>
      <c r="F200" s="43">
        <v>104.91308064329768</v>
      </c>
      <c r="G200" s="43">
        <v>104.3469418746277</v>
      </c>
      <c r="H200" s="43">
        <v>111.80759516333758</v>
      </c>
      <c r="I200" s="43">
        <v>115.94326773859689</v>
      </c>
      <c r="J200" s="43">
        <v>121.34083483062506</v>
      </c>
      <c r="K200" s="43">
        <v>130.10068537235821</v>
      </c>
      <c r="L200" s="43">
        <v>135.16822993331189</v>
      </c>
      <c r="M200" s="43">
        <v>138.18668236846696</v>
      </c>
      <c r="N200" s="44">
        <v>130.94108656434608</v>
      </c>
      <c r="O200" s="45"/>
      <c r="P200" s="43">
        <f t="shared" si="4"/>
        <v>104.3469418746277</v>
      </c>
      <c r="Q200" s="43">
        <f t="shared" si="5"/>
        <v>138.18668236846696</v>
      </c>
      <c r="R200" s="46"/>
      <c r="S200" s="5"/>
      <c r="T200" s="5"/>
      <c r="U200" s="5"/>
    </row>
    <row r="201" spans="1:21" x14ac:dyDescent="0.25">
      <c r="A201" s="41">
        <v>192</v>
      </c>
      <c r="B201" s="42" t="s">
        <v>224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4">
        <v>0</v>
      </c>
      <c r="O201" s="45"/>
      <c r="P201" s="43">
        <f t="shared" si="4"/>
        <v>0</v>
      </c>
      <c r="Q201" s="43">
        <f t="shared" si="5"/>
        <v>0</v>
      </c>
      <c r="R201" s="46"/>
      <c r="S201" s="5"/>
      <c r="T201" s="5"/>
      <c r="U201" s="5"/>
    </row>
    <row r="202" spans="1:21" x14ac:dyDescent="0.25">
      <c r="A202" s="41">
        <v>193</v>
      </c>
      <c r="B202" s="42" t="s">
        <v>225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4">
        <v>0</v>
      </c>
      <c r="O202" s="45"/>
      <c r="P202" s="43">
        <f t="shared" si="4"/>
        <v>0</v>
      </c>
      <c r="Q202" s="43">
        <f t="shared" si="5"/>
        <v>0</v>
      </c>
      <c r="R202" s="46"/>
      <c r="S202" s="5"/>
      <c r="T202" s="5"/>
      <c r="U202" s="5"/>
    </row>
    <row r="203" spans="1:21" x14ac:dyDescent="0.25">
      <c r="A203" s="41">
        <v>194</v>
      </c>
      <c r="B203" s="42" t="s">
        <v>226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4">
        <v>0</v>
      </c>
      <c r="O203" s="45"/>
      <c r="P203" s="43">
        <f t="shared" ref="P203:P266" si="6">MIN(E203:N203)</f>
        <v>0</v>
      </c>
      <c r="Q203" s="43">
        <f t="shared" ref="Q203:Q266" si="7">MAX(E203:N203)</f>
        <v>0</v>
      </c>
      <c r="R203" s="46"/>
      <c r="S203" s="5"/>
      <c r="T203" s="5"/>
      <c r="U203" s="5"/>
    </row>
    <row r="204" spans="1:21" x14ac:dyDescent="0.25">
      <c r="A204" s="41">
        <v>195</v>
      </c>
      <c r="B204" s="42" t="s">
        <v>227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4">
        <v>0</v>
      </c>
      <c r="O204" s="45"/>
      <c r="P204" s="43">
        <f t="shared" si="6"/>
        <v>0</v>
      </c>
      <c r="Q204" s="43">
        <f t="shared" si="7"/>
        <v>0</v>
      </c>
      <c r="R204" s="46"/>
      <c r="S204" s="5"/>
      <c r="T204" s="5"/>
      <c r="U204" s="5"/>
    </row>
    <row r="205" spans="1:21" x14ac:dyDescent="0.25">
      <c r="A205" s="41">
        <v>196</v>
      </c>
      <c r="B205" s="42" t="s">
        <v>228</v>
      </c>
      <c r="C205" s="43">
        <v>110.16511782869843</v>
      </c>
      <c r="D205" s="43">
        <v>109.33642334119018</v>
      </c>
      <c r="E205" s="43">
        <v>107.74162861294514</v>
      </c>
      <c r="F205" s="43">
        <v>109.2154906414186</v>
      </c>
      <c r="G205" s="43">
        <v>123.38900863589429</v>
      </c>
      <c r="H205" s="43">
        <v>126.41760289500421</v>
      </c>
      <c r="I205" s="43">
        <v>135.88856264925766</v>
      </c>
      <c r="J205" s="43">
        <v>145.29341280320585</v>
      </c>
      <c r="K205" s="43">
        <v>150.49793889510863</v>
      </c>
      <c r="L205" s="43">
        <v>150.97623780447501</v>
      </c>
      <c r="M205" s="43">
        <v>155.30797601046103</v>
      </c>
      <c r="N205" s="44">
        <v>157.70160639260953</v>
      </c>
      <c r="O205" s="45"/>
      <c r="P205" s="43">
        <f t="shared" si="6"/>
        <v>107.74162861294514</v>
      </c>
      <c r="Q205" s="43">
        <f t="shared" si="7"/>
        <v>157.70160639260953</v>
      </c>
      <c r="R205" s="46"/>
      <c r="S205" s="5"/>
      <c r="T205" s="5"/>
      <c r="U205" s="5"/>
    </row>
    <row r="206" spans="1:21" x14ac:dyDescent="0.25">
      <c r="A206" s="41">
        <v>197</v>
      </c>
      <c r="B206" s="42" t="s">
        <v>229</v>
      </c>
      <c r="C206" s="43">
        <v>239.03055834177619</v>
      </c>
      <c r="D206" s="43">
        <v>233.9248537467534</v>
      </c>
      <c r="E206" s="43">
        <v>237.18030745436397</v>
      </c>
      <c r="F206" s="43">
        <v>219.7455682894811</v>
      </c>
      <c r="G206" s="43">
        <v>212.7347089179915</v>
      </c>
      <c r="H206" s="43">
        <v>202.90132092848503</v>
      </c>
      <c r="I206" s="43">
        <v>201.40279175002206</v>
      </c>
      <c r="J206" s="43">
        <v>195.42959143683302</v>
      </c>
      <c r="K206" s="43">
        <v>197.5552187580457</v>
      </c>
      <c r="L206" s="43">
        <v>199.48419349482609</v>
      </c>
      <c r="M206" s="43">
        <v>192.89027735625709</v>
      </c>
      <c r="N206" s="44">
        <v>191.01077792771414</v>
      </c>
      <c r="O206" s="45"/>
      <c r="P206" s="43">
        <f t="shared" si="6"/>
        <v>191.01077792771414</v>
      </c>
      <c r="Q206" s="43">
        <f t="shared" si="7"/>
        <v>237.18030745436397</v>
      </c>
      <c r="R206" s="46"/>
      <c r="S206" s="5"/>
      <c r="T206" s="5"/>
      <c r="U206" s="5"/>
    </row>
    <row r="207" spans="1:21" x14ac:dyDescent="0.25">
      <c r="A207" s="41">
        <v>198</v>
      </c>
      <c r="B207" s="42" t="s">
        <v>230</v>
      </c>
      <c r="C207" s="43">
        <v>130.0336345374557</v>
      </c>
      <c r="D207" s="43">
        <v>125.51891055241245</v>
      </c>
      <c r="E207" s="43">
        <v>128.90605406252089</v>
      </c>
      <c r="F207" s="43">
        <v>123.51983507008538</v>
      </c>
      <c r="G207" s="43">
        <v>119.46565742271518</v>
      </c>
      <c r="H207" s="43">
        <v>127.45320105432796</v>
      </c>
      <c r="I207" s="43">
        <v>127.17030610138957</v>
      </c>
      <c r="J207" s="43">
        <v>127.3231804029797</v>
      </c>
      <c r="K207" s="43">
        <v>130.64311298824109</v>
      </c>
      <c r="L207" s="43">
        <v>140.21108373791162</v>
      </c>
      <c r="M207" s="43">
        <v>141.44429367836108</v>
      </c>
      <c r="N207" s="44">
        <v>136.95023748723992</v>
      </c>
      <c r="O207" s="45"/>
      <c r="P207" s="43">
        <f t="shared" si="6"/>
        <v>119.46565742271518</v>
      </c>
      <c r="Q207" s="43">
        <f t="shared" si="7"/>
        <v>141.44429367836108</v>
      </c>
      <c r="R207" s="46"/>
      <c r="S207" s="5"/>
      <c r="T207" s="5"/>
      <c r="U207" s="5"/>
    </row>
    <row r="208" spans="1:21" x14ac:dyDescent="0.25">
      <c r="A208" s="41">
        <v>199</v>
      </c>
      <c r="B208" s="42" t="s">
        <v>231</v>
      </c>
      <c r="C208" s="43">
        <v>133.88922376759081</v>
      </c>
      <c r="D208" s="43">
        <v>140.27686065184909</v>
      </c>
      <c r="E208" s="43">
        <v>140.23852599383045</v>
      </c>
      <c r="F208" s="43">
        <v>138.61662329810292</v>
      </c>
      <c r="G208" s="43">
        <v>139.01458761249171</v>
      </c>
      <c r="H208" s="43">
        <v>139.85557824222613</v>
      </c>
      <c r="I208" s="43">
        <v>148.26631847153149</v>
      </c>
      <c r="J208" s="43">
        <v>153.73324233353281</v>
      </c>
      <c r="K208" s="43">
        <v>161.5716495419893</v>
      </c>
      <c r="L208" s="43">
        <v>164.1464684207713</v>
      </c>
      <c r="M208" s="43">
        <v>167.20649686398241</v>
      </c>
      <c r="N208" s="44">
        <v>167.51293210970741</v>
      </c>
      <c r="O208" s="45"/>
      <c r="P208" s="43">
        <f t="shared" si="6"/>
        <v>138.61662329810292</v>
      </c>
      <c r="Q208" s="43">
        <f t="shared" si="7"/>
        <v>167.51293210970741</v>
      </c>
      <c r="R208" s="46"/>
      <c r="S208" s="5"/>
      <c r="T208" s="5"/>
      <c r="U208" s="5"/>
    </row>
    <row r="209" spans="1:21" x14ac:dyDescent="0.25">
      <c r="A209" s="41">
        <v>200</v>
      </c>
      <c r="B209" s="42" t="s">
        <v>232</v>
      </c>
      <c r="C209" s="43">
        <v>0</v>
      </c>
      <c r="D209" s="43">
        <v>0</v>
      </c>
      <c r="E209" s="43">
        <v>0</v>
      </c>
      <c r="F209" s="43">
        <v>0</v>
      </c>
      <c r="G209" s="43">
        <v>166.96453246644813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4">
        <v>0</v>
      </c>
      <c r="O209" s="45"/>
      <c r="P209" s="43">
        <f t="shared" si="6"/>
        <v>0</v>
      </c>
      <c r="Q209" s="43">
        <f t="shared" si="7"/>
        <v>166.96453246644813</v>
      </c>
      <c r="R209" s="46"/>
      <c r="S209" s="5"/>
      <c r="T209" s="5"/>
      <c r="U209" s="5"/>
    </row>
    <row r="210" spans="1:21" x14ac:dyDescent="0.25">
      <c r="A210" s="41">
        <v>201</v>
      </c>
      <c r="B210" s="42" t="s">
        <v>233</v>
      </c>
      <c r="C210" s="43">
        <v>100.41138027759493</v>
      </c>
      <c r="D210" s="43">
        <v>100</v>
      </c>
      <c r="E210" s="43">
        <v>105.50337580436609</v>
      </c>
      <c r="F210" s="43">
        <v>102.12778562030181</v>
      </c>
      <c r="G210" s="43">
        <v>101.4244126421535</v>
      </c>
      <c r="H210" s="43">
        <v>99.770581936006351</v>
      </c>
      <c r="I210" s="43">
        <v>100.52889420193823</v>
      </c>
      <c r="J210" s="43">
        <v>101.71049512531789</v>
      </c>
      <c r="K210" s="43">
        <v>101.41433582961012</v>
      </c>
      <c r="L210" s="43">
        <v>101.6700281712929</v>
      </c>
      <c r="M210" s="43">
        <v>101.56237654486631</v>
      </c>
      <c r="N210" s="44">
        <v>99.296998040832577</v>
      </c>
      <c r="O210" s="45"/>
      <c r="P210" s="43">
        <f t="shared" si="6"/>
        <v>99.296998040832577</v>
      </c>
      <c r="Q210" s="43">
        <f t="shared" si="7"/>
        <v>105.50337580436609</v>
      </c>
      <c r="R210" s="46"/>
      <c r="S210" s="5"/>
      <c r="T210" s="5"/>
      <c r="U210" s="5"/>
    </row>
    <row r="211" spans="1:21" x14ac:dyDescent="0.25">
      <c r="A211" s="41">
        <v>202</v>
      </c>
      <c r="B211" s="42" t="s">
        <v>234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4">
        <v>0</v>
      </c>
      <c r="O211" s="45"/>
      <c r="P211" s="43">
        <f t="shared" si="6"/>
        <v>0</v>
      </c>
      <c r="Q211" s="43">
        <f t="shared" si="7"/>
        <v>0</v>
      </c>
      <c r="R211" s="46"/>
      <c r="S211" s="5"/>
      <c r="T211" s="5"/>
      <c r="U211" s="5"/>
    </row>
    <row r="212" spans="1:21" x14ac:dyDescent="0.25">
      <c r="A212" s="41">
        <v>203</v>
      </c>
      <c r="B212" s="42" t="s">
        <v>235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4">
        <v>0</v>
      </c>
      <c r="O212" s="45"/>
      <c r="P212" s="43">
        <f t="shared" si="6"/>
        <v>0</v>
      </c>
      <c r="Q212" s="43">
        <f t="shared" si="7"/>
        <v>0</v>
      </c>
      <c r="R212" s="46"/>
      <c r="S212" s="5"/>
      <c r="T212" s="5"/>
      <c r="U212" s="5"/>
    </row>
    <row r="213" spans="1:21" x14ac:dyDescent="0.25">
      <c r="A213" s="41">
        <v>204</v>
      </c>
      <c r="B213" s="42" t="s">
        <v>236</v>
      </c>
      <c r="C213" s="43">
        <v>135.47046772252395</v>
      </c>
      <c r="D213" s="43">
        <v>134.93251980175748</v>
      </c>
      <c r="E213" s="43">
        <v>141.75129792568893</v>
      </c>
      <c r="F213" s="43">
        <v>140.52859671639891</v>
      </c>
      <c r="G213" s="43">
        <v>138.59132093787497</v>
      </c>
      <c r="H213" s="43">
        <v>132.97107279631069</v>
      </c>
      <c r="I213" s="43">
        <v>140.052375791521</v>
      </c>
      <c r="J213" s="43">
        <v>142.42742202908769</v>
      </c>
      <c r="K213" s="43">
        <v>158.0224813161164</v>
      </c>
      <c r="L213" s="43">
        <v>159.00452885302977</v>
      </c>
      <c r="M213" s="43">
        <v>158.2158467421707</v>
      </c>
      <c r="N213" s="44">
        <v>158.11204143049466</v>
      </c>
      <c r="O213" s="45"/>
      <c r="P213" s="43">
        <f t="shared" si="6"/>
        <v>132.97107279631069</v>
      </c>
      <c r="Q213" s="43">
        <f t="shared" si="7"/>
        <v>159.00452885302977</v>
      </c>
      <c r="R213" s="46"/>
      <c r="S213" s="5"/>
      <c r="T213" s="5"/>
      <c r="U213" s="5"/>
    </row>
    <row r="214" spans="1:21" x14ac:dyDescent="0.25">
      <c r="A214" s="41">
        <v>205</v>
      </c>
      <c r="B214" s="42" t="s">
        <v>237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4">
        <v>0</v>
      </c>
      <c r="O214" s="45"/>
      <c r="P214" s="43">
        <f t="shared" si="6"/>
        <v>0</v>
      </c>
      <c r="Q214" s="43">
        <f t="shared" si="7"/>
        <v>0</v>
      </c>
      <c r="R214" s="46"/>
      <c r="S214" s="5"/>
      <c r="T214" s="5"/>
      <c r="U214" s="5"/>
    </row>
    <row r="215" spans="1:21" x14ac:dyDescent="0.25">
      <c r="A215" s="41">
        <v>206</v>
      </c>
      <c r="B215" s="42" t="s">
        <v>238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4">
        <v>0</v>
      </c>
      <c r="O215" s="45"/>
      <c r="P215" s="43">
        <f t="shared" si="6"/>
        <v>0</v>
      </c>
      <c r="Q215" s="43">
        <f t="shared" si="7"/>
        <v>0</v>
      </c>
      <c r="R215" s="46"/>
      <c r="S215" s="5"/>
      <c r="T215" s="5"/>
      <c r="U215" s="5"/>
    </row>
    <row r="216" spans="1:21" x14ac:dyDescent="0.25">
      <c r="A216" s="41">
        <v>207</v>
      </c>
      <c r="B216" s="42" t="s">
        <v>239</v>
      </c>
      <c r="C216" s="43">
        <v>155.70295765103657</v>
      </c>
      <c r="D216" s="43">
        <v>156.39403875022055</v>
      </c>
      <c r="E216" s="43">
        <v>159.90220782626338</v>
      </c>
      <c r="F216" s="43">
        <v>157.55197087901144</v>
      </c>
      <c r="G216" s="43">
        <v>143.91219980519378</v>
      </c>
      <c r="H216" s="43">
        <v>158.41695097451739</v>
      </c>
      <c r="I216" s="43">
        <v>158.72775477525397</v>
      </c>
      <c r="J216" s="43">
        <v>161.19367121393319</v>
      </c>
      <c r="K216" s="43">
        <v>167.12762544794612</v>
      </c>
      <c r="L216" s="43">
        <v>164.64323654419587</v>
      </c>
      <c r="M216" s="43">
        <v>163.57240284018781</v>
      </c>
      <c r="N216" s="44">
        <v>164.11083846955052</v>
      </c>
      <c r="O216" s="45"/>
      <c r="P216" s="43">
        <f t="shared" si="6"/>
        <v>143.91219980519378</v>
      </c>
      <c r="Q216" s="43">
        <f t="shared" si="7"/>
        <v>167.12762544794612</v>
      </c>
      <c r="R216" s="46"/>
      <c r="S216" s="5"/>
      <c r="T216" s="5"/>
      <c r="U216" s="5"/>
    </row>
    <row r="217" spans="1:21" x14ac:dyDescent="0.25">
      <c r="A217" s="41">
        <v>208</v>
      </c>
      <c r="B217" s="42" t="s">
        <v>240</v>
      </c>
      <c r="C217" s="43">
        <v>133.72047600844363</v>
      </c>
      <c r="D217" s="43">
        <v>131.75466573926397</v>
      </c>
      <c r="E217" s="43">
        <v>132.02226565299512</v>
      </c>
      <c r="F217" s="43">
        <v>133.68689280354914</v>
      </c>
      <c r="G217" s="43">
        <v>137.48495944357327</v>
      </c>
      <c r="H217" s="43">
        <v>145.95136304706188</v>
      </c>
      <c r="I217" s="43">
        <v>157.13694225332486</v>
      </c>
      <c r="J217" s="43">
        <v>168.33222070725543</v>
      </c>
      <c r="K217" s="43">
        <v>160.35544220356425</v>
      </c>
      <c r="L217" s="43">
        <v>161.78797386916645</v>
      </c>
      <c r="M217" s="43">
        <v>158.71512829966824</v>
      </c>
      <c r="N217" s="44">
        <v>157.63633533760012</v>
      </c>
      <c r="O217" s="45"/>
      <c r="P217" s="43">
        <f t="shared" si="6"/>
        <v>132.02226565299512</v>
      </c>
      <c r="Q217" s="43">
        <f t="shared" si="7"/>
        <v>168.33222070725543</v>
      </c>
      <c r="R217" s="46"/>
      <c r="S217" s="5"/>
      <c r="T217" s="5"/>
      <c r="U217" s="5"/>
    </row>
    <row r="218" spans="1:21" x14ac:dyDescent="0.25">
      <c r="A218" s="41">
        <v>209</v>
      </c>
      <c r="B218" s="42" t="s">
        <v>241</v>
      </c>
      <c r="C218" s="43">
        <v>122.5314203543237</v>
      </c>
      <c r="D218" s="43">
        <v>120.20027076441235</v>
      </c>
      <c r="E218" s="43">
        <v>125.84815101280684</v>
      </c>
      <c r="F218" s="43">
        <v>116.10459968729539</v>
      </c>
      <c r="G218" s="43">
        <v>121.41414021740631</v>
      </c>
      <c r="H218" s="43">
        <v>116.07860290758501</v>
      </c>
      <c r="I218" s="43">
        <v>115.13881359213502</v>
      </c>
      <c r="J218" s="43">
        <v>116.47610132403507</v>
      </c>
      <c r="K218" s="43">
        <v>120.5335739318474</v>
      </c>
      <c r="L218" s="43">
        <v>119.27801877824361</v>
      </c>
      <c r="M218" s="43">
        <v>122.08177148324634</v>
      </c>
      <c r="N218" s="44">
        <v>122.43939715768579</v>
      </c>
      <c r="O218" s="45"/>
      <c r="P218" s="43">
        <f t="shared" si="6"/>
        <v>115.13881359213502</v>
      </c>
      <c r="Q218" s="43">
        <f t="shared" si="7"/>
        <v>125.84815101280684</v>
      </c>
      <c r="R218" s="46"/>
      <c r="S218" s="5"/>
      <c r="T218" s="5"/>
      <c r="U218" s="5"/>
    </row>
    <row r="219" spans="1:21" x14ac:dyDescent="0.25">
      <c r="A219" s="41">
        <v>210</v>
      </c>
      <c r="B219" s="42" t="s">
        <v>242</v>
      </c>
      <c r="C219" s="43">
        <v>112.36333563487821</v>
      </c>
      <c r="D219" s="43">
        <v>110.52902591354005</v>
      </c>
      <c r="E219" s="43">
        <v>117.71726346952676</v>
      </c>
      <c r="F219" s="43">
        <v>119.06541859307806</v>
      </c>
      <c r="G219" s="43">
        <v>115.18240831500586</v>
      </c>
      <c r="H219" s="43">
        <v>121.78797793091552</v>
      </c>
      <c r="I219" s="43">
        <v>122.28028219694336</v>
      </c>
      <c r="J219" s="43">
        <v>127.80902610757121</v>
      </c>
      <c r="K219" s="43">
        <v>132.11447528086714</v>
      </c>
      <c r="L219" s="43">
        <v>133.85024818950822</v>
      </c>
      <c r="M219" s="43">
        <v>132.05769603529208</v>
      </c>
      <c r="N219" s="44">
        <v>131.82946433483974</v>
      </c>
      <c r="O219" s="45"/>
      <c r="P219" s="43">
        <f t="shared" si="6"/>
        <v>115.18240831500586</v>
      </c>
      <c r="Q219" s="43">
        <f t="shared" si="7"/>
        <v>133.85024818950822</v>
      </c>
      <c r="R219" s="46"/>
      <c r="S219" s="5"/>
      <c r="T219" s="5"/>
      <c r="U219" s="5"/>
    </row>
    <row r="220" spans="1:21" x14ac:dyDescent="0.25">
      <c r="A220" s="41">
        <v>211</v>
      </c>
      <c r="B220" s="42" t="s">
        <v>243</v>
      </c>
      <c r="C220" s="43">
        <v>118.20137380436537</v>
      </c>
      <c r="D220" s="43">
        <v>113.60992389151083</v>
      </c>
      <c r="E220" s="43">
        <v>117.21559556135333</v>
      </c>
      <c r="F220" s="43">
        <v>116.82815254416461</v>
      </c>
      <c r="G220" s="43">
        <v>117.16199092511141</v>
      </c>
      <c r="H220" s="43">
        <v>114.62093167454196</v>
      </c>
      <c r="I220" s="43">
        <v>112.85614306020022</v>
      </c>
      <c r="J220" s="43">
        <v>111.64263746543941</v>
      </c>
      <c r="K220" s="43">
        <v>118.14649127205683</v>
      </c>
      <c r="L220" s="43">
        <v>117.93552339841401</v>
      </c>
      <c r="M220" s="43">
        <v>116.97222746587659</v>
      </c>
      <c r="N220" s="44">
        <v>118.81611811181634</v>
      </c>
      <c r="O220" s="45"/>
      <c r="P220" s="43">
        <f t="shared" si="6"/>
        <v>111.64263746543941</v>
      </c>
      <c r="Q220" s="43">
        <f t="shared" si="7"/>
        <v>118.81611811181634</v>
      </c>
      <c r="R220" s="46"/>
      <c r="S220" s="5"/>
      <c r="T220" s="5"/>
      <c r="U220" s="5"/>
    </row>
    <row r="221" spans="1:21" x14ac:dyDescent="0.25">
      <c r="A221" s="41">
        <v>212</v>
      </c>
      <c r="B221" s="42" t="s">
        <v>244</v>
      </c>
      <c r="C221" s="43">
        <v>110.85796955457016</v>
      </c>
      <c r="D221" s="43">
        <v>106.17983805631926</v>
      </c>
      <c r="E221" s="43">
        <v>111.31918887238245</v>
      </c>
      <c r="F221" s="43">
        <v>105.69736421830365</v>
      </c>
      <c r="G221" s="43">
        <v>105.02443425990504</v>
      </c>
      <c r="H221" s="43">
        <v>107.77203124890752</v>
      </c>
      <c r="I221" s="43">
        <v>109.47747560337137</v>
      </c>
      <c r="J221" s="43">
        <v>109.34486721339549</v>
      </c>
      <c r="K221" s="43">
        <v>113.98871307244087</v>
      </c>
      <c r="L221" s="43">
        <v>116.54481313367633</v>
      </c>
      <c r="M221" s="43">
        <v>122.60273571416811</v>
      </c>
      <c r="N221" s="44">
        <v>124.98534520437821</v>
      </c>
      <c r="O221" s="45"/>
      <c r="P221" s="43">
        <f t="shared" si="6"/>
        <v>105.02443425990504</v>
      </c>
      <c r="Q221" s="43">
        <f t="shared" si="7"/>
        <v>124.98534520437821</v>
      </c>
      <c r="R221" s="46"/>
      <c r="S221" s="5"/>
      <c r="T221" s="5"/>
      <c r="U221" s="5"/>
    </row>
    <row r="222" spans="1:21" x14ac:dyDescent="0.25">
      <c r="A222" s="41">
        <v>213</v>
      </c>
      <c r="B222" s="42" t="s">
        <v>245</v>
      </c>
      <c r="C222" s="43">
        <v>143.14191397926226</v>
      </c>
      <c r="D222" s="43">
        <v>141.42925030266946</v>
      </c>
      <c r="E222" s="43">
        <v>147.07553127432425</v>
      </c>
      <c r="F222" s="43">
        <v>146.97523070521575</v>
      </c>
      <c r="G222" s="43">
        <v>143.74273667711753</v>
      </c>
      <c r="H222" s="43">
        <v>147.70333390277551</v>
      </c>
      <c r="I222" s="43">
        <v>156.58640592411197</v>
      </c>
      <c r="J222" s="43">
        <v>161.39049444432777</v>
      </c>
      <c r="K222" s="43">
        <v>169.7523875701942</v>
      </c>
      <c r="L222" s="43">
        <v>177.67755667876642</v>
      </c>
      <c r="M222" s="43">
        <v>181.28274344147127</v>
      </c>
      <c r="N222" s="44">
        <v>185.59133232348682</v>
      </c>
      <c r="O222" s="45"/>
      <c r="P222" s="43">
        <f t="shared" si="6"/>
        <v>143.74273667711753</v>
      </c>
      <c r="Q222" s="43">
        <f t="shared" si="7"/>
        <v>185.59133232348682</v>
      </c>
      <c r="R222" s="46"/>
      <c r="S222" s="5"/>
      <c r="T222" s="5"/>
      <c r="U222" s="5"/>
    </row>
    <row r="223" spans="1:21" x14ac:dyDescent="0.25">
      <c r="A223" s="41">
        <v>214</v>
      </c>
      <c r="B223" s="42" t="s">
        <v>246</v>
      </c>
      <c r="C223" s="43">
        <v>109.51288162384778</v>
      </c>
      <c r="D223" s="43">
        <v>106.11647885062982</v>
      </c>
      <c r="E223" s="43">
        <v>109.81072809616697</v>
      </c>
      <c r="F223" s="43">
        <v>108.13515037337859</v>
      </c>
      <c r="G223" s="43">
        <v>106.42505955278301</v>
      </c>
      <c r="H223" s="43">
        <v>107.8821839767845</v>
      </c>
      <c r="I223" s="43">
        <v>104.18792573210685</v>
      </c>
      <c r="J223" s="43">
        <v>110.77654421803393</v>
      </c>
      <c r="K223" s="43">
        <v>115.41230807847451</v>
      </c>
      <c r="L223" s="43">
        <v>118.38822265275411</v>
      </c>
      <c r="M223" s="43">
        <v>119.10658068986208</v>
      </c>
      <c r="N223" s="44">
        <v>115.27627711234368</v>
      </c>
      <c r="O223" s="45"/>
      <c r="P223" s="43">
        <f t="shared" si="6"/>
        <v>104.18792573210685</v>
      </c>
      <c r="Q223" s="43">
        <f t="shared" si="7"/>
        <v>119.10658068986208</v>
      </c>
      <c r="R223" s="46"/>
      <c r="S223" s="5"/>
      <c r="T223" s="5"/>
      <c r="U223" s="5"/>
    </row>
    <row r="224" spans="1:21" x14ac:dyDescent="0.25">
      <c r="A224" s="41">
        <v>215</v>
      </c>
      <c r="B224" s="42" t="s">
        <v>247</v>
      </c>
      <c r="C224" s="43">
        <v>108.7069914507689</v>
      </c>
      <c r="D224" s="43">
        <v>107.44498504150984</v>
      </c>
      <c r="E224" s="43">
        <v>115.33678148128435</v>
      </c>
      <c r="F224" s="43">
        <v>116.18489344979012</v>
      </c>
      <c r="G224" s="43">
        <v>120.17616519431016</v>
      </c>
      <c r="H224" s="43">
        <v>117.30045763300016</v>
      </c>
      <c r="I224" s="43">
        <v>120.82801440176654</v>
      </c>
      <c r="J224" s="43">
        <v>116.33002435453992</v>
      </c>
      <c r="K224" s="43">
        <v>122.66841182539778</v>
      </c>
      <c r="L224" s="43">
        <v>119.14209416074246</v>
      </c>
      <c r="M224" s="43">
        <v>119.52633492100455</v>
      </c>
      <c r="N224" s="44">
        <v>115.30684804513605</v>
      </c>
      <c r="O224" s="45"/>
      <c r="P224" s="43">
        <f t="shared" si="6"/>
        <v>115.30684804513605</v>
      </c>
      <c r="Q224" s="43">
        <f t="shared" si="7"/>
        <v>122.66841182539778</v>
      </c>
      <c r="R224" s="46"/>
      <c r="S224" s="5"/>
      <c r="T224" s="5"/>
      <c r="U224" s="5"/>
    </row>
    <row r="225" spans="1:21" x14ac:dyDescent="0.25">
      <c r="A225" s="41">
        <v>216</v>
      </c>
      <c r="B225" s="42" t="s">
        <v>248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4">
        <v>0</v>
      </c>
      <c r="O225" s="45"/>
      <c r="P225" s="43">
        <f t="shared" si="6"/>
        <v>0</v>
      </c>
      <c r="Q225" s="43">
        <f t="shared" si="7"/>
        <v>0</v>
      </c>
      <c r="R225" s="46"/>
      <c r="S225" s="5"/>
      <c r="T225" s="5"/>
      <c r="U225" s="5"/>
    </row>
    <row r="226" spans="1:21" x14ac:dyDescent="0.25">
      <c r="A226" s="41">
        <v>217</v>
      </c>
      <c r="B226" s="42" t="s">
        <v>249</v>
      </c>
      <c r="C226" s="43">
        <v>110.08587457510808</v>
      </c>
      <c r="D226" s="43">
        <v>114.16660664288759</v>
      </c>
      <c r="E226" s="43">
        <v>122.36642707810145</v>
      </c>
      <c r="F226" s="43">
        <v>124.17484086902459</v>
      </c>
      <c r="G226" s="43">
        <v>126.62858533841504</v>
      </c>
      <c r="H226" s="43">
        <v>128.47979519995931</v>
      </c>
      <c r="I226" s="43">
        <v>124.07048635371322</v>
      </c>
      <c r="J226" s="43">
        <v>135.82656304254357</v>
      </c>
      <c r="K226" s="43">
        <v>141.48475570512008</v>
      </c>
      <c r="L226" s="43">
        <v>143.60975270003681</v>
      </c>
      <c r="M226" s="43">
        <v>144.03102374223636</v>
      </c>
      <c r="N226" s="44">
        <v>149.3284086650668</v>
      </c>
      <c r="O226" s="45"/>
      <c r="P226" s="43">
        <f t="shared" si="6"/>
        <v>122.36642707810145</v>
      </c>
      <c r="Q226" s="43">
        <f t="shared" si="7"/>
        <v>149.3284086650668</v>
      </c>
      <c r="R226" s="46"/>
      <c r="S226" s="5"/>
      <c r="T226" s="5"/>
      <c r="U226" s="5"/>
    </row>
    <row r="227" spans="1:21" x14ac:dyDescent="0.25">
      <c r="A227" s="41">
        <v>218</v>
      </c>
      <c r="B227" s="42" t="s">
        <v>250</v>
      </c>
      <c r="C227" s="43">
        <v>113.42726669343418</v>
      </c>
      <c r="D227" s="43">
        <v>112.5855984466271</v>
      </c>
      <c r="E227" s="43">
        <v>116.96785749291017</v>
      </c>
      <c r="F227" s="43">
        <v>114.40345571705515</v>
      </c>
      <c r="G227" s="43">
        <v>115.65060915740193</v>
      </c>
      <c r="H227" s="43">
        <v>118.65978891208061</v>
      </c>
      <c r="I227" s="43">
        <v>117.57437342610781</v>
      </c>
      <c r="J227" s="43">
        <v>122.002927861454</v>
      </c>
      <c r="K227" s="43">
        <v>126.66817427991768</v>
      </c>
      <c r="L227" s="43">
        <v>133.04164658672548</v>
      </c>
      <c r="M227" s="43">
        <v>131.60541057072155</v>
      </c>
      <c r="N227" s="44">
        <v>135.75990059288631</v>
      </c>
      <c r="O227" s="45"/>
      <c r="P227" s="43">
        <f t="shared" si="6"/>
        <v>114.40345571705515</v>
      </c>
      <c r="Q227" s="43">
        <f t="shared" si="7"/>
        <v>135.75990059288631</v>
      </c>
      <c r="R227" s="46"/>
      <c r="S227" s="5"/>
      <c r="T227" s="5"/>
      <c r="U227" s="5"/>
    </row>
    <row r="228" spans="1:21" x14ac:dyDescent="0.25">
      <c r="A228" s="41">
        <v>219</v>
      </c>
      <c r="B228" s="42" t="s">
        <v>251</v>
      </c>
      <c r="C228" s="43">
        <v>119.91940261486805</v>
      </c>
      <c r="D228" s="43">
        <v>116.95157434655101</v>
      </c>
      <c r="E228" s="43">
        <v>120.12339435920877</v>
      </c>
      <c r="F228" s="43">
        <v>121.43989904393</v>
      </c>
      <c r="G228" s="43">
        <v>130.17583286013422</v>
      </c>
      <c r="H228" s="43">
        <v>133.36895154638935</v>
      </c>
      <c r="I228" s="43">
        <v>135.54430049445091</v>
      </c>
      <c r="J228" s="43">
        <v>138.41926491514681</v>
      </c>
      <c r="K228" s="43">
        <v>143.3813512463696</v>
      </c>
      <c r="L228" s="43">
        <v>147.48758615053123</v>
      </c>
      <c r="M228" s="43">
        <v>147.18401289765771</v>
      </c>
      <c r="N228" s="44">
        <v>147.88862087865689</v>
      </c>
      <c r="O228" s="45"/>
      <c r="P228" s="43">
        <f t="shared" si="6"/>
        <v>120.12339435920877</v>
      </c>
      <c r="Q228" s="43">
        <f t="shared" si="7"/>
        <v>147.88862087865689</v>
      </c>
      <c r="R228" s="46"/>
      <c r="S228" s="5"/>
      <c r="T228" s="5"/>
      <c r="U228" s="5"/>
    </row>
    <row r="229" spans="1:21" x14ac:dyDescent="0.25">
      <c r="A229" s="41">
        <v>220</v>
      </c>
      <c r="B229" s="42" t="s">
        <v>252</v>
      </c>
      <c r="C229" s="43">
        <v>121.628127090356</v>
      </c>
      <c r="D229" s="43">
        <v>119.05114689974452</v>
      </c>
      <c r="E229" s="43">
        <v>126.77576278363385</v>
      </c>
      <c r="F229" s="43">
        <v>124.30628491988082</v>
      </c>
      <c r="G229" s="43">
        <v>122.20399347186751</v>
      </c>
      <c r="H229" s="43">
        <v>122.93593240712002</v>
      </c>
      <c r="I229" s="43">
        <v>128.62317732898435</v>
      </c>
      <c r="J229" s="43">
        <v>131.21180841246112</v>
      </c>
      <c r="K229" s="43">
        <v>135.59252910647965</v>
      </c>
      <c r="L229" s="43">
        <v>140.70703507314281</v>
      </c>
      <c r="M229" s="43">
        <v>139.83087531796451</v>
      </c>
      <c r="N229" s="44">
        <v>142.87202238208275</v>
      </c>
      <c r="O229" s="45"/>
      <c r="P229" s="43">
        <f t="shared" si="6"/>
        <v>122.20399347186751</v>
      </c>
      <c r="Q229" s="43">
        <f t="shared" si="7"/>
        <v>142.87202238208275</v>
      </c>
      <c r="R229" s="46"/>
      <c r="S229" s="5"/>
      <c r="T229" s="5"/>
      <c r="U229" s="5"/>
    </row>
    <row r="230" spans="1:21" x14ac:dyDescent="0.25">
      <c r="A230" s="41">
        <v>221</v>
      </c>
      <c r="B230" s="42" t="s">
        <v>253</v>
      </c>
      <c r="C230" s="43">
        <v>211.03672468580692</v>
      </c>
      <c r="D230" s="43">
        <v>206.77019593919707</v>
      </c>
      <c r="E230" s="43">
        <v>229.59131141161518</v>
      </c>
      <c r="F230" s="43">
        <v>221.01062916685677</v>
      </c>
      <c r="G230" s="43">
        <v>224.97720346728656</v>
      </c>
      <c r="H230" s="43">
        <v>212.28722861833168</v>
      </c>
      <c r="I230" s="43">
        <v>219.92845908293521</v>
      </c>
      <c r="J230" s="43">
        <v>202.07443308034004</v>
      </c>
      <c r="K230" s="43">
        <v>210.61774675620293</v>
      </c>
      <c r="L230" s="43">
        <v>210.59416536311866</v>
      </c>
      <c r="M230" s="43">
        <v>224.96995884397023</v>
      </c>
      <c r="N230" s="44">
        <v>220.0825675197685</v>
      </c>
      <c r="O230" s="45"/>
      <c r="P230" s="43">
        <f t="shared" si="6"/>
        <v>202.07443308034004</v>
      </c>
      <c r="Q230" s="43">
        <f t="shared" si="7"/>
        <v>229.59131141161518</v>
      </c>
      <c r="R230" s="46"/>
      <c r="S230" s="5"/>
      <c r="T230" s="5"/>
      <c r="U230" s="5"/>
    </row>
    <row r="231" spans="1:21" x14ac:dyDescent="0.25">
      <c r="A231" s="41">
        <v>222</v>
      </c>
      <c r="B231" s="42" t="s">
        <v>254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4">
        <v>0</v>
      </c>
      <c r="O231" s="45"/>
      <c r="P231" s="43">
        <f t="shared" si="6"/>
        <v>0</v>
      </c>
      <c r="Q231" s="43">
        <f t="shared" si="7"/>
        <v>0</v>
      </c>
      <c r="R231" s="46"/>
      <c r="S231" s="5"/>
      <c r="T231" s="5"/>
      <c r="U231" s="5"/>
    </row>
    <row r="232" spans="1:21" x14ac:dyDescent="0.25">
      <c r="A232" s="41">
        <v>223</v>
      </c>
      <c r="B232" s="42" t="s">
        <v>255</v>
      </c>
      <c r="C232" s="43">
        <v>108.51624700306184</v>
      </c>
      <c r="D232" s="43">
        <v>106.67845551689234</v>
      </c>
      <c r="E232" s="43">
        <v>107.84205246841279</v>
      </c>
      <c r="F232" s="43">
        <v>106.52599366742899</v>
      </c>
      <c r="G232" s="43">
        <v>108.78760809537033</v>
      </c>
      <c r="H232" s="43">
        <v>117.61208905884943</v>
      </c>
      <c r="I232" s="43">
        <v>114.03398967819226</v>
      </c>
      <c r="J232" s="43">
        <v>108.0425405680971</v>
      </c>
      <c r="K232" s="43">
        <v>113.09137786092182</v>
      </c>
      <c r="L232" s="43">
        <v>107.82579629296103</v>
      </c>
      <c r="M232" s="43">
        <v>113.29542304921208</v>
      </c>
      <c r="N232" s="44">
        <v>105.19923728580116</v>
      </c>
      <c r="O232" s="45"/>
      <c r="P232" s="43">
        <f t="shared" si="6"/>
        <v>105.19923728580116</v>
      </c>
      <c r="Q232" s="43">
        <f t="shared" si="7"/>
        <v>117.61208905884943</v>
      </c>
      <c r="R232" s="46"/>
      <c r="S232" s="5"/>
      <c r="T232" s="5"/>
      <c r="U232" s="5"/>
    </row>
    <row r="233" spans="1:21" x14ac:dyDescent="0.25">
      <c r="A233" s="41">
        <v>224</v>
      </c>
      <c r="B233" s="42" t="s">
        <v>256</v>
      </c>
      <c r="C233" s="43">
        <v>264.6715241048326</v>
      </c>
      <c r="D233" s="43">
        <v>252.82676047272568</v>
      </c>
      <c r="E233" s="43">
        <v>304.4474121214804</v>
      </c>
      <c r="F233" s="43">
        <v>290.58247157071003</v>
      </c>
      <c r="G233" s="43">
        <v>243.14314127823292</v>
      </c>
      <c r="H233" s="43">
        <v>246.82074801236965</v>
      </c>
      <c r="I233" s="43">
        <v>234.13301894908685</v>
      </c>
      <c r="J233" s="43">
        <v>218.14764214805882</v>
      </c>
      <c r="K233" s="43">
        <v>222.96922236620787</v>
      </c>
      <c r="L233" s="43">
        <v>215.70489717083424</v>
      </c>
      <c r="M233" s="43">
        <v>211.04571526847153</v>
      </c>
      <c r="N233" s="44">
        <v>206.80355557223308</v>
      </c>
      <c r="O233" s="45"/>
      <c r="P233" s="43">
        <f t="shared" si="6"/>
        <v>206.80355557223308</v>
      </c>
      <c r="Q233" s="43">
        <f t="shared" si="7"/>
        <v>304.4474121214804</v>
      </c>
      <c r="R233" s="46"/>
      <c r="S233" s="5"/>
      <c r="T233" s="5"/>
      <c r="U233" s="5"/>
    </row>
    <row r="234" spans="1:21" x14ac:dyDescent="0.25">
      <c r="A234" s="41">
        <v>225</v>
      </c>
      <c r="B234" s="42" t="s">
        <v>257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4">
        <v>0</v>
      </c>
      <c r="O234" s="45"/>
      <c r="P234" s="43">
        <f t="shared" si="6"/>
        <v>0</v>
      </c>
      <c r="Q234" s="43">
        <f t="shared" si="7"/>
        <v>0</v>
      </c>
      <c r="R234" s="46"/>
      <c r="S234" s="5"/>
      <c r="T234" s="5"/>
      <c r="U234" s="5"/>
    </row>
    <row r="235" spans="1:21" x14ac:dyDescent="0.25">
      <c r="A235" s="41">
        <v>226</v>
      </c>
      <c r="B235" s="42" t="s">
        <v>258</v>
      </c>
      <c r="C235" s="43">
        <v>108.1631570180067</v>
      </c>
      <c r="D235" s="43">
        <v>107.13551558319713</v>
      </c>
      <c r="E235" s="43">
        <v>106.56689632828662</v>
      </c>
      <c r="F235" s="43">
        <v>108.65040753077851</v>
      </c>
      <c r="G235" s="43">
        <v>108.67744971776298</v>
      </c>
      <c r="H235" s="43">
        <v>111.47151460039626</v>
      </c>
      <c r="I235" s="43">
        <v>113.93444329044762</v>
      </c>
      <c r="J235" s="43">
        <v>108.93856628628433</v>
      </c>
      <c r="K235" s="43">
        <v>110.98961211847651</v>
      </c>
      <c r="L235" s="43">
        <v>106.14467783362144</v>
      </c>
      <c r="M235" s="43">
        <v>111.7289532090042</v>
      </c>
      <c r="N235" s="44">
        <v>110.86174731011633</v>
      </c>
      <c r="O235" s="45"/>
      <c r="P235" s="43">
        <f t="shared" si="6"/>
        <v>106.14467783362144</v>
      </c>
      <c r="Q235" s="43">
        <f t="shared" si="7"/>
        <v>113.93444329044762</v>
      </c>
      <c r="R235" s="46"/>
      <c r="S235" s="5"/>
      <c r="T235" s="5"/>
      <c r="U235" s="5"/>
    </row>
    <row r="236" spans="1:21" x14ac:dyDescent="0.25">
      <c r="A236" s="41">
        <v>227</v>
      </c>
      <c r="B236" s="42" t="s">
        <v>259</v>
      </c>
      <c r="C236" s="43">
        <v>106.20414261110223</v>
      </c>
      <c r="D236" s="43">
        <v>102.37761229508587</v>
      </c>
      <c r="E236" s="43">
        <v>108.31747357357425</v>
      </c>
      <c r="F236" s="43">
        <v>108.77692252622725</v>
      </c>
      <c r="G236" s="43">
        <v>116.00076351796676</v>
      </c>
      <c r="H236" s="43">
        <v>104.78501413403667</v>
      </c>
      <c r="I236" s="43">
        <v>112.93763977729192</v>
      </c>
      <c r="J236" s="43">
        <v>116.68257032540498</v>
      </c>
      <c r="K236" s="43">
        <v>120.67746311405601</v>
      </c>
      <c r="L236" s="43">
        <v>122.3768291736733</v>
      </c>
      <c r="M236" s="43">
        <v>128.94099772019604</v>
      </c>
      <c r="N236" s="44">
        <v>129.22834673246899</v>
      </c>
      <c r="O236" s="45"/>
      <c r="P236" s="43">
        <f t="shared" si="6"/>
        <v>104.78501413403667</v>
      </c>
      <c r="Q236" s="43">
        <f t="shared" si="7"/>
        <v>129.22834673246899</v>
      </c>
      <c r="R236" s="46"/>
      <c r="S236" s="5"/>
      <c r="T236" s="5"/>
      <c r="U236" s="5"/>
    </row>
    <row r="237" spans="1:21" x14ac:dyDescent="0.25">
      <c r="A237" s="41">
        <v>228</v>
      </c>
      <c r="B237" s="42" t="s">
        <v>260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4">
        <v>0</v>
      </c>
      <c r="O237" s="45"/>
      <c r="P237" s="43">
        <f t="shared" si="6"/>
        <v>0</v>
      </c>
      <c r="Q237" s="43">
        <f t="shared" si="7"/>
        <v>0</v>
      </c>
      <c r="R237" s="46"/>
      <c r="S237" s="5"/>
      <c r="T237" s="5"/>
      <c r="U237" s="5"/>
    </row>
    <row r="238" spans="1:21" x14ac:dyDescent="0.25">
      <c r="A238" s="41">
        <v>229</v>
      </c>
      <c r="B238" s="42" t="s">
        <v>261</v>
      </c>
      <c r="C238" s="43">
        <v>104.19312704681585</v>
      </c>
      <c r="D238" s="43">
        <v>101.588735828588</v>
      </c>
      <c r="E238" s="43">
        <v>111.81561829250282</v>
      </c>
      <c r="F238" s="43">
        <v>108.05067145279061</v>
      </c>
      <c r="G238" s="43">
        <v>109.67257030469642</v>
      </c>
      <c r="H238" s="43">
        <v>106.69879819197807</v>
      </c>
      <c r="I238" s="43">
        <v>114.30372945484638</v>
      </c>
      <c r="J238" s="43">
        <v>112.89924331108001</v>
      </c>
      <c r="K238" s="43">
        <v>109.46571192697388</v>
      </c>
      <c r="L238" s="43">
        <v>117.24185122474483</v>
      </c>
      <c r="M238" s="43">
        <v>119.1512888185992</v>
      </c>
      <c r="N238" s="44">
        <v>116.33739328195777</v>
      </c>
      <c r="O238" s="45"/>
      <c r="P238" s="43">
        <f t="shared" si="6"/>
        <v>106.69879819197807</v>
      </c>
      <c r="Q238" s="43">
        <f t="shared" si="7"/>
        <v>119.1512888185992</v>
      </c>
      <c r="R238" s="46"/>
      <c r="S238" s="5"/>
      <c r="T238" s="5"/>
      <c r="U238" s="5"/>
    </row>
    <row r="239" spans="1:21" x14ac:dyDescent="0.25">
      <c r="A239" s="41">
        <v>230</v>
      </c>
      <c r="B239" s="42" t="s">
        <v>262</v>
      </c>
      <c r="C239" s="43">
        <v>238.40188935934285</v>
      </c>
      <c r="D239" s="43">
        <v>206.59804930171632</v>
      </c>
      <c r="E239" s="43">
        <v>207.56648648455044</v>
      </c>
      <c r="F239" s="43">
        <v>231.74399050054529</v>
      </c>
      <c r="G239" s="43">
        <v>246.80804009511343</v>
      </c>
      <c r="H239" s="43">
        <v>212.72078174393391</v>
      </c>
      <c r="I239" s="43">
        <v>207.76105145056118</v>
      </c>
      <c r="J239" s="43">
        <v>214.61187550152857</v>
      </c>
      <c r="K239" s="43">
        <v>220.54492415784037</v>
      </c>
      <c r="L239" s="43">
        <v>212.92064992710834</v>
      </c>
      <c r="M239" s="43">
        <v>199.6458793525982</v>
      </c>
      <c r="N239" s="44">
        <v>195.49846669763863</v>
      </c>
      <c r="O239" s="45"/>
      <c r="P239" s="43">
        <f t="shared" si="6"/>
        <v>195.49846669763863</v>
      </c>
      <c r="Q239" s="43">
        <f t="shared" si="7"/>
        <v>246.80804009511343</v>
      </c>
      <c r="R239" s="46"/>
      <c r="S239" s="5"/>
      <c r="T239" s="5"/>
      <c r="U239" s="5"/>
    </row>
    <row r="240" spans="1:21" x14ac:dyDescent="0.25">
      <c r="A240" s="41">
        <v>231</v>
      </c>
      <c r="B240" s="42" t="s">
        <v>263</v>
      </c>
      <c r="C240" s="43">
        <v>100.08418919024615</v>
      </c>
      <c r="D240" s="43">
        <v>102.63782743655972</v>
      </c>
      <c r="E240" s="43">
        <v>105.13584885339738</v>
      </c>
      <c r="F240" s="43">
        <v>102.32923856738086</v>
      </c>
      <c r="G240" s="43">
        <v>103.13092131507462</v>
      </c>
      <c r="H240" s="43">
        <v>103.3065964851843</v>
      </c>
      <c r="I240" s="43">
        <v>105.80672878814997</v>
      </c>
      <c r="J240" s="43">
        <v>109.98702814157946</v>
      </c>
      <c r="K240" s="43">
        <v>116.76901962791939</v>
      </c>
      <c r="L240" s="43">
        <v>122.68291080823572</v>
      </c>
      <c r="M240" s="43">
        <v>125.38331692740682</v>
      </c>
      <c r="N240" s="44">
        <v>123.80890346535813</v>
      </c>
      <c r="O240" s="45"/>
      <c r="P240" s="43">
        <f t="shared" si="6"/>
        <v>102.32923856738086</v>
      </c>
      <c r="Q240" s="43">
        <f t="shared" si="7"/>
        <v>125.38331692740682</v>
      </c>
      <c r="R240" s="46"/>
      <c r="S240" s="5"/>
      <c r="T240" s="5"/>
      <c r="U240" s="5"/>
    </row>
    <row r="241" spans="1:21" x14ac:dyDescent="0.25">
      <c r="A241" s="41">
        <v>232</v>
      </c>
      <c r="B241" s="42" t="s">
        <v>264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4">
        <v>0</v>
      </c>
      <c r="O241" s="45"/>
      <c r="P241" s="43">
        <f t="shared" si="6"/>
        <v>0</v>
      </c>
      <c r="Q241" s="43">
        <f t="shared" si="7"/>
        <v>0</v>
      </c>
      <c r="R241" s="46"/>
      <c r="S241" s="5"/>
      <c r="T241" s="5"/>
      <c r="U241" s="5"/>
    </row>
    <row r="242" spans="1:21" x14ac:dyDescent="0.25">
      <c r="A242" s="41">
        <v>233</v>
      </c>
      <c r="B242" s="42" t="s">
        <v>265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4">
        <v>0</v>
      </c>
      <c r="O242" s="45"/>
      <c r="P242" s="43">
        <f t="shared" si="6"/>
        <v>0</v>
      </c>
      <c r="Q242" s="43">
        <f t="shared" si="7"/>
        <v>0</v>
      </c>
      <c r="R242" s="46"/>
      <c r="S242" s="5"/>
      <c r="T242" s="5"/>
      <c r="U242" s="5"/>
    </row>
    <row r="243" spans="1:21" x14ac:dyDescent="0.25">
      <c r="A243" s="41">
        <v>234</v>
      </c>
      <c r="B243" s="42" t="s">
        <v>266</v>
      </c>
      <c r="C243" s="43">
        <v>142.80223390591914</v>
      </c>
      <c r="D243" s="43">
        <v>143.46906392352412</v>
      </c>
      <c r="E243" s="43">
        <v>151.99313751514472</v>
      </c>
      <c r="F243" s="43">
        <v>167.66938295000361</v>
      </c>
      <c r="G243" s="43">
        <v>214.94576131585313</v>
      </c>
      <c r="H243" s="43">
        <v>209.66430956194176</v>
      </c>
      <c r="I243" s="43">
        <v>235.94237894359966</v>
      </c>
      <c r="J243" s="43">
        <v>213.93795398175865</v>
      </c>
      <c r="K243" s="43">
        <v>199.46171049573078</v>
      </c>
      <c r="L243" s="43">
        <v>200.14375434400549</v>
      </c>
      <c r="M243" s="43">
        <v>196.18024636275146</v>
      </c>
      <c r="N243" s="44">
        <v>177.68227785956211</v>
      </c>
      <c r="O243" s="45"/>
      <c r="P243" s="43">
        <f t="shared" si="6"/>
        <v>151.99313751514472</v>
      </c>
      <c r="Q243" s="43">
        <f t="shared" si="7"/>
        <v>235.94237894359966</v>
      </c>
      <c r="R243" s="46"/>
      <c r="S243" s="5"/>
      <c r="T243" s="5"/>
      <c r="U243" s="5"/>
    </row>
    <row r="244" spans="1:21" x14ac:dyDescent="0.25">
      <c r="A244" s="41">
        <v>235</v>
      </c>
      <c r="B244" s="42" t="s">
        <v>267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4">
        <v>0</v>
      </c>
      <c r="O244" s="45"/>
      <c r="P244" s="43">
        <f t="shared" si="6"/>
        <v>0</v>
      </c>
      <c r="Q244" s="43">
        <f t="shared" si="7"/>
        <v>0</v>
      </c>
      <c r="R244" s="46"/>
      <c r="S244" s="5"/>
      <c r="T244" s="5"/>
      <c r="U244" s="5"/>
    </row>
    <row r="245" spans="1:21" x14ac:dyDescent="0.25">
      <c r="A245" s="41">
        <v>236</v>
      </c>
      <c r="B245" s="42" t="s">
        <v>268</v>
      </c>
      <c r="C245" s="43">
        <v>104.70358820146916</v>
      </c>
      <c r="D245" s="43">
        <v>106.20364597470603</v>
      </c>
      <c r="E245" s="43">
        <v>113.68645861228899</v>
      </c>
      <c r="F245" s="43">
        <v>109.65255681446531</v>
      </c>
      <c r="G245" s="43">
        <v>109.10257113836268</v>
      </c>
      <c r="H245" s="43">
        <v>110.36987166313865</v>
      </c>
      <c r="I245" s="43">
        <v>115.91939823688391</v>
      </c>
      <c r="J245" s="43">
        <v>113.96453710415284</v>
      </c>
      <c r="K245" s="43">
        <v>118.73500385499894</v>
      </c>
      <c r="L245" s="43">
        <v>121.67789978382879</v>
      </c>
      <c r="M245" s="43">
        <v>119.5588587759168</v>
      </c>
      <c r="N245" s="44">
        <v>118.22429280170212</v>
      </c>
      <c r="O245" s="45"/>
      <c r="P245" s="43">
        <f t="shared" si="6"/>
        <v>109.10257113836268</v>
      </c>
      <c r="Q245" s="43">
        <f t="shared" si="7"/>
        <v>121.67789978382879</v>
      </c>
      <c r="R245" s="46"/>
      <c r="S245" s="5"/>
      <c r="T245" s="5"/>
      <c r="U245" s="5"/>
    </row>
    <row r="246" spans="1:21" x14ac:dyDescent="0.25">
      <c r="A246" s="41">
        <v>237</v>
      </c>
      <c r="B246" s="42" t="s">
        <v>269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0</v>
      </c>
      <c r="N246" s="44">
        <v>0</v>
      </c>
      <c r="O246" s="45"/>
      <c r="P246" s="43">
        <f t="shared" si="6"/>
        <v>0</v>
      </c>
      <c r="Q246" s="43">
        <f t="shared" si="7"/>
        <v>0</v>
      </c>
      <c r="R246" s="46"/>
      <c r="S246" s="5"/>
      <c r="T246" s="5"/>
      <c r="U246" s="5"/>
    </row>
    <row r="247" spans="1:21" x14ac:dyDescent="0.25">
      <c r="A247" s="41">
        <v>238</v>
      </c>
      <c r="B247" s="42" t="s">
        <v>270</v>
      </c>
      <c r="C247" s="43">
        <v>122.55743375735486</v>
      </c>
      <c r="D247" s="43">
        <v>122.15275777955661</v>
      </c>
      <c r="E247" s="43">
        <v>129.48618784510239</v>
      </c>
      <c r="F247" s="43">
        <v>132.39966838064919</v>
      </c>
      <c r="G247" s="43">
        <v>123.65048771658489</v>
      </c>
      <c r="H247" s="43">
        <v>128.29590816659226</v>
      </c>
      <c r="I247" s="43">
        <v>140.67667970837127</v>
      </c>
      <c r="J247" s="43">
        <v>149.14736496380783</v>
      </c>
      <c r="K247" s="43">
        <v>150.16855756842216</v>
      </c>
      <c r="L247" s="43">
        <v>162.12939082164576</v>
      </c>
      <c r="M247" s="43">
        <v>167.30249560131244</v>
      </c>
      <c r="N247" s="44">
        <v>157.50868094614412</v>
      </c>
      <c r="O247" s="45"/>
      <c r="P247" s="43">
        <f t="shared" si="6"/>
        <v>123.65048771658489</v>
      </c>
      <c r="Q247" s="43">
        <f t="shared" si="7"/>
        <v>167.30249560131244</v>
      </c>
      <c r="R247" s="46"/>
      <c r="S247" s="5"/>
      <c r="T247" s="5"/>
      <c r="U247" s="5"/>
    </row>
    <row r="248" spans="1:21" x14ac:dyDescent="0.25">
      <c r="A248" s="41">
        <v>239</v>
      </c>
      <c r="B248" s="42" t="s">
        <v>271</v>
      </c>
      <c r="C248" s="43">
        <v>117.42492310396091</v>
      </c>
      <c r="D248" s="43">
        <v>116.11835349365984</v>
      </c>
      <c r="E248" s="43">
        <v>116.50652739971754</v>
      </c>
      <c r="F248" s="43">
        <v>117.18743732720291</v>
      </c>
      <c r="G248" s="43">
        <v>118.05574570983583</v>
      </c>
      <c r="H248" s="43">
        <v>118.87085751863617</v>
      </c>
      <c r="I248" s="43">
        <v>123.36308300635548</v>
      </c>
      <c r="J248" s="43">
        <v>126.52935076378805</v>
      </c>
      <c r="K248" s="43">
        <v>134.48492035788641</v>
      </c>
      <c r="L248" s="43">
        <v>134.60324210309159</v>
      </c>
      <c r="M248" s="43">
        <v>137.0413129930017</v>
      </c>
      <c r="N248" s="44">
        <v>137.56181569418479</v>
      </c>
      <c r="O248" s="45"/>
      <c r="P248" s="43">
        <f t="shared" si="6"/>
        <v>116.50652739971754</v>
      </c>
      <c r="Q248" s="43">
        <f t="shared" si="7"/>
        <v>137.56181569418479</v>
      </c>
      <c r="R248" s="46"/>
      <c r="S248" s="5"/>
      <c r="T248" s="5"/>
      <c r="U248" s="5"/>
    </row>
    <row r="249" spans="1:21" x14ac:dyDescent="0.25">
      <c r="A249" s="41">
        <v>240</v>
      </c>
      <c r="B249" s="42" t="s">
        <v>272</v>
      </c>
      <c r="C249" s="43">
        <v>131.4937349869268</v>
      </c>
      <c r="D249" s="43">
        <v>128.23715246375087</v>
      </c>
      <c r="E249" s="43">
        <v>131.11634058783216</v>
      </c>
      <c r="F249" s="43">
        <v>137.93616231244084</v>
      </c>
      <c r="G249" s="43">
        <v>148.94415070910395</v>
      </c>
      <c r="H249" s="43">
        <v>150.83384148546469</v>
      </c>
      <c r="I249" s="43">
        <v>150.72240549802655</v>
      </c>
      <c r="J249" s="43">
        <v>170.20950879470135</v>
      </c>
      <c r="K249" s="43">
        <v>156.92637289254867</v>
      </c>
      <c r="L249" s="43">
        <v>160.14170920305565</v>
      </c>
      <c r="M249" s="43">
        <v>162.10402663542769</v>
      </c>
      <c r="N249" s="44">
        <v>163.41108920747641</v>
      </c>
      <c r="O249" s="45"/>
      <c r="P249" s="43">
        <f t="shared" si="6"/>
        <v>131.11634058783216</v>
      </c>
      <c r="Q249" s="43">
        <f t="shared" si="7"/>
        <v>170.20950879470135</v>
      </c>
      <c r="R249" s="46"/>
      <c r="S249" s="5"/>
      <c r="T249" s="5"/>
      <c r="U249" s="5"/>
    </row>
    <row r="250" spans="1:21" x14ac:dyDescent="0.25">
      <c r="A250" s="41">
        <v>241</v>
      </c>
      <c r="B250" s="42" t="s">
        <v>273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4">
        <v>0</v>
      </c>
      <c r="O250" s="45"/>
      <c r="P250" s="43">
        <f t="shared" si="6"/>
        <v>0</v>
      </c>
      <c r="Q250" s="43">
        <f t="shared" si="7"/>
        <v>0</v>
      </c>
      <c r="R250" s="46"/>
      <c r="S250" s="5"/>
      <c r="T250" s="5"/>
      <c r="U250" s="5"/>
    </row>
    <row r="251" spans="1:21" x14ac:dyDescent="0.25">
      <c r="A251" s="41">
        <v>242</v>
      </c>
      <c r="B251" s="42" t="s">
        <v>274</v>
      </c>
      <c r="C251" s="43">
        <v>339.48679813847815</v>
      </c>
      <c r="D251" s="43">
        <v>350.52369536166424</v>
      </c>
      <c r="E251" s="43">
        <v>348.03043292780285</v>
      </c>
      <c r="F251" s="43">
        <v>301.80803925132142</v>
      </c>
      <c r="G251" s="43">
        <v>377.5023006559997</v>
      </c>
      <c r="H251" s="43">
        <v>356.10734667686671</v>
      </c>
      <c r="I251" s="43">
        <v>326.86291025350147</v>
      </c>
      <c r="J251" s="43">
        <v>363.90018199073319</v>
      </c>
      <c r="K251" s="43">
        <v>318.84569222163071</v>
      </c>
      <c r="L251" s="43">
        <v>372.67143951434178</v>
      </c>
      <c r="M251" s="43">
        <v>380.38092124353403</v>
      </c>
      <c r="N251" s="44">
        <v>506.7586426107398</v>
      </c>
      <c r="O251" s="45"/>
      <c r="P251" s="43">
        <f t="shared" si="6"/>
        <v>301.80803925132142</v>
      </c>
      <c r="Q251" s="43">
        <f t="shared" si="7"/>
        <v>506.7586426107398</v>
      </c>
      <c r="R251" s="46"/>
      <c r="S251" s="5"/>
      <c r="T251" s="5"/>
      <c r="U251" s="5"/>
    </row>
    <row r="252" spans="1:21" x14ac:dyDescent="0.25">
      <c r="A252" s="41">
        <v>243</v>
      </c>
      <c r="B252" s="42" t="s">
        <v>275</v>
      </c>
      <c r="C252" s="43">
        <v>115.53825857718299</v>
      </c>
      <c r="D252" s="43">
        <v>124.52845795432124</v>
      </c>
      <c r="E252" s="43">
        <v>115.81520394676743</v>
      </c>
      <c r="F252" s="43">
        <v>117.88207423906304</v>
      </c>
      <c r="G252" s="43">
        <v>114.35857701249397</v>
      </c>
      <c r="H252" s="43">
        <v>117.92605269171813</v>
      </c>
      <c r="I252" s="43">
        <v>118.43059427091886</v>
      </c>
      <c r="J252" s="43">
        <v>119.75523680200337</v>
      </c>
      <c r="K252" s="43">
        <v>124.3613094589826</v>
      </c>
      <c r="L252" s="43">
        <v>123.603106514578</v>
      </c>
      <c r="M252" s="43">
        <v>120.78065894036534</v>
      </c>
      <c r="N252" s="44">
        <v>120.697061126431</v>
      </c>
      <c r="O252" s="45"/>
      <c r="P252" s="43">
        <f t="shared" si="6"/>
        <v>114.35857701249397</v>
      </c>
      <c r="Q252" s="43">
        <f t="shared" si="7"/>
        <v>124.3613094589826</v>
      </c>
      <c r="R252" s="46"/>
      <c r="S252" s="5"/>
      <c r="T252" s="5"/>
      <c r="U252" s="5"/>
    </row>
    <row r="253" spans="1:21" x14ac:dyDescent="0.25">
      <c r="A253" s="41">
        <v>244</v>
      </c>
      <c r="B253" s="42" t="s">
        <v>276</v>
      </c>
      <c r="C253" s="43">
        <v>122.4362195461469</v>
      </c>
      <c r="D253" s="43">
        <v>126.35258544713346</v>
      </c>
      <c r="E253" s="43">
        <v>134.77583672480426</v>
      </c>
      <c r="F253" s="43">
        <v>131.42349930474165</v>
      </c>
      <c r="G253" s="43">
        <v>126.87814126148145</v>
      </c>
      <c r="H253" s="43">
        <v>125.88333204777899</v>
      </c>
      <c r="I253" s="43">
        <v>131.19804176324499</v>
      </c>
      <c r="J253" s="43">
        <v>127.73608739671045</v>
      </c>
      <c r="K253" s="43">
        <v>134.1490868224441</v>
      </c>
      <c r="L253" s="43">
        <v>140.51894054759615</v>
      </c>
      <c r="M253" s="43">
        <v>138.96062842062773</v>
      </c>
      <c r="N253" s="44">
        <v>136.06003665175945</v>
      </c>
      <c r="O253" s="45"/>
      <c r="P253" s="43">
        <f t="shared" si="6"/>
        <v>125.88333204777899</v>
      </c>
      <c r="Q253" s="43">
        <f t="shared" si="7"/>
        <v>140.51894054759615</v>
      </c>
      <c r="R253" s="46"/>
      <c r="S253" s="5"/>
      <c r="T253" s="5"/>
      <c r="U253" s="5"/>
    </row>
    <row r="254" spans="1:21" x14ac:dyDescent="0.25">
      <c r="A254" s="41">
        <v>245</v>
      </c>
      <c r="B254" s="42" t="s">
        <v>277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0</v>
      </c>
      <c r="N254" s="44">
        <v>0</v>
      </c>
      <c r="O254" s="45"/>
      <c r="P254" s="43">
        <f t="shared" si="6"/>
        <v>0</v>
      </c>
      <c r="Q254" s="43">
        <f t="shared" si="7"/>
        <v>0</v>
      </c>
      <c r="R254" s="46"/>
      <c r="S254" s="5"/>
      <c r="T254" s="5"/>
      <c r="U254" s="5"/>
    </row>
    <row r="255" spans="1:21" x14ac:dyDescent="0.25">
      <c r="A255" s="41">
        <v>246</v>
      </c>
      <c r="B255" s="42" t="s">
        <v>278</v>
      </c>
      <c r="C255" s="43">
        <v>115.7980141788947</v>
      </c>
      <c r="D255" s="43">
        <v>113.71130696149878</v>
      </c>
      <c r="E255" s="43">
        <v>119.33829813021548</v>
      </c>
      <c r="F255" s="43">
        <v>116.30266842046042</v>
      </c>
      <c r="G255" s="43">
        <v>113.97128992091243</v>
      </c>
      <c r="H255" s="43">
        <v>119.82796021294047</v>
      </c>
      <c r="I255" s="43">
        <v>121.81628760642802</v>
      </c>
      <c r="J255" s="43">
        <v>123.47383434611268</v>
      </c>
      <c r="K255" s="43">
        <v>127.24621488874637</v>
      </c>
      <c r="L255" s="43">
        <v>128.24411908010259</v>
      </c>
      <c r="M255" s="43">
        <v>136.69056521411454</v>
      </c>
      <c r="N255" s="44">
        <v>134.64172863299731</v>
      </c>
      <c r="O255" s="45"/>
      <c r="P255" s="43">
        <f t="shared" si="6"/>
        <v>113.97128992091243</v>
      </c>
      <c r="Q255" s="43">
        <f t="shared" si="7"/>
        <v>136.69056521411454</v>
      </c>
      <c r="R255" s="46"/>
      <c r="S255" s="5"/>
      <c r="T255" s="5"/>
      <c r="U255" s="5"/>
    </row>
    <row r="256" spans="1:21" x14ac:dyDescent="0.25">
      <c r="A256" s="41">
        <v>247</v>
      </c>
      <c r="B256" s="42" t="s">
        <v>279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4">
        <v>0</v>
      </c>
      <c r="O256" s="45"/>
      <c r="P256" s="43">
        <f t="shared" si="6"/>
        <v>0</v>
      </c>
      <c r="Q256" s="43">
        <f t="shared" si="7"/>
        <v>0</v>
      </c>
      <c r="R256" s="46"/>
      <c r="S256" s="5"/>
      <c r="T256" s="5"/>
      <c r="U256" s="5"/>
    </row>
    <row r="257" spans="1:21" x14ac:dyDescent="0.25">
      <c r="A257" s="41">
        <v>248</v>
      </c>
      <c r="B257" s="42" t="s">
        <v>280</v>
      </c>
      <c r="C257" s="43">
        <v>105.24745864181433</v>
      </c>
      <c r="D257" s="43">
        <v>105.82489443713602</v>
      </c>
      <c r="E257" s="43">
        <v>105.94225535979676</v>
      </c>
      <c r="F257" s="43">
        <v>106.21492624502713</v>
      </c>
      <c r="G257" s="43">
        <v>103.94988199615804</v>
      </c>
      <c r="H257" s="43">
        <v>106.52698913304491</v>
      </c>
      <c r="I257" s="43">
        <v>106.74522738424082</v>
      </c>
      <c r="J257" s="43">
        <v>106.48514459364169</v>
      </c>
      <c r="K257" s="43">
        <v>110.84862038006588</v>
      </c>
      <c r="L257" s="43">
        <v>109.88610158097696</v>
      </c>
      <c r="M257" s="43">
        <v>107.71523567393591</v>
      </c>
      <c r="N257" s="44">
        <v>105.73568503975631</v>
      </c>
      <c r="O257" s="45"/>
      <c r="P257" s="43">
        <f t="shared" si="6"/>
        <v>103.94988199615804</v>
      </c>
      <c r="Q257" s="43">
        <f t="shared" si="7"/>
        <v>110.84862038006588</v>
      </c>
      <c r="R257" s="46"/>
      <c r="S257" s="5"/>
      <c r="T257" s="5"/>
      <c r="U257" s="5"/>
    </row>
    <row r="258" spans="1:21" x14ac:dyDescent="0.25">
      <c r="A258" s="41">
        <v>249</v>
      </c>
      <c r="B258" s="42" t="s">
        <v>281</v>
      </c>
      <c r="C258" s="43">
        <v>147.64956837697835</v>
      </c>
      <c r="D258" s="43">
        <v>169.4431922316673</v>
      </c>
      <c r="E258" s="43">
        <v>175.23308756803533</v>
      </c>
      <c r="F258" s="43">
        <v>197.2884719150818</v>
      </c>
      <c r="G258" s="43">
        <v>199.15670405652372</v>
      </c>
      <c r="H258" s="43">
        <v>221.58758738758871</v>
      </c>
      <c r="I258" s="43">
        <v>247.22794519229066</v>
      </c>
      <c r="J258" s="43">
        <v>232.88515302021887</v>
      </c>
      <c r="K258" s="43">
        <v>277.74398434611595</v>
      </c>
      <c r="L258" s="43">
        <v>277.74398434611595</v>
      </c>
      <c r="M258" s="43">
        <v>222.09242164988186</v>
      </c>
      <c r="N258" s="44">
        <v>254.20502919604493</v>
      </c>
      <c r="O258" s="45"/>
      <c r="P258" s="43">
        <f t="shared" si="6"/>
        <v>175.23308756803533</v>
      </c>
      <c r="Q258" s="43">
        <f t="shared" si="7"/>
        <v>277.74398434611595</v>
      </c>
      <c r="R258" s="46"/>
      <c r="S258" s="5"/>
      <c r="T258" s="5"/>
      <c r="U258" s="5"/>
    </row>
    <row r="259" spans="1:21" x14ac:dyDescent="0.25">
      <c r="A259" s="41">
        <v>250</v>
      </c>
      <c r="B259" s="42" t="s">
        <v>282</v>
      </c>
      <c r="C259" s="43">
        <v>140.58324941064348</v>
      </c>
      <c r="D259" s="43">
        <v>126.05004719693783</v>
      </c>
      <c r="E259" s="43">
        <v>129.80371675769692</v>
      </c>
      <c r="F259" s="43">
        <v>139.54270808407378</v>
      </c>
      <c r="G259" s="43">
        <v>136.42044339362235</v>
      </c>
      <c r="H259" s="43">
        <v>134.95633661083926</v>
      </c>
      <c r="I259" s="43">
        <v>139.69867799685849</v>
      </c>
      <c r="J259" s="43">
        <v>139.12201700007515</v>
      </c>
      <c r="K259" s="43">
        <v>144.38125915304718</v>
      </c>
      <c r="L259" s="43">
        <v>150.17625746933143</v>
      </c>
      <c r="M259" s="43">
        <v>140.34004514833771</v>
      </c>
      <c r="N259" s="44">
        <v>131.80866421312192</v>
      </c>
      <c r="O259" s="45"/>
      <c r="P259" s="43">
        <f t="shared" si="6"/>
        <v>129.80371675769692</v>
      </c>
      <c r="Q259" s="43">
        <f t="shared" si="7"/>
        <v>150.17625746933143</v>
      </c>
      <c r="R259" s="46"/>
      <c r="S259" s="5"/>
      <c r="T259" s="5"/>
      <c r="U259" s="5"/>
    </row>
    <row r="260" spans="1:21" x14ac:dyDescent="0.25">
      <c r="A260" s="41">
        <v>251</v>
      </c>
      <c r="B260" s="42" t="s">
        <v>283</v>
      </c>
      <c r="C260" s="43">
        <v>106.7237198825465</v>
      </c>
      <c r="D260" s="43">
        <v>112.60807686824843</v>
      </c>
      <c r="E260" s="43">
        <v>121.02661799752134</v>
      </c>
      <c r="F260" s="43">
        <v>116.51397107208294</v>
      </c>
      <c r="G260" s="43">
        <v>119.40990408625045</v>
      </c>
      <c r="H260" s="43">
        <v>114.1206946562714</v>
      </c>
      <c r="I260" s="43">
        <v>124.38942341893731</v>
      </c>
      <c r="J260" s="43">
        <v>116.2098894633194</v>
      </c>
      <c r="K260" s="43">
        <v>116.48567259664414</v>
      </c>
      <c r="L260" s="43">
        <v>122.06355188753173</v>
      </c>
      <c r="M260" s="43">
        <v>127.74139121474299</v>
      </c>
      <c r="N260" s="44">
        <v>122.98120235831695</v>
      </c>
      <c r="O260" s="45"/>
      <c r="P260" s="43">
        <f t="shared" si="6"/>
        <v>114.1206946562714</v>
      </c>
      <c r="Q260" s="43">
        <f t="shared" si="7"/>
        <v>127.74139121474299</v>
      </c>
      <c r="R260" s="46"/>
      <c r="S260" s="5"/>
      <c r="T260" s="5"/>
      <c r="U260" s="5"/>
    </row>
    <row r="261" spans="1:21" x14ac:dyDescent="0.25">
      <c r="A261" s="41">
        <v>252</v>
      </c>
      <c r="B261" s="42" t="s">
        <v>284</v>
      </c>
      <c r="C261" s="43">
        <v>131.98674996043641</v>
      </c>
      <c r="D261" s="43">
        <v>133.01779874605211</v>
      </c>
      <c r="E261" s="43">
        <v>154.92447375688792</v>
      </c>
      <c r="F261" s="43">
        <v>166.32137226045543</v>
      </c>
      <c r="G261" s="43">
        <v>171.19077693875505</v>
      </c>
      <c r="H261" s="43">
        <v>172.14831309344615</v>
      </c>
      <c r="I261" s="43">
        <v>176.8199174135533</v>
      </c>
      <c r="J261" s="43">
        <v>173.88127722630497</v>
      </c>
      <c r="K261" s="43">
        <v>185.92903902124803</v>
      </c>
      <c r="L261" s="43">
        <v>190.70506348075108</v>
      </c>
      <c r="M261" s="43">
        <v>202.08270059367183</v>
      </c>
      <c r="N261" s="44">
        <v>199.82184545038737</v>
      </c>
      <c r="O261" s="45"/>
      <c r="P261" s="43">
        <f t="shared" si="6"/>
        <v>154.92447375688792</v>
      </c>
      <c r="Q261" s="43">
        <f t="shared" si="7"/>
        <v>202.08270059367183</v>
      </c>
      <c r="R261" s="46"/>
      <c r="S261" s="5"/>
      <c r="T261" s="5"/>
      <c r="U261" s="5"/>
    </row>
    <row r="262" spans="1:21" x14ac:dyDescent="0.25">
      <c r="A262" s="41">
        <v>253</v>
      </c>
      <c r="B262" s="42" t="s">
        <v>285</v>
      </c>
      <c r="C262" s="43">
        <v>336.69347011297606</v>
      </c>
      <c r="D262" s="43">
        <v>319.45249711416278</v>
      </c>
      <c r="E262" s="43">
        <v>262.80028395470111</v>
      </c>
      <c r="F262" s="43">
        <v>275.16498348564642</v>
      </c>
      <c r="G262" s="43">
        <v>282.64386482063384</v>
      </c>
      <c r="H262" s="43">
        <v>258.2292352524193</v>
      </c>
      <c r="I262" s="43">
        <v>263.78080087387514</v>
      </c>
      <c r="J262" s="43">
        <v>260.36228232172863</v>
      </c>
      <c r="K262" s="43">
        <v>293.16591205261881</v>
      </c>
      <c r="L262" s="43">
        <v>295.33772187729085</v>
      </c>
      <c r="M262" s="43">
        <v>328.30227163082151</v>
      </c>
      <c r="N262" s="44">
        <v>361.82548398739425</v>
      </c>
      <c r="O262" s="45"/>
      <c r="P262" s="43">
        <f t="shared" si="6"/>
        <v>258.2292352524193</v>
      </c>
      <c r="Q262" s="43">
        <f t="shared" si="7"/>
        <v>361.82548398739425</v>
      </c>
      <c r="R262" s="46"/>
      <c r="S262" s="5"/>
      <c r="T262" s="5"/>
      <c r="U262" s="5"/>
    </row>
    <row r="263" spans="1:21" x14ac:dyDescent="0.25">
      <c r="A263" s="41">
        <v>254</v>
      </c>
      <c r="B263" s="42" t="s">
        <v>286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4">
        <v>0</v>
      </c>
      <c r="O263" s="45"/>
      <c r="P263" s="43">
        <f t="shared" si="6"/>
        <v>0</v>
      </c>
      <c r="Q263" s="43">
        <f t="shared" si="7"/>
        <v>0</v>
      </c>
      <c r="R263" s="46"/>
      <c r="S263" s="5"/>
      <c r="T263" s="5"/>
      <c r="U263" s="5"/>
    </row>
    <row r="264" spans="1:21" x14ac:dyDescent="0.25">
      <c r="A264" s="41">
        <v>255</v>
      </c>
      <c r="B264" s="42" t="s">
        <v>287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4">
        <v>0</v>
      </c>
      <c r="O264" s="45"/>
      <c r="P264" s="43">
        <f t="shared" si="6"/>
        <v>0</v>
      </c>
      <c r="Q264" s="43">
        <f t="shared" si="7"/>
        <v>0</v>
      </c>
      <c r="R264" s="46"/>
      <c r="S264" s="5"/>
      <c r="T264" s="5"/>
      <c r="U264" s="5"/>
    </row>
    <row r="265" spans="1:21" x14ac:dyDescent="0.25">
      <c r="A265" s="41">
        <v>256</v>
      </c>
      <c r="B265" s="42" t="s">
        <v>288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4">
        <v>0</v>
      </c>
      <c r="O265" s="45"/>
      <c r="P265" s="43">
        <f t="shared" si="6"/>
        <v>0</v>
      </c>
      <c r="Q265" s="43">
        <f t="shared" si="7"/>
        <v>0</v>
      </c>
      <c r="R265" s="46"/>
      <c r="S265" s="5"/>
      <c r="T265" s="5"/>
      <c r="U265" s="5"/>
    </row>
    <row r="266" spans="1:21" x14ac:dyDescent="0.25">
      <c r="A266" s="41">
        <v>257</v>
      </c>
      <c r="B266" s="42" t="s">
        <v>289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4">
        <v>0</v>
      </c>
      <c r="O266" s="45"/>
      <c r="P266" s="43">
        <f t="shared" si="6"/>
        <v>0</v>
      </c>
      <c r="Q266" s="43">
        <f t="shared" si="7"/>
        <v>0</v>
      </c>
      <c r="R266" s="46"/>
      <c r="S266" s="5"/>
      <c r="T266" s="5"/>
      <c r="U266" s="5"/>
    </row>
    <row r="267" spans="1:21" x14ac:dyDescent="0.25">
      <c r="A267" s="41">
        <v>258</v>
      </c>
      <c r="B267" s="42" t="s">
        <v>290</v>
      </c>
      <c r="C267" s="43">
        <v>117.7354531584493</v>
      </c>
      <c r="D267" s="43">
        <v>122.1810404878825</v>
      </c>
      <c r="E267" s="43">
        <v>114.00301480675341</v>
      </c>
      <c r="F267" s="43">
        <v>117.37817953003422</v>
      </c>
      <c r="G267" s="43">
        <v>118.55740112574109</v>
      </c>
      <c r="H267" s="43">
        <v>125.10612347660364</v>
      </c>
      <c r="I267" s="43">
        <v>128.44425417943717</v>
      </c>
      <c r="J267" s="43">
        <v>133.00118044789664</v>
      </c>
      <c r="K267" s="43">
        <v>139.13254225178929</v>
      </c>
      <c r="L267" s="43">
        <v>131.92311579508396</v>
      </c>
      <c r="M267" s="43">
        <v>128.82886146375765</v>
      </c>
      <c r="N267" s="44">
        <v>121.59051787761635</v>
      </c>
      <c r="O267" s="45"/>
      <c r="P267" s="43">
        <f t="shared" ref="P267:P330" si="8">MIN(E267:N267)</f>
        <v>114.00301480675341</v>
      </c>
      <c r="Q267" s="43">
        <f t="shared" ref="Q267:Q330" si="9">MAX(E267:N267)</f>
        <v>139.13254225178929</v>
      </c>
      <c r="R267" s="46"/>
      <c r="S267" s="5"/>
      <c r="T267" s="5"/>
      <c r="U267" s="5"/>
    </row>
    <row r="268" spans="1:21" x14ac:dyDescent="0.25">
      <c r="A268" s="41">
        <v>259</v>
      </c>
      <c r="B268" s="42" t="s">
        <v>291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4">
        <v>0</v>
      </c>
      <c r="O268" s="45"/>
      <c r="P268" s="43">
        <f t="shared" si="8"/>
        <v>0</v>
      </c>
      <c r="Q268" s="43">
        <f t="shared" si="9"/>
        <v>0</v>
      </c>
      <c r="R268" s="46"/>
      <c r="S268" s="5"/>
      <c r="T268" s="5"/>
      <c r="U268" s="5"/>
    </row>
    <row r="269" spans="1:21" x14ac:dyDescent="0.25">
      <c r="A269" s="41">
        <v>260</v>
      </c>
      <c r="B269" s="42" t="s">
        <v>292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4">
        <v>0</v>
      </c>
      <c r="O269" s="45"/>
      <c r="P269" s="43">
        <f t="shared" si="8"/>
        <v>0</v>
      </c>
      <c r="Q269" s="43">
        <f t="shared" si="9"/>
        <v>0</v>
      </c>
      <c r="R269" s="46"/>
      <c r="S269" s="5"/>
      <c r="T269" s="5"/>
      <c r="U269" s="5"/>
    </row>
    <row r="270" spans="1:21" x14ac:dyDescent="0.25">
      <c r="A270" s="41">
        <v>261</v>
      </c>
      <c r="B270" s="42" t="s">
        <v>293</v>
      </c>
      <c r="C270" s="43">
        <v>120.58175550655146</v>
      </c>
      <c r="D270" s="43">
        <v>122.52569839197129</v>
      </c>
      <c r="E270" s="43">
        <v>125.84599563662051</v>
      </c>
      <c r="F270" s="43">
        <v>126.98853542116248</v>
      </c>
      <c r="G270" s="43">
        <v>127.67100887670844</v>
      </c>
      <c r="H270" s="43">
        <v>134.25879820676519</v>
      </c>
      <c r="I270" s="43">
        <v>140.85652003499229</v>
      </c>
      <c r="J270" s="43">
        <v>145.43909583297804</v>
      </c>
      <c r="K270" s="43">
        <v>150.45154449370207</v>
      </c>
      <c r="L270" s="43">
        <v>153.14862097452979</v>
      </c>
      <c r="M270" s="43">
        <v>161.11380794084826</v>
      </c>
      <c r="N270" s="44">
        <v>163.42273447633141</v>
      </c>
      <c r="O270" s="45"/>
      <c r="P270" s="43">
        <f t="shared" si="8"/>
        <v>125.84599563662051</v>
      </c>
      <c r="Q270" s="43">
        <f t="shared" si="9"/>
        <v>163.42273447633141</v>
      </c>
      <c r="R270" s="46"/>
      <c r="S270" s="5"/>
      <c r="T270" s="5"/>
      <c r="U270" s="5"/>
    </row>
    <row r="271" spans="1:21" x14ac:dyDescent="0.25">
      <c r="A271" s="41">
        <v>262</v>
      </c>
      <c r="B271" s="42" t="s">
        <v>294</v>
      </c>
      <c r="C271" s="43">
        <v>114.04338564742298</v>
      </c>
      <c r="D271" s="43">
        <v>112.68948182663732</v>
      </c>
      <c r="E271" s="43">
        <v>124.71677114793643</v>
      </c>
      <c r="F271" s="43">
        <v>131.00032065680963</v>
      </c>
      <c r="G271" s="43">
        <v>123.8423353548943</v>
      </c>
      <c r="H271" s="43">
        <v>121.97822602092769</v>
      </c>
      <c r="I271" s="43">
        <v>125.14965863437355</v>
      </c>
      <c r="J271" s="43">
        <v>130.69284209587616</v>
      </c>
      <c r="K271" s="43">
        <v>137.24888427694162</v>
      </c>
      <c r="L271" s="43">
        <v>146.10337393977571</v>
      </c>
      <c r="M271" s="43">
        <v>146.86226507767338</v>
      </c>
      <c r="N271" s="44">
        <v>137.05614049371223</v>
      </c>
      <c r="O271" s="45"/>
      <c r="P271" s="43">
        <f t="shared" si="8"/>
        <v>121.97822602092769</v>
      </c>
      <c r="Q271" s="43">
        <f t="shared" si="9"/>
        <v>146.86226507767338</v>
      </c>
      <c r="R271" s="46"/>
      <c r="S271" s="5"/>
      <c r="T271" s="5"/>
      <c r="U271" s="5"/>
    </row>
    <row r="272" spans="1:21" x14ac:dyDescent="0.25">
      <c r="A272" s="41">
        <v>263</v>
      </c>
      <c r="B272" s="42" t="s">
        <v>295</v>
      </c>
      <c r="C272" s="43">
        <v>136.43139137631911</v>
      </c>
      <c r="D272" s="43">
        <v>121.88830859859175</v>
      </c>
      <c r="E272" s="43">
        <v>130.0461299827071</v>
      </c>
      <c r="F272" s="43">
        <v>137.02212026790494</v>
      </c>
      <c r="G272" s="43">
        <v>137.79812719511622</v>
      </c>
      <c r="H272" s="43">
        <v>163.35271365964203</v>
      </c>
      <c r="I272" s="43">
        <v>159.17198713179633</v>
      </c>
      <c r="J272" s="43">
        <v>169.38715978789293</v>
      </c>
      <c r="K272" s="43">
        <v>142.40860608776958</v>
      </c>
      <c r="L272" s="43">
        <v>149.71899423617762</v>
      </c>
      <c r="M272" s="43">
        <v>138.98174680252225</v>
      </c>
      <c r="N272" s="44">
        <v>124.43352020956901</v>
      </c>
      <c r="O272" s="45"/>
      <c r="P272" s="43">
        <f t="shared" si="8"/>
        <v>124.43352020956901</v>
      </c>
      <c r="Q272" s="43">
        <f t="shared" si="9"/>
        <v>169.38715978789293</v>
      </c>
      <c r="R272" s="46"/>
      <c r="S272" s="5"/>
      <c r="T272" s="5"/>
      <c r="U272" s="5"/>
    </row>
    <row r="273" spans="1:21" x14ac:dyDescent="0.25">
      <c r="A273" s="41">
        <v>264</v>
      </c>
      <c r="B273" s="42" t="s">
        <v>296</v>
      </c>
      <c r="C273" s="43">
        <v>125.02411661938054</v>
      </c>
      <c r="D273" s="43">
        <v>118.22343461831963</v>
      </c>
      <c r="E273" s="43">
        <v>117.97770686531229</v>
      </c>
      <c r="F273" s="43">
        <v>123.70929572808875</v>
      </c>
      <c r="G273" s="43">
        <v>124.25229848985468</v>
      </c>
      <c r="H273" s="43">
        <v>126.84112982849516</v>
      </c>
      <c r="I273" s="43">
        <v>133.28403438142632</v>
      </c>
      <c r="J273" s="43">
        <v>136.02116757896979</v>
      </c>
      <c r="K273" s="43">
        <v>143.53526783909615</v>
      </c>
      <c r="L273" s="43">
        <v>145.1038168224124</v>
      </c>
      <c r="M273" s="43">
        <v>144.44548709794927</v>
      </c>
      <c r="N273" s="44">
        <v>140.30816173177155</v>
      </c>
      <c r="O273" s="45"/>
      <c r="P273" s="43">
        <f t="shared" si="8"/>
        <v>117.97770686531229</v>
      </c>
      <c r="Q273" s="43">
        <f t="shared" si="9"/>
        <v>145.1038168224124</v>
      </c>
      <c r="R273" s="46"/>
      <c r="S273" s="5"/>
      <c r="T273" s="5"/>
      <c r="U273" s="5"/>
    </row>
    <row r="274" spans="1:21" x14ac:dyDescent="0.25">
      <c r="A274" s="41">
        <v>265</v>
      </c>
      <c r="B274" s="42" t="s">
        <v>297</v>
      </c>
      <c r="C274" s="43">
        <v>127.18942160024365</v>
      </c>
      <c r="D274" s="43">
        <v>118.88207810023601</v>
      </c>
      <c r="E274" s="43">
        <v>126.67877499699675</v>
      </c>
      <c r="F274" s="43">
        <v>124.63061422355118</v>
      </c>
      <c r="G274" s="43">
        <v>125.80394930431711</v>
      </c>
      <c r="H274" s="43">
        <v>129.29127440044144</v>
      </c>
      <c r="I274" s="43">
        <v>130.57678483292256</v>
      </c>
      <c r="J274" s="43">
        <v>139.05337147291141</v>
      </c>
      <c r="K274" s="43">
        <v>144.78030182507996</v>
      </c>
      <c r="L274" s="43">
        <v>155.41240317937957</v>
      </c>
      <c r="M274" s="43">
        <v>146.60425808935616</v>
      </c>
      <c r="N274" s="44">
        <v>142.17850225826035</v>
      </c>
      <c r="O274" s="45"/>
      <c r="P274" s="43">
        <f t="shared" si="8"/>
        <v>124.63061422355118</v>
      </c>
      <c r="Q274" s="43">
        <f t="shared" si="9"/>
        <v>155.41240317937957</v>
      </c>
      <c r="R274" s="46"/>
      <c r="S274" s="5"/>
      <c r="T274" s="5"/>
      <c r="U274" s="5"/>
    </row>
    <row r="275" spans="1:21" x14ac:dyDescent="0.25">
      <c r="A275" s="41">
        <v>266</v>
      </c>
      <c r="B275" s="42" t="s">
        <v>298</v>
      </c>
      <c r="C275" s="43">
        <v>138.91569666236293</v>
      </c>
      <c r="D275" s="43">
        <v>143.89659518624788</v>
      </c>
      <c r="E275" s="43">
        <v>143.46081447935566</v>
      </c>
      <c r="F275" s="43">
        <v>139.31818421099672</v>
      </c>
      <c r="G275" s="43">
        <v>140.69769686685117</v>
      </c>
      <c r="H275" s="43">
        <v>137.27444919304742</v>
      </c>
      <c r="I275" s="43">
        <v>143.45554677463102</v>
      </c>
      <c r="J275" s="43">
        <v>143.44140794799205</v>
      </c>
      <c r="K275" s="43">
        <v>143.88082395751155</v>
      </c>
      <c r="L275" s="43">
        <v>152.8971505065654</v>
      </c>
      <c r="M275" s="43">
        <v>150.32893064336102</v>
      </c>
      <c r="N275" s="44">
        <v>146.05704352327282</v>
      </c>
      <c r="O275" s="45"/>
      <c r="P275" s="43">
        <f t="shared" si="8"/>
        <v>137.27444919304742</v>
      </c>
      <c r="Q275" s="43">
        <f t="shared" si="9"/>
        <v>152.8971505065654</v>
      </c>
      <c r="R275" s="46"/>
      <c r="S275" s="5"/>
      <c r="T275" s="5"/>
      <c r="U275" s="5"/>
    </row>
    <row r="276" spans="1:21" x14ac:dyDescent="0.25">
      <c r="A276" s="41">
        <v>267</v>
      </c>
      <c r="B276" s="42" t="s">
        <v>299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4">
        <v>0</v>
      </c>
      <c r="O276" s="45"/>
      <c r="P276" s="43">
        <f t="shared" si="8"/>
        <v>0</v>
      </c>
      <c r="Q276" s="43">
        <f t="shared" si="9"/>
        <v>0</v>
      </c>
      <c r="R276" s="46"/>
      <c r="S276" s="5"/>
      <c r="T276" s="5"/>
      <c r="U276" s="5"/>
    </row>
    <row r="277" spans="1:21" x14ac:dyDescent="0.25">
      <c r="A277" s="41">
        <v>268</v>
      </c>
      <c r="B277" s="42" t="s">
        <v>300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4">
        <v>0</v>
      </c>
      <c r="O277" s="45"/>
      <c r="P277" s="43">
        <f t="shared" si="8"/>
        <v>0</v>
      </c>
      <c r="Q277" s="43">
        <f t="shared" si="9"/>
        <v>0</v>
      </c>
      <c r="R277" s="46"/>
      <c r="S277" s="5"/>
      <c r="T277" s="5"/>
      <c r="U277" s="5"/>
    </row>
    <row r="278" spans="1:21" x14ac:dyDescent="0.25">
      <c r="A278" s="41">
        <v>269</v>
      </c>
      <c r="B278" s="42" t="s">
        <v>301</v>
      </c>
      <c r="C278" s="43">
        <v>161.84874944453352</v>
      </c>
      <c r="D278" s="43">
        <v>146.96802045726164</v>
      </c>
      <c r="E278" s="43">
        <v>177.66816722351928</v>
      </c>
      <c r="F278" s="43">
        <v>182.34928639556151</v>
      </c>
      <c r="G278" s="43">
        <v>194.40333389362493</v>
      </c>
      <c r="H278" s="43">
        <v>192.97062050492951</v>
      </c>
      <c r="I278" s="43">
        <v>203.13157544512018</v>
      </c>
      <c r="J278" s="43">
        <v>196.64851223504135</v>
      </c>
      <c r="K278" s="43">
        <v>197.49273643078948</v>
      </c>
      <c r="L278" s="43">
        <v>189.27144652962286</v>
      </c>
      <c r="M278" s="43">
        <v>188.55010239155075</v>
      </c>
      <c r="N278" s="44">
        <v>192.97748524331143</v>
      </c>
      <c r="O278" s="45"/>
      <c r="P278" s="43">
        <f t="shared" si="8"/>
        <v>177.66816722351928</v>
      </c>
      <c r="Q278" s="43">
        <f t="shared" si="9"/>
        <v>203.13157544512018</v>
      </c>
      <c r="R278" s="46"/>
      <c r="S278" s="5"/>
      <c r="T278" s="5"/>
      <c r="U278" s="5"/>
    </row>
    <row r="279" spans="1:21" x14ac:dyDescent="0.25">
      <c r="A279" s="41">
        <v>270</v>
      </c>
      <c r="B279" s="42" t="s">
        <v>302</v>
      </c>
      <c r="C279" s="43">
        <v>112.47334496114772</v>
      </c>
      <c r="D279" s="43">
        <v>111.57764984965624</v>
      </c>
      <c r="E279" s="43">
        <v>121.09313335165986</v>
      </c>
      <c r="F279" s="43">
        <v>0</v>
      </c>
      <c r="G279" s="43">
        <v>114.05409185529392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4">
        <v>0</v>
      </c>
      <c r="O279" s="45"/>
      <c r="P279" s="43">
        <f t="shared" si="8"/>
        <v>0</v>
      </c>
      <c r="Q279" s="43">
        <f t="shared" si="9"/>
        <v>121.09313335165986</v>
      </c>
      <c r="R279" s="46"/>
      <c r="S279" s="5"/>
      <c r="T279" s="5"/>
      <c r="U279" s="5"/>
    </row>
    <row r="280" spans="1:21" x14ac:dyDescent="0.25">
      <c r="A280" s="41">
        <v>271</v>
      </c>
      <c r="B280" s="42" t="s">
        <v>303</v>
      </c>
      <c r="C280" s="43">
        <v>108.61841525045477</v>
      </c>
      <c r="D280" s="43">
        <v>106.4894382772986</v>
      </c>
      <c r="E280" s="43">
        <v>113.09559246259664</v>
      </c>
      <c r="F280" s="43">
        <v>108.67072969364024</v>
      </c>
      <c r="G280" s="43">
        <v>110.17509635237997</v>
      </c>
      <c r="H280" s="43">
        <v>110.54106380464839</v>
      </c>
      <c r="I280" s="43">
        <v>122.86304202064848</v>
      </c>
      <c r="J280" s="43">
        <v>122.53516691802535</v>
      </c>
      <c r="K280" s="43">
        <v>127.76698346666051</v>
      </c>
      <c r="L280" s="43">
        <v>128.0073044968203</v>
      </c>
      <c r="M280" s="43">
        <v>128.1546281129196</v>
      </c>
      <c r="N280" s="44">
        <v>127.19732347272578</v>
      </c>
      <c r="O280" s="45"/>
      <c r="P280" s="43">
        <f t="shared" si="8"/>
        <v>108.67072969364024</v>
      </c>
      <c r="Q280" s="43">
        <f t="shared" si="9"/>
        <v>128.1546281129196</v>
      </c>
      <c r="R280" s="46"/>
      <c r="S280" s="5"/>
      <c r="T280" s="5"/>
      <c r="U280" s="5"/>
    </row>
    <row r="281" spans="1:21" x14ac:dyDescent="0.25">
      <c r="A281" s="41">
        <v>272</v>
      </c>
      <c r="B281" s="42" t="s">
        <v>304</v>
      </c>
      <c r="C281" s="43">
        <v>159.7072294899061</v>
      </c>
      <c r="D281" s="43">
        <v>162.43671248222702</v>
      </c>
      <c r="E281" s="43">
        <v>187.60802534605946</v>
      </c>
      <c r="F281" s="43">
        <v>180.22711578435994</v>
      </c>
      <c r="G281" s="43">
        <v>173.71537423282953</v>
      </c>
      <c r="H281" s="43">
        <v>186.32737002587348</v>
      </c>
      <c r="I281" s="43">
        <v>177.49949758454923</v>
      </c>
      <c r="J281" s="43">
        <v>169.56367090792207</v>
      </c>
      <c r="K281" s="43">
        <v>211.63552967408035</v>
      </c>
      <c r="L281" s="43">
        <v>217.54067347951312</v>
      </c>
      <c r="M281" s="43">
        <v>225.67692613151456</v>
      </c>
      <c r="N281" s="44">
        <v>196.99510736097551</v>
      </c>
      <c r="O281" s="45"/>
      <c r="P281" s="43">
        <f t="shared" si="8"/>
        <v>169.56367090792207</v>
      </c>
      <c r="Q281" s="43">
        <f t="shared" si="9"/>
        <v>225.67692613151456</v>
      </c>
      <c r="R281" s="46"/>
      <c r="S281" s="5"/>
      <c r="T281" s="5"/>
      <c r="U281" s="5"/>
    </row>
    <row r="282" spans="1:21" x14ac:dyDescent="0.25">
      <c r="A282" s="41">
        <v>273</v>
      </c>
      <c r="B282" s="42" t="s">
        <v>305</v>
      </c>
      <c r="C282" s="43">
        <v>135.3069617999839</v>
      </c>
      <c r="D282" s="43">
        <v>127.25421628303594</v>
      </c>
      <c r="E282" s="43">
        <v>131.45874786701719</v>
      </c>
      <c r="F282" s="43">
        <v>135.3868251678123</v>
      </c>
      <c r="G282" s="43">
        <v>141.27457844825869</v>
      </c>
      <c r="H282" s="43">
        <v>128.64657644509612</v>
      </c>
      <c r="I282" s="43">
        <v>134.39356858453326</v>
      </c>
      <c r="J282" s="43">
        <v>132.72297066295371</v>
      </c>
      <c r="K282" s="43">
        <v>135.93436048347931</v>
      </c>
      <c r="L282" s="43">
        <v>126.56829983532944</v>
      </c>
      <c r="M282" s="43">
        <v>135.9104084866398</v>
      </c>
      <c r="N282" s="44">
        <v>131.91953902608265</v>
      </c>
      <c r="O282" s="45"/>
      <c r="P282" s="43">
        <f t="shared" si="8"/>
        <v>126.56829983532944</v>
      </c>
      <c r="Q282" s="43">
        <f t="shared" si="9"/>
        <v>141.27457844825869</v>
      </c>
      <c r="R282" s="46"/>
      <c r="S282" s="5"/>
      <c r="T282" s="5"/>
      <c r="U282" s="5"/>
    </row>
    <row r="283" spans="1:21" x14ac:dyDescent="0.25">
      <c r="A283" s="41">
        <v>274</v>
      </c>
      <c r="B283" s="42" t="s">
        <v>306</v>
      </c>
      <c r="C283" s="43">
        <v>127.50212522428508</v>
      </c>
      <c r="D283" s="43">
        <v>125.41814764057735</v>
      </c>
      <c r="E283" s="43">
        <v>130.03517627850971</v>
      </c>
      <c r="F283" s="43">
        <v>123.137734173723</v>
      </c>
      <c r="G283" s="43">
        <v>122.11357035835952</v>
      </c>
      <c r="H283" s="43">
        <v>128.22791526652816</v>
      </c>
      <c r="I283" s="43">
        <v>134.11806718822595</v>
      </c>
      <c r="J283" s="43">
        <v>135.82178802042591</v>
      </c>
      <c r="K283" s="43">
        <v>145.98070783253206</v>
      </c>
      <c r="L283" s="43">
        <v>148.3444863021623</v>
      </c>
      <c r="M283" s="43">
        <v>147.83956185820833</v>
      </c>
      <c r="N283" s="44">
        <v>146.20004435711772</v>
      </c>
      <c r="O283" s="45"/>
      <c r="P283" s="43">
        <f t="shared" si="8"/>
        <v>122.11357035835952</v>
      </c>
      <c r="Q283" s="43">
        <f t="shared" si="9"/>
        <v>148.3444863021623</v>
      </c>
      <c r="R283" s="46"/>
      <c r="S283" s="5"/>
      <c r="T283" s="5"/>
      <c r="U283" s="5"/>
    </row>
    <row r="284" spans="1:21" x14ac:dyDescent="0.25">
      <c r="A284" s="41">
        <v>275</v>
      </c>
      <c r="B284" s="42" t="s">
        <v>307</v>
      </c>
      <c r="C284" s="43">
        <v>115.87236961375238</v>
      </c>
      <c r="D284" s="43">
        <v>114.38207743443452</v>
      </c>
      <c r="E284" s="43">
        <v>122.12658890702062</v>
      </c>
      <c r="F284" s="43">
        <v>120.12329965090736</v>
      </c>
      <c r="G284" s="43">
        <v>122.54316435273829</v>
      </c>
      <c r="H284" s="43">
        <v>121.63811143765346</v>
      </c>
      <c r="I284" s="43">
        <v>114.48394012275325</v>
      </c>
      <c r="J284" s="43">
        <v>115.96477179807958</v>
      </c>
      <c r="K284" s="43">
        <v>122.56050048783791</v>
      </c>
      <c r="L284" s="43">
        <v>122.5948564625986</v>
      </c>
      <c r="M284" s="43">
        <v>130.96308225020354</v>
      </c>
      <c r="N284" s="44">
        <v>133.29882054932295</v>
      </c>
      <c r="O284" s="45"/>
      <c r="P284" s="43">
        <f t="shared" si="8"/>
        <v>114.48394012275325</v>
      </c>
      <c r="Q284" s="43">
        <f t="shared" si="9"/>
        <v>133.29882054932295</v>
      </c>
      <c r="R284" s="46"/>
      <c r="S284" s="5"/>
      <c r="T284" s="5"/>
      <c r="U284" s="5"/>
    </row>
    <row r="285" spans="1:21" x14ac:dyDescent="0.25">
      <c r="A285" s="41">
        <v>276</v>
      </c>
      <c r="B285" s="42" t="s">
        <v>308</v>
      </c>
      <c r="C285" s="43">
        <v>148.24628912798534</v>
      </c>
      <c r="D285" s="43">
        <v>144.55176572622764</v>
      </c>
      <c r="E285" s="43">
        <v>153.2854717828329</v>
      </c>
      <c r="F285" s="43">
        <v>155.62856894581481</v>
      </c>
      <c r="G285" s="43">
        <v>158.45451670211631</v>
      </c>
      <c r="H285" s="43">
        <v>162.98650873998588</v>
      </c>
      <c r="I285" s="43">
        <v>172.47424722123924</v>
      </c>
      <c r="J285" s="43">
        <v>180.04890984352633</v>
      </c>
      <c r="K285" s="43">
        <v>191.21969948362164</v>
      </c>
      <c r="L285" s="43">
        <v>195.28295474556737</v>
      </c>
      <c r="M285" s="43">
        <v>197.53650695841063</v>
      </c>
      <c r="N285" s="44">
        <v>203.27005193398944</v>
      </c>
      <c r="O285" s="45"/>
      <c r="P285" s="43">
        <f t="shared" si="8"/>
        <v>153.2854717828329</v>
      </c>
      <c r="Q285" s="43">
        <f t="shared" si="9"/>
        <v>203.27005193398944</v>
      </c>
      <c r="R285" s="46"/>
      <c r="S285" s="5"/>
      <c r="T285" s="5"/>
      <c r="U285" s="5"/>
    </row>
    <row r="286" spans="1:21" x14ac:dyDescent="0.25">
      <c r="A286" s="41">
        <v>277</v>
      </c>
      <c r="B286" s="42" t="s">
        <v>309</v>
      </c>
      <c r="C286" s="43">
        <v>112.53891962097617</v>
      </c>
      <c r="D286" s="43">
        <v>107.72546723709905</v>
      </c>
      <c r="E286" s="43">
        <v>108.74795390509703</v>
      </c>
      <c r="F286" s="43">
        <v>104.34841934434805</v>
      </c>
      <c r="G286" s="43">
        <v>103.28021965362602</v>
      </c>
      <c r="H286" s="43">
        <v>103.45882669589344</v>
      </c>
      <c r="I286" s="43">
        <v>104.60982768891014</v>
      </c>
      <c r="J286" s="43">
        <v>103.23727535921161</v>
      </c>
      <c r="K286" s="43">
        <v>104.05682875607094</v>
      </c>
      <c r="L286" s="43">
        <v>102.88981528149712</v>
      </c>
      <c r="M286" s="43">
        <v>100.73209930353239</v>
      </c>
      <c r="N286" s="44">
        <v>104.05249281885833</v>
      </c>
      <c r="O286" s="45"/>
      <c r="P286" s="43">
        <f t="shared" si="8"/>
        <v>100.73209930353239</v>
      </c>
      <c r="Q286" s="43">
        <f t="shared" si="9"/>
        <v>108.74795390509703</v>
      </c>
      <c r="R286" s="46"/>
      <c r="S286" s="5"/>
      <c r="T286" s="5"/>
      <c r="U286" s="5"/>
    </row>
    <row r="287" spans="1:21" x14ac:dyDescent="0.25">
      <c r="A287" s="41">
        <v>278</v>
      </c>
      <c r="B287" s="42" t="s">
        <v>310</v>
      </c>
      <c r="C287" s="43">
        <v>112.07740456388144</v>
      </c>
      <c r="D287" s="43">
        <v>114.0012177427753</v>
      </c>
      <c r="E287" s="43">
        <v>121.04521761339913</v>
      </c>
      <c r="F287" s="43">
        <v>122.12464846154012</v>
      </c>
      <c r="G287" s="43">
        <v>122.35918931590464</v>
      </c>
      <c r="H287" s="43">
        <v>123.55609210099881</v>
      </c>
      <c r="I287" s="43">
        <v>127.14459864912781</v>
      </c>
      <c r="J287" s="43">
        <v>128.2671783484364</v>
      </c>
      <c r="K287" s="43">
        <v>132.22868262748077</v>
      </c>
      <c r="L287" s="43">
        <v>128.81136142908966</v>
      </c>
      <c r="M287" s="43">
        <v>126.64849177560527</v>
      </c>
      <c r="N287" s="44">
        <v>118.95614040112157</v>
      </c>
      <c r="O287" s="45"/>
      <c r="P287" s="43">
        <f t="shared" si="8"/>
        <v>118.95614040112157</v>
      </c>
      <c r="Q287" s="43">
        <f t="shared" si="9"/>
        <v>132.22868262748077</v>
      </c>
      <c r="R287" s="46"/>
      <c r="S287" s="5"/>
      <c r="T287" s="5"/>
      <c r="U287" s="5"/>
    </row>
    <row r="288" spans="1:21" x14ac:dyDescent="0.25">
      <c r="A288" s="41">
        <v>279</v>
      </c>
      <c r="B288" s="42" t="s">
        <v>311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4">
        <v>0</v>
      </c>
      <c r="O288" s="45"/>
      <c r="P288" s="43">
        <f t="shared" si="8"/>
        <v>0</v>
      </c>
      <c r="Q288" s="43">
        <f t="shared" si="9"/>
        <v>0</v>
      </c>
      <c r="R288" s="46"/>
      <c r="S288" s="5"/>
      <c r="T288" s="5"/>
      <c r="U288" s="5"/>
    </row>
    <row r="289" spans="1:21" x14ac:dyDescent="0.25">
      <c r="A289" s="41">
        <v>280</v>
      </c>
      <c r="B289" s="42" t="s">
        <v>312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4">
        <v>0</v>
      </c>
      <c r="O289" s="45"/>
      <c r="P289" s="43">
        <f t="shared" si="8"/>
        <v>0</v>
      </c>
      <c r="Q289" s="43">
        <f t="shared" si="9"/>
        <v>0</v>
      </c>
      <c r="R289" s="46"/>
      <c r="S289" s="5"/>
      <c r="T289" s="5"/>
      <c r="U289" s="5"/>
    </row>
    <row r="290" spans="1:21" x14ac:dyDescent="0.25">
      <c r="A290" s="41">
        <v>281</v>
      </c>
      <c r="B290" s="42" t="s">
        <v>313</v>
      </c>
      <c r="C290" s="43">
        <v>100</v>
      </c>
      <c r="D290" s="43">
        <v>100.62330073873547</v>
      </c>
      <c r="E290" s="43">
        <v>103.2302519751568</v>
      </c>
      <c r="F290" s="43">
        <v>100.22221785825469</v>
      </c>
      <c r="G290" s="43">
        <v>100.68748377097631</v>
      </c>
      <c r="H290" s="43">
        <v>101.15771762269887</v>
      </c>
      <c r="I290" s="43">
        <v>100.02384667720921</v>
      </c>
      <c r="J290" s="43">
        <v>99.847151180705112</v>
      </c>
      <c r="K290" s="43">
        <v>99.955104854428541</v>
      </c>
      <c r="L290" s="43">
        <v>100.15584186626228</v>
      </c>
      <c r="M290" s="43">
        <v>100.76601874446742</v>
      </c>
      <c r="N290" s="44">
        <v>99.910453824061904</v>
      </c>
      <c r="O290" s="45"/>
      <c r="P290" s="43">
        <f t="shared" si="8"/>
        <v>99.847151180705112</v>
      </c>
      <c r="Q290" s="43">
        <f t="shared" si="9"/>
        <v>103.2302519751568</v>
      </c>
      <c r="R290" s="46"/>
      <c r="S290" s="5"/>
      <c r="T290" s="5"/>
      <c r="U290" s="5"/>
    </row>
    <row r="291" spans="1:21" x14ac:dyDescent="0.25">
      <c r="A291" s="41">
        <v>282</v>
      </c>
      <c r="B291" s="42" t="s">
        <v>314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4">
        <v>0</v>
      </c>
      <c r="O291" s="45"/>
      <c r="P291" s="43">
        <f t="shared" si="8"/>
        <v>0</v>
      </c>
      <c r="Q291" s="43">
        <f t="shared" si="9"/>
        <v>0</v>
      </c>
      <c r="R291" s="46"/>
      <c r="S291" s="5"/>
      <c r="T291" s="5"/>
      <c r="U291" s="5"/>
    </row>
    <row r="292" spans="1:21" x14ac:dyDescent="0.25">
      <c r="A292" s="41">
        <v>283</v>
      </c>
      <c r="B292" s="42" t="s">
        <v>315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4">
        <v>0</v>
      </c>
      <c r="O292" s="45"/>
      <c r="P292" s="43">
        <f t="shared" si="8"/>
        <v>0</v>
      </c>
      <c r="Q292" s="43">
        <f t="shared" si="9"/>
        <v>0</v>
      </c>
      <c r="R292" s="46"/>
      <c r="S292" s="5"/>
      <c r="T292" s="5"/>
      <c r="U292" s="5"/>
    </row>
    <row r="293" spans="1:21" x14ac:dyDescent="0.25">
      <c r="A293" s="41">
        <v>284</v>
      </c>
      <c r="B293" s="42" t="s">
        <v>316</v>
      </c>
      <c r="C293" s="43">
        <v>114.6785163605087</v>
      </c>
      <c r="D293" s="43">
        <v>111.57853206008322</v>
      </c>
      <c r="E293" s="43">
        <v>118.78127796169807</v>
      </c>
      <c r="F293" s="43">
        <v>121.59463923285185</v>
      </c>
      <c r="G293" s="43">
        <v>124.5465844754238</v>
      </c>
      <c r="H293" s="43">
        <v>129.23616356318377</v>
      </c>
      <c r="I293" s="43">
        <v>130.21291599572879</v>
      </c>
      <c r="J293" s="43">
        <v>128.68109866453358</v>
      </c>
      <c r="K293" s="43">
        <v>132.3112479212175</v>
      </c>
      <c r="L293" s="43">
        <v>134.04487872407773</v>
      </c>
      <c r="M293" s="43">
        <v>143.43967243623717</v>
      </c>
      <c r="N293" s="44">
        <v>142.03434925947852</v>
      </c>
      <c r="O293" s="45"/>
      <c r="P293" s="43">
        <f t="shared" si="8"/>
        <v>118.78127796169807</v>
      </c>
      <c r="Q293" s="43">
        <f t="shared" si="9"/>
        <v>143.43967243623717</v>
      </c>
      <c r="R293" s="46"/>
      <c r="S293" s="5"/>
      <c r="T293" s="5"/>
      <c r="U293" s="5"/>
    </row>
    <row r="294" spans="1:21" x14ac:dyDescent="0.25">
      <c r="A294" s="41">
        <v>285</v>
      </c>
      <c r="B294" s="42" t="s">
        <v>317</v>
      </c>
      <c r="C294" s="43">
        <v>109.88264704912416</v>
      </c>
      <c r="D294" s="43">
        <v>107.94893565019763</v>
      </c>
      <c r="E294" s="43">
        <v>114.12914756255137</v>
      </c>
      <c r="F294" s="43">
        <v>113.47611078016399</v>
      </c>
      <c r="G294" s="43">
        <v>112.22554938799394</v>
      </c>
      <c r="H294" s="43">
        <v>116.68004755805789</v>
      </c>
      <c r="I294" s="43">
        <v>122.20767003515363</v>
      </c>
      <c r="J294" s="43">
        <v>128.24962635551518</v>
      </c>
      <c r="K294" s="43">
        <v>129.71717605256566</v>
      </c>
      <c r="L294" s="43">
        <v>130.62730408470395</v>
      </c>
      <c r="M294" s="43">
        <v>128.20577113841597</v>
      </c>
      <c r="N294" s="44">
        <v>128.33606278135315</v>
      </c>
      <c r="O294" s="45"/>
      <c r="P294" s="43">
        <f t="shared" si="8"/>
        <v>112.22554938799394</v>
      </c>
      <c r="Q294" s="43">
        <f t="shared" si="9"/>
        <v>130.62730408470395</v>
      </c>
      <c r="R294" s="46"/>
      <c r="S294" s="5"/>
      <c r="T294" s="5"/>
      <c r="U294" s="5"/>
    </row>
    <row r="295" spans="1:21" x14ac:dyDescent="0.25">
      <c r="A295" s="41">
        <v>286</v>
      </c>
      <c r="B295" s="42" t="s">
        <v>318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4">
        <v>0</v>
      </c>
      <c r="O295" s="45"/>
      <c r="P295" s="43">
        <f t="shared" si="8"/>
        <v>0</v>
      </c>
      <c r="Q295" s="43">
        <f t="shared" si="9"/>
        <v>0</v>
      </c>
      <c r="R295" s="46"/>
      <c r="S295" s="5"/>
      <c r="T295" s="5"/>
      <c r="U295" s="5"/>
    </row>
    <row r="296" spans="1:21" x14ac:dyDescent="0.25">
      <c r="A296" s="41">
        <v>287</v>
      </c>
      <c r="B296" s="42" t="s">
        <v>319</v>
      </c>
      <c r="C296" s="43">
        <v>131.53917578013346</v>
      </c>
      <c r="D296" s="43">
        <v>128.80039392386556</v>
      </c>
      <c r="E296" s="43">
        <v>131.31110326182608</v>
      </c>
      <c r="F296" s="43">
        <v>126.23075576612852</v>
      </c>
      <c r="G296" s="43">
        <v>118.6506674012696</v>
      </c>
      <c r="H296" s="43">
        <v>124.38116126997771</v>
      </c>
      <c r="I296" s="43">
        <v>123.77529426660361</v>
      </c>
      <c r="J296" s="43">
        <v>122.32196760592035</v>
      </c>
      <c r="K296" s="43">
        <v>127.58345478199212</v>
      </c>
      <c r="L296" s="43">
        <v>138.19179313436507</v>
      </c>
      <c r="M296" s="43">
        <v>139.50861457916639</v>
      </c>
      <c r="N296" s="44">
        <v>143.91042224184909</v>
      </c>
      <c r="O296" s="45"/>
      <c r="P296" s="43">
        <f t="shared" si="8"/>
        <v>118.6506674012696</v>
      </c>
      <c r="Q296" s="43">
        <f t="shared" si="9"/>
        <v>143.91042224184909</v>
      </c>
      <c r="R296" s="46"/>
      <c r="S296" s="5"/>
      <c r="T296" s="5"/>
      <c r="U296" s="5"/>
    </row>
    <row r="297" spans="1:21" x14ac:dyDescent="0.25">
      <c r="A297" s="41">
        <v>288</v>
      </c>
      <c r="B297" s="42" t="s">
        <v>320</v>
      </c>
      <c r="C297" s="43">
        <v>130.412301281715</v>
      </c>
      <c r="D297" s="43">
        <v>126.79453363972885</v>
      </c>
      <c r="E297" s="43">
        <v>134.35035585079572</v>
      </c>
      <c r="F297" s="43">
        <v>137.96608559515963</v>
      </c>
      <c r="G297" s="43">
        <v>137.88081102079065</v>
      </c>
      <c r="H297" s="43">
        <v>142.0125854830253</v>
      </c>
      <c r="I297" s="43">
        <v>148.3651283143528</v>
      </c>
      <c r="J297" s="43">
        <v>155.30685203763065</v>
      </c>
      <c r="K297" s="43">
        <v>156.39673202298806</v>
      </c>
      <c r="L297" s="43">
        <v>161.07416672984743</v>
      </c>
      <c r="M297" s="43">
        <v>163.50453884937758</v>
      </c>
      <c r="N297" s="44">
        <v>167.82481363267809</v>
      </c>
      <c r="O297" s="45"/>
      <c r="P297" s="43">
        <f t="shared" si="8"/>
        <v>134.35035585079572</v>
      </c>
      <c r="Q297" s="43">
        <f t="shared" si="9"/>
        <v>167.82481363267809</v>
      </c>
      <c r="R297" s="46"/>
      <c r="S297" s="5"/>
      <c r="T297" s="5"/>
      <c r="U297" s="5"/>
    </row>
    <row r="298" spans="1:21" x14ac:dyDescent="0.25">
      <c r="A298" s="41">
        <v>289</v>
      </c>
      <c r="B298" s="42" t="s">
        <v>321</v>
      </c>
      <c r="C298" s="43">
        <v>158.59184754031716</v>
      </c>
      <c r="D298" s="43">
        <v>135.9794624648267</v>
      </c>
      <c r="E298" s="43">
        <v>163.11199410571015</v>
      </c>
      <c r="F298" s="43">
        <v>159.32000863300553</v>
      </c>
      <c r="G298" s="43">
        <v>159.202555194388</v>
      </c>
      <c r="H298" s="43">
        <v>157.27263923058504</v>
      </c>
      <c r="I298" s="43">
        <v>149.42444561447547</v>
      </c>
      <c r="J298" s="43">
        <v>129.55443775797056</v>
      </c>
      <c r="K298" s="43">
        <v>136.59146028146199</v>
      </c>
      <c r="L298" s="43">
        <v>140.72171457160721</v>
      </c>
      <c r="M298" s="43">
        <v>140.33660481804202</v>
      </c>
      <c r="N298" s="44">
        <v>158.7253142934056</v>
      </c>
      <c r="O298" s="45"/>
      <c r="P298" s="43">
        <f t="shared" si="8"/>
        <v>129.55443775797056</v>
      </c>
      <c r="Q298" s="43">
        <f t="shared" si="9"/>
        <v>163.11199410571015</v>
      </c>
      <c r="R298" s="46"/>
      <c r="S298" s="5"/>
      <c r="T298" s="5"/>
      <c r="U298" s="5"/>
    </row>
    <row r="299" spans="1:21" x14ac:dyDescent="0.25">
      <c r="A299" s="41">
        <v>290</v>
      </c>
      <c r="B299" s="42" t="s">
        <v>322</v>
      </c>
      <c r="C299" s="43">
        <v>110.00954082516765</v>
      </c>
      <c r="D299" s="43">
        <v>107.41429462335937</v>
      </c>
      <c r="E299" s="43">
        <v>112.30696256372291</v>
      </c>
      <c r="F299" s="43">
        <v>110.81391039913029</v>
      </c>
      <c r="G299" s="43">
        <v>112.78270793162343</v>
      </c>
      <c r="H299" s="43">
        <v>113.97624116770142</v>
      </c>
      <c r="I299" s="43">
        <v>116.30583653156836</v>
      </c>
      <c r="J299" s="43">
        <v>119.3230376205285</v>
      </c>
      <c r="K299" s="43">
        <v>128.39855528127083</v>
      </c>
      <c r="L299" s="43">
        <v>131.21643936027164</v>
      </c>
      <c r="M299" s="43">
        <v>136.73498373651364</v>
      </c>
      <c r="N299" s="44">
        <v>140.99220604771423</v>
      </c>
      <c r="O299" s="45"/>
      <c r="P299" s="43">
        <f t="shared" si="8"/>
        <v>110.81391039913029</v>
      </c>
      <c r="Q299" s="43">
        <f t="shared" si="9"/>
        <v>140.99220604771423</v>
      </c>
      <c r="R299" s="46"/>
      <c r="S299" s="5"/>
      <c r="T299" s="5"/>
      <c r="U299" s="5"/>
    </row>
    <row r="300" spans="1:21" x14ac:dyDescent="0.25">
      <c r="A300" s="41">
        <v>291</v>
      </c>
      <c r="B300" s="42" t="s">
        <v>323</v>
      </c>
      <c r="C300" s="43">
        <v>142.26527874408515</v>
      </c>
      <c r="D300" s="43">
        <v>140.91203137125243</v>
      </c>
      <c r="E300" s="43">
        <v>141.2206216418806</v>
      </c>
      <c r="F300" s="43">
        <v>140.90029391251079</v>
      </c>
      <c r="G300" s="43">
        <v>144.06750190506813</v>
      </c>
      <c r="H300" s="43">
        <v>141.43373555775102</v>
      </c>
      <c r="I300" s="43">
        <v>153.65431244333709</v>
      </c>
      <c r="J300" s="43">
        <v>153.44753832921475</v>
      </c>
      <c r="K300" s="43">
        <v>156.02445844223652</v>
      </c>
      <c r="L300" s="43">
        <v>161.06551716791969</v>
      </c>
      <c r="M300" s="43">
        <v>155.10344654922548</v>
      </c>
      <c r="N300" s="44">
        <v>148.95045667566379</v>
      </c>
      <c r="O300" s="45"/>
      <c r="P300" s="43">
        <f t="shared" si="8"/>
        <v>140.90029391251079</v>
      </c>
      <c r="Q300" s="43">
        <f t="shared" si="9"/>
        <v>161.06551716791969</v>
      </c>
      <c r="R300" s="46"/>
      <c r="S300" s="5"/>
      <c r="T300" s="5"/>
      <c r="U300" s="5"/>
    </row>
    <row r="301" spans="1:21" x14ac:dyDescent="0.25">
      <c r="A301" s="41">
        <v>292</v>
      </c>
      <c r="B301" s="42" t="s">
        <v>324</v>
      </c>
      <c r="C301" s="43">
        <v>117.19729124467548</v>
      </c>
      <c r="D301" s="43">
        <v>113.52471433835088</v>
      </c>
      <c r="E301" s="43">
        <v>112.89067370912737</v>
      </c>
      <c r="F301" s="43">
        <v>113.80950892465339</v>
      </c>
      <c r="G301" s="43">
        <v>109.11261379323753</v>
      </c>
      <c r="H301" s="43">
        <v>108.9873828762846</v>
      </c>
      <c r="I301" s="43">
        <v>113.23692424647029</v>
      </c>
      <c r="J301" s="43">
        <v>108.34970482356316</v>
      </c>
      <c r="K301" s="43">
        <v>117.63498899381865</v>
      </c>
      <c r="L301" s="43">
        <v>120.72226584146432</v>
      </c>
      <c r="M301" s="43">
        <v>118.12821748669928</v>
      </c>
      <c r="N301" s="44">
        <v>117.38470585977367</v>
      </c>
      <c r="O301" s="45"/>
      <c r="P301" s="43">
        <f t="shared" si="8"/>
        <v>108.34970482356316</v>
      </c>
      <c r="Q301" s="43">
        <f t="shared" si="9"/>
        <v>120.72226584146432</v>
      </c>
      <c r="R301" s="46"/>
      <c r="S301" s="5"/>
      <c r="T301" s="5"/>
      <c r="U301" s="5"/>
    </row>
    <row r="302" spans="1:21" x14ac:dyDescent="0.25">
      <c r="A302" s="41">
        <v>293</v>
      </c>
      <c r="B302" s="42" t="s">
        <v>325</v>
      </c>
      <c r="C302" s="43">
        <v>100.19699259823744</v>
      </c>
      <c r="D302" s="43">
        <v>100.90892287474095</v>
      </c>
      <c r="E302" s="43">
        <v>102.21332849375742</v>
      </c>
      <c r="F302" s="43">
        <v>100.06228370135679</v>
      </c>
      <c r="G302" s="43">
        <v>100</v>
      </c>
      <c r="H302" s="43">
        <v>99.776069815959616</v>
      </c>
      <c r="I302" s="43">
        <v>100.90293640968953</v>
      </c>
      <c r="J302" s="43">
        <v>103.04628522781177</v>
      </c>
      <c r="K302" s="43">
        <v>106.07452746945687</v>
      </c>
      <c r="L302" s="43">
        <v>108.58755111986986</v>
      </c>
      <c r="M302" s="43">
        <v>107.70400202556634</v>
      </c>
      <c r="N302" s="44">
        <v>106.01188218755067</v>
      </c>
      <c r="O302" s="45"/>
      <c r="P302" s="43">
        <f t="shared" si="8"/>
        <v>99.776069815959616</v>
      </c>
      <c r="Q302" s="43">
        <f t="shared" si="9"/>
        <v>108.58755111986986</v>
      </c>
      <c r="R302" s="46"/>
      <c r="S302" s="5"/>
      <c r="T302" s="5"/>
      <c r="U302" s="5"/>
    </row>
    <row r="303" spans="1:21" x14ac:dyDescent="0.25">
      <c r="A303" s="41">
        <v>294</v>
      </c>
      <c r="B303" s="42" t="s">
        <v>326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4">
        <v>0</v>
      </c>
      <c r="O303" s="45"/>
      <c r="P303" s="43">
        <f t="shared" si="8"/>
        <v>0</v>
      </c>
      <c r="Q303" s="43">
        <f t="shared" si="9"/>
        <v>0</v>
      </c>
      <c r="R303" s="46"/>
      <c r="S303" s="5"/>
      <c r="T303" s="5"/>
      <c r="U303" s="5"/>
    </row>
    <row r="304" spans="1:21" x14ac:dyDescent="0.25">
      <c r="A304" s="41">
        <v>295</v>
      </c>
      <c r="B304" s="42" t="s">
        <v>327</v>
      </c>
      <c r="C304" s="43">
        <v>108.85177010759706</v>
      </c>
      <c r="D304" s="43">
        <v>107.05153696699523</v>
      </c>
      <c r="E304" s="43">
        <v>117.70685448034284</v>
      </c>
      <c r="F304" s="43">
        <v>118.92018775889441</v>
      </c>
      <c r="G304" s="43">
        <v>119.98257775539309</v>
      </c>
      <c r="H304" s="43">
        <v>126.13160600419506</v>
      </c>
      <c r="I304" s="43">
        <v>130.77852510200111</v>
      </c>
      <c r="J304" s="43">
        <v>137.14951263230023</v>
      </c>
      <c r="K304" s="43">
        <v>146.73276672271919</v>
      </c>
      <c r="L304" s="43">
        <v>147.82218904909098</v>
      </c>
      <c r="M304" s="43">
        <v>154.17881465424998</v>
      </c>
      <c r="N304" s="44">
        <v>155.33101211660374</v>
      </c>
      <c r="O304" s="45"/>
      <c r="P304" s="43">
        <f t="shared" si="8"/>
        <v>117.70685448034284</v>
      </c>
      <c r="Q304" s="43">
        <f t="shared" si="9"/>
        <v>155.33101211660374</v>
      </c>
      <c r="R304" s="46"/>
      <c r="S304" s="5"/>
      <c r="T304" s="5"/>
      <c r="U304" s="5"/>
    </row>
    <row r="305" spans="1:21" x14ac:dyDescent="0.25">
      <c r="A305" s="41">
        <v>296</v>
      </c>
      <c r="B305" s="42" t="s">
        <v>328</v>
      </c>
      <c r="C305" s="43">
        <v>226.18012144432234</v>
      </c>
      <c r="D305" s="43">
        <v>219.74355683874109</v>
      </c>
      <c r="E305" s="43">
        <v>234.24450311243419</v>
      </c>
      <c r="F305" s="43">
        <v>227.16831440787232</v>
      </c>
      <c r="G305" s="43">
        <v>205.99602436363799</v>
      </c>
      <c r="H305" s="43">
        <v>222.64902436803629</v>
      </c>
      <c r="I305" s="43">
        <v>228.30851910682398</v>
      </c>
      <c r="J305" s="43">
        <v>221.46525650920199</v>
      </c>
      <c r="K305" s="43">
        <v>224.51170305414979</v>
      </c>
      <c r="L305" s="43">
        <v>228.27650687529464</v>
      </c>
      <c r="M305" s="43">
        <v>231.6802480303553</v>
      </c>
      <c r="N305" s="44">
        <v>246.10708820417747</v>
      </c>
      <c r="O305" s="45"/>
      <c r="P305" s="43">
        <f t="shared" si="8"/>
        <v>205.99602436363799</v>
      </c>
      <c r="Q305" s="43">
        <f t="shared" si="9"/>
        <v>246.10708820417747</v>
      </c>
      <c r="R305" s="46"/>
      <c r="S305" s="5"/>
      <c r="T305" s="5"/>
      <c r="U305" s="5"/>
    </row>
    <row r="306" spans="1:21" x14ac:dyDescent="0.25">
      <c r="A306" s="41">
        <v>297</v>
      </c>
      <c r="B306" s="42" t="s">
        <v>329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4">
        <v>0</v>
      </c>
      <c r="O306" s="45"/>
      <c r="P306" s="43">
        <f t="shared" si="8"/>
        <v>0</v>
      </c>
      <c r="Q306" s="43">
        <f t="shared" si="9"/>
        <v>0</v>
      </c>
      <c r="R306" s="46"/>
      <c r="S306" s="5"/>
      <c r="T306" s="5"/>
      <c r="U306" s="5"/>
    </row>
    <row r="307" spans="1:21" x14ac:dyDescent="0.25">
      <c r="A307" s="41">
        <v>298</v>
      </c>
      <c r="B307" s="42" t="s">
        <v>330</v>
      </c>
      <c r="C307" s="43">
        <v>137.25423814049441</v>
      </c>
      <c r="D307" s="43">
        <v>134.77256822478594</v>
      </c>
      <c r="E307" s="43">
        <v>140.54723363011453</v>
      </c>
      <c r="F307" s="43">
        <v>145.58730955156452</v>
      </c>
      <c r="G307" s="43">
        <v>152.53483936653456</v>
      </c>
      <c r="H307" s="43">
        <v>155.46160659045643</v>
      </c>
      <c r="I307" s="43">
        <v>160.3655505188045</v>
      </c>
      <c r="J307" s="43">
        <v>179.48156665484052</v>
      </c>
      <c r="K307" s="43">
        <v>176.89250602421382</v>
      </c>
      <c r="L307" s="43">
        <v>176.57625424530789</v>
      </c>
      <c r="M307" s="43">
        <v>171.44750481509357</v>
      </c>
      <c r="N307" s="44">
        <v>183.56694667876852</v>
      </c>
      <c r="O307" s="45"/>
      <c r="P307" s="43">
        <f t="shared" si="8"/>
        <v>140.54723363011453</v>
      </c>
      <c r="Q307" s="43">
        <f t="shared" si="9"/>
        <v>183.56694667876852</v>
      </c>
      <c r="R307" s="46"/>
      <c r="S307" s="5"/>
      <c r="T307" s="5"/>
      <c r="U307" s="5"/>
    </row>
    <row r="308" spans="1:21" x14ac:dyDescent="0.25">
      <c r="A308" s="41">
        <v>299</v>
      </c>
      <c r="B308" s="42" t="s">
        <v>331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4">
        <v>0</v>
      </c>
      <c r="O308" s="45"/>
      <c r="P308" s="43">
        <f t="shared" si="8"/>
        <v>0</v>
      </c>
      <c r="Q308" s="43">
        <f t="shared" si="9"/>
        <v>0</v>
      </c>
      <c r="R308" s="46"/>
      <c r="S308" s="5"/>
      <c r="T308" s="5"/>
      <c r="U308" s="5"/>
    </row>
    <row r="309" spans="1:21" x14ac:dyDescent="0.25">
      <c r="A309" s="41">
        <v>300</v>
      </c>
      <c r="B309" s="42" t="s">
        <v>332</v>
      </c>
      <c r="C309" s="43">
        <v>263.16696163381664</v>
      </c>
      <c r="D309" s="43">
        <v>255.26324164585566</v>
      </c>
      <c r="E309" s="43">
        <v>275.69215364398252</v>
      </c>
      <c r="F309" s="43">
        <v>255.71072883926735</v>
      </c>
      <c r="G309" s="43">
        <v>244.75077503295375</v>
      </c>
      <c r="H309" s="43">
        <v>258.83476967892022</v>
      </c>
      <c r="I309" s="43">
        <v>305.7674427067268</v>
      </c>
      <c r="J309" s="43">
        <v>298.71818098234274</v>
      </c>
      <c r="K309" s="43">
        <v>337.02297115535742</v>
      </c>
      <c r="L309" s="43">
        <v>306.74262370171641</v>
      </c>
      <c r="M309" s="43">
        <v>326.36120461859173</v>
      </c>
      <c r="N309" s="44">
        <v>288.93455631493447</v>
      </c>
      <c r="O309" s="45"/>
      <c r="P309" s="43">
        <f t="shared" si="8"/>
        <v>244.75077503295375</v>
      </c>
      <c r="Q309" s="43">
        <f t="shared" si="9"/>
        <v>337.02297115535742</v>
      </c>
      <c r="R309" s="46"/>
      <c r="S309" s="5"/>
      <c r="T309" s="5"/>
      <c r="U309" s="5"/>
    </row>
    <row r="310" spans="1:21" x14ac:dyDescent="0.25">
      <c r="A310" s="41">
        <v>301</v>
      </c>
      <c r="B310" s="42" t="s">
        <v>333</v>
      </c>
      <c r="C310" s="43">
        <v>111.6162160946013</v>
      </c>
      <c r="D310" s="43">
        <v>107.20051195601744</v>
      </c>
      <c r="E310" s="43">
        <v>116.49580647083313</v>
      </c>
      <c r="F310" s="43">
        <v>121.55559340024271</v>
      </c>
      <c r="G310" s="43">
        <v>123.06454326424814</v>
      </c>
      <c r="H310" s="43">
        <v>120.35241331709028</v>
      </c>
      <c r="I310" s="43">
        <v>126.74479145797442</v>
      </c>
      <c r="J310" s="43">
        <v>127.51125714122828</v>
      </c>
      <c r="K310" s="43">
        <v>134.91390252533745</v>
      </c>
      <c r="L310" s="43">
        <v>136.07509882226583</v>
      </c>
      <c r="M310" s="43">
        <v>143.73150497126264</v>
      </c>
      <c r="N310" s="44">
        <v>140.65556160428966</v>
      </c>
      <c r="O310" s="45"/>
      <c r="P310" s="43">
        <f t="shared" si="8"/>
        <v>116.49580647083313</v>
      </c>
      <c r="Q310" s="43">
        <f t="shared" si="9"/>
        <v>143.73150497126264</v>
      </c>
      <c r="R310" s="46"/>
      <c r="S310" s="5"/>
      <c r="T310" s="5"/>
      <c r="U310" s="5"/>
    </row>
    <row r="311" spans="1:21" x14ac:dyDescent="0.25">
      <c r="A311" s="41">
        <v>302</v>
      </c>
      <c r="B311" s="42" t="s">
        <v>334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4">
        <v>0</v>
      </c>
      <c r="O311" s="45"/>
      <c r="P311" s="43">
        <f t="shared" si="8"/>
        <v>0</v>
      </c>
      <c r="Q311" s="43">
        <f t="shared" si="9"/>
        <v>0</v>
      </c>
      <c r="R311" s="46"/>
      <c r="S311" s="5"/>
      <c r="T311" s="5"/>
      <c r="U311" s="5"/>
    </row>
    <row r="312" spans="1:21" x14ac:dyDescent="0.25">
      <c r="A312" s="41">
        <v>303</v>
      </c>
      <c r="B312" s="42" t="s">
        <v>335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4">
        <v>0</v>
      </c>
      <c r="O312" s="45"/>
      <c r="P312" s="43">
        <f t="shared" si="8"/>
        <v>0</v>
      </c>
      <c r="Q312" s="43">
        <f t="shared" si="9"/>
        <v>0</v>
      </c>
      <c r="R312" s="46"/>
      <c r="S312" s="5"/>
      <c r="T312" s="5"/>
      <c r="U312" s="5"/>
    </row>
    <row r="313" spans="1:21" x14ac:dyDescent="0.25">
      <c r="A313" s="41">
        <v>304</v>
      </c>
      <c r="B313" s="42" t="s">
        <v>336</v>
      </c>
      <c r="C313" s="43">
        <v>130.42571830618934</v>
      </c>
      <c r="D313" s="43">
        <v>125.66856270166764</v>
      </c>
      <c r="E313" s="43">
        <v>128.83249256684076</v>
      </c>
      <c r="F313" s="43">
        <v>130.66769684861941</v>
      </c>
      <c r="G313" s="43">
        <v>128.7628325759753</v>
      </c>
      <c r="H313" s="43">
        <v>130.43210815084072</v>
      </c>
      <c r="I313" s="43">
        <v>128.41451193842829</v>
      </c>
      <c r="J313" s="43">
        <v>119.64317073447286</v>
      </c>
      <c r="K313" s="43">
        <v>132.3068840249604</v>
      </c>
      <c r="L313" s="43">
        <v>132.98338768331678</v>
      </c>
      <c r="M313" s="43">
        <v>137.90557953483514</v>
      </c>
      <c r="N313" s="44">
        <v>137.84166153083484</v>
      </c>
      <c r="O313" s="45"/>
      <c r="P313" s="43">
        <f t="shared" si="8"/>
        <v>119.64317073447286</v>
      </c>
      <c r="Q313" s="43">
        <f t="shared" si="9"/>
        <v>137.90557953483514</v>
      </c>
      <c r="R313" s="46"/>
      <c r="S313" s="5"/>
      <c r="T313" s="5"/>
      <c r="U313" s="5"/>
    </row>
    <row r="314" spans="1:21" x14ac:dyDescent="0.25">
      <c r="A314" s="41">
        <v>305</v>
      </c>
      <c r="B314" s="42" t="s">
        <v>337</v>
      </c>
      <c r="C314" s="43">
        <v>114.7300370451066</v>
      </c>
      <c r="D314" s="43">
        <v>110.74008562499209</v>
      </c>
      <c r="E314" s="43">
        <v>118.74312438963999</v>
      </c>
      <c r="F314" s="43">
        <v>119.26503847225698</v>
      </c>
      <c r="G314" s="43">
        <v>112.05618075881335</v>
      </c>
      <c r="H314" s="43">
        <v>119.10281617193503</v>
      </c>
      <c r="I314" s="43">
        <v>125.5195956578418</v>
      </c>
      <c r="J314" s="43">
        <v>131.79523896786549</v>
      </c>
      <c r="K314" s="43">
        <v>132.45188285644568</v>
      </c>
      <c r="L314" s="43">
        <v>132.61862429713631</v>
      </c>
      <c r="M314" s="43">
        <v>136.035506759573</v>
      </c>
      <c r="N314" s="44">
        <v>136.91152857999683</v>
      </c>
      <c r="O314" s="45"/>
      <c r="P314" s="43">
        <f t="shared" si="8"/>
        <v>112.05618075881335</v>
      </c>
      <c r="Q314" s="43">
        <f t="shared" si="9"/>
        <v>136.91152857999683</v>
      </c>
      <c r="R314" s="46"/>
      <c r="S314" s="5"/>
      <c r="T314" s="5"/>
      <c r="U314" s="5"/>
    </row>
    <row r="315" spans="1:21" x14ac:dyDescent="0.25">
      <c r="A315" s="41">
        <v>306</v>
      </c>
      <c r="B315" s="42" t="s">
        <v>338</v>
      </c>
      <c r="C315" s="43">
        <v>157.68415108002569</v>
      </c>
      <c r="D315" s="43">
        <v>136.17821821129226</v>
      </c>
      <c r="E315" s="43">
        <v>131.83767337265868</v>
      </c>
      <c r="F315" s="43">
        <v>130.05928874735525</v>
      </c>
      <c r="G315" s="43">
        <v>128.30214623493214</v>
      </c>
      <c r="H315" s="43">
        <v>136.42693725009846</v>
      </c>
      <c r="I315" s="43">
        <v>138.12954098191261</v>
      </c>
      <c r="J315" s="43">
        <v>128.23626011455403</v>
      </c>
      <c r="K315" s="43">
        <v>117.39446868511804</v>
      </c>
      <c r="L315" s="43">
        <v>132.34271020853811</v>
      </c>
      <c r="M315" s="43">
        <v>130.53389944099925</v>
      </c>
      <c r="N315" s="44">
        <v>141.36379267941771</v>
      </c>
      <c r="O315" s="45"/>
      <c r="P315" s="43">
        <f t="shared" si="8"/>
        <v>117.39446868511804</v>
      </c>
      <c r="Q315" s="43">
        <f t="shared" si="9"/>
        <v>141.36379267941771</v>
      </c>
      <c r="R315" s="46"/>
      <c r="S315" s="5"/>
      <c r="T315" s="5"/>
      <c r="U315" s="5"/>
    </row>
    <row r="316" spans="1:21" x14ac:dyDescent="0.25">
      <c r="A316" s="41">
        <v>307</v>
      </c>
      <c r="B316" s="42" t="s">
        <v>339</v>
      </c>
      <c r="C316" s="43">
        <v>116.63361572604435</v>
      </c>
      <c r="D316" s="43">
        <v>110.70273091154255</v>
      </c>
      <c r="E316" s="43">
        <v>117.5321828643545</v>
      </c>
      <c r="F316" s="43">
        <v>120.78499855686388</v>
      </c>
      <c r="G316" s="43">
        <v>123.71118503194776</v>
      </c>
      <c r="H316" s="43">
        <v>123.50465699378688</v>
      </c>
      <c r="I316" s="43">
        <v>126.56338764967859</v>
      </c>
      <c r="J316" s="43">
        <v>128.04657251170789</v>
      </c>
      <c r="K316" s="43">
        <v>134.35027273973387</v>
      </c>
      <c r="L316" s="43">
        <v>138.30656115998411</v>
      </c>
      <c r="M316" s="43">
        <v>139.26780605454618</v>
      </c>
      <c r="N316" s="44">
        <v>142.04358425340948</v>
      </c>
      <c r="O316" s="45"/>
      <c r="P316" s="43">
        <f t="shared" si="8"/>
        <v>117.5321828643545</v>
      </c>
      <c r="Q316" s="43">
        <f t="shared" si="9"/>
        <v>142.04358425340948</v>
      </c>
      <c r="R316" s="46"/>
      <c r="S316" s="5"/>
      <c r="T316" s="5"/>
      <c r="U316" s="5"/>
    </row>
    <row r="317" spans="1:21" x14ac:dyDescent="0.25">
      <c r="A317" s="41">
        <v>308</v>
      </c>
      <c r="B317" s="42" t="s">
        <v>340</v>
      </c>
      <c r="C317" s="43">
        <v>155.74428297857926</v>
      </c>
      <c r="D317" s="43">
        <v>158.38980987645942</v>
      </c>
      <c r="E317" s="43">
        <v>164.69441285165675</v>
      </c>
      <c r="F317" s="43">
        <v>161.33848196376852</v>
      </c>
      <c r="G317" s="43">
        <v>152.48091241946366</v>
      </c>
      <c r="H317" s="43">
        <v>149.42222856018756</v>
      </c>
      <c r="I317" s="43">
        <v>154.16656364412157</v>
      </c>
      <c r="J317" s="43">
        <v>153.25822239633487</v>
      </c>
      <c r="K317" s="43">
        <v>159.0986755154176</v>
      </c>
      <c r="L317" s="43">
        <v>158.02832985149331</v>
      </c>
      <c r="M317" s="43">
        <v>153.69198968423413</v>
      </c>
      <c r="N317" s="44">
        <v>149.87836683713917</v>
      </c>
      <c r="O317" s="45"/>
      <c r="P317" s="43">
        <f t="shared" si="8"/>
        <v>149.42222856018756</v>
      </c>
      <c r="Q317" s="43">
        <f t="shared" si="9"/>
        <v>164.69441285165675</v>
      </c>
      <c r="R317" s="46"/>
      <c r="S317" s="5"/>
      <c r="T317" s="5"/>
      <c r="U317" s="5"/>
    </row>
    <row r="318" spans="1:21" x14ac:dyDescent="0.25">
      <c r="A318" s="41">
        <v>309</v>
      </c>
      <c r="B318" s="42" t="s">
        <v>341</v>
      </c>
      <c r="C318" s="43">
        <v>107.22354445449547</v>
      </c>
      <c r="D318" s="43">
        <v>100</v>
      </c>
      <c r="E318" s="43">
        <v>101.44055197692749</v>
      </c>
      <c r="F318" s="43">
        <v>100</v>
      </c>
      <c r="G318" s="43">
        <v>102.36795143408925</v>
      </c>
      <c r="H318" s="43">
        <v>101.75562034066029</v>
      </c>
      <c r="I318" s="43">
        <v>102.77820916546436</v>
      </c>
      <c r="J318" s="43">
        <v>105.04275619772933</v>
      </c>
      <c r="K318" s="43">
        <v>105.57897449459317</v>
      </c>
      <c r="L318" s="43">
        <v>110.63497294579048</v>
      </c>
      <c r="M318" s="43">
        <v>114.12081452032064</v>
      </c>
      <c r="N318" s="44">
        <v>109.16123365670711</v>
      </c>
      <c r="O318" s="45"/>
      <c r="P318" s="43">
        <f t="shared" si="8"/>
        <v>100</v>
      </c>
      <c r="Q318" s="43">
        <f t="shared" si="9"/>
        <v>114.12081452032064</v>
      </c>
      <c r="R318" s="46"/>
      <c r="S318" s="5"/>
      <c r="T318" s="5"/>
      <c r="U318" s="5"/>
    </row>
    <row r="319" spans="1:21" x14ac:dyDescent="0.25">
      <c r="A319" s="41">
        <v>310</v>
      </c>
      <c r="B319" s="42" t="s">
        <v>342</v>
      </c>
      <c r="C319" s="43">
        <v>100.97201759742748</v>
      </c>
      <c r="D319" s="43">
        <v>101.74979814049914</v>
      </c>
      <c r="E319" s="43">
        <v>108.06120218500777</v>
      </c>
      <c r="F319" s="43">
        <v>108.19738004408741</v>
      </c>
      <c r="G319" s="43">
        <v>102.17195023860872</v>
      </c>
      <c r="H319" s="43">
        <v>110.22915413976537</v>
      </c>
      <c r="I319" s="43">
        <v>116.70583513611857</v>
      </c>
      <c r="J319" s="43">
        <v>114.09557600824026</v>
      </c>
      <c r="K319" s="43">
        <v>120.37752224027329</v>
      </c>
      <c r="L319" s="43">
        <v>121.45048026184848</v>
      </c>
      <c r="M319" s="43">
        <v>125.85205202925376</v>
      </c>
      <c r="N319" s="44">
        <v>110.34681368821701</v>
      </c>
      <c r="O319" s="45"/>
      <c r="P319" s="43">
        <f t="shared" si="8"/>
        <v>102.17195023860872</v>
      </c>
      <c r="Q319" s="43">
        <f t="shared" si="9"/>
        <v>125.85205202925376</v>
      </c>
      <c r="R319" s="46"/>
      <c r="S319" s="5"/>
      <c r="T319" s="5"/>
      <c r="U319" s="5"/>
    </row>
    <row r="320" spans="1:21" x14ac:dyDescent="0.25">
      <c r="A320" s="41">
        <v>311</v>
      </c>
      <c r="B320" s="42" t="s">
        <v>343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4">
        <v>0</v>
      </c>
      <c r="O320" s="45"/>
      <c r="P320" s="43">
        <f t="shared" si="8"/>
        <v>0</v>
      </c>
      <c r="Q320" s="43">
        <f t="shared" si="9"/>
        <v>0</v>
      </c>
      <c r="R320" s="46"/>
      <c r="S320" s="5"/>
      <c r="T320" s="5"/>
      <c r="U320" s="5"/>
    </row>
    <row r="321" spans="1:21" x14ac:dyDescent="0.25">
      <c r="A321" s="41">
        <v>312</v>
      </c>
      <c r="B321" s="42" t="s">
        <v>344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4">
        <v>0</v>
      </c>
      <c r="O321" s="45"/>
      <c r="P321" s="43">
        <f t="shared" si="8"/>
        <v>0</v>
      </c>
      <c r="Q321" s="43">
        <f t="shared" si="9"/>
        <v>0</v>
      </c>
      <c r="R321" s="46"/>
      <c r="S321" s="5"/>
      <c r="T321" s="5"/>
      <c r="U321" s="5"/>
    </row>
    <row r="322" spans="1:21" x14ac:dyDescent="0.25">
      <c r="A322" s="41">
        <v>313</v>
      </c>
      <c r="B322" s="42" t="s">
        <v>345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4">
        <v>0</v>
      </c>
      <c r="O322" s="45"/>
      <c r="P322" s="43">
        <f t="shared" si="8"/>
        <v>0</v>
      </c>
      <c r="Q322" s="43">
        <f t="shared" si="9"/>
        <v>0</v>
      </c>
      <c r="R322" s="46"/>
      <c r="S322" s="5"/>
      <c r="T322" s="5"/>
      <c r="U322" s="5"/>
    </row>
    <row r="323" spans="1:21" x14ac:dyDescent="0.25">
      <c r="A323" s="41">
        <v>314</v>
      </c>
      <c r="B323" s="42" t="s">
        <v>346</v>
      </c>
      <c r="C323" s="43">
        <v>154.74040389021832</v>
      </c>
      <c r="D323" s="43">
        <v>145.35151646365773</v>
      </c>
      <c r="E323" s="43">
        <v>148.76589378375323</v>
      </c>
      <c r="F323" s="43">
        <v>144.18100286049548</v>
      </c>
      <c r="G323" s="43">
        <v>144.20917791475276</v>
      </c>
      <c r="H323" s="43">
        <v>141.159709089839</v>
      </c>
      <c r="I323" s="43">
        <v>152.8712569524796</v>
      </c>
      <c r="J323" s="43">
        <v>174.27146178274029</v>
      </c>
      <c r="K323" s="43">
        <v>179.31434165920405</v>
      </c>
      <c r="L323" s="43">
        <v>177.58259564059279</v>
      </c>
      <c r="M323" s="43">
        <v>183.16764105552676</v>
      </c>
      <c r="N323" s="44">
        <v>180.16176555611392</v>
      </c>
      <c r="O323" s="45"/>
      <c r="P323" s="43">
        <f t="shared" si="8"/>
        <v>141.159709089839</v>
      </c>
      <c r="Q323" s="43">
        <f t="shared" si="9"/>
        <v>183.16764105552676</v>
      </c>
      <c r="R323" s="46"/>
      <c r="S323" s="5"/>
      <c r="T323" s="5"/>
      <c r="U323" s="5"/>
    </row>
    <row r="324" spans="1:21" x14ac:dyDescent="0.25">
      <c r="A324" s="41">
        <v>315</v>
      </c>
      <c r="B324" s="42" t="s">
        <v>347</v>
      </c>
      <c r="C324" s="43">
        <v>154.13679694865814</v>
      </c>
      <c r="D324" s="43">
        <v>157.12510755861203</v>
      </c>
      <c r="E324" s="43">
        <v>162.27427073987141</v>
      </c>
      <c r="F324" s="43">
        <v>157.84116729995091</v>
      </c>
      <c r="G324" s="43">
        <v>160.85656523082565</v>
      </c>
      <c r="H324" s="43">
        <v>158.17072742780519</v>
      </c>
      <c r="I324" s="43">
        <v>164.60428100924526</v>
      </c>
      <c r="J324" s="43">
        <v>167.90189688510725</v>
      </c>
      <c r="K324" s="43">
        <v>170.20357888967069</v>
      </c>
      <c r="L324" s="43">
        <v>172.01338969059293</v>
      </c>
      <c r="M324" s="43">
        <v>172.26299718624088</v>
      </c>
      <c r="N324" s="44">
        <v>168.94203630384149</v>
      </c>
      <c r="O324" s="45"/>
      <c r="P324" s="43">
        <f t="shared" si="8"/>
        <v>157.84116729995091</v>
      </c>
      <c r="Q324" s="43">
        <f t="shared" si="9"/>
        <v>172.26299718624088</v>
      </c>
      <c r="R324" s="46"/>
      <c r="S324" s="5"/>
      <c r="T324" s="5"/>
      <c r="U324" s="5"/>
    </row>
    <row r="325" spans="1:21" x14ac:dyDescent="0.25">
      <c r="A325" s="41">
        <v>316</v>
      </c>
      <c r="B325" s="42" t="s">
        <v>348</v>
      </c>
      <c r="C325" s="43">
        <v>103.45150754769612</v>
      </c>
      <c r="D325" s="43">
        <v>102.91950033450898</v>
      </c>
      <c r="E325" s="43">
        <v>103.80048870026231</v>
      </c>
      <c r="F325" s="43">
        <v>104.72003018830574</v>
      </c>
      <c r="G325" s="43">
        <v>104.93062665302621</v>
      </c>
      <c r="H325" s="43">
        <v>104.20803229167286</v>
      </c>
      <c r="I325" s="43">
        <v>106.57540986027276</v>
      </c>
      <c r="J325" s="43">
        <v>107.38892113907686</v>
      </c>
      <c r="K325" s="43">
        <v>109.67256726788422</v>
      </c>
      <c r="L325" s="43">
        <v>113.690356854559</v>
      </c>
      <c r="M325" s="43">
        <v>113.92032258963852</v>
      </c>
      <c r="N325" s="44">
        <v>111.90922855147652</v>
      </c>
      <c r="O325" s="45"/>
      <c r="P325" s="43">
        <f t="shared" si="8"/>
        <v>103.80048870026231</v>
      </c>
      <c r="Q325" s="43">
        <f t="shared" si="9"/>
        <v>113.92032258963852</v>
      </c>
      <c r="R325" s="46"/>
      <c r="S325" s="5"/>
      <c r="T325" s="5"/>
      <c r="U325" s="5"/>
    </row>
    <row r="326" spans="1:21" x14ac:dyDescent="0.25">
      <c r="A326" s="41">
        <v>317</v>
      </c>
      <c r="B326" s="42" t="s">
        <v>349</v>
      </c>
      <c r="C326" s="43">
        <v>142.18042300417503</v>
      </c>
      <c r="D326" s="43">
        <v>144.28730521107335</v>
      </c>
      <c r="E326" s="43">
        <v>150.89266120820767</v>
      </c>
      <c r="F326" s="43">
        <v>153.27929823745242</v>
      </c>
      <c r="G326" s="43">
        <v>151.27583376447615</v>
      </c>
      <c r="H326" s="43">
        <v>157.16861705113061</v>
      </c>
      <c r="I326" s="43">
        <v>162.67071869926502</v>
      </c>
      <c r="J326" s="43">
        <v>163.41227303863448</v>
      </c>
      <c r="K326" s="43">
        <v>170.37360556590474</v>
      </c>
      <c r="L326" s="43">
        <v>166.5697374828608</v>
      </c>
      <c r="M326" s="43">
        <v>177.97989692071499</v>
      </c>
      <c r="N326" s="44">
        <v>176.13145727627239</v>
      </c>
      <c r="O326" s="45"/>
      <c r="P326" s="43">
        <f t="shared" si="8"/>
        <v>150.89266120820767</v>
      </c>
      <c r="Q326" s="43">
        <f t="shared" si="9"/>
        <v>177.97989692071499</v>
      </c>
      <c r="R326" s="46"/>
      <c r="S326" s="5"/>
      <c r="T326" s="5"/>
      <c r="U326" s="5"/>
    </row>
    <row r="327" spans="1:21" x14ac:dyDescent="0.25">
      <c r="A327" s="41">
        <v>318</v>
      </c>
      <c r="B327" s="42" t="s">
        <v>350</v>
      </c>
      <c r="C327" s="43">
        <v>253.088512354442</v>
      </c>
      <c r="D327" s="43">
        <v>234.41761381442058</v>
      </c>
      <c r="E327" s="43">
        <v>213.44718079386408</v>
      </c>
      <c r="F327" s="43">
        <v>238.88575113665223</v>
      </c>
      <c r="G327" s="43">
        <v>254.49805943711712</v>
      </c>
      <c r="H327" s="43">
        <v>245.20121770835087</v>
      </c>
      <c r="I327" s="43">
        <v>245.82808672070971</v>
      </c>
      <c r="J327" s="43">
        <v>246.10963407914355</v>
      </c>
      <c r="K327" s="43">
        <v>276.68766911848604</v>
      </c>
      <c r="L327" s="43">
        <v>291.27432031991492</v>
      </c>
      <c r="M327" s="43">
        <v>278.40015086608423</v>
      </c>
      <c r="N327" s="44">
        <v>283.25302694138645</v>
      </c>
      <c r="O327" s="45"/>
      <c r="P327" s="43">
        <f t="shared" si="8"/>
        <v>213.44718079386408</v>
      </c>
      <c r="Q327" s="43">
        <f t="shared" si="9"/>
        <v>291.27432031991492</v>
      </c>
      <c r="R327" s="46"/>
      <c r="S327" s="5"/>
      <c r="T327" s="5"/>
      <c r="U327" s="5"/>
    </row>
    <row r="328" spans="1:21" x14ac:dyDescent="0.25">
      <c r="A328" s="41">
        <v>319</v>
      </c>
      <c r="B328" s="42" t="s">
        <v>351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4">
        <v>0</v>
      </c>
      <c r="O328" s="45"/>
      <c r="P328" s="43">
        <f t="shared" si="8"/>
        <v>0</v>
      </c>
      <c r="Q328" s="43">
        <f t="shared" si="9"/>
        <v>0</v>
      </c>
      <c r="R328" s="46"/>
      <c r="S328" s="5"/>
      <c r="T328" s="5"/>
      <c r="U328" s="5"/>
    </row>
    <row r="329" spans="1:21" x14ac:dyDescent="0.25">
      <c r="A329" s="41">
        <v>320</v>
      </c>
      <c r="B329" s="42" t="s">
        <v>352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4">
        <v>0</v>
      </c>
      <c r="O329" s="45"/>
      <c r="P329" s="43">
        <f t="shared" si="8"/>
        <v>0</v>
      </c>
      <c r="Q329" s="43">
        <f t="shared" si="9"/>
        <v>0</v>
      </c>
      <c r="R329" s="46"/>
      <c r="S329" s="5"/>
      <c r="T329" s="5"/>
      <c r="U329" s="5"/>
    </row>
    <row r="330" spans="1:21" x14ac:dyDescent="0.25">
      <c r="A330" s="41">
        <v>321</v>
      </c>
      <c r="B330" s="42" t="s">
        <v>353</v>
      </c>
      <c r="C330" s="43">
        <v>146.36012933872146</v>
      </c>
      <c r="D330" s="43">
        <v>149.18587827633132</v>
      </c>
      <c r="E330" s="43">
        <v>148.93390710507967</v>
      </c>
      <c r="F330" s="43">
        <v>154.09447888296449</v>
      </c>
      <c r="G330" s="43">
        <v>152.98995326447479</v>
      </c>
      <c r="H330" s="43">
        <v>151.72766696212176</v>
      </c>
      <c r="I330" s="43">
        <v>149.24677424690074</v>
      </c>
      <c r="J330" s="43">
        <v>151.05917644577815</v>
      </c>
      <c r="K330" s="43">
        <v>154.95171195506933</v>
      </c>
      <c r="L330" s="43">
        <v>149.13053421612042</v>
      </c>
      <c r="M330" s="43">
        <v>155.12174886953673</v>
      </c>
      <c r="N330" s="44">
        <v>153.2402264421012</v>
      </c>
      <c r="O330" s="45"/>
      <c r="P330" s="43">
        <f t="shared" si="8"/>
        <v>148.93390710507967</v>
      </c>
      <c r="Q330" s="43">
        <f t="shared" si="9"/>
        <v>155.12174886953673</v>
      </c>
      <c r="R330" s="46"/>
      <c r="S330" s="5"/>
      <c r="T330" s="5"/>
      <c r="U330" s="5"/>
    </row>
    <row r="331" spans="1:21" x14ac:dyDescent="0.25">
      <c r="A331" s="41">
        <v>322</v>
      </c>
      <c r="B331" s="42" t="s">
        <v>354</v>
      </c>
      <c r="C331" s="43">
        <v>128.73190155591752</v>
      </c>
      <c r="D331" s="43">
        <v>125.20037563009214</v>
      </c>
      <c r="E331" s="43">
        <v>133.995243641505</v>
      </c>
      <c r="F331" s="43">
        <v>144.70782620910569</v>
      </c>
      <c r="G331" s="43">
        <v>141.63851194331235</v>
      </c>
      <c r="H331" s="43">
        <v>144.20592682770868</v>
      </c>
      <c r="I331" s="43">
        <v>151.78405644784789</v>
      </c>
      <c r="J331" s="43">
        <v>145.11273769596224</v>
      </c>
      <c r="K331" s="43">
        <v>150.61256709996758</v>
      </c>
      <c r="L331" s="43">
        <v>149.17781076048576</v>
      </c>
      <c r="M331" s="43">
        <v>153.21908413071057</v>
      </c>
      <c r="N331" s="44">
        <v>150.98184422635981</v>
      </c>
      <c r="O331" s="45"/>
      <c r="P331" s="43">
        <f t="shared" ref="P331:P394" si="10">MIN(E331:N331)</f>
        <v>133.995243641505</v>
      </c>
      <c r="Q331" s="43">
        <f t="shared" ref="Q331:Q394" si="11">MAX(E331:N331)</f>
        <v>153.21908413071057</v>
      </c>
      <c r="R331" s="46"/>
      <c r="S331" s="5"/>
      <c r="T331" s="5"/>
      <c r="U331" s="5"/>
    </row>
    <row r="332" spans="1:21" x14ac:dyDescent="0.25">
      <c r="A332" s="41">
        <v>323</v>
      </c>
      <c r="B332" s="42" t="s">
        <v>355</v>
      </c>
      <c r="C332" s="43">
        <v>118.88415788279877</v>
      </c>
      <c r="D332" s="43">
        <v>115.51397239802674</v>
      </c>
      <c r="E332" s="43">
        <v>119.72772111461938</v>
      </c>
      <c r="F332" s="43">
        <v>118.01111420396404</v>
      </c>
      <c r="G332" s="43">
        <v>120.64526783909515</v>
      </c>
      <c r="H332" s="43">
        <v>118.93360951928011</v>
      </c>
      <c r="I332" s="43">
        <v>121.19112203541616</v>
      </c>
      <c r="J332" s="43">
        <v>125.81042375002045</v>
      </c>
      <c r="K332" s="43">
        <v>128.39549831431179</v>
      </c>
      <c r="L332" s="43">
        <v>135.68885296251358</v>
      </c>
      <c r="M332" s="43">
        <v>137.9441940687289</v>
      </c>
      <c r="N332" s="44">
        <v>131.82747587443359</v>
      </c>
      <c r="O332" s="45"/>
      <c r="P332" s="43">
        <f t="shared" si="10"/>
        <v>118.01111420396404</v>
      </c>
      <c r="Q332" s="43">
        <f t="shared" si="11"/>
        <v>137.9441940687289</v>
      </c>
      <c r="R332" s="46"/>
      <c r="S332" s="5"/>
      <c r="T332" s="5"/>
      <c r="U332" s="5"/>
    </row>
    <row r="333" spans="1:21" x14ac:dyDescent="0.25">
      <c r="A333" s="41">
        <v>324</v>
      </c>
      <c r="B333" s="42" t="s">
        <v>356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4">
        <v>0</v>
      </c>
      <c r="O333" s="45"/>
      <c r="P333" s="43">
        <f t="shared" si="10"/>
        <v>0</v>
      </c>
      <c r="Q333" s="43">
        <f t="shared" si="11"/>
        <v>0</v>
      </c>
      <c r="R333" s="46"/>
      <c r="S333" s="5"/>
      <c r="T333" s="5"/>
      <c r="U333" s="5"/>
    </row>
    <row r="334" spans="1:21" x14ac:dyDescent="0.25">
      <c r="A334" s="41">
        <v>325</v>
      </c>
      <c r="B334" s="42" t="s">
        <v>357</v>
      </c>
      <c r="C334" s="43">
        <v>104.91244109725433</v>
      </c>
      <c r="D334" s="43">
        <v>105.78768232786429</v>
      </c>
      <c r="E334" s="43">
        <v>110.71233992359662</v>
      </c>
      <c r="F334" s="43">
        <v>109.14612949589522</v>
      </c>
      <c r="G334" s="43">
        <v>109.8009080865457</v>
      </c>
      <c r="H334" s="43">
        <v>111.02279655276668</v>
      </c>
      <c r="I334" s="43">
        <v>111.40192742686514</v>
      </c>
      <c r="J334" s="43">
        <v>113.13731354971945</v>
      </c>
      <c r="K334" s="43">
        <v>114.54836640785287</v>
      </c>
      <c r="L334" s="43">
        <v>112.50144968620366</v>
      </c>
      <c r="M334" s="43">
        <v>113.84865351860658</v>
      </c>
      <c r="N334" s="44">
        <v>112.77770554408886</v>
      </c>
      <c r="O334" s="45"/>
      <c r="P334" s="43">
        <f t="shared" si="10"/>
        <v>109.14612949589522</v>
      </c>
      <c r="Q334" s="43">
        <f t="shared" si="11"/>
        <v>114.54836640785287</v>
      </c>
      <c r="R334" s="46"/>
      <c r="S334" s="5"/>
      <c r="T334" s="5"/>
      <c r="U334" s="5"/>
    </row>
    <row r="335" spans="1:21" x14ac:dyDescent="0.25">
      <c r="A335" s="41">
        <v>326</v>
      </c>
      <c r="B335" s="42" t="s">
        <v>358</v>
      </c>
      <c r="C335" s="43">
        <v>110.72713961172344</v>
      </c>
      <c r="D335" s="43">
        <v>111.43006845710426</v>
      </c>
      <c r="E335" s="43">
        <v>119.34481603463026</v>
      </c>
      <c r="F335" s="43">
        <v>119.37837149261784</v>
      </c>
      <c r="G335" s="43">
        <v>118.16225017780661</v>
      </c>
      <c r="H335" s="43">
        <v>123.37418915459138</v>
      </c>
      <c r="I335" s="43">
        <v>128.15869704737409</v>
      </c>
      <c r="J335" s="43">
        <v>132.37323710082958</v>
      </c>
      <c r="K335" s="43">
        <v>135.24790031102776</v>
      </c>
      <c r="L335" s="43">
        <v>137.83726196265638</v>
      </c>
      <c r="M335" s="43">
        <v>136.93343713663191</v>
      </c>
      <c r="N335" s="44">
        <v>134.12661279695101</v>
      </c>
      <c r="O335" s="45"/>
      <c r="P335" s="43">
        <f t="shared" si="10"/>
        <v>118.16225017780661</v>
      </c>
      <c r="Q335" s="43">
        <f t="shared" si="11"/>
        <v>137.83726196265638</v>
      </c>
      <c r="R335" s="46"/>
      <c r="S335" s="5"/>
      <c r="T335" s="5"/>
      <c r="U335" s="5"/>
    </row>
    <row r="336" spans="1:21" x14ac:dyDescent="0.25">
      <c r="A336" s="41">
        <v>327</v>
      </c>
      <c r="B336" s="42" t="s">
        <v>359</v>
      </c>
      <c r="C336" s="43">
        <v>146.89049208157897</v>
      </c>
      <c r="D336" s="43">
        <v>138.38097807601909</v>
      </c>
      <c r="E336" s="43">
        <v>130.13950622653735</v>
      </c>
      <c r="F336" s="43">
        <v>150.9139077352761</v>
      </c>
      <c r="G336" s="43">
        <v>154.7928214260576</v>
      </c>
      <c r="H336" s="43">
        <v>161.65429872413642</v>
      </c>
      <c r="I336" s="43">
        <v>155.139185828693</v>
      </c>
      <c r="J336" s="43">
        <v>171.582290370008</v>
      </c>
      <c r="K336" s="43">
        <v>167.28999859770749</v>
      </c>
      <c r="L336" s="43">
        <v>182.37297989301882</v>
      </c>
      <c r="M336" s="43">
        <v>183.5493509668834</v>
      </c>
      <c r="N336" s="44">
        <v>187.47829155454369</v>
      </c>
      <c r="O336" s="45"/>
      <c r="P336" s="43">
        <f t="shared" si="10"/>
        <v>130.13950622653735</v>
      </c>
      <c r="Q336" s="43">
        <f t="shared" si="11"/>
        <v>187.47829155454369</v>
      </c>
      <c r="R336" s="46"/>
      <c r="S336" s="5"/>
      <c r="T336" s="5"/>
      <c r="U336" s="5"/>
    </row>
    <row r="337" spans="1:21" x14ac:dyDescent="0.25">
      <c r="A337" s="41">
        <v>328</v>
      </c>
      <c r="B337" s="42" t="s">
        <v>360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4">
        <v>0</v>
      </c>
      <c r="O337" s="45"/>
      <c r="P337" s="43">
        <f t="shared" si="10"/>
        <v>0</v>
      </c>
      <c r="Q337" s="43">
        <f t="shared" si="11"/>
        <v>0</v>
      </c>
      <c r="R337" s="46"/>
      <c r="S337" s="5"/>
      <c r="T337" s="5"/>
      <c r="U337" s="5"/>
    </row>
    <row r="338" spans="1:21" x14ac:dyDescent="0.25">
      <c r="A338" s="41">
        <v>329</v>
      </c>
      <c r="B338" s="42" t="s">
        <v>361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4">
        <v>0</v>
      </c>
      <c r="O338" s="45"/>
      <c r="P338" s="43">
        <f t="shared" si="10"/>
        <v>0</v>
      </c>
      <c r="Q338" s="43">
        <f t="shared" si="11"/>
        <v>0</v>
      </c>
      <c r="R338" s="46"/>
      <c r="S338" s="5"/>
      <c r="T338" s="5"/>
      <c r="U338" s="5"/>
    </row>
    <row r="339" spans="1:21" x14ac:dyDescent="0.25">
      <c r="A339" s="41">
        <v>330</v>
      </c>
      <c r="B339" s="42" t="s">
        <v>362</v>
      </c>
      <c r="C339" s="43">
        <v>188.56300389440855</v>
      </c>
      <c r="D339" s="43">
        <v>175.86451235469045</v>
      </c>
      <c r="E339" s="43">
        <v>192.15641919765685</v>
      </c>
      <c r="F339" s="43">
        <v>196.22729173756818</v>
      </c>
      <c r="G339" s="43">
        <v>194.18141929560474</v>
      </c>
      <c r="H339" s="43">
        <v>193.73664680702228</v>
      </c>
      <c r="I339" s="43">
        <v>199.65437177826294</v>
      </c>
      <c r="J339" s="43">
        <v>210.61177628621687</v>
      </c>
      <c r="K339" s="43">
        <v>217.99047600384895</v>
      </c>
      <c r="L339" s="43">
        <v>221.21283547445722</v>
      </c>
      <c r="M339" s="43">
        <v>225.45424555539344</v>
      </c>
      <c r="N339" s="44">
        <v>219.48127637686162</v>
      </c>
      <c r="O339" s="45"/>
      <c r="P339" s="43">
        <f t="shared" si="10"/>
        <v>192.15641919765685</v>
      </c>
      <c r="Q339" s="43">
        <f t="shared" si="11"/>
        <v>225.45424555539344</v>
      </c>
      <c r="R339" s="46"/>
      <c r="S339" s="5"/>
      <c r="T339" s="5"/>
      <c r="U339" s="5"/>
    </row>
    <row r="340" spans="1:21" x14ac:dyDescent="0.25">
      <c r="A340" s="41">
        <v>331</v>
      </c>
      <c r="B340" s="42" t="s">
        <v>363</v>
      </c>
      <c r="C340" s="43">
        <v>103.07761973502893</v>
      </c>
      <c r="D340" s="43">
        <v>101.82231782854929</v>
      </c>
      <c r="E340" s="43">
        <v>108.10806987889001</v>
      </c>
      <c r="F340" s="43">
        <v>109.017471922833</v>
      </c>
      <c r="G340" s="43">
        <v>111.34872236511784</v>
      </c>
      <c r="H340" s="43">
        <v>116.72188886272306</v>
      </c>
      <c r="I340" s="43">
        <v>117.48912157874494</v>
      </c>
      <c r="J340" s="43">
        <v>123.07529923885777</v>
      </c>
      <c r="K340" s="43">
        <v>129.99478562562922</v>
      </c>
      <c r="L340" s="43">
        <v>135.47133978945146</v>
      </c>
      <c r="M340" s="43">
        <v>134.24826970589038</v>
      </c>
      <c r="N340" s="44">
        <v>134.18009416852425</v>
      </c>
      <c r="O340" s="45"/>
      <c r="P340" s="43">
        <f t="shared" si="10"/>
        <v>108.10806987889001</v>
      </c>
      <c r="Q340" s="43">
        <f t="shared" si="11"/>
        <v>135.47133978945146</v>
      </c>
      <c r="R340" s="46"/>
      <c r="S340" s="5"/>
      <c r="T340" s="5"/>
      <c r="U340" s="5"/>
    </row>
    <row r="341" spans="1:21" x14ac:dyDescent="0.25">
      <c r="A341" s="41">
        <v>332</v>
      </c>
      <c r="B341" s="42" t="s">
        <v>364</v>
      </c>
      <c r="C341" s="43">
        <v>107.26484853747942</v>
      </c>
      <c r="D341" s="43">
        <v>106.18533083355774</v>
      </c>
      <c r="E341" s="43">
        <v>107.6838406545711</v>
      </c>
      <c r="F341" s="43">
        <v>106.99969054333658</v>
      </c>
      <c r="G341" s="43">
        <v>108.57461542131084</v>
      </c>
      <c r="H341" s="43">
        <v>108.79511960666719</v>
      </c>
      <c r="I341" s="43">
        <v>110.77298990188223</v>
      </c>
      <c r="J341" s="43">
        <v>112.00993882000456</v>
      </c>
      <c r="K341" s="43">
        <v>109.83092635284973</v>
      </c>
      <c r="L341" s="43">
        <v>109.14377947973581</v>
      </c>
      <c r="M341" s="43">
        <v>109.24896299908879</v>
      </c>
      <c r="N341" s="44">
        <v>106.17797260145379</v>
      </c>
      <c r="O341" s="45"/>
      <c r="P341" s="43">
        <f t="shared" si="10"/>
        <v>106.17797260145379</v>
      </c>
      <c r="Q341" s="43">
        <f t="shared" si="11"/>
        <v>112.00993882000456</v>
      </c>
      <c r="R341" s="46"/>
      <c r="S341" s="5"/>
      <c r="T341" s="5"/>
      <c r="U341" s="5"/>
    </row>
    <row r="342" spans="1:21" x14ac:dyDescent="0.25">
      <c r="A342" s="41">
        <v>333</v>
      </c>
      <c r="B342" s="42" t="s">
        <v>365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4">
        <v>0</v>
      </c>
      <c r="O342" s="45"/>
      <c r="P342" s="43">
        <f t="shared" si="10"/>
        <v>0</v>
      </c>
      <c r="Q342" s="43">
        <f t="shared" si="11"/>
        <v>0</v>
      </c>
      <c r="R342" s="46"/>
      <c r="S342" s="5"/>
      <c r="T342" s="5"/>
      <c r="U342" s="5"/>
    </row>
    <row r="343" spans="1:21" x14ac:dyDescent="0.25">
      <c r="A343" s="41">
        <v>334</v>
      </c>
      <c r="B343" s="42" t="s">
        <v>366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4">
        <v>0</v>
      </c>
      <c r="O343" s="45"/>
      <c r="P343" s="43">
        <f t="shared" si="10"/>
        <v>0</v>
      </c>
      <c r="Q343" s="43">
        <f t="shared" si="11"/>
        <v>0</v>
      </c>
      <c r="R343" s="46"/>
      <c r="S343" s="5"/>
      <c r="T343" s="5"/>
      <c r="U343" s="5"/>
    </row>
    <row r="344" spans="1:21" x14ac:dyDescent="0.25">
      <c r="A344" s="41">
        <v>335</v>
      </c>
      <c r="B344" s="42" t="s">
        <v>367</v>
      </c>
      <c r="C344" s="43">
        <v>142.19233880130679</v>
      </c>
      <c r="D344" s="43">
        <v>138.09093387724619</v>
      </c>
      <c r="E344" s="43">
        <v>144.84206199144194</v>
      </c>
      <c r="F344" s="43">
        <v>144.94571848983136</v>
      </c>
      <c r="G344" s="43">
        <v>141.9631734312708</v>
      </c>
      <c r="H344" s="43">
        <v>146.20913051963478</v>
      </c>
      <c r="I344" s="43">
        <v>149.9345300690506</v>
      </c>
      <c r="J344" s="43">
        <v>155.43080792151358</v>
      </c>
      <c r="K344" s="43">
        <v>163.70612726566759</v>
      </c>
      <c r="L344" s="43">
        <v>168.44891696842467</v>
      </c>
      <c r="M344" s="43">
        <v>171.28181727293381</v>
      </c>
      <c r="N344" s="44">
        <v>173.07074730217619</v>
      </c>
      <c r="O344" s="45"/>
      <c r="P344" s="43">
        <f t="shared" si="10"/>
        <v>141.9631734312708</v>
      </c>
      <c r="Q344" s="43">
        <f t="shared" si="11"/>
        <v>173.07074730217619</v>
      </c>
      <c r="R344" s="46"/>
      <c r="S344" s="5"/>
      <c r="T344" s="5"/>
      <c r="U344" s="5"/>
    </row>
    <row r="345" spans="1:21" x14ac:dyDescent="0.25">
      <c r="A345" s="41">
        <v>336</v>
      </c>
      <c r="B345" s="42" t="s">
        <v>368</v>
      </c>
      <c r="C345" s="43">
        <v>104.96329723630278</v>
      </c>
      <c r="D345" s="43">
        <v>100</v>
      </c>
      <c r="E345" s="43">
        <v>100</v>
      </c>
      <c r="F345" s="43">
        <v>100</v>
      </c>
      <c r="G345" s="43">
        <v>100.82543636922898</v>
      </c>
      <c r="H345" s="43">
        <v>101.89539238760487</v>
      </c>
      <c r="I345" s="43">
        <v>103.25649562311885</v>
      </c>
      <c r="J345" s="43">
        <v>103.80687492059069</v>
      </c>
      <c r="K345" s="43">
        <v>113.33756656626315</v>
      </c>
      <c r="L345" s="43">
        <v>118.87849226918041</v>
      </c>
      <c r="M345" s="43">
        <v>126.43187773426112</v>
      </c>
      <c r="N345" s="44">
        <v>121.69486464434225</v>
      </c>
      <c r="O345" s="45"/>
      <c r="P345" s="43">
        <f t="shared" si="10"/>
        <v>100</v>
      </c>
      <c r="Q345" s="43">
        <f t="shared" si="11"/>
        <v>126.43187773426112</v>
      </c>
      <c r="R345" s="46"/>
      <c r="S345" s="5"/>
      <c r="T345" s="5"/>
      <c r="U345" s="5"/>
    </row>
    <row r="346" spans="1:21" x14ac:dyDescent="0.25">
      <c r="A346" s="41">
        <v>337</v>
      </c>
      <c r="B346" s="42" t="s">
        <v>369</v>
      </c>
      <c r="C346" s="43">
        <v>197.22766404333206</v>
      </c>
      <c r="D346" s="43">
        <v>217.93085259477559</v>
      </c>
      <c r="E346" s="43">
        <v>237.43134877394252</v>
      </c>
      <c r="F346" s="43">
        <v>247.77738354110306</v>
      </c>
      <c r="G346" s="43">
        <v>220.54659559346271</v>
      </c>
      <c r="H346" s="43">
        <v>198.82885476646894</v>
      </c>
      <c r="I346" s="43">
        <v>205.14177110748801</v>
      </c>
      <c r="J346" s="43">
        <v>221.4745262862337</v>
      </c>
      <c r="K346" s="43">
        <v>232.1660121206134</v>
      </c>
      <c r="L346" s="43">
        <v>225.20964826675473</v>
      </c>
      <c r="M346" s="43">
        <v>205.96677491061999</v>
      </c>
      <c r="N346" s="44">
        <v>211.6592406727849</v>
      </c>
      <c r="O346" s="45"/>
      <c r="P346" s="43">
        <f t="shared" si="10"/>
        <v>198.82885476646894</v>
      </c>
      <c r="Q346" s="43">
        <f t="shared" si="11"/>
        <v>247.77738354110306</v>
      </c>
      <c r="R346" s="46"/>
      <c r="S346" s="5"/>
      <c r="T346" s="5"/>
      <c r="U346" s="5"/>
    </row>
    <row r="347" spans="1:21" x14ac:dyDescent="0.25">
      <c r="A347" s="41">
        <v>338</v>
      </c>
      <c r="B347" s="42" t="s">
        <v>370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4">
        <v>0</v>
      </c>
      <c r="O347" s="45"/>
      <c r="P347" s="43">
        <f t="shared" si="10"/>
        <v>0</v>
      </c>
      <c r="Q347" s="43">
        <f t="shared" si="11"/>
        <v>0</v>
      </c>
      <c r="R347" s="46"/>
      <c r="S347" s="5"/>
      <c r="T347" s="5"/>
      <c r="U347" s="5"/>
    </row>
    <row r="348" spans="1:21" x14ac:dyDescent="0.25">
      <c r="A348" s="41">
        <v>339</v>
      </c>
      <c r="B348" s="42" t="s">
        <v>371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4">
        <v>0</v>
      </c>
      <c r="O348" s="45"/>
      <c r="P348" s="43">
        <f t="shared" si="10"/>
        <v>0</v>
      </c>
      <c r="Q348" s="43">
        <f t="shared" si="11"/>
        <v>0</v>
      </c>
      <c r="R348" s="46"/>
      <c r="S348" s="5"/>
      <c r="T348" s="5"/>
      <c r="U348" s="5"/>
    </row>
    <row r="349" spans="1:21" x14ac:dyDescent="0.25">
      <c r="A349" s="41">
        <v>340</v>
      </c>
      <c r="B349" s="42" t="s">
        <v>372</v>
      </c>
      <c r="C349" s="43">
        <v>152.13227755753613</v>
      </c>
      <c r="D349" s="43">
        <v>139.37281389438053</v>
      </c>
      <c r="E349" s="43">
        <v>141.55031561649932</v>
      </c>
      <c r="F349" s="43">
        <v>140.74751892141609</v>
      </c>
      <c r="G349" s="43">
        <v>140.00615912092965</v>
      </c>
      <c r="H349" s="43">
        <v>131.38635158487187</v>
      </c>
      <c r="I349" s="43">
        <v>148.01552420136829</v>
      </c>
      <c r="J349" s="43">
        <v>154.64093128095809</v>
      </c>
      <c r="K349" s="43">
        <v>168.390680324257</v>
      </c>
      <c r="L349" s="43">
        <v>180.2132251872784</v>
      </c>
      <c r="M349" s="43">
        <v>147.40424887001006</v>
      </c>
      <c r="N349" s="44">
        <v>179.38565350568319</v>
      </c>
      <c r="O349" s="45"/>
      <c r="P349" s="43">
        <f t="shared" si="10"/>
        <v>131.38635158487187</v>
      </c>
      <c r="Q349" s="43">
        <f t="shared" si="11"/>
        <v>180.2132251872784</v>
      </c>
      <c r="R349" s="46"/>
      <c r="S349" s="5"/>
      <c r="T349" s="5"/>
      <c r="U349" s="5"/>
    </row>
    <row r="350" spans="1:21" x14ac:dyDescent="0.25">
      <c r="A350" s="41">
        <v>341</v>
      </c>
      <c r="B350" s="42" t="s">
        <v>373</v>
      </c>
      <c r="C350" s="43">
        <v>167.09759751365826</v>
      </c>
      <c r="D350" s="43">
        <v>158.07842876562515</v>
      </c>
      <c r="E350" s="43">
        <v>171.24879736966349</v>
      </c>
      <c r="F350" s="43">
        <v>194.8084473734292</v>
      </c>
      <c r="G350" s="43">
        <v>166.6017796939218</v>
      </c>
      <c r="H350" s="43">
        <v>159.30233111411997</v>
      </c>
      <c r="I350" s="43">
        <v>159.5010134331601</v>
      </c>
      <c r="J350" s="43">
        <v>149.35680061931055</v>
      </c>
      <c r="K350" s="43">
        <v>154.56153192697178</v>
      </c>
      <c r="L350" s="43">
        <v>154.56153192697178</v>
      </c>
      <c r="M350" s="43">
        <v>0</v>
      </c>
      <c r="N350" s="44">
        <v>0</v>
      </c>
      <c r="O350" s="45"/>
      <c r="P350" s="43">
        <f t="shared" si="10"/>
        <v>0</v>
      </c>
      <c r="Q350" s="43">
        <f t="shared" si="11"/>
        <v>194.8084473734292</v>
      </c>
      <c r="R350" s="46"/>
      <c r="S350" s="5"/>
      <c r="T350" s="5"/>
      <c r="U350" s="5"/>
    </row>
    <row r="351" spans="1:21" x14ac:dyDescent="0.25">
      <c r="A351" s="41">
        <v>342</v>
      </c>
      <c r="B351" s="42" t="s">
        <v>374</v>
      </c>
      <c r="C351" s="43">
        <v>114.58622503116212</v>
      </c>
      <c r="D351" s="43">
        <v>119.2176197893657</v>
      </c>
      <c r="E351" s="43">
        <v>123.88399815660441</v>
      </c>
      <c r="F351" s="43">
        <v>126.14355344325642</v>
      </c>
      <c r="G351" s="43">
        <v>134.29945180780467</v>
      </c>
      <c r="H351" s="43">
        <v>136.64790821923287</v>
      </c>
      <c r="I351" s="43">
        <v>141.69556597406677</v>
      </c>
      <c r="J351" s="43">
        <v>149.21361644798293</v>
      </c>
      <c r="K351" s="43">
        <v>154.4602454484297</v>
      </c>
      <c r="L351" s="43">
        <v>155.48519035698942</v>
      </c>
      <c r="M351" s="43">
        <v>156.3420960024429</v>
      </c>
      <c r="N351" s="44">
        <v>158.51724512476693</v>
      </c>
      <c r="O351" s="45"/>
      <c r="P351" s="43">
        <f t="shared" si="10"/>
        <v>123.88399815660441</v>
      </c>
      <c r="Q351" s="43">
        <f t="shared" si="11"/>
        <v>158.51724512476693</v>
      </c>
      <c r="R351" s="46"/>
      <c r="S351" s="5"/>
      <c r="T351" s="5"/>
      <c r="U351" s="5"/>
    </row>
    <row r="352" spans="1:21" x14ac:dyDescent="0.25">
      <c r="A352" s="41">
        <v>343</v>
      </c>
      <c r="B352" s="42" t="s">
        <v>375</v>
      </c>
      <c r="C352" s="43">
        <v>100.99273454157102</v>
      </c>
      <c r="D352" s="43">
        <v>100.16970888806622</v>
      </c>
      <c r="E352" s="43">
        <v>109.05184067841314</v>
      </c>
      <c r="F352" s="43">
        <v>102.23773376028478</v>
      </c>
      <c r="G352" s="43">
        <v>102.56196945183704</v>
      </c>
      <c r="H352" s="43">
        <v>107.23283058987296</v>
      </c>
      <c r="I352" s="43">
        <v>111.36710146238087</v>
      </c>
      <c r="J352" s="43">
        <v>113.67678967911094</v>
      </c>
      <c r="K352" s="43">
        <v>110.50756174730374</v>
      </c>
      <c r="L352" s="43">
        <v>110.50756174730374</v>
      </c>
      <c r="M352" s="43">
        <v>106.93880914847168</v>
      </c>
      <c r="N352" s="44">
        <v>103.15405706187222</v>
      </c>
      <c r="O352" s="45"/>
      <c r="P352" s="43">
        <f t="shared" si="10"/>
        <v>102.23773376028478</v>
      </c>
      <c r="Q352" s="43">
        <f t="shared" si="11"/>
        <v>113.67678967911094</v>
      </c>
      <c r="R352" s="46"/>
      <c r="S352" s="5"/>
      <c r="T352" s="5"/>
      <c r="U352" s="5"/>
    </row>
    <row r="353" spans="1:21" x14ac:dyDescent="0.25">
      <c r="A353" s="41">
        <v>344</v>
      </c>
      <c r="B353" s="42" t="s">
        <v>376</v>
      </c>
      <c r="C353" s="43">
        <v>128.43201510888741</v>
      </c>
      <c r="D353" s="43">
        <v>125.60460381215839</v>
      </c>
      <c r="E353" s="43">
        <v>129.40653745997301</v>
      </c>
      <c r="F353" s="43">
        <v>129.38908714852315</v>
      </c>
      <c r="G353" s="43">
        <v>129.27857635603806</v>
      </c>
      <c r="H353" s="43">
        <v>125.31209855812013</v>
      </c>
      <c r="I353" s="43">
        <v>128.00849466248189</v>
      </c>
      <c r="J353" s="43">
        <v>129.32203229835372</v>
      </c>
      <c r="K353" s="43">
        <v>132.1308305413703</v>
      </c>
      <c r="L353" s="43">
        <v>133.4779921297997</v>
      </c>
      <c r="M353" s="43">
        <v>130.18394096903126</v>
      </c>
      <c r="N353" s="44">
        <v>134.15733971406786</v>
      </c>
      <c r="O353" s="45"/>
      <c r="P353" s="43">
        <f t="shared" si="10"/>
        <v>125.31209855812013</v>
      </c>
      <c r="Q353" s="43">
        <f t="shared" si="11"/>
        <v>134.15733971406786</v>
      </c>
      <c r="R353" s="46"/>
      <c r="S353" s="5"/>
      <c r="T353" s="5"/>
      <c r="U353" s="5"/>
    </row>
    <row r="354" spans="1:21" x14ac:dyDescent="0.25">
      <c r="A354" s="41">
        <v>345</v>
      </c>
      <c r="B354" s="42" t="s">
        <v>377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4">
        <v>0</v>
      </c>
      <c r="O354" s="45"/>
      <c r="P354" s="43">
        <f t="shared" si="10"/>
        <v>0</v>
      </c>
      <c r="Q354" s="43">
        <f t="shared" si="11"/>
        <v>0</v>
      </c>
      <c r="R354" s="46"/>
      <c r="S354" s="5"/>
      <c r="T354" s="5"/>
      <c r="U354" s="5"/>
    </row>
    <row r="355" spans="1:21" x14ac:dyDescent="0.25">
      <c r="A355" s="41">
        <v>346</v>
      </c>
      <c r="B355" s="42" t="s">
        <v>378</v>
      </c>
      <c r="C355" s="43">
        <v>113.35288633885865</v>
      </c>
      <c r="D355" s="43">
        <v>107.08027981864483</v>
      </c>
      <c r="E355" s="43">
        <v>109.25424220395624</v>
      </c>
      <c r="F355" s="43">
        <v>103.13151503198274</v>
      </c>
      <c r="G355" s="43">
        <v>101.93885126704036</v>
      </c>
      <c r="H355" s="43">
        <v>105.00861865343842</v>
      </c>
      <c r="I355" s="43">
        <v>105.64616031526934</v>
      </c>
      <c r="J355" s="43">
        <v>107.14601261141681</v>
      </c>
      <c r="K355" s="43">
        <v>119.48530042017968</v>
      </c>
      <c r="L355" s="43">
        <v>111.12532361052789</v>
      </c>
      <c r="M355" s="43">
        <v>109.47906553993407</v>
      </c>
      <c r="N355" s="44">
        <v>110.55443463108297</v>
      </c>
      <c r="O355" s="45"/>
      <c r="P355" s="43">
        <f t="shared" si="10"/>
        <v>101.93885126704036</v>
      </c>
      <c r="Q355" s="43">
        <f t="shared" si="11"/>
        <v>119.48530042017968</v>
      </c>
      <c r="R355" s="46"/>
      <c r="S355" s="5"/>
      <c r="T355" s="5"/>
      <c r="U355" s="5"/>
    </row>
    <row r="356" spans="1:21" x14ac:dyDescent="0.25">
      <c r="A356" s="41">
        <v>347</v>
      </c>
      <c r="B356" s="42" t="s">
        <v>379</v>
      </c>
      <c r="C356" s="43">
        <v>134.98427471698534</v>
      </c>
      <c r="D356" s="43">
        <v>133.12498392498037</v>
      </c>
      <c r="E356" s="43">
        <v>142.05257074792456</v>
      </c>
      <c r="F356" s="43">
        <v>129.81533730700556</v>
      </c>
      <c r="G356" s="43">
        <v>128.92670080419435</v>
      </c>
      <c r="H356" s="43">
        <v>131.75153487581304</v>
      </c>
      <c r="I356" s="43">
        <v>136.96784610079948</v>
      </c>
      <c r="J356" s="43">
        <v>136.94741511731806</v>
      </c>
      <c r="K356" s="43">
        <v>140.84505023176985</v>
      </c>
      <c r="L356" s="43">
        <v>143.32171010975702</v>
      </c>
      <c r="M356" s="43">
        <v>145.18825888379922</v>
      </c>
      <c r="N356" s="44">
        <v>144.72137929994989</v>
      </c>
      <c r="O356" s="45"/>
      <c r="P356" s="43">
        <f t="shared" si="10"/>
        <v>128.92670080419435</v>
      </c>
      <c r="Q356" s="43">
        <f t="shared" si="11"/>
        <v>145.18825888379922</v>
      </c>
      <c r="R356" s="46"/>
      <c r="S356" s="5"/>
      <c r="T356" s="5"/>
      <c r="U356" s="5"/>
    </row>
    <row r="357" spans="1:21" x14ac:dyDescent="0.25">
      <c r="A357" s="41">
        <v>348</v>
      </c>
      <c r="B357" s="42" t="s">
        <v>380</v>
      </c>
      <c r="C357" s="43">
        <v>101.43917536334473</v>
      </c>
      <c r="D357" s="43">
        <v>100.37496864932879</v>
      </c>
      <c r="E357" s="43">
        <v>100.72272639705693</v>
      </c>
      <c r="F357" s="43">
        <v>100</v>
      </c>
      <c r="G357" s="43">
        <v>100</v>
      </c>
      <c r="H357" s="43">
        <v>99.836966805717054</v>
      </c>
      <c r="I357" s="43">
        <v>100.56890311847108</v>
      </c>
      <c r="J357" s="43">
        <v>100.1329619582344</v>
      </c>
      <c r="K357" s="43">
        <v>100.4063616941506</v>
      </c>
      <c r="L357" s="43">
        <v>100.83096021924256</v>
      </c>
      <c r="M357" s="43">
        <v>100.95745376807352</v>
      </c>
      <c r="N357" s="44">
        <v>100.3628760519974</v>
      </c>
      <c r="O357" s="45"/>
      <c r="P357" s="43">
        <f t="shared" si="10"/>
        <v>99.836966805717054</v>
      </c>
      <c r="Q357" s="43">
        <f t="shared" si="11"/>
        <v>100.95745376807352</v>
      </c>
      <c r="R357" s="46"/>
      <c r="S357" s="5"/>
      <c r="T357" s="5"/>
      <c r="U357" s="5"/>
    </row>
    <row r="358" spans="1:21" x14ac:dyDescent="0.25">
      <c r="A358" s="41">
        <v>349</v>
      </c>
      <c r="B358" s="42" t="s">
        <v>381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131.14963248818555</v>
      </c>
      <c r="K358" s="43">
        <v>123.81053649505351</v>
      </c>
      <c r="L358" s="43">
        <v>152.60157493206654</v>
      </c>
      <c r="M358" s="43">
        <v>152.60157493206654</v>
      </c>
      <c r="N358" s="44">
        <v>154.96461887506777</v>
      </c>
      <c r="O358" s="45"/>
      <c r="P358" s="43">
        <f t="shared" si="10"/>
        <v>0</v>
      </c>
      <c r="Q358" s="43">
        <f t="shared" si="11"/>
        <v>154.96461887506777</v>
      </c>
      <c r="R358" s="46"/>
      <c r="S358" s="5"/>
      <c r="T358" s="5"/>
      <c r="U358" s="5"/>
    </row>
    <row r="359" spans="1:21" x14ac:dyDescent="0.25">
      <c r="A359" s="41">
        <v>350</v>
      </c>
      <c r="B359" s="42" t="s">
        <v>382</v>
      </c>
      <c r="C359" s="43">
        <v>115.13089695920753</v>
      </c>
      <c r="D359" s="43">
        <v>105.99869027581765</v>
      </c>
      <c r="E359" s="43">
        <v>114.72831726354241</v>
      </c>
      <c r="F359" s="43">
        <v>119.73150751332022</v>
      </c>
      <c r="G359" s="43">
        <v>127.1857908788984</v>
      </c>
      <c r="H359" s="43">
        <v>128.61850343985785</v>
      </c>
      <c r="I359" s="43">
        <v>130.55318295104928</v>
      </c>
      <c r="J359" s="43">
        <v>145.62090295079327</v>
      </c>
      <c r="K359" s="43">
        <v>146.41516933404361</v>
      </c>
      <c r="L359" s="43">
        <v>158.62332591773981</v>
      </c>
      <c r="M359" s="43">
        <v>157.66275982125904</v>
      </c>
      <c r="N359" s="44">
        <v>161.61226021476475</v>
      </c>
      <c r="O359" s="45"/>
      <c r="P359" s="43">
        <f t="shared" si="10"/>
        <v>114.72831726354241</v>
      </c>
      <c r="Q359" s="43">
        <f t="shared" si="11"/>
        <v>161.61226021476475</v>
      </c>
      <c r="R359" s="46"/>
      <c r="S359" s="5"/>
      <c r="T359" s="5"/>
      <c r="U359" s="5"/>
    </row>
    <row r="360" spans="1:21" x14ac:dyDescent="0.25">
      <c r="A360" s="41">
        <v>351</v>
      </c>
      <c r="B360" s="42" t="s">
        <v>383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4">
        <v>0</v>
      </c>
      <c r="O360" s="45"/>
      <c r="P360" s="43">
        <f t="shared" si="10"/>
        <v>0</v>
      </c>
      <c r="Q360" s="43">
        <f t="shared" si="11"/>
        <v>0</v>
      </c>
      <c r="R360" s="46"/>
      <c r="S360" s="5"/>
      <c r="T360" s="5"/>
      <c r="U360" s="5"/>
    </row>
    <row r="361" spans="1:21" x14ac:dyDescent="0.25">
      <c r="A361" s="47">
        <v>352</v>
      </c>
      <c r="B361" s="48" t="s">
        <v>384</v>
      </c>
      <c r="C361" s="43">
        <v>125.89807433936195</v>
      </c>
      <c r="D361" s="43">
        <v>124.77190570489047</v>
      </c>
      <c r="E361" s="43">
        <v>132.91092073464418</v>
      </c>
      <c r="F361" s="43">
        <v>132.19816993883256</v>
      </c>
      <c r="G361" s="43">
        <v>132.71172311532524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4">
        <v>0</v>
      </c>
      <c r="O361" s="45"/>
      <c r="P361" s="43">
        <f t="shared" si="10"/>
        <v>0</v>
      </c>
      <c r="Q361" s="43">
        <f t="shared" si="11"/>
        <v>132.91092073464418</v>
      </c>
      <c r="R361" s="46"/>
      <c r="S361" s="5"/>
      <c r="T361" s="5"/>
      <c r="U361" s="5"/>
    </row>
    <row r="362" spans="1:21" x14ac:dyDescent="0.25">
      <c r="A362" s="41">
        <v>406</v>
      </c>
      <c r="B362" s="42" t="s">
        <v>385</v>
      </c>
      <c r="C362" s="43">
        <v>113.94401782564117</v>
      </c>
      <c r="D362" s="43">
        <v>107.63094587611661</v>
      </c>
      <c r="E362" s="43">
        <v>100</v>
      </c>
      <c r="F362" s="43">
        <v>100</v>
      </c>
      <c r="G362" s="43">
        <v>100</v>
      </c>
      <c r="H362" s="43">
        <v>117.97223342928783</v>
      </c>
      <c r="I362" s="43">
        <v>127.39637151563848</v>
      </c>
      <c r="J362" s="43">
        <v>128.33836510131377</v>
      </c>
      <c r="K362" s="43">
        <v>125.2502461504168</v>
      </c>
      <c r="L362" s="43">
        <v>127.41817335256707</v>
      </c>
      <c r="M362" s="43">
        <v>122.37392484506351</v>
      </c>
      <c r="N362" s="44">
        <v>120.1866780587201</v>
      </c>
      <c r="O362" s="45"/>
      <c r="P362" s="43">
        <f t="shared" si="10"/>
        <v>100</v>
      </c>
      <c r="Q362" s="43">
        <f t="shared" si="11"/>
        <v>128.33836510131377</v>
      </c>
      <c r="R362" s="46"/>
      <c r="S362" s="5"/>
      <c r="T362" s="5"/>
      <c r="U362" s="5"/>
    </row>
    <row r="363" spans="1:21" x14ac:dyDescent="0.25">
      <c r="A363" s="41">
        <v>600</v>
      </c>
      <c r="B363" s="42" t="s">
        <v>386</v>
      </c>
      <c r="C363" s="43">
        <v>125.38114117730731</v>
      </c>
      <c r="D363" s="43">
        <v>124.98293626539501</v>
      </c>
      <c r="E363" s="43">
        <v>130.53497569797187</v>
      </c>
      <c r="F363" s="43">
        <v>126.11660622731355</v>
      </c>
      <c r="G363" s="43">
        <v>124.41463291683586</v>
      </c>
      <c r="H363" s="43">
        <v>124.69956828986865</v>
      </c>
      <c r="I363" s="43">
        <v>129.86759731050742</v>
      </c>
      <c r="J363" s="43">
        <v>135.95733798222386</v>
      </c>
      <c r="K363" s="43">
        <v>138.84652536170918</v>
      </c>
      <c r="L363" s="43">
        <v>140.89781789856295</v>
      </c>
      <c r="M363" s="43">
        <v>140.16534228217816</v>
      </c>
      <c r="N363" s="44">
        <v>138.00694501626234</v>
      </c>
      <c r="O363" s="45"/>
      <c r="P363" s="43">
        <f t="shared" si="10"/>
        <v>124.41463291683586</v>
      </c>
      <c r="Q363" s="43">
        <f t="shared" si="11"/>
        <v>140.89781789856295</v>
      </c>
      <c r="R363" s="46"/>
      <c r="S363" s="5"/>
      <c r="T363" s="5"/>
      <c r="U363" s="5"/>
    </row>
    <row r="364" spans="1:21" x14ac:dyDescent="0.25">
      <c r="A364" s="41">
        <v>603</v>
      </c>
      <c r="B364" s="42" t="s">
        <v>387</v>
      </c>
      <c r="C364" s="43">
        <v>115.80722599214678</v>
      </c>
      <c r="D364" s="43">
        <v>107.18272002753682</v>
      </c>
      <c r="E364" s="43">
        <v>116.25563093143548</v>
      </c>
      <c r="F364" s="43">
        <v>108.10284194752104</v>
      </c>
      <c r="G364" s="43">
        <v>110.70613102941557</v>
      </c>
      <c r="H364" s="43">
        <v>111.55546917672542</v>
      </c>
      <c r="I364" s="43">
        <v>115.46856561027015</v>
      </c>
      <c r="J364" s="43">
        <v>117.38959431585907</v>
      </c>
      <c r="K364" s="43">
        <v>110.74308613995836</v>
      </c>
      <c r="L364" s="43">
        <v>116.202393622804</v>
      </c>
      <c r="M364" s="43">
        <v>115.69496549331004</v>
      </c>
      <c r="N364" s="44">
        <v>115.5942184201096</v>
      </c>
      <c r="O364" s="45"/>
      <c r="P364" s="43">
        <f t="shared" si="10"/>
        <v>108.10284194752104</v>
      </c>
      <c r="Q364" s="43">
        <f t="shared" si="11"/>
        <v>117.38959431585907</v>
      </c>
      <c r="R364" s="46"/>
      <c r="S364" s="5"/>
      <c r="T364" s="5"/>
      <c r="U364" s="5"/>
    </row>
    <row r="365" spans="1:21" x14ac:dyDescent="0.25">
      <c r="A365" s="41">
        <v>605</v>
      </c>
      <c r="B365" s="42" t="s">
        <v>388</v>
      </c>
      <c r="C365" s="43">
        <v>154.3755583240881</v>
      </c>
      <c r="D365" s="43">
        <v>152.40574492944401</v>
      </c>
      <c r="E365" s="43">
        <v>155.65821523089932</v>
      </c>
      <c r="F365" s="43">
        <v>162.48093576971428</v>
      </c>
      <c r="G365" s="43">
        <v>162.45368446990912</v>
      </c>
      <c r="H365" s="43">
        <v>164.75585979669276</v>
      </c>
      <c r="I365" s="43">
        <v>172.05787589376308</v>
      </c>
      <c r="J365" s="43">
        <v>171.67178674838271</v>
      </c>
      <c r="K365" s="43">
        <v>177.08785476083511</v>
      </c>
      <c r="L365" s="43">
        <v>174.6057930432938</v>
      </c>
      <c r="M365" s="43">
        <v>174.49777314810419</v>
      </c>
      <c r="N365" s="44">
        <v>171.56694165753501</v>
      </c>
      <c r="O365" s="45"/>
      <c r="P365" s="43">
        <f t="shared" si="10"/>
        <v>155.65821523089932</v>
      </c>
      <c r="Q365" s="43">
        <f t="shared" si="11"/>
        <v>177.08785476083511</v>
      </c>
      <c r="R365" s="46"/>
      <c r="S365" s="5"/>
      <c r="T365" s="5"/>
      <c r="U365" s="5"/>
    </row>
    <row r="366" spans="1:21" x14ac:dyDescent="0.25">
      <c r="A366" s="41">
        <v>610</v>
      </c>
      <c r="B366" s="42" t="s">
        <v>389</v>
      </c>
      <c r="C366" s="43">
        <v>113.83605449494192</v>
      </c>
      <c r="D366" s="43">
        <v>108.35735136136675</v>
      </c>
      <c r="E366" s="43">
        <v>113.06823570279599</v>
      </c>
      <c r="F366" s="43">
        <v>108.38114206943574</v>
      </c>
      <c r="G366" s="43">
        <v>109.21310779330807</v>
      </c>
      <c r="H366" s="43">
        <v>112.27547381438687</v>
      </c>
      <c r="I366" s="43">
        <v>114.24653635132096</v>
      </c>
      <c r="J366" s="43">
        <v>113.42858603258954</v>
      </c>
      <c r="K366" s="43">
        <v>114.4381218870213</v>
      </c>
      <c r="L366" s="43">
        <v>119.37688742281172</v>
      </c>
      <c r="M366" s="43">
        <v>117.90395832182601</v>
      </c>
      <c r="N366" s="44">
        <v>118.83328856172956</v>
      </c>
      <c r="O366" s="45"/>
      <c r="P366" s="43">
        <f t="shared" si="10"/>
        <v>108.38114206943574</v>
      </c>
      <c r="Q366" s="43">
        <f t="shared" si="11"/>
        <v>119.37688742281172</v>
      </c>
      <c r="R366" s="46"/>
      <c r="S366" s="5"/>
      <c r="T366" s="5"/>
      <c r="U366" s="5"/>
    </row>
    <row r="367" spans="1:21" x14ac:dyDescent="0.25">
      <c r="A367" s="41">
        <v>615</v>
      </c>
      <c r="B367" s="42" t="s">
        <v>390</v>
      </c>
      <c r="C367" s="43">
        <v>112.06708709008339</v>
      </c>
      <c r="D367" s="43">
        <v>114.5105056456611</v>
      </c>
      <c r="E367" s="43">
        <v>120.67507119325489</v>
      </c>
      <c r="F367" s="43">
        <v>119.89135426152397</v>
      </c>
      <c r="G367" s="43">
        <v>113.66662232771397</v>
      </c>
      <c r="H367" s="43">
        <v>115.23831123158294</v>
      </c>
      <c r="I367" s="43">
        <v>116.24650085385146</v>
      </c>
      <c r="J367" s="43">
        <v>115.36859029696345</v>
      </c>
      <c r="K367" s="43">
        <v>114.03753603880908</v>
      </c>
      <c r="L367" s="43">
        <v>109.10632598353655</v>
      </c>
      <c r="M367" s="43">
        <v>112.23479434128463</v>
      </c>
      <c r="N367" s="44">
        <v>106.69818385354799</v>
      </c>
      <c r="O367" s="45"/>
      <c r="P367" s="43">
        <f t="shared" si="10"/>
        <v>106.69818385354799</v>
      </c>
      <c r="Q367" s="43">
        <f t="shared" si="11"/>
        <v>120.67507119325489</v>
      </c>
      <c r="R367" s="46"/>
      <c r="S367" s="5"/>
      <c r="T367" s="5"/>
      <c r="U367" s="5"/>
    </row>
    <row r="368" spans="1:21" x14ac:dyDescent="0.25">
      <c r="A368" s="41">
        <v>616</v>
      </c>
      <c r="B368" s="42" t="s">
        <v>391</v>
      </c>
      <c r="C368" s="43"/>
      <c r="D368" s="43"/>
      <c r="E368" s="43"/>
      <c r="F368" s="43">
        <v>125.21771640622023</v>
      </c>
      <c r="G368" s="43">
        <v>111.27640445269971</v>
      </c>
      <c r="H368" s="43">
        <v>119.7853166883942</v>
      </c>
      <c r="I368" s="43">
        <v>121.00474273727002</v>
      </c>
      <c r="J368" s="43">
        <v>126.6360227198449</v>
      </c>
      <c r="K368" s="43">
        <v>131.70403531122815</v>
      </c>
      <c r="L368" s="43">
        <v>133.73337444954231</v>
      </c>
      <c r="M368" s="43">
        <v>133.63855238778362</v>
      </c>
      <c r="N368" s="44">
        <v>130.1309012726299</v>
      </c>
      <c r="O368" s="45"/>
      <c r="P368" s="43">
        <f t="shared" si="10"/>
        <v>111.27640445269971</v>
      </c>
      <c r="Q368" s="43">
        <f t="shared" si="11"/>
        <v>133.73337444954231</v>
      </c>
      <c r="R368" s="46"/>
      <c r="S368" s="5"/>
      <c r="T368" s="5"/>
      <c r="U368" s="5"/>
    </row>
    <row r="369" spans="1:21" x14ac:dyDescent="0.25">
      <c r="A369" s="41">
        <v>618</v>
      </c>
      <c r="B369" s="42" t="s">
        <v>392</v>
      </c>
      <c r="C369" s="43">
        <v>185.18716743280027</v>
      </c>
      <c r="D369" s="43">
        <v>179.96489345652859</v>
      </c>
      <c r="E369" s="43">
        <v>154.79588227598219</v>
      </c>
      <c r="F369" s="43">
        <v>157.16928714314284</v>
      </c>
      <c r="G369" s="43">
        <v>158.97844911082097</v>
      </c>
      <c r="H369" s="43">
        <v>156.30096565681379</v>
      </c>
      <c r="I369" s="43">
        <v>170.68776773081322</v>
      </c>
      <c r="J369" s="43">
        <v>169.57677732767732</v>
      </c>
      <c r="K369" s="43">
        <v>171.14141233851649</v>
      </c>
      <c r="L369" s="43">
        <v>179.48278465326524</v>
      </c>
      <c r="M369" s="43">
        <v>174.15807911017001</v>
      </c>
      <c r="N369" s="44">
        <v>189.22808935014478</v>
      </c>
      <c r="O369" s="45"/>
      <c r="P369" s="43">
        <f t="shared" si="10"/>
        <v>154.79588227598219</v>
      </c>
      <c r="Q369" s="43">
        <f t="shared" si="11"/>
        <v>189.22808935014478</v>
      </c>
      <c r="R369" s="46"/>
      <c r="S369" s="5"/>
      <c r="T369" s="5"/>
      <c r="U369" s="5"/>
    </row>
    <row r="370" spans="1:21" x14ac:dyDescent="0.25">
      <c r="A370" s="41">
        <v>620</v>
      </c>
      <c r="B370" s="42" t="s">
        <v>393</v>
      </c>
      <c r="C370" s="43">
        <v>140.65348545977275</v>
      </c>
      <c r="D370" s="43">
        <v>139.8808949338293</v>
      </c>
      <c r="E370" s="43">
        <v>151.38115391243909</v>
      </c>
      <c r="F370" s="43">
        <v>153.76837978583438</v>
      </c>
      <c r="G370" s="43">
        <v>151.553678350182</v>
      </c>
      <c r="H370" s="43">
        <v>146.48462660825047</v>
      </c>
      <c r="I370" s="43">
        <v>140.66472724662245</v>
      </c>
      <c r="J370" s="43">
        <v>140.24925435224483</v>
      </c>
      <c r="K370" s="43">
        <v>145.04492006607097</v>
      </c>
      <c r="L370" s="43">
        <v>142.89605653336776</v>
      </c>
      <c r="M370" s="43">
        <v>140.17747625471426</v>
      </c>
      <c r="N370" s="44">
        <v>152.85828278914252</v>
      </c>
      <c r="O370" s="45"/>
      <c r="P370" s="43">
        <f t="shared" si="10"/>
        <v>140.17747625471426</v>
      </c>
      <c r="Q370" s="43">
        <f t="shared" si="11"/>
        <v>153.76837978583438</v>
      </c>
      <c r="R370" s="46"/>
      <c r="S370" s="5"/>
      <c r="T370" s="5"/>
      <c r="U370" s="5"/>
    </row>
    <row r="371" spans="1:21" x14ac:dyDescent="0.25">
      <c r="A371" s="41">
        <v>622</v>
      </c>
      <c r="B371" s="42" t="s">
        <v>394</v>
      </c>
      <c r="C371" s="43">
        <v>116.19099874359</v>
      </c>
      <c r="D371" s="43">
        <v>108.65487568474089</v>
      </c>
      <c r="E371" s="43">
        <v>110.28610265521695</v>
      </c>
      <c r="F371" s="43">
        <v>106.75654363946701</v>
      </c>
      <c r="G371" s="43">
        <v>109.0850060459629</v>
      </c>
      <c r="H371" s="43">
        <v>112.3966577692818</v>
      </c>
      <c r="I371" s="43">
        <v>112.32349517986593</v>
      </c>
      <c r="J371" s="43">
        <v>116.26838469127824</v>
      </c>
      <c r="K371" s="43">
        <v>121.2910513264577</v>
      </c>
      <c r="L371" s="43">
        <v>118.5873553160889</v>
      </c>
      <c r="M371" s="43">
        <v>117.56953055802357</v>
      </c>
      <c r="N371" s="44">
        <v>114.80326371417118</v>
      </c>
      <c r="O371" s="45"/>
      <c r="P371" s="43">
        <f t="shared" si="10"/>
        <v>106.75654363946701</v>
      </c>
      <c r="Q371" s="43">
        <f t="shared" si="11"/>
        <v>121.2910513264577</v>
      </c>
      <c r="R371" s="46"/>
      <c r="S371" s="5"/>
      <c r="T371" s="5"/>
      <c r="U371" s="5"/>
    </row>
    <row r="372" spans="1:21" x14ac:dyDescent="0.25">
      <c r="A372" s="41">
        <v>625</v>
      </c>
      <c r="B372" s="42" t="s">
        <v>395</v>
      </c>
      <c r="C372" s="43">
        <v>110.61604499076678</v>
      </c>
      <c r="D372" s="43">
        <v>106.16253622488405</v>
      </c>
      <c r="E372" s="43">
        <v>113.7175533261847</v>
      </c>
      <c r="F372" s="43">
        <v>113.2525832626077</v>
      </c>
      <c r="G372" s="43">
        <v>113.59167544585991</v>
      </c>
      <c r="H372" s="43">
        <v>114.44817478565352</v>
      </c>
      <c r="I372" s="43">
        <v>116.9522736874078</v>
      </c>
      <c r="J372" s="43">
        <v>114.44761034646096</v>
      </c>
      <c r="K372" s="43">
        <v>118.72748641054251</v>
      </c>
      <c r="L372" s="43">
        <v>118.87770031275855</v>
      </c>
      <c r="M372" s="43">
        <v>117.3923734625709</v>
      </c>
      <c r="N372" s="44">
        <v>114.45586096035278</v>
      </c>
      <c r="O372" s="45"/>
      <c r="P372" s="43">
        <f t="shared" si="10"/>
        <v>113.2525832626077</v>
      </c>
      <c r="Q372" s="43">
        <f t="shared" si="11"/>
        <v>118.87770031275855</v>
      </c>
      <c r="R372" s="46"/>
      <c r="S372" s="5"/>
      <c r="T372" s="5"/>
      <c r="U372" s="5"/>
    </row>
    <row r="373" spans="1:21" x14ac:dyDescent="0.25">
      <c r="A373" s="41">
        <v>632</v>
      </c>
      <c r="B373" s="42" t="s">
        <v>396</v>
      </c>
      <c r="C373" s="43">
        <v>133.55755318486337</v>
      </c>
      <c r="D373" s="43">
        <v>129.54150718066347</v>
      </c>
      <c r="E373" s="43">
        <v>136.60651806573588</v>
      </c>
      <c r="F373" s="43">
        <v>135.29970164444342</v>
      </c>
      <c r="G373" s="43">
        <v>141.68625940283039</v>
      </c>
      <c r="H373" s="43">
        <v>141.61818093643225</v>
      </c>
      <c r="I373" s="43">
        <v>159.61010754315126</v>
      </c>
      <c r="J373" s="43">
        <v>165.62777201608498</v>
      </c>
      <c r="K373" s="43">
        <v>185.5639030311736</v>
      </c>
      <c r="L373" s="43">
        <v>196.11638607025543</v>
      </c>
      <c r="M373" s="43">
        <v>182.74025517458165</v>
      </c>
      <c r="N373" s="44">
        <v>198.8538001628703</v>
      </c>
      <c r="O373" s="45"/>
      <c r="P373" s="43">
        <f t="shared" si="10"/>
        <v>135.29970164444342</v>
      </c>
      <c r="Q373" s="43">
        <f t="shared" si="11"/>
        <v>198.8538001628703</v>
      </c>
      <c r="R373" s="46"/>
      <c r="S373" s="5"/>
      <c r="T373" s="5"/>
      <c r="U373" s="5"/>
    </row>
    <row r="374" spans="1:21" x14ac:dyDescent="0.25">
      <c r="A374" s="41">
        <v>635</v>
      </c>
      <c r="B374" s="42" t="s">
        <v>397</v>
      </c>
      <c r="C374" s="43">
        <v>118.58815657293957</v>
      </c>
      <c r="D374" s="43">
        <v>118.61679427947055</v>
      </c>
      <c r="E374" s="43">
        <v>131.72354968909684</v>
      </c>
      <c r="F374" s="43">
        <v>128.52296937735332</v>
      </c>
      <c r="G374" s="43">
        <v>132.68957361271771</v>
      </c>
      <c r="H374" s="43">
        <v>137.77158103146323</v>
      </c>
      <c r="I374" s="43">
        <v>145.65806412948527</v>
      </c>
      <c r="J374" s="43">
        <v>145.36558826202835</v>
      </c>
      <c r="K374" s="43">
        <v>152.67884004104323</v>
      </c>
      <c r="L374" s="43">
        <v>151.53471919334612</v>
      </c>
      <c r="M374" s="43">
        <v>147.02415483893483</v>
      </c>
      <c r="N374" s="44">
        <v>141.81003208745108</v>
      </c>
      <c r="O374" s="45"/>
      <c r="P374" s="43">
        <f t="shared" si="10"/>
        <v>128.52296937735332</v>
      </c>
      <c r="Q374" s="43">
        <f t="shared" si="11"/>
        <v>152.67884004104323</v>
      </c>
      <c r="R374" s="46"/>
      <c r="S374" s="5"/>
      <c r="T374" s="5"/>
      <c r="U374" s="5"/>
    </row>
    <row r="375" spans="1:21" x14ac:dyDescent="0.25">
      <c r="A375" s="41">
        <v>640</v>
      </c>
      <c r="B375" s="42" t="s">
        <v>398</v>
      </c>
      <c r="C375" s="43">
        <v>146.0676697103988</v>
      </c>
      <c r="D375" s="43">
        <v>144.65676229662634</v>
      </c>
      <c r="E375" s="43">
        <v>161.94443627059917</v>
      </c>
      <c r="F375" s="43">
        <v>169.84623426151072</v>
      </c>
      <c r="G375" s="43">
        <v>168.31415610512994</v>
      </c>
      <c r="H375" s="43">
        <v>165.99387793422866</v>
      </c>
      <c r="I375" s="43">
        <v>166.90747105512577</v>
      </c>
      <c r="J375" s="43">
        <v>148.69197174404886</v>
      </c>
      <c r="K375" s="43">
        <v>168.31066839822421</v>
      </c>
      <c r="L375" s="43">
        <v>170.52184345338156</v>
      </c>
      <c r="M375" s="43">
        <v>176.75282328075843</v>
      </c>
      <c r="N375" s="44">
        <v>172.57717344093288</v>
      </c>
      <c r="O375" s="45"/>
      <c r="P375" s="43">
        <f t="shared" si="10"/>
        <v>148.69197174404886</v>
      </c>
      <c r="Q375" s="43">
        <f t="shared" si="11"/>
        <v>176.75282328075843</v>
      </c>
      <c r="R375" s="46"/>
      <c r="S375" s="5"/>
      <c r="T375" s="5"/>
      <c r="U375" s="5"/>
    </row>
    <row r="376" spans="1:21" x14ac:dyDescent="0.25">
      <c r="A376" s="41">
        <v>645</v>
      </c>
      <c r="B376" s="42" t="s">
        <v>399</v>
      </c>
      <c r="C376" s="43">
        <v>128.7625374145799</v>
      </c>
      <c r="D376" s="43">
        <v>126.98158758109707</v>
      </c>
      <c r="E376" s="43">
        <v>130.76837901119634</v>
      </c>
      <c r="F376" s="43">
        <v>133.38731995549176</v>
      </c>
      <c r="G376" s="43">
        <v>134.67701815659387</v>
      </c>
      <c r="H376" s="43">
        <v>134.60452359065454</v>
      </c>
      <c r="I376" s="43">
        <v>136.16811127500517</v>
      </c>
      <c r="J376" s="43">
        <v>137.23790068869462</v>
      </c>
      <c r="K376" s="43">
        <v>133.5761563230777</v>
      </c>
      <c r="L376" s="43">
        <v>142.3814474391252</v>
      </c>
      <c r="M376" s="43">
        <v>140.19595744671651</v>
      </c>
      <c r="N376" s="44">
        <v>138.15808470693474</v>
      </c>
      <c r="O376" s="45"/>
      <c r="P376" s="43">
        <f t="shared" si="10"/>
        <v>130.76837901119634</v>
      </c>
      <c r="Q376" s="43">
        <f t="shared" si="11"/>
        <v>142.3814474391252</v>
      </c>
      <c r="R376" s="46"/>
      <c r="S376" s="5"/>
      <c r="T376" s="5"/>
      <c r="U376" s="5"/>
    </row>
    <row r="377" spans="1:21" x14ac:dyDescent="0.25">
      <c r="A377" s="41">
        <v>650</v>
      </c>
      <c r="B377" s="42" t="s">
        <v>400</v>
      </c>
      <c r="C377" s="43">
        <v>110.39395196324273</v>
      </c>
      <c r="D377" s="43">
        <v>107.86704081102086</v>
      </c>
      <c r="E377" s="43">
        <v>119.06981050363679</v>
      </c>
      <c r="F377" s="43">
        <v>117.30634319181425</v>
      </c>
      <c r="G377" s="43">
        <v>113.58865120781087</v>
      </c>
      <c r="H377" s="43">
        <v>115.40314657830373</v>
      </c>
      <c r="I377" s="43">
        <v>120.41976965803283</v>
      </c>
      <c r="J377" s="43">
        <v>122.32827020857775</v>
      </c>
      <c r="K377" s="43">
        <v>123.00774409599107</v>
      </c>
      <c r="L377" s="43">
        <v>128.23761291126229</v>
      </c>
      <c r="M377" s="43">
        <v>131.41136598135324</v>
      </c>
      <c r="N377" s="44">
        <v>127.71852744976874</v>
      </c>
      <c r="O377" s="45"/>
      <c r="P377" s="43">
        <f t="shared" si="10"/>
        <v>113.58865120781087</v>
      </c>
      <c r="Q377" s="43">
        <f t="shared" si="11"/>
        <v>131.41136598135324</v>
      </c>
      <c r="R377" s="46"/>
      <c r="S377" s="5"/>
      <c r="T377" s="5"/>
      <c r="U377" s="5"/>
    </row>
    <row r="378" spans="1:21" x14ac:dyDescent="0.25">
      <c r="A378" s="41">
        <v>655</v>
      </c>
      <c r="B378" s="42" t="s">
        <v>401</v>
      </c>
      <c r="C378" s="43">
        <v>177.19893253771639</v>
      </c>
      <c r="D378" s="43">
        <v>170.61462668628724</v>
      </c>
      <c r="E378" s="43">
        <v>166.08181103779935</v>
      </c>
      <c r="F378" s="43">
        <v>170.84927772296138</v>
      </c>
      <c r="G378" s="43">
        <v>162.9653079666721</v>
      </c>
      <c r="H378" s="43">
        <v>166.31694825208334</v>
      </c>
      <c r="I378" s="43">
        <v>171.88141273196564</v>
      </c>
      <c r="J378" s="43">
        <v>177.11135755103578</v>
      </c>
      <c r="K378" s="43">
        <v>173.00322692512918</v>
      </c>
      <c r="L378" s="43">
        <v>180.03471794625858</v>
      </c>
      <c r="M378" s="43">
        <v>176.83537742229515</v>
      </c>
      <c r="N378" s="44">
        <v>174.26873919735729</v>
      </c>
      <c r="O378" s="45"/>
      <c r="P378" s="43">
        <f t="shared" si="10"/>
        <v>162.9653079666721</v>
      </c>
      <c r="Q378" s="43">
        <f t="shared" si="11"/>
        <v>180.03471794625858</v>
      </c>
      <c r="R378" s="46"/>
      <c r="S378" s="5"/>
      <c r="T378" s="5"/>
      <c r="U378" s="5"/>
    </row>
    <row r="379" spans="1:21" x14ac:dyDescent="0.25">
      <c r="A379" s="41">
        <v>658</v>
      </c>
      <c r="B379" s="42" t="s">
        <v>402</v>
      </c>
      <c r="C379" s="43">
        <v>102.66582209752883</v>
      </c>
      <c r="D379" s="43">
        <v>104.3699494713216</v>
      </c>
      <c r="E379" s="43">
        <v>106.92213309178295</v>
      </c>
      <c r="F379" s="43">
        <v>103.92899350761225</v>
      </c>
      <c r="G379" s="43">
        <v>105.07466319020564</v>
      </c>
      <c r="H379" s="43">
        <v>107.4479627817077</v>
      </c>
      <c r="I379" s="43">
        <v>107.8665997343236</v>
      </c>
      <c r="J379" s="43">
        <v>106.87257574909053</v>
      </c>
      <c r="K379" s="43">
        <v>110.06758415523414</v>
      </c>
      <c r="L379" s="43">
        <v>112.60540397994913</v>
      </c>
      <c r="M379" s="43">
        <v>113.88912394606324</v>
      </c>
      <c r="N379" s="44">
        <v>115.09199070531675</v>
      </c>
      <c r="O379" s="45"/>
      <c r="P379" s="43">
        <f t="shared" si="10"/>
        <v>103.92899350761225</v>
      </c>
      <c r="Q379" s="43">
        <f t="shared" si="11"/>
        <v>115.09199070531675</v>
      </c>
      <c r="R379" s="46"/>
      <c r="S379" s="5"/>
      <c r="T379" s="5"/>
      <c r="U379" s="5"/>
    </row>
    <row r="380" spans="1:21" x14ac:dyDescent="0.25">
      <c r="A380" s="41">
        <v>660</v>
      </c>
      <c r="B380" s="42" t="s">
        <v>403</v>
      </c>
      <c r="C380" s="43">
        <v>158.84154843988028</v>
      </c>
      <c r="D380" s="43">
        <v>152.43673532655916</v>
      </c>
      <c r="E380" s="43">
        <v>174.38434127450802</v>
      </c>
      <c r="F380" s="43">
        <v>185.68741993785309</v>
      </c>
      <c r="G380" s="43">
        <v>185.99397814056559</v>
      </c>
      <c r="H380" s="43">
        <v>187.26083343289505</v>
      </c>
      <c r="I380" s="43">
        <v>190.14071479181359</v>
      </c>
      <c r="J380" s="43">
        <v>180.46792973751297</v>
      </c>
      <c r="K380" s="43">
        <v>183.61431942368583</v>
      </c>
      <c r="L380" s="43">
        <v>191.59753308338264</v>
      </c>
      <c r="M380" s="43">
        <v>192.05969734555455</v>
      </c>
      <c r="N380" s="44">
        <v>180.98597644855582</v>
      </c>
      <c r="O380" s="45"/>
      <c r="P380" s="43">
        <f t="shared" si="10"/>
        <v>174.38434127450802</v>
      </c>
      <c r="Q380" s="43">
        <f t="shared" si="11"/>
        <v>192.05969734555455</v>
      </c>
      <c r="R380" s="46"/>
      <c r="S380" s="5"/>
      <c r="T380" s="5"/>
      <c r="U380" s="5"/>
    </row>
    <row r="381" spans="1:21" x14ac:dyDescent="0.25">
      <c r="A381" s="41">
        <v>662</v>
      </c>
      <c r="B381" s="42" t="s">
        <v>404</v>
      </c>
      <c r="C381" s="43">
        <v>153.08663017022738</v>
      </c>
      <c r="D381" s="43">
        <v>137.76350496244899</v>
      </c>
      <c r="E381" s="43">
        <v>143.61367790526708</v>
      </c>
      <c r="F381" s="43">
        <v>133.94196519622136</v>
      </c>
      <c r="G381" s="43">
        <v>138.13608397619151</v>
      </c>
      <c r="H381" s="43">
        <v>143.89587970829152</v>
      </c>
      <c r="I381" s="43">
        <v>153.04194908350772</v>
      </c>
      <c r="J381" s="43">
        <v>144.69412931638803</v>
      </c>
      <c r="K381" s="43">
        <v>152.33535009112947</v>
      </c>
      <c r="L381" s="43">
        <v>158.11307231167166</v>
      </c>
      <c r="M381" s="43">
        <v>153.88940175011436</v>
      </c>
      <c r="N381" s="44">
        <v>165.9500791748616</v>
      </c>
      <c r="O381" s="45"/>
      <c r="P381" s="43">
        <f t="shared" si="10"/>
        <v>133.94196519622136</v>
      </c>
      <c r="Q381" s="43">
        <f t="shared" si="11"/>
        <v>165.9500791748616</v>
      </c>
      <c r="R381" s="46"/>
      <c r="S381" s="5"/>
      <c r="T381" s="5"/>
      <c r="U381" s="5"/>
    </row>
    <row r="382" spans="1:21" x14ac:dyDescent="0.25">
      <c r="A382" s="41">
        <v>665</v>
      </c>
      <c r="B382" s="42" t="s">
        <v>405</v>
      </c>
      <c r="C382" s="43">
        <v>107.74202601512411</v>
      </c>
      <c r="D382" s="43">
        <v>107.22788543541513</v>
      </c>
      <c r="E382" s="43">
        <v>111.35104056728689</v>
      </c>
      <c r="F382" s="43">
        <v>107.25703292265472</v>
      </c>
      <c r="G382" s="43">
        <v>105.54414050860028</v>
      </c>
      <c r="H382" s="43">
        <v>108.92918353170306</v>
      </c>
      <c r="I382" s="43">
        <v>112.38629274772205</v>
      </c>
      <c r="J382" s="43">
        <v>113.85897919501966</v>
      </c>
      <c r="K382" s="43">
        <v>114.52838381117915</v>
      </c>
      <c r="L382" s="43">
        <v>118.48240028636118</v>
      </c>
      <c r="M382" s="43">
        <v>117.67006146164158</v>
      </c>
      <c r="N382" s="44">
        <v>117.95058025154486</v>
      </c>
      <c r="O382" s="45"/>
      <c r="P382" s="43">
        <f t="shared" si="10"/>
        <v>105.54414050860028</v>
      </c>
      <c r="Q382" s="43">
        <f t="shared" si="11"/>
        <v>118.48240028636118</v>
      </c>
      <c r="R382" s="46"/>
      <c r="S382" s="5"/>
      <c r="T382" s="5"/>
      <c r="U382" s="5"/>
    </row>
    <row r="383" spans="1:21" x14ac:dyDescent="0.25">
      <c r="A383" s="41">
        <v>670</v>
      </c>
      <c r="B383" s="42" t="s">
        <v>406</v>
      </c>
      <c r="C383" s="43">
        <v>143.25753596690802</v>
      </c>
      <c r="D383" s="43">
        <v>144.99978066968526</v>
      </c>
      <c r="E383" s="43">
        <v>152.79532273154675</v>
      </c>
      <c r="F383" s="43">
        <v>153.14311773507507</v>
      </c>
      <c r="G383" s="43">
        <v>156.50957447760749</v>
      </c>
      <c r="H383" s="43">
        <v>169.37879207317982</v>
      </c>
      <c r="I383" s="43">
        <v>173.21422344582408</v>
      </c>
      <c r="J383" s="43">
        <v>177.07484769849606</v>
      </c>
      <c r="K383" s="43">
        <v>176.19692863365074</v>
      </c>
      <c r="L383" s="43">
        <v>190.40428317288044</v>
      </c>
      <c r="M383" s="43">
        <v>161.36433748942136</v>
      </c>
      <c r="N383" s="44">
        <v>178.79212234639522</v>
      </c>
      <c r="O383" s="45"/>
      <c r="P383" s="43">
        <f t="shared" si="10"/>
        <v>152.79532273154675</v>
      </c>
      <c r="Q383" s="43">
        <f t="shared" si="11"/>
        <v>190.40428317288044</v>
      </c>
      <c r="R383" s="46"/>
      <c r="S383" s="5"/>
      <c r="T383" s="5"/>
      <c r="U383" s="5"/>
    </row>
    <row r="384" spans="1:21" x14ac:dyDescent="0.25">
      <c r="A384" s="41">
        <v>672</v>
      </c>
      <c r="B384" s="42" t="s">
        <v>407</v>
      </c>
      <c r="C384" s="43">
        <v>128.77817410309024</v>
      </c>
      <c r="D384" s="43">
        <v>120.61217416404078</v>
      </c>
      <c r="E384" s="43">
        <v>122.42655626642234</v>
      </c>
      <c r="F384" s="43">
        <v>126.68130953926229</v>
      </c>
      <c r="G384" s="43">
        <v>119.36647930623816</v>
      </c>
      <c r="H384" s="43">
        <v>126.79888365589281</v>
      </c>
      <c r="I384" s="43">
        <v>130.99463264347821</v>
      </c>
      <c r="J384" s="43">
        <v>136.08917693814021</v>
      </c>
      <c r="K384" s="43">
        <v>136.49564305727048</v>
      </c>
      <c r="L384" s="43">
        <v>137.17141461292388</v>
      </c>
      <c r="M384" s="43">
        <v>137.43090069318356</v>
      </c>
      <c r="N384" s="44">
        <v>134.71811490708069</v>
      </c>
      <c r="O384" s="45"/>
      <c r="P384" s="43">
        <f t="shared" si="10"/>
        <v>119.36647930623816</v>
      </c>
      <c r="Q384" s="43">
        <f t="shared" si="11"/>
        <v>137.43090069318356</v>
      </c>
      <c r="R384" s="46"/>
      <c r="S384" s="5"/>
      <c r="T384" s="5"/>
      <c r="U384" s="5"/>
    </row>
    <row r="385" spans="1:21" x14ac:dyDescent="0.25">
      <c r="A385" s="41">
        <v>673</v>
      </c>
      <c r="B385" s="42" t="s">
        <v>408</v>
      </c>
      <c r="C385" s="43">
        <v>124.29544863593536</v>
      </c>
      <c r="D385" s="43">
        <v>124.30366404628263</v>
      </c>
      <c r="E385" s="43">
        <v>128.56814032313963</v>
      </c>
      <c r="F385" s="43">
        <v>120.02140566138159</v>
      </c>
      <c r="G385" s="43">
        <v>121.95597825852229</v>
      </c>
      <c r="H385" s="43">
        <v>123.75523626750096</v>
      </c>
      <c r="I385" s="43">
        <v>126.46905764469511</v>
      </c>
      <c r="J385" s="43">
        <v>130.99411377584005</v>
      </c>
      <c r="K385" s="43">
        <v>147.26882278013102</v>
      </c>
      <c r="L385" s="43">
        <v>147.47123209341203</v>
      </c>
      <c r="M385" s="43">
        <v>150.70060951701024</v>
      </c>
      <c r="N385" s="44">
        <v>152.84370899229717</v>
      </c>
      <c r="O385" s="45"/>
      <c r="P385" s="43">
        <f t="shared" si="10"/>
        <v>120.02140566138159</v>
      </c>
      <c r="Q385" s="43">
        <f t="shared" si="11"/>
        <v>152.84370899229717</v>
      </c>
      <c r="R385" s="46"/>
      <c r="S385" s="5"/>
      <c r="T385" s="5"/>
      <c r="U385" s="5"/>
    </row>
    <row r="386" spans="1:21" x14ac:dyDescent="0.25">
      <c r="A386" s="41">
        <v>674</v>
      </c>
      <c r="B386" s="42" t="s">
        <v>409</v>
      </c>
      <c r="C386" s="43">
        <v>146.85764142086245</v>
      </c>
      <c r="D386" s="43">
        <v>143.55230105600253</v>
      </c>
      <c r="E386" s="43">
        <v>138.7310123922901</v>
      </c>
      <c r="F386" s="43">
        <v>133.04983955085524</v>
      </c>
      <c r="G386" s="43">
        <v>138.31946107812826</v>
      </c>
      <c r="H386" s="43">
        <v>132.23081046897332</v>
      </c>
      <c r="I386" s="43">
        <v>137.50672179685355</v>
      </c>
      <c r="J386" s="43">
        <v>140.77774906395734</v>
      </c>
      <c r="K386" s="43">
        <v>142.7462116169342</v>
      </c>
      <c r="L386" s="43">
        <v>144.46458485157859</v>
      </c>
      <c r="M386" s="43">
        <v>137.079113361872</v>
      </c>
      <c r="N386" s="44">
        <v>135.386784693641</v>
      </c>
      <c r="O386" s="45"/>
      <c r="P386" s="43">
        <f t="shared" si="10"/>
        <v>132.23081046897332</v>
      </c>
      <c r="Q386" s="43">
        <f t="shared" si="11"/>
        <v>144.46458485157859</v>
      </c>
      <c r="R386" s="46"/>
      <c r="S386" s="5"/>
      <c r="T386" s="5"/>
      <c r="U386" s="5"/>
    </row>
    <row r="387" spans="1:21" x14ac:dyDescent="0.25">
      <c r="A387" s="41">
        <v>675</v>
      </c>
      <c r="B387" s="42" t="s">
        <v>410</v>
      </c>
      <c r="C387" s="43">
        <v>154.39465347213979</v>
      </c>
      <c r="D387" s="43">
        <v>152.09517209947384</v>
      </c>
      <c r="E387" s="43">
        <v>161.14282966792098</v>
      </c>
      <c r="F387" s="43">
        <v>160.41631460990789</v>
      </c>
      <c r="G387" s="43">
        <v>161.35507339781634</v>
      </c>
      <c r="H387" s="43">
        <v>156.83735619809923</v>
      </c>
      <c r="I387" s="43">
        <v>162.89037760392984</v>
      </c>
      <c r="J387" s="43">
        <v>158.35390888783232</v>
      </c>
      <c r="K387" s="43">
        <v>163.12512813094807</v>
      </c>
      <c r="L387" s="43">
        <v>167.18157838785223</v>
      </c>
      <c r="M387" s="43">
        <v>166.63898394053274</v>
      </c>
      <c r="N387" s="44">
        <v>170.4679790459877</v>
      </c>
      <c r="O387" s="45"/>
      <c r="P387" s="43">
        <f t="shared" si="10"/>
        <v>156.83735619809923</v>
      </c>
      <c r="Q387" s="43">
        <f t="shared" si="11"/>
        <v>170.4679790459877</v>
      </c>
      <c r="R387" s="46"/>
      <c r="S387" s="5"/>
      <c r="T387" s="5"/>
      <c r="U387" s="5"/>
    </row>
    <row r="388" spans="1:21" x14ac:dyDescent="0.25">
      <c r="A388" s="41">
        <v>680</v>
      </c>
      <c r="B388" s="42" t="s">
        <v>411</v>
      </c>
      <c r="C388" s="43">
        <v>112.57247762483122</v>
      </c>
      <c r="D388" s="43">
        <v>112.15474180619891</v>
      </c>
      <c r="E388" s="43">
        <v>117.04123172633467</v>
      </c>
      <c r="F388" s="43">
        <v>116.52934733200924</v>
      </c>
      <c r="G388" s="43">
        <v>117.24447735514411</v>
      </c>
      <c r="H388" s="43">
        <v>122.17807434817909</v>
      </c>
      <c r="I388" s="43">
        <v>125.33602551785515</v>
      </c>
      <c r="J388" s="43">
        <v>129.21773255037178</v>
      </c>
      <c r="K388" s="43">
        <v>134.13382780960416</v>
      </c>
      <c r="L388" s="43">
        <v>134.83647291058617</v>
      </c>
      <c r="M388" s="43">
        <v>137.95089698549126</v>
      </c>
      <c r="N388" s="44">
        <v>133.47758570556297</v>
      </c>
      <c r="O388" s="45"/>
      <c r="P388" s="43">
        <f t="shared" si="10"/>
        <v>116.52934733200924</v>
      </c>
      <c r="Q388" s="43">
        <f t="shared" si="11"/>
        <v>137.95089698549126</v>
      </c>
      <c r="R388" s="46"/>
      <c r="S388" s="5"/>
      <c r="T388" s="5"/>
      <c r="U388" s="5"/>
    </row>
    <row r="389" spans="1:21" x14ac:dyDescent="0.25">
      <c r="A389" s="41">
        <v>683</v>
      </c>
      <c r="B389" s="42" t="s">
        <v>412</v>
      </c>
      <c r="C389" s="43">
        <v>134.78258613504389</v>
      </c>
      <c r="D389" s="43">
        <v>135.54245945844511</v>
      </c>
      <c r="E389" s="43">
        <v>146.43710539638667</v>
      </c>
      <c r="F389" s="43">
        <v>131.14667579086648</v>
      </c>
      <c r="G389" s="43">
        <v>142.67702903869471</v>
      </c>
      <c r="H389" s="43">
        <v>148.52509492806004</v>
      </c>
      <c r="I389" s="43">
        <v>152.16916938192199</v>
      </c>
      <c r="J389" s="43">
        <v>153.96278185833708</v>
      </c>
      <c r="K389" s="43">
        <v>160.41534965564185</v>
      </c>
      <c r="L389" s="43">
        <v>169.81079879880855</v>
      </c>
      <c r="M389" s="43">
        <v>176.35516243868884</v>
      </c>
      <c r="N389" s="44">
        <v>171.375728238504</v>
      </c>
      <c r="O389" s="45"/>
      <c r="P389" s="43">
        <f t="shared" si="10"/>
        <v>131.14667579086648</v>
      </c>
      <c r="Q389" s="43">
        <f t="shared" si="11"/>
        <v>176.35516243868884</v>
      </c>
      <c r="R389" s="46"/>
      <c r="S389" s="5"/>
      <c r="T389" s="5"/>
      <c r="U389" s="5"/>
    </row>
    <row r="390" spans="1:21" x14ac:dyDescent="0.25">
      <c r="A390" s="41">
        <v>685</v>
      </c>
      <c r="B390" s="42" t="s">
        <v>413</v>
      </c>
      <c r="C390" s="43">
        <v>152.58945213948604</v>
      </c>
      <c r="D390" s="43">
        <v>144.01245093649132</v>
      </c>
      <c r="E390" s="43">
        <v>154.03593297131175</v>
      </c>
      <c r="F390" s="43">
        <v>161.36228214105529</v>
      </c>
      <c r="G390" s="43">
        <v>157.73074334572411</v>
      </c>
      <c r="H390" s="43">
        <v>145.15769354521819</v>
      </c>
      <c r="I390" s="43">
        <v>151.17504622877098</v>
      </c>
      <c r="J390" s="43">
        <v>158.77982364632558</v>
      </c>
      <c r="K390" s="43">
        <v>158.384044403383</v>
      </c>
      <c r="L390" s="43">
        <v>183.87816395596639</v>
      </c>
      <c r="M390" s="43">
        <v>111.6967780826958</v>
      </c>
      <c r="N390" s="44">
        <v>137.5763908421923</v>
      </c>
      <c r="O390" s="45"/>
      <c r="P390" s="43">
        <f t="shared" si="10"/>
        <v>111.6967780826958</v>
      </c>
      <c r="Q390" s="43">
        <f t="shared" si="11"/>
        <v>183.87816395596639</v>
      </c>
      <c r="R390" s="46"/>
      <c r="S390" s="5"/>
      <c r="T390" s="5"/>
      <c r="U390" s="5"/>
    </row>
    <row r="391" spans="1:21" x14ac:dyDescent="0.25">
      <c r="A391" s="41">
        <v>690</v>
      </c>
      <c r="B391" s="42" t="s">
        <v>414</v>
      </c>
      <c r="C391" s="43">
        <v>111.15717089854998</v>
      </c>
      <c r="D391" s="43">
        <v>110.65143831199254</v>
      </c>
      <c r="E391" s="43">
        <v>118.62059196235275</v>
      </c>
      <c r="F391" s="43">
        <v>113.10421616198138</v>
      </c>
      <c r="G391" s="43">
        <v>114.68454714739829</v>
      </c>
      <c r="H391" s="43">
        <v>115.4251812105521</v>
      </c>
      <c r="I391" s="43">
        <v>117.33928140091079</v>
      </c>
      <c r="J391" s="43">
        <v>124.54143461721232</v>
      </c>
      <c r="K391" s="43">
        <v>125.97579732785064</v>
      </c>
      <c r="L391" s="43">
        <v>129.0716594755155</v>
      </c>
      <c r="M391" s="43">
        <v>130.81520084659988</v>
      </c>
      <c r="N391" s="44">
        <v>131.00145942288012</v>
      </c>
      <c r="O391" s="45"/>
      <c r="P391" s="43">
        <f t="shared" si="10"/>
        <v>113.10421616198138</v>
      </c>
      <c r="Q391" s="43">
        <f t="shared" si="11"/>
        <v>131.00145942288012</v>
      </c>
      <c r="R391" s="46"/>
      <c r="S391" s="5"/>
      <c r="T391" s="5"/>
      <c r="U391" s="5"/>
    </row>
    <row r="392" spans="1:21" x14ac:dyDescent="0.25">
      <c r="A392" s="41">
        <v>695</v>
      </c>
      <c r="B392" s="42" t="s">
        <v>415</v>
      </c>
      <c r="C392" s="43">
        <v>138.01328556694259</v>
      </c>
      <c r="D392" s="43">
        <v>135.65484159533378</v>
      </c>
      <c r="E392" s="43">
        <v>141.676220725891</v>
      </c>
      <c r="F392" s="43">
        <v>140.58512606429832</v>
      </c>
      <c r="G392" s="43">
        <v>139.99483425718552</v>
      </c>
      <c r="H392" s="43">
        <v>145.58364265578496</v>
      </c>
      <c r="I392" s="43">
        <v>140.50424443634643</v>
      </c>
      <c r="J392" s="43">
        <v>146.5100524116003</v>
      </c>
      <c r="K392" s="43">
        <v>149.48050483194791</v>
      </c>
      <c r="L392" s="43">
        <v>156.43523176327994</v>
      </c>
      <c r="M392" s="43">
        <v>161.59186998055247</v>
      </c>
      <c r="N392" s="44">
        <v>161.68685876475988</v>
      </c>
      <c r="O392" s="45"/>
      <c r="P392" s="43">
        <f t="shared" si="10"/>
        <v>139.99483425718552</v>
      </c>
      <c r="Q392" s="43">
        <f t="shared" si="11"/>
        <v>161.68685876475988</v>
      </c>
      <c r="R392" s="46"/>
      <c r="S392" s="5"/>
      <c r="T392" s="5"/>
      <c r="U392" s="5"/>
    </row>
    <row r="393" spans="1:21" x14ac:dyDescent="0.25">
      <c r="A393" s="41">
        <v>698</v>
      </c>
      <c r="B393" s="42" t="s">
        <v>416</v>
      </c>
      <c r="C393" s="43">
        <v>161.82687388899126</v>
      </c>
      <c r="D393" s="43">
        <v>159.9120009641438</v>
      </c>
      <c r="E393" s="43">
        <v>161.40719517544761</v>
      </c>
      <c r="F393" s="43">
        <v>152.48174588266795</v>
      </c>
      <c r="G393" s="43">
        <v>139.43767882634808</v>
      </c>
      <c r="H393" s="43">
        <v>146.17797011935576</v>
      </c>
      <c r="I393" s="43">
        <v>151.86986447572468</v>
      </c>
      <c r="J393" s="43">
        <v>161.28815124780428</v>
      </c>
      <c r="K393" s="43">
        <v>168.23674523626698</v>
      </c>
      <c r="L393" s="43">
        <v>176.05307712725894</v>
      </c>
      <c r="M393" s="43">
        <v>174.43519426556571</v>
      </c>
      <c r="N393" s="44">
        <v>169.11327156379926</v>
      </c>
      <c r="O393" s="45"/>
      <c r="P393" s="43">
        <f t="shared" si="10"/>
        <v>139.43767882634808</v>
      </c>
      <c r="Q393" s="43">
        <f t="shared" si="11"/>
        <v>176.05307712725894</v>
      </c>
      <c r="R393" s="46"/>
      <c r="S393" s="5"/>
      <c r="T393" s="5"/>
      <c r="U393" s="5"/>
    </row>
    <row r="394" spans="1:21" x14ac:dyDescent="0.25">
      <c r="A394" s="41">
        <v>700</v>
      </c>
      <c r="B394" s="42" t="s">
        <v>417</v>
      </c>
      <c r="C394" s="43">
        <v>172.77494954481176</v>
      </c>
      <c r="D394" s="43">
        <v>177.87863273821992</v>
      </c>
      <c r="E394" s="43">
        <v>188.81588344976049</v>
      </c>
      <c r="F394" s="43">
        <v>196.42739121111546</v>
      </c>
      <c r="G394" s="43">
        <v>193.99771759738385</v>
      </c>
      <c r="H394" s="43">
        <v>197.58771592348117</v>
      </c>
      <c r="I394" s="43">
        <v>205.6857645105863</v>
      </c>
      <c r="J394" s="43">
        <v>210.54353904034184</v>
      </c>
      <c r="K394" s="43">
        <v>206.10837584350028</v>
      </c>
      <c r="L394" s="43">
        <v>211.08120032019769</v>
      </c>
      <c r="M394" s="43">
        <v>216.9983220594479</v>
      </c>
      <c r="N394" s="44">
        <v>205.4665189928262</v>
      </c>
      <c r="O394" s="45"/>
      <c r="P394" s="43">
        <f t="shared" si="10"/>
        <v>188.81588344976049</v>
      </c>
      <c r="Q394" s="43">
        <f t="shared" si="11"/>
        <v>216.9983220594479</v>
      </c>
      <c r="R394" s="46"/>
      <c r="S394" s="5"/>
      <c r="T394" s="5"/>
      <c r="U394" s="5"/>
    </row>
    <row r="395" spans="1:21" x14ac:dyDescent="0.25">
      <c r="A395" s="41">
        <v>705</v>
      </c>
      <c r="B395" s="42" t="s">
        <v>418</v>
      </c>
      <c r="C395" s="43">
        <v>120.92150590331477</v>
      </c>
      <c r="D395" s="43">
        <v>115.12928836087661</v>
      </c>
      <c r="E395" s="43">
        <v>125.35583699759052</v>
      </c>
      <c r="F395" s="43">
        <v>123.63006519669646</v>
      </c>
      <c r="G395" s="43">
        <v>124.56222781495576</v>
      </c>
      <c r="H395" s="43">
        <v>126.49201175518141</v>
      </c>
      <c r="I395" s="43">
        <v>130.498645374641</v>
      </c>
      <c r="J395" s="43">
        <v>140.72442137316673</v>
      </c>
      <c r="K395" s="43">
        <v>147.79380793440907</v>
      </c>
      <c r="L395" s="43">
        <v>160.78893972263728</v>
      </c>
      <c r="M395" s="43">
        <v>157.90780817589834</v>
      </c>
      <c r="N395" s="44">
        <v>157.96060819371343</v>
      </c>
      <c r="O395" s="45"/>
      <c r="P395" s="43">
        <f t="shared" ref="P395:P448" si="12">MIN(E395:N395)</f>
        <v>123.63006519669646</v>
      </c>
      <c r="Q395" s="43">
        <f t="shared" ref="Q395:Q448" si="13">MAX(E395:N395)</f>
        <v>160.78893972263728</v>
      </c>
      <c r="R395" s="46"/>
      <c r="S395" s="5"/>
      <c r="T395" s="5"/>
      <c r="U395" s="5"/>
    </row>
    <row r="396" spans="1:21" x14ac:dyDescent="0.25">
      <c r="A396" s="41">
        <v>710</v>
      </c>
      <c r="B396" s="42" t="s">
        <v>419</v>
      </c>
      <c r="C396" s="43">
        <v>116.12759903798158</v>
      </c>
      <c r="D396" s="43">
        <v>112.91981692644273</v>
      </c>
      <c r="E396" s="43">
        <v>112.67414087020894</v>
      </c>
      <c r="F396" s="43">
        <v>114.63342637409501</v>
      </c>
      <c r="G396" s="43">
        <v>117.39126657508905</v>
      </c>
      <c r="H396" s="43">
        <v>114.85700399254711</v>
      </c>
      <c r="I396" s="43">
        <v>122.22619175525567</v>
      </c>
      <c r="J396" s="43">
        <v>133.26017118679769</v>
      </c>
      <c r="K396" s="43">
        <v>146.85883338647542</v>
      </c>
      <c r="L396" s="43">
        <v>148.5541805534811</v>
      </c>
      <c r="M396" s="43">
        <v>145.62862748283203</v>
      </c>
      <c r="N396" s="44">
        <v>141.38102306738554</v>
      </c>
      <c r="O396" s="45"/>
      <c r="P396" s="43">
        <f t="shared" si="12"/>
        <v>112.67414087020894</v>
      </c>
      <c r="Q396" s="43">
        <f t="shared" si="13"/>
        <v>148.5541805534811</v>
      </c>
      <c r="R396" s="46"/>
      <c r="S396" s="5"/>
      <c r="T396" s="5"/>
      <c r="U396" s="5"/>
    </row>
    <row r="397" spans="1:21" x14ac:dyDescent="0.25">
      <c r="A397" s="41">
        <v>712</v>
      </c>
      <c r="B397" s="42" t="s">
        <v>420</v>
      </c>
      <c r="C397" s="43"/>
      <c r="D397" s="43"/>
      <c r="E397" s="43"/>
      <c r="F397" s="43"/>
      <c r="G397" s="43">
        <v>148.13610625968525</v>
      </c>
      <c r="H397" s="43">
        <v>166.50469623285753</v>
      </c>
      <c r="I397" s="43">
        <v>162.14015811209694</v>
      </c>
      <c r="J397" s="43">
        <v>163.81307739429167</v>
      </c>
      <c r="K397" s="43">
        <v>168.02930156463302</v>
      </c>
      <c r="L397" s="43">
        <v>172.88685433443374</v>
      </c>
      <c r="M397" s="43">
        <v>173.96926690987718</v>
      </c>
      <c r="N397" s="44">
        <v>170.08506032530752</v>
      </c>
      <c r="O397" s="45"/>
      <c r="P397" s="43">
        <f t="shared" si="12"/>
        <v>148.13610625968525</v>
      </c>
      <c r="Q397" s="43">
        <f t="shared" si="13"/>
        <v>173.96926690987718</v>
      </c>
      <c r="R397" s="46"/>
      <c r="S397" s="5"/>
      <c r="T397" s="5"/>
      <c r="U397" s="5"/>
    </row>
    <row r="398" spans="1:21" x14ac:dyDescent="0.25">
      <c r="A398" s="41">
        <v>715</v>
      </c>
      <c r="B398" s="42" t="s">
        <v>421</v>
      </c>
      <c r="C398" s="43">
        <v>170.13188892717096</v>
      </c>
      <c r="D398" s="43">
        <v>169.98434408465047</v>
      </c>
      <c r="E398" s="43">
        <v>177.14947321675277</v>
      </c>
      <c r="F398" s="43">
        <v>185.05772602045627</v>
      </c>
      <c r="G398" s="43">
        <v>166.96453246644813</v>
      </c>
      <c r="H398" s="43">
        <v>199.75801768006002</v>
      </c>
      <c r="I398" s="43">
        <v>188.09152254909102</v>
      </c>
      <c r="J398" s="43">
        <v>189.7682720836751</v>
      </c>
      <c r="K398" s="43">
        <v>196.99177408643217</v>
      </c>
      <c r="L398" s="43">
        <v>180.11569628688738</v>
      </c>
      <c r="M398" s="43">
        <v>168.24642425997999</v>
      </c>
      <c r="N398" s="44">
        <v>157.35078242635413</v>
      </c>
      <c r="O398" s="45"/>
      <c r="P398" s="43">
        <f t="shared" si="12"/>
        <v>157.35078242635413</v>
      </c>
      <c r="Q398" s="43">
        <f t="shared" si="13"/>
        <v>199.75801768006002</v>
      </c>
      <c r="R398" s="46"/>
      <c r="S398" s="5"/>
      <c r="T398" s="5"/>
      <c r="U398" s="5"/>
    </row>
    <row r="399" spans="1:21" x14ac:dyDescent="0.25">
      <c r="A399" s="41">
        <v>717</v>
      </c>
      <c r="B399" s="42" t="s">
        <v>422</v>
      </c>
      <c r="C399" s="43">
        <v>143.62337752644868</v>
      </c>
      <c r="D399" s="43">
        <v>137.49872299621583</v>
      </c>
      <c r="E399" s="43">
        <v>150.34167526000834</v>
      </c>
      <c r="F399" s="43">
        <v>141.73976475091368</v>
      </c>
      <c r="G399" s="43">
        <v>143.20236487215635</v>
      </c>
      <c r="H399" s="43">
        <v>150.63118698202672</v>
      </c>
      <c r="I399" s="43">
        <v>156.27725662361112</v>
      </c>
      <c r="J399" s="43">
        <v>159.20702958058558</v>
      </c>
      <c r="K399" s="43">
        <v>153.95072778191417</v>
      </c>
      <c r="L399" s="43">
        <v>147.59753946563984</v>
      </c>
      <c r="M399" s="43">
        <v>151.7782301462382</v>
      </c>
      <c r="N399" s="44">
        <v>153.94399622063173</v>
      </c>
      <c r="O399" s="45"/>
      <c r="P399" s="43">
        <f t="shared" si="12"/>
        <v>141.73976475091368</v>
      </c>
      <c r="Q399" s="43">
        <f t="shared" si="13"/>
        <v>159.20702958058558</v>
      </c>
      <c r="R399" s="46"/>
      <c r="S399" s="5"/>
      <c r="T399" s="5"/>
      <c r="U399" s="5"/>
    </row>
    <row r="400" spans="1:21" x14ac:dyDescent="0.25">
      <c r="A400" s="41">
        <v>720</v>
      </c>
      <c r="B400" s="42" t="s">
        <v>423</v>
      </c>
      <c r="C400" s="43">
        <v>117.57723106163012</v>
      </c>
      <c r="D400" s="43">
        <v>116.82018632017378</v>
      </c>
      <c r="E400" s="43">
        <v>126.96602916332958</v>
      </c>
      <c r="F400" s="43">
        <v>122.59543886502624</v>
      </c>
      <c r="G400" s="43">
        <v>110.80997283012411</v>
      </c>
      <c r="H400" s="43">
        <v>124.15108514147144</v>
      </c>
      <c r="I400" s="43">
        <v>128.07128055912099</v>
      </c>
      <c r="J400" s="43">
        <v>118.244011391309</v>
      </c>
      <c r="K400" s="43">
        <v>121.15957630468614</v>
      </c>
      <c r="L400" s="43">
        <v>121.56865433856687</v>
      </c>
      <c r="M400" s="43">
        <v>122.78242042662615</v>
      </c>
      <c r="N400" s="44">
        <v>119.32602782306634</v>
      </c>
      <c r="O400" s="45"/>
      <c r="P400" s="43">
        <f t="shared" si="12"/>
        <v>110.80997283012411</v>
      </c>
      <c r="Q400" s="43">
        <f t="shared" si="13"/>
        <v>128.07128055912099</v>
      </c>
      <c r="R400" s="46"/>
      <c r="S400" s="5"/>
      <c r="T400" s="5"/>
      <c r="U400" s="5"/>
    </row>
    <row r="401" spans="1:21" x14ac:dyDescent="0.25">
      <c r="A401" s="41">
        <v>725</v>
      </c>
      <c r="B401" s="42" t="s">
        <v>424</v>
      </c>
      <c r="C401" s="43">
        <v>136.94014659062034</v>
      </c>
      <c r="D401" s="43">
        <v>133.54696821791859</v>
      </c>
      <c r="E401" s="43">
        <v>137.94289591649755</v>
      </c>
      <c r="F401" s="43">
        <v>135.70610515878857</v>
      </c>
      <c r="G401" s="43">
        <v>139.57668995287787</v>
      </c>
      <c r="H401" s="43">
        <v>138.54057851707512</v>
      </c>
      <c r="I401" s="43">
        <v>142.29217445457763</v>
      </c>
      <c r="J401" s="43">
        <v>143.96051654476636</v>
      </c>
      <c r="K401" s="43">
        <v>122.28056024310632</v>
      </c>
      <c r="L401" s="43">
        <v>128.69534004474232</v>
      </c>
      <c r="M401" s="43">
        <v>132.81431378588152</v>
      </c>
      <c r="N401" s="44">
        <v>131.99591702959947</v>
      </c>
      <c r="O401" s="45"/>
      <c r="P401" s="43">
        <f t="shared" si="12"/>
        <v>122.28056024310632</v>
      </c>
      <c r="Q401" s="43">
        <f t="shared" si="13"/>
        <v>143.96051654476636</v>
      </c>
      <c r="R401" s="46"/>
      <c r="S401" s="5"/>
      <c r="T401" s="5"/>
      <c r="U401" s="5"/>
    </row>
    <row r="402" spans="1:21" x14ac:dyDescent="0.25">
      <c r="A402" s="41">
        <v>728</v>
      </c>
      <c r="B402" s="42" t="s">
        <v>425</v>
      </c>
      <c r="C402" s="43">
        <v>156.2784675352799</v>
      </c>
      <c r="D402" s="43">
        <v>154.62182450425524</v>
      </c>
      <c r="E402" s="43">
        <v>177.88446163183315</v>
      </c>
      <c r="F402" s="43">
        <v>169.91138859898425</v>
      </c>
      <c r="G402" s="43">
        <v>159.59715532451048</v>
      </c>
      <c r="H402" s="43">
        <v>155.80225829489802</v>
      </c>
      <c r="I402" s="43">
        <v>156.93063818218877</v>
      </c>
      <c r="J402" s="43">
        <v>158.43247623792786</v>
      </c>
      <c r="K402" s="43">
        <v>143.51088248497288</v>
      </c>
      <c r="L402" s="43">
        <v>112.79663789968846</v>
      </c>
      <c r="M402" s="43">
        <v>173.15671396613271</v>
      </c>
      <c r="N402" s="44">
        <v>205.62527807853348</v>
      </c>
      <c r="O402" s="45"/>
      <c r="P402" s="43">
        <f t="shared" si="12"/>
        <v>112.79663789968846</v>
      </c>
      <c r="Q402" s="43">
        <f t="shared" si="13"/>
        <v>205.62527807853348</v>
      </c>
      <c r="R402" s="46"/>
      <c r="S402" s="5"/>
      <c r="T402" s="5"/>
      <c r="U402" s="5"/>
    </row>
    <row r="403" spans="1:21" x14ac:dyDescent="0.25">
      <c r="A403" s="41">
        <v>730</v>
      </c>
      <c r="B403" s="42" t="s">
        <v>426</v>
      </c>
      <c r="C403" s="43">
        <v>121.80472562350748</v>
      </c>
      <c r="D403" s="43">
        <v>119.24361610891852</v>
      </c>
      <c r="E403" s="43">
        <v>124.39549371597801</v>
      </c>
      <c r="F403" s="43">
        <v>119.5316197887071</v>
      </c>
      <c r="G403" s="43">
        <v>120.29529650668005</v>
      </c>
      <c r="H403" s="43">
        <v>120.01955553609587</v>
      </c>
      <c r="I403" s="43">
        <v>123.10268329115632</v>
      </c>
      <c r="J403" s="43">
        <v>125.6144354668979</v>
      </c>
      <c r="K403" s="43">
        <v>129.91612049570264</v>
      </c>
      <c r="L403" s="43">
        <v>134.95709830822258</v>
      </c>
      <c r="M403" s="43">
        <v>131.3954524073751</v>
      </c>
      <c r="N403" s="44">
        <v>131.07578306304183</v>
      </c>
      <c r="O403" s="45"/>
      <c r="P403" s="43">
        <f t="shared" si="12"/>
        <v>119.5316197887071</v>
      </c>
      <c r="Q403" s="43">
        <f t="shared" si="13"/>
        <v>134.95709830822258</v>
      </c>
      <c r="R403" s="46"/>
      <c r="S403" s="5"/>
      <c r="T403" s="5"/>
      <c r="U403" s="5"/>
    </row>
    <row r="404" spans="1:21" x14ac:dyDescent="0.25">
      <c r="A404" s="41">
        <v>735</v>
      </c>
      <c r="B404" s="42" t="s">
        <v>427</v>
      </c>
      <c r="C404" s="43">
        <v>108.30452389678413</v>
      </c>
      <c r="D404" s="43">
        <v>107.00437785997539</v>
      </c>
      <c r="E404" s="43">
        <v>113.08110756976365</v>
      </c>
      <c r="F404" s="43">
        <v>111.29268391318841</v>
      </c>
      <c r="G404" s="43">
        <v>116.23776716215089</v>
      </c>
      <c r="H404" s="43">
        <v>118.95363519217186</v>
      </c>
      <c r="I404" s="43">
        <v>123.6310122644766</v>
      </c>
      <c r="J404" s="43">
        <v>128.6391128057698</v>
      </c>
      <c r="K404" s="43">
        <v>135.21562014634739</v>
      </c>
      <c r="L404" s="43">
        <v>140.01825643646589</v>
      </c>
      <c r="M404" s="43">
        <v>141.55470764931059</v>
      </c>
      <c r="N404" s="44">
        <v>139.0346410490051</v>
      </c>
      <c r="O404" s="45"/>
      <c r="P404" s="43">
        <f t="shared" si="12"/>
        <v>111.29268391318841</v>
      </c>
      <c r="Q404" s="43">
        <f t="shared" si="13"/>
        <v>141.55470764931059</v>
      </c>
      <c r="R404" s="46"/>
      <c r="S404" s="5"/>
      <c r="T404" s="5"/>
      <c r="U404" s="5"/>
    </row>
    <row r="405" spans="1:21" x14ac:dyDescent="0.25">
      <c r="A405" s="41">
        <v>740</v>
      </c>
      <c r="B405" s="42" t="s">
        <v>428</v>
      </c>
      <c r="C405" s="43">
        <v>138.49365293331402</v>
      </c>
      <c r="D405" s="43">
        <v>138.20368764602907</v>
      </c>
      <c r="E405" s="43">
        <v>150.51942666131396</v>
      </c>
      <c r="F405" s="43">
        <v>148.06252036939901</v>
      </c>
      <c r="G405" s="43">
        <v>147.76278435706971</v>
      </c>
      <c r="H405" s="43">
        <v>137.82853386429721</v>
      </c>
      <c r="I405" s="43">
        <v>138.65051191256615</v>
      </c>
      <c r="J405" s="43">
        <v>134.4277275953612</v>
      </c>
      <c r="K405" s="43">
        <v>139.77760576195175</v>
      </c>
      <c r="L405" s="43">
        <v>140.68150743017191</v>
      </c>
      <c r="M405" s="43">
        <v>141.09999693975161</v>
      </c>
      <c r="N405" s="44">
        <v>145.7454636226667</v>
      </c>
      <c r="O405" s="45"/>
      <c r="P405" s="43">
        <f t="shared" si="12"/>
        <v>134.4277275953612</v>
      </c>
      <c r="Q405" s="43">
        <f t="shared" si="13"/>
        <v>150.51942666131396</v>
      </c>
      <c r="R405" s="46"/>
      <c r="S405" s="5"/>
      <c r="T405" s="5"/>
      <c r="U405" s="5"/>
    </row>
    <row r="406" spans="1:21" x14ac:dyDescent="0.25">
      <c r="A406" s="41">
        <v>745</v>
      </c>
      <c r="B406" s="42" t="s">
        <v>429</v>
      </c>
      <c r="C406" s="43">
        <v>118.8334115228419</v>
      </c>
      <c r="D406" s="43">
        <v>114.31517736125312</v>
      </c>
      <c r="E406" s="43">
        <v>119.06149199233352</v>
      </c>
      <c r="F406" s="43">
        <v>120.05100037737463</v>
      </c>
      <c r="G406" s="43">
        <v>122.39879604917611</v>
      </c>
      <c r="H406" s="43">
        <v>129.63927235731342</v>
      </c>
      <c r="I406" s="43">
        <v>131.50168159924408</v>
      </c>
      <c r="J406" s="43">
        <v>135.67542095629392</v>
      </c>
      <c r="K406" s="43">
        <v>145.72404586918148</v>
      </c>
      <c r="L406" s="43">
        <v>145.4817234472099</v>
      </c>
      <c r="M406" s="43">
        <v>145.68134397781691</v>
      </c>
      <c r="N406" s="44">
        <v>144.5719996268092</v>
      </c>
      <c r="O406" s="45"/>
      <c r="P406" s="43">
        <f t="shared" si="12"/>
        <v>119.06149199233352</v>
      </c>
      <c r="Q406" s="43">
        <f t="shared" si="13"/>
        <v>145.72404586918148</v>
      </c>
      <c r="R406" s="46"/>
      <c r="S406" s="5"/>
      <c r="T406" s="5"/>
      <c r="U406" s="5"/>
    </row>
    <row r="407" spans="1:21" x14ac:dyDescent="0.25">
      <c r="A407" s="41">
        <v>750</v>
      </c>
      <c r="B407" s="42" t="s">
        <v>430</v>
      </c>
      <c r="C407" s="43">
        <v>147.37595208672735</v>
      </c>
      <c r="D407" s="43">
        <v>144.74565133538712</v>
      </c>
      <c r="E407" s="43">
        <v>145.07047851261464</v>
      </c>
      <c r="F407" s="43">
        <v>151.04367395871265</v>
      </c>
      <c r="G407" s="43">
        <v>141.23287646810763</v>
      </c>
      <c r="H407" s="43">
        <v>155.22045922938415</v>
      </c>
      <c r="I407" s="43">
        <v>166.66787308848708</v>
      </c>
      <c r="J407" s="43">
        <v>149.3944531554292</v>
      </c>
      <c r="K407" s="43">
        <v>149.3944531554292</v>
      </c>
      <c r="L407" s="43">
        <v>172.73459178553051</v>
      </c>
      <c r="M407" s="43">
        <v>172.45813965723173</v>
      </c>
      <c r="N407" s="44">
        <v>164.55317459425112</v>
      </c>
      <c r="O407" s="45"/>
      <c r="P407" s="43">
        <f t="shared" si="12"/>
        <v>141.23287646810763</v>
      </c>
      <c r="Q407" s="43">
        <f t="shared" si="13"/>
        <v>172.73459178553051</v>
      </c>
      <c r="R407" s="46"/>
      <c r="S407" s="5"/>
      <c r="T407" s="5"/>
      <c r="U407" s="5"/>
    </row>
    <row r="408" spans="1:21" x14ac:dyDescent="0.25">
      <c r="A408" s="41">
        <v>753</v>
      </c>
      <c r="B408" s="42" t="s">
        <v>431</v>
      </c>
      <c r="C408" s="43">
        <v>115.169824769972</v>
      </c>
      <c r="D408" s="43">
        <v>112.78692518653226</v>
      </c>
      <c r="E408" s="43">
        <v>127.5417188201678</v>
      </c>
      <c r="F408" s="43">
        <v>114.27439788218589</v>
      </c>
      <c r="G408" s="43">
        <v>122.10708216060517</v>
      </c>
      <c r="H408" s="43">
        <v>123.54935741439759</v>
      </c>
      <c r="I408" s="43">
        <v>130.15137517302372</v>
      </c>
      <c r="J408" s="43">
        <v>127.90957990684957</v>
      </c>
      <c r="K408" s="43">
        <v>131.30532211861538</v>
      </c>
      <c r="L408" s="43">
        <v>139.0691854868567</v>
      </c>
      <c r="M408" s="43">
        <v>137.92283550507793</v>
      </c>
      <c r="N408" s="44">
        <v>141.16535534409664</v>
      </c>
      <c r="O408" s="45"/>
      <c r="P408" s="43">
        <f t="shared" si="12"/>
        <v>114.27439788218589</v>
      </c>
      <c r="Q408" s="43">
        <f t="shared" si="13"/>
        <v>141.16535534409664</v>
      </c>
      <c r="R408" s="46"/>
      <c r="S408" s="5"/>
      <c r="T408" s="5"/>
      <c r="U408" s="5"/>
    </row>
    <row r="409" spans="1:21" x14ac:dyDescent="0.25">
      <c r="A409" s="41">
        <v>755</v>
      </c>
      <c r="B409" s="42" t="s">
        <v>432</v>
      </c>
      <c r="C409" s="43">
        <v>128.82619174193059</v>
      </c>
      <c r="D409" s="43">
        <v>126.36465955959633</v>
      </c>
      <c r="E409" s="43">
        <v>136.51455357636721</v>
      </c>
      <c r="F409" s="43">
        <v>124.99377618714821</v>
      </c>
      <c r="G409" s="43">
        <v>115.53993092695643</v>
      </c>
      <c r="H409" s="43">
        <v>118.85277126408664</v>
      </c>
      <c r="I409" s="43">
        <v>125.22684314715866</v>
      </c>
      <c r="J409" s="43">
        <v>136.35620973550044</v>
      </c>
      <c r="K409" s="43">
        <v>138.36010267658554</v>
      </c>
      <c r="L409" s="43">
        <v>143.15551659593496</v>
      </c>
      <c r="M409" s="43">
        <v>141.80649945414353</v>
      </c>
      <c r="N409" s="44">
        <v>149.83318451417597</v>
      </c>
      <c r="O409" s="45"/>
      <c r="P409" s="43">
        <f t="shared" si="12"/>
        <v>115.53993092695643</v>
      </c>
      <c r="Q409" s="43">
        <f t="shared" si="13"/>
        <v>149.83318451417597</v>
      </c>
      <c r="R409" s="46"/>
      <c r="S409" s="5"/>
      <c r="T409" s="5"/>
      <c r="U409" s="5"/>
    </row>
    <row r="410" spans="1:21" x14ac:dyDescent="0.25">
      <c r="A410" s="41">
        <v>760</v>
      </c>
      <c r="B410" s="42" t="s">
        <v>433</v>
      </c>
      <c r="C410" s="43">
        <v>117.05335880797998</v>
      </c>
      <c r="D410" s="43">
        <v>111.0678283780175</v>
      </c>
      <c r="E410" s="43">
        <v>113.70848347267615</v>
      </c>
      <c r="F410" s="43">
        <v>107.53862357456592</v>
      </c>
      <c r="G410" s="43">
        <v>106.02175461722368</v>
      </c>
      <c r="H410" s="43">
        <v>104.42901521643438</v>
      </c>
      <c r="I410" s="43">
        <v>108.79259130600984</v>
      </c>
      <c r="J410" s="43">
        <v>106.46912630151566</v>
      </c>
      <c r="K410" s="43">
        <v>115.50117273532265</v>
      </c>
      <c r="L410" s="43">
        <v>119.60618068336035</v>
      </c>
      <c r="M410" s="43">
        <v>119.40243788150457</v>
      </c>
      <c r="N410" s="44">
        <v>122.81000585236414</v>
      </c>
      <c r="O410" s="45"/>
      <c r="P410" s="43">
        <f t="shared" si="12"/>
        <v>104.42901521643438</v>
      </c>
      <c r="Q410" s="43">
        <f t="shared" si="13"/>
        <v>122.81000585236414</v>
      </c>
      <c r="R410" s="46"/>
      <c r="S410" s="5"/>
      <c r="T410" s="5"/>
      <c r="U410" s="5"/>
    </row>
    <row r="411" spans="1:21" x14ac:dyDescent="0.25">
      <c r="A411" s="41">
        <v>763</v>
      </c>
      <c r="B411" s="42" t="s">
        <v>434</v>
      </c>
      <c r="C411" s="43"/>
      <c r="D411" s="43"/>
      <c r="E411" s="43"/>
      <c r="F411" s="43">
        <v>133.27165844108657</v>
      </c>
      <c r="G411" s="43">
        <v>122.51236864563877</v>
      </c>
      <c r="H411" s="43">
        <v>121.14483268688355</v>
      </c>
      <c r="I411" s="43">
        <v>124.86599828419018</v>
      </c>
      <c r="J411" s="43">
        <v>130.58605654629923</v>
      </c>
      <c r="K411" s="43">
        <v>130.33547488089269</v>
      </c>
      <c r="L411" s="43">
        <v>126.02151152764829</v>
      </c>
      <c r="M411" s="43">
        <v>123.3912797920871</v>
      </c>
      <c r="N411" s="44">
        <v>120.29903302493923</v>
      </c>
      <c r="O411" s="45"/>
      <c r="P411" s="43">
        <f t="shared" si="12"/>
        <v>120.29903302493923</v>
      </c>
      <c r="Q411" s="43">
        <f t="shared" si="13"/>
        <v>133.27165844108657</v>
      </c>
      <c r="R411" s="46"/>
      <c r="S411" s="5"/>
      <c r="T411" s="5"/>
      <c r="U411" s="5"/>
    </row>
    <row r="412" spans="1:21" x14ac:dyDescent="0.25">
      <c r="A412" s="41">
        <v>765</v>
      </c>
      <c r="B412" s="42" t="s">
        <v>435</v>
      </c>
      <c r="C412" s="43">
        <v>146.78967019111869</v>
      </c>
      <c r="D412" s="43">
        <v>150.88578318585681</v>
      </c>
      <c r="E412" s="43">
        <v>151.50357381238791</v>
      </c>
      <c r="F412" s="43">
        <v>170.39984073382064</v>
      </c>
      <c r="G412" s="43">
        <v>169.68449906906426</v>
      </c>
      <c r="H412" s="43">
        <v>172.76960902609986</v>
      </c>
      <c r="I412" s="43">
        <v>177.38433942466085</v>
      </c>
      <c r="J412" s="43">
        <v>181.0055923088143</v>
      </c>
      <c r="K412" s="43">
        <v>182.99299811604388</v>
      </c>
      <c r="L412" s="43">
        <v>192.96871977589416</v>
      </c>
      <c r="M412" s="43">
        <v>204.21203171133507</v>
      </c>
      <c r="N412" s="44">
        <v>185.28464609809171</v>
      </c>
      <c r="O412" s="45"/>
      <c r="P412" s="43">
        <f t="shared" si="12"/>
        <v>151.50357381238791</v>
      </c>
      <c r="Q412" s="43">
        <f t="shared" si="13"/>
        <v>204.21203171133507</v>
      </c>
      <c r="R412" s="46"/>
      <c r="S412" s="5"/>
      <c r="T412" s="5"/>
      <c r="U412" s="5"/>
    </row>
    <row r="413" spans="1:21" x14ac:dyDescent="0.25">
      <c r="A413" s="41">
        <v>766</v>
      </c>
      <c r="B413" s="45" t="s">
        <v>436</v>
      </c>
      <c r="C413" s="43">
        <v>112.4512461836853</v>
      </c>
      <c r="D413" s="43">
        <v>111.38508296992656</v>
      </c>
      <c r="E413" s="43">
        <v>115.76434785069902</v>
      </c>
      <c r="F413" s="43">
        <v>116.11638037440741</v>
      </c>
      <c r="G413" s="43">
        <v>115.19716592692626</v>
      </c>
      <c r="H413" s="43">
        <v>117.56302676711718</v>
      </c>
      <c r="I413" s="43">
        <v>121.99112643341607</v>
      </c>
      <c r="J413" s="43">
        <v>127.49509313904906</v>
      </c>
      <c r="K413" s="43">
        <v>130.63952623717256</v>
      </c>
      <c r="L413" s="43">
        <v>134.91272861427555</v>
      </c>
      <c r="M413" s="43">
        <v>131.91701311980754</v>
      </c>
      <c r="N413" s="44">
        <v>133.37581741615733</v>
      </c>
      <c r="O413" s="45"/>
      <c r="P413" s="43">
        <f t="shared" si="12"/>
        <v>115.19716592692626</v>
      </c>
      <c r="Q413" s="43">
        <f t="shared" si="13"/>
        <v>134.91272861427555</v>
      </c>
      <c r="R413" s="46"/>
      <c r="S413" s="5"/>
      <c r="T413" s="5"/>
      <c r="U413" s="5"/>
    </row>
    <row r="414" spans="1:21" x14ac:dyDescent="0.25">
      <c r="A414" s="41">
        <v>767</v>
      </c>
      <c r="B414" s="42" t="s">
        <v>437</v>
      </c>
      <c r="C414" s="43">
        <v>110.45748980447567</v>
      </c>
      <c r="D414" s="43">
        <v>110.41217406389121</v>
      </c>
      <c r="E414" s="43">
        <v>118.01527721832031</v>
      </c>
      <c r="F414" s="43">
        <v>108.35705172716352</v>
      </c>
      <c r="G414" s="43">
        <v>110.00679804859121</v>
      </c>
      <c r="H414" s="43">
        <v>104.98470859836375</v>
      </c>
      <c r="I414" s="43">
        <v>105.12988504703699</v>
      </c>
      <c r="J414" s="43">
        <v>108.70593234366078</v>
      </c>
      <c r="K414" s="43">
        <v>114.30488776440907</v>
      </c>
      <c r="L414" s="43">
        <v>123.08968575273136</v>
      </c>
      <c r="M414" s="43">
        <v>122.08443297742188</v>
      </c>
      <c r="N414" s="44">
        <v>125.27897765036296</v>
      </c>
      <c r="O414" s="45"/>
      <c r="P414" s="43">
        <f t="shared" si="12"/>
        <v>104.98470859836375</v>
      </c>
      <c r="Q414" s="43">
        <f t="shared" si="13"/>
        <v>125.27897765036296</v>
      </c>
      <c r="R414" s="46"/>
      <c r="S414" s="5"/>
      <c r="T414" s="5"/>
      <c r="U414" s="5"/>
    </row>
    <row r="415" spans="1:21" x14ac:dyDescent="0.25">
      <c r="A415" s="41">
        <v>770</v>
      </c>
      <c r="B415" s="42" t="s">
        <v>438</v>
      </c>
      <c r="C415" s="43">
        <v>113.85313805547297</v>
      </c>
      <c r="D415" s="43">
        <v>111.19760399779035</v>
      </c>
      <c r="E415" s="43">
        <v>118.28044702668406</v>
      </c>
      <c r="F415" s="43">
        <v>114.91959314247285</v>
      </c>
      <c r="G415" s="43">
        <v>114.60301072051836</v>
      </c>
      <c r="H415" s="43">
        <v>106.8427022549471</v>
      </c>
      <c r="I415" s="43">
        <v>111.02500993107299</v>
      </c>
      <c r="J415" s="43">
        <v>108.52700294704934</v>
      </c>
      <c r="K415" s="43">
        <v>111.36149336436991</v>
      </c>
      <c r="L415" s="43">
        <v>115.59240736560277</v>
      </c>
      <c r="M415" s="43">
        <v>117.82677072677781</v>
      </c>
      <c r="N415" s="44">
        <v>114.80809809011939</v>
      </c>
      <c r="O415" s="45"/>
      <c r="P415" s="43">
        <f t="shared" si="12"/>
        <v>106.8427022549471</v>
      </c>
      <c r="Q415" s="43">
        <f t="shared" si="13"/>
        <v>118.28044702668406</v>
      </c>
      <c r="R415" s="46"/>
      <c r="S415" s="5"/>
      <c r="T415" s="5"/>
      <c r="U415" s="5"/>
    </row>
    <row r="416" spans="1:21" x14ac:dyDescent="0.25">
      <c r="A416" s="41">
        <v>773</v>
      </c>
      <c r="B416" s="42" t="s">
        <v>439</v>
      </c>
      <c r="C416" s="43">
        <v>115.96542392204879</v>
      </c>
      <c r="D416" s="43">
        <v>112.42180854679233</v>
      </c>
      <c r="E416" s="43">
        <v>117.31630983054102</v>
      </c>
      <c r="F416" s="43">
        <v>118.34825174421843</v>
      </c>
      <c r="G416" s="43">
        <v>120.99920927096126</v>
      </c>
      <c r="H416" s="43">
        <v>123.66404951614382</v>
      </c>
      <c r="I416" s="43">
        <v>130.49661520585104</v>
      </c>
      <c r="J416" s="43">
        <v>133.49842880829087</v>
      </c>
      <c r="K416" s="43">
        <v>138.78395176044552</v>
      </c>
      <c r="L416" s="43">
        <v>146.5328677475953</v>
      </c>
      <c r="M416" s="43">
        <v>142.46130009328303</v>
      </c>
      <c r="N416" s="44">
        <v>150.35599800105774</v>
      </c>
      <c r="O416" s="45"/>
      <c r="P416" s="43">
        <f t="shared" si="12"/>
        <v>117.31630983054102</v>
      </c>
      <c r="Q416" s="43">
        <f t="shared" si="13"/>
        <v>150.35599800105774</v>
      </c>
      <c r="R416" s="46"/>
      <c r="S416" s="5"/>
      <c r="T416" s="5"/>
      <c r="U416" s="5"/>
    </row>
    <row r="417" spans="1:21" x14ac:dyDescent="0.25">
      <c r="A417" s="41">
        <v>774</v>
      </c>
      <c r="B417" s="42" t="s">
        <v>440</v>
      </c>
      <c r="C417" s="43">
        <v>282.83206821376547</v>
      </c>
      <c r="D417" s="43">
        <v>277.14977172757204</v>
      </c>
      <c r="E417" s="43">
        <v>279.87130870522179</v>
      </c>
      <c r="F417" s="43">
        <v>281.24868727496192</v>
      </c>
      <c r="G417" s="43">
        <v>298.5286427639503</v>
      </c>
      <c r="H417" s="43">
        <v>311.095262314916</v>
      </c>
      <c r="I417" s="43">
        <v>319.49603206915958</v>
      </c>
      <c r="J417" s="43">
        <v>303.83560266103922</v>
      </c>
      <c r="K417" s="43">
        <v>308.65660282080694</v>
      </c>
      <c r="L417" s="43">
        <v>308.65660282080694</v>
      </c>
      <c r="M417" s="43">
        <v>290.98960870838016</v>
      </c>
      <c r="N417" s="44">
        <v>268.06181252102294</v>
      </c>
      <c r="O417" s="45"/>
      <c r="P417" s="43">
        <f t="shared" si="12"/>
        <v>268.06181252102294</v>
      </c>
      <c r="Q417" s="43">
        <f t="shared" si="13"/>
        <v>319.49603206915958</v>
      </c>
      <c r="R417" s="46"/>
      <c r="S417" s="5"/>
      <c r="T417" s="5"/>
      <c r="U417" s="5"/>
    </row>
    <row r="418" spans="1:21" x14ac:dyDescent="0.25">
      <c r="A418" s="41">
        <v>775</v>
      </c>
      <c r="B418" s="42" t="s">
        <v>441</v>
      </c>
      <c r="C418" s="43">
        <v>112.77835191684204</v>
      </c>
      <c r="D418" s="43">
        <v>107.71518924002284</v>
      </c>
      <c r="E418" s="43">
        <v>113.63083724035943</v>
      </c>
      <c r="F418" s="43">
        <v>111.39027398402719</v>
      </c>
      <c r="G418" s="43">
        <v>111.67723390388382</v>
      </c>
      <c r="H418" s="43">
        <v>111.29081486086936</v>
      </c>
      <c r="I418" s="43">
        <v>113.35734943369819</v>
      </c>
      <c r="J418" s="43">
        <v>109.11327878277073</v>
      </c>
      <c r="K418" s="43">
        <v>118.07462054758699</v>
      </c>
      <c r="L418" s="43">
        <v>118.96639274842771</v>
      </c>
      <c r="M418" s="43">
        <v>121.37820856338506</v>
      </c>
      <c r="N418" s="44">
        <v>121.659548372825</v>
      </c>
      <c r="O418" s="45"/>
      <c r="P418" s="43">
        <f t="shared" si="12"/>
        <v>109.11327878277073</v>
      </c>
      <c r="Q418" s="43">
        <f t="shared" si="13"/>
        <v>121.659548372825</v>
      </c>
      <c r="R418" s="46"/>
      <c r="S418" s="5"/>
      <c r="T418" s="5"/>
      <c r="U418" s="5"/>
    </row>
    <row r="419" spans="1:21" x14ac:dyDescent="0.25">
      <c r="A419" s="41">
        <v>778</v>
      </c>
      <c r="B419" s="42" t="s">
        <v>442</v>
      </c>
      <c r="C419" s="43">
        <v>105.40957184214739</v>
      </c>
      <c r="D419" s="43">
        <v>107.39845005958915</v>
      </c>
      <c r="E419" s="43">
        <v>113.51281223099656</v>
      </c>
      <c r="F419" s="43">
        <v>110.61048302226698</v>
      </c>
      <c r="G419" s="43">
        <v>109.34604302799329</v>
      </c>
      <c r="H419" s="43">
        <v>109.89016903467801</v>
      </c>
      <c r="I419" s="43">
        <v>106.1642981196336</v>
      </c>
      <c r="J419" s="43">
        <v>108.99508005584748</v>
      </c>
      <c r="K419" s="43">
        <v>108.41934561971085</v>
      </c>
      <c r="L419" s="43">
        <v>107.4794193702499</v>
      </c>
      <c r="M419" s="43">
        <v>114.26658525265061</v>
      </c>
      <c r="N419" s="44">
        <v>113.21599606248334</v>
      </c>
      <c r="O419" s="45"/>
      <c r="P419" s="43">
        <f t="shared" si="12"/>
        <v>106.1642981196336</v>
      </c>
      <c r="Q419" s="43">
        <f t="shared" si="13"/>
        <v>114.26658525265061</v>
      </c>
      <c r="R419" s="46"/>
      <c r="S419" s="5"/>
      <c r="T419" s="5"/>
      <c r="U419" s="5"/>
    </row>
    <row r="420" spans="1:21" x14ac:dyDescent="0.25">
      <c r="A420" s="41">
        <v>780</v>
      </c>
      <c r="B420" s="42" t="s">
        <v>443</v>
      </c>
      <c r="C420" s="43">
        <v>109.76051024529366</v>
      </c>
      <c r="D420" s="43">
        <v>107.16177474578066</v>
      </c>
      <c r="E420" s="43">
        <v>107.59212284405322</v>
      </c>
      <c r="F420" s="43">
        <v>105.66793875823078</v>
      </c>
      <c r="G420" s="43">
        <v>105.00194322216147</v>
      </c>
      <c r="H420" s="43">
        <v>101.94710625621448</v>
      </c>
      <c r="I420" s="43">
        <v>108.78064982540579</v>
      </c>
      <c r="J420" s="43">
        <v>109.50348434188339</v>
      </c>
      <c r="K420" s="43">
        <v>112.23206685161371</v>
      </c>
      <c r="L420" s="43">
        <v>116.48238385131049</v>
      </c>
      <c r="M420" s="43">
        <v>118.3239381431252</v>
      </c>
      <c r="N420" s="44">
        <v>119.05136730706023</v>
      </c>
      <c r="O420" s="45"/>
      <c r="P420" s="43">
        <f t="shared" si="12"/>
        <v>101.94710625621448</v>
      </c>
      <c r="Q420" s="43">
        <f t="shared" si="13"/>
        <v>119.05136730706023</v>
      </c>
      <c r="R420" s="46"/>
      <c r="S420" s="5"/>
      <c r="T420" s="5"/>
      <c r="U420" s="5"/>
    </row>
    <row r="421" spans="1:21" x14ac:dyDescent="0.25">
      <c r="A421" s="41">
        <v>801</v>
      </c>
      <c r="B421" s="42" t="s">
        <v>444</v>
      </c>
      <c r="C421" s="43">
        <v>116.62317917525556</v>
      </c>
      <c r="D421" s="43">
        <v>107.77347832297576</v>
      </c>
      <c r="E421" s="43">
        <v>108.50446313834392</v>
      </c>
      <c r="F421" s="43">
        <v>100</v>
      </c>
      <c r="G421" s="43">
        <v>101.63861535374245</v>
      </c>
      <c r="H421" s="43">
        <v>106.12082820103292</v>
      </c>
      <c r="I421" s="43">
        <v>105.45407291502529</v>
      </c>
      <c r="J421" s="43">
        <v>103.75563056585548</v>
      </c>
      <c r="K421" s="43">
        <v>108.28762706862933</v>
      </c>
      <c r="L421" s="43">
        <v>104.22376187471876</v>
      </c>
      <c r="M421" s="43">
        <v>137.53971004751858</v>
      </c>
      <c r="N421" s="44">
        <v>96.907529795717821</v>
      </c>
      <c r="O421" s="45"/>
      <c r="P421" s="43">
        <f t="shared" si="12"/>
        <v>96.907529795717821</v>
      </c>
      <c r="Q421" s="43">
        <f t="shared" si="13"/>
        <v>137.53971004751858</v>
      </c>
      <c r="R421" s="46"/>
      <c r="S421" s="5"/>
      <c r="T421" s="5"/>
      <c r="U421" s="5"/>
    </row>
    <row r="422" spans="1:21" x14ac:dyDescent="0.25">
      <c r="A422" s="41">
        <v>805</v>
      </c>
      <c r="B422" s="42" t="s">
        <v>445</v>
      </c>
      <c r="C422" s="43">
        <v>110.99349745838656</v>
      </c>
      <c r="D422" s="43">
        <v>107.69927845666885</v>
      </c>
      <c r="E422" s="43">
        <v>107.405969257406</v>
      </c>
      <c r="F422" s="43">
        <v>105.26846864857653</v>
      </c>
      <c r="G422" s="43">
        <v>103.78621632255501</v>
      </c>
      <c r="H422" s="43">
        <v>104.65975083142899</v>
      </c>
      <c r="I422" s="43">
        <v>106.86982848896814</v>
      </c>
      <c r="J422" s="43">
        <v>106.02611938487902</v>
      </c>
      <c r="K422" s="43">
        <v>109.26903797950793</v>
      </c>
      <c r="L422" s="43">
        <v>109.77912784099533</v>
      </c>
      <c r="M422" s="43">
        <v>110.76490276574982</v>
      </c>
      <c r="N422" s="44">
        <v>109.32098960185421</v>
      </c>
      <c r="O422" s="45"/>
      <c r="P422" s="43">
        <f t="shared" si="12"/>
        <v>103.78621632255501</v>
      </c>
      <c r="Q422" s="43">
        <f t="shared" si="13"/>
        <v>110.76490276574982</v>
      </c>
      <c r="R422" s="46"/>
      <c r="S422" s="5"/>
      <c r="T422" s="5"/>
      <c r="U422" s="5"/>
    </row>
    <row r="423" spans="1:21" x14ac:dyDescent="0.25">
      <c r="A423" s="41">
        <v>806</v>
      </c>
      <c r="B423" s="42" t="s">
        <v>446</v>
      </c>
      <c r="C423" s="43">
        <v>119.42458499459822</v>
      </c>
      <c r="D423" s="43">
        <v>120.6991864617336</v>
      </c>
      <c r="E423" s="43">
        <v>127.08499051997862</v>
      </c>
      <c r="F423" s="43">
        <v>122.17460016852854</v>
      </c>
      <c r="G423" s="43">
        <v>121.74688577955691</v>
      </c>
      <c r="H423" s="43">
        <v>121.98860883428564</v>
      </c>
      <c r="I423" s="43">
        <v>117.03900300487078</v>
      </c>
      <c r="J423" s="43">
        <v>118.15921893771441</v>
      </c>
      <c r="K423" s="43">
        <v>118.48726539853129</v>
      </c>
      <c r="L423" s="43">
        <v>121.50842168860775</v>
      </c>
      <c r="M423" s="43">
        <v>120.7639697850796</v>
      </c>
      <c r="N423" s="44">
        <v>122.98185736481886</v>
      </c>
      <c r="O423" s="45"/>
      <c r="P423" s="43">
        <f t="shared" si="12"/>
        <v>117.03900300487078</v>
      </c>
      <c r="Q423" s="43">
        <f t="shared" si="13"/>
        <v>127.08499051997862</v>
      </c>
      <c r="R423" s="46"/>
      <c r="S423" s="5"/>
      <c r="T423" s="5"/>
      <c r="U423" s="5"/>
    </row>
    <row r="424" spans="1:21" x14ac:dyDescent="0.25">
      <c r="A424" s="41">
        <v>810</v>
      </c>
      <c r="B424" s="42" t="s">
        <v>447</v>
      </c>
      <c r="C424" s="43">
        <v>103.25776006316482</v>
      </c>
      <c r="D424" s="43">
        <v>103.60786399380314</v>
      </c>
      <c r="E424" s="43">
        <v>105.80494451168676</v>
      </c>
      <c r="F424" s="43">
        <v>101.78296794797532</v>
      </c>
      <c r="G424" s="43">
        <v>100.08828481650622</v>
      </c>
      <c r="H424" s="43">
        <v>100.52837741747788</v>
      </c>
      <c r="I424" s="43">
        <v>102.46667347917145</v>
      </c>
      <c r="J424" s="43">
        <v>100.66595749579643</v>
      </c>
      <c r="K424" s="43">
        <v>102.96450499001189</v>
      </c>
      <c r="L424" s="43">
        <v>102.31113780964118</v>
      </c>
      <c r="M424" s="43">
        <v>101.41931376066269</v>
      </c>
      <c r="N424" s="44">
        <v>101.33485927371626</v>
      </c>
      <c r="O424" s="45"/>
      <c r="P424" s="43">
        <f t="shared" si="12"/>
        <v>100.08828481650622</v>
      </c>
      <c r="Q424" s="43">
        <f t="shared" si="13"/>
        <v>105.80494451168676</v>
      </c>
      <c r="R424" s="46"/>
      <c r="S424" s="5"/>
      <c r="T424" s="5"/>
      <c r="U424" s="5"/>
    </row>
    <row r="425" spans="1:21" x14ac:dyDescent="0.25">
      <c r="A425" s="41">
        <v>815</v>
      </c>
      <c r="B425" s="42" t="s">
        <v>448</v>
      </c>
      <c r="C425" s="43">
        <v>106.50964079796348</v>
      </c>
      <c r="D425" s="43">
        <v>110.19806367330744</v>
      </c>
      <c r="E425" s="43">
        <v>118.30259733483028</v>
      </c>
      <c r="F425" s="43">
        <v>116.6711745425757</v>
      </c>
      <c r="G425" s="43">
        <v>120.00306683937035</v>
      </c>
      <c r="H425" s="43">
        <v>121.07550538481904</v>
      </c>
      <c r="I425" s="43">
        <v>124.26655640735775</v>
      </c>
      <c r="J425" s="43">
        <v>125.34958537962855</v>
      </c>
      <c r="K425" s="43">
        <v>131.58995340532843</v>
      </c>
      <c r="L425" s="43">
        <v>131.57072728063673</v>
      </c>
      <c r="M425" s="43">
        <v>135.02065728341586</v>
      </c>
      <c r="N425" s="44">
        <v>131.95674040464382</v>
      </c>
      <c r="O425" s="45"/>
      <c r="P425" s="43">
        <f t="shared" si="12"/>
        <v>116.6711745425757</v>
      </c>
      <c r="Q425" s="43">
        <f t="shared" si="13"/>
        <v>135.02065728341586</v>
      </c>
      <c r="R425" s="46"/>
      <c r="S425" s="5"/>
      <c r="T425" s="5"/>
      <c r="U425" s="5"/>
    </row>
    <row r="426" spans="1:21" x14ac:dyDescent="0.25">
      <c r="A426" s="41">
        <v>817</v>
      </c>
      <c r="B426" s="42" t="s">
        <v>449</v>
      </c>
      <c r="C426" s="43"/>
      <c r="D426" s="43"/>
      <c r="E426" s="43"/>
      <c r="F426" s="43"/>
      <c r="G426" s="43"/>
      <c r="H426" s="43">
        <v>0</v>
      </c>
      <c r="I426" s="43">
        <v>99.984624397863996</v>
      </c>
      <c r="J426" s="43">
        <v>122.91953684169866</v>
      </c>
      <c r="K426" s="43">
        <v>111.29479304592911</v>
      </c>
      <c r="L426" s="43">
        <v>111.09191420733305</v>
      </c>
      <c r="M426" s="43">
        <v>109.35622986419283</v>
      </c>
      <c r="N426" s="44">
        <v>109.48088358192243</v>
      </c>
      <c r="O426" s="45"/>
      <c r="P426" s="43">
        <f t="shared" si="12"/>
        <v>0</v>
      </c>
      <c r="Q426" s="43">
        <f t="shared" si="13"/>
        <v>122.91953684169866</v>
      </c>
      <c r="R426" s="46"/>
      <c r="S426" s="5"/>
      <c r="T426" s="5"/>
      <c r="U426" s="5"/>
    </row>
    <row r="427" spans="1:21" x14ac:dyDescent="0.25">
      <c r="A427" s="41">
        <v>818</v>
      </c>
      <c r="B427" s="42" t="s">
        <v>450</v>
      </c>
      <c r="C427" s="43">
        <v>127.52252829293759</v>
      </c>
      <c r="D427" s="43">
        <v>122.85955364293271</v>
      </c>
      <c r="E427" s="43">
        <v>127.3848506695867</v>
      </c>
      <c r="F427" s="43">
        <v>126.65055775388183</v>
      </c>
      <c r="G427" s="43">
        <v>121.71080191122694</v>
      </c>
      <c r="H427" s="43">
        <v>120.69877753439093</v>
      </c>
      <c r="I427" s="43">
        <v>124.65728592272679</v>
      </c>
      <c r="J427" s="43">
        <v>121.76929965467922</v>
      </c>
      <c r="K427" s="43">
        <v>120.15116064772941</v>
      </c>
      <c r="L427" s="43">
        <v>125.7924090736181</v>
      </c>
      <c r="M427" s="43">
        <v>124.49997329362135</v>
      </c>
      <c r="N427" s="44">
        <v>127.81084093343004</v>
      </c>
      <c r="O427" s="45"/>
      <c r="P427" s="43">
        <f t="shared" si="12"/>
        <v>120.15116064772941</v>
      </c>
      <c r="Q427" s="43">
        <f t="shared" si="13"/>
        <v>127.81084093343004</v>
      </c>
      <c r="R427" s="46"/>
      <c r="S427" s="5"/>
      <c r="T427" s="5"/>
      <c r="U427" s="5"/>
    </row>
    <row r="428" spans="1:21" x14ac:dyDescent="0.25">
      <c r="A428" s="41">
        <v>821</v>
      </c>
      <c r="B428" s="42" t="s">
        <v>451</v>
      </c>
      <c r="C428" s="43">
        <v>102.47253839467854</v>
      </c>
      <c r="D428" s="43">
        <v>104.52319954920104</v>
      </c>
      <c r="E428" s="43">
        <v>108.60310463175749</v>
      </c>
      <c r="F428" s="43">
        <v>101.79138839225614</v>
      </c>
      <c r="G428" s="43">
        <v>102.47498153463025</v>
      </c>
      <c r="H428" s="43">
        <v>101.29253749354581</v>
      </c>
      <c r="I428" s="43">
        <v>102.67886750131066</v>
      </c>
      <c r="J428" s="43">
        <v>100.07105063439275</v>
      </c>
      <c r="K428" s="43">
        <v>102.01971857934065</v>
      </c>
      <c r="L428" s="43">
        <v>102.73473661737162</v>
      </c>
      <c r="M428" s="43">
        <v>102.37063035883995</v>
      </c>
      <c r="N428" s="44">
        <v>101.81074832603221</v>
      </c>
      <c r="O428" s="45"/>
      <c r="P428" s="43">
        <f t="shared" si="12"/>
        <v>100.07105063439275</v>
      </c>
      <c r="Q428" s="43">
        <f t="shared" si="13"/>
        <v>108.60310463175749</v>
      </c>
      <c r="R428" s="46"/>
      <c r="S428" s="5"/>
      <c r="T428" s="5"/>
      <c r="U428" s="5"/>
    </row>
    <row r="429" spans="1:21" x14ac:dyDescent="0.25">
      <c r="A429" s="41">
        <v>823</v>
      </c>
      <c r="B429" s="42" t="s">
        <v>452</v>
      </c>
      <c r="C429" s="43">
        <v>111.15426340591216</v>
      </c>
      <c r="D429" s="43">
        <v>114.52129925020951</v>
      </c>
      <c r="E429" s="43">
        <v>115.11068199198688</v>
      </c>
      <c r="F429" s="43">
        <v>105.05687312453063</v>
      </c>
      <c r="G429" s="43">
        <v>103.23254194077312</v>
      </c>
      <c r="H429" s="43">
        <v>103.36676660556823</v>
      </c>
      <c r="I429" s="43">
        <v>100.14365571020886</v>
      </c>
      <c r="J429" s="43">
        <v>99.873394764556224</v>
      </c>
      <c r="K429" s="43">
        <v>101.66851860918784</v>
      </c>
      <c r="L429" s="43">
        <v>104.91924318226407</v>
      </c>
      <c r="M429" s="43">
        <v>101.28140683368132</v>
      </c>
      <c r="N429" s="44">
        <v>100.46355945312764</v>
      </c>
      <c r="O429" s="45"/>
      <c r="P429" s="43">
        <f t="shared" si="12"/>
        <v>99.873394764556224</v>
      </c>
      <c r="Q429" s="43">
        <f t="shared" si="13"/>
        <v>115.11068199198688</v>
      </c>
      <c r="R429" s="46"/>
      <c r="S429" s="5"/>
      <c r="T429" s="5"/>
      <c r="U429" s="5"/>
    </row>
    <row r="430" spans="1:21" x14ac:dyDescent="0.25">
      <c r="A430" s="41">
        <v>825</v>
      </c>
      <c r="B430" s="42" t="s">
        <v>453</v>
      </c>
      <c r="C430" s="43">
        <v>103.07330208863496</v>
      </c>
      <c r="D430" s="43">
        <v>103.14762789704936</v>
      </c>
      <c r="E430" s="43">
        <v>103.99707413071586</v>
      </c>
      <c r="F430" s="43">
        <v>102.27131150052567</v>
      </c>
      <c r="G430" s="43">
        <v>101.00874488175845</v>
      </c>
      <c r="H430" s="43">
        <v>102.05793283733718</v>
      </c>
      <c r="I430" s="43">
        <v>102.39090264022033</v>
      </c>
      <c r="J430" s="43">
        <v>102.39012057023673</v>
      </c>
      <c r="K430" s="43">
        <v>102.29260793996417</v>
      </c>
      <c r="L430" s="43">
        <v>102.29616599502201</v>
      </c>
      <c r="M430" s="43">
        <v>101.31641986218629</v>
      </c>
      <c r="N430" s="44">
        <v>101.50225423981209</v>
      </c>
      <c r="O430" s="45"/>
      <c r="P430" s="43">
        <f t="shared" si="12"/>
        <v>101.00874488175845</v>
      </c>
      <c r="Q430" s="43">
        <f t="shared" si="13"/>
        <v>103.99707413071586</v>
      </c>
      <c r="R430" s="46"/>
      <c r="S430" s="5"/>
      <c r="T430" s="5"/>
      <c r="U430" s="5"/>
    </row>
    <row r="431" spans="1:21" x14ac:dyDescent="0.25">
      <c r="A431" s="41">
        <v>828</v>
      </c>
      <c r="B431" s="42" t="s">
        <v>454</v>
      </c>
      <c r="C431" s="43">
        <v>103.70338921538132</v>
      </c>
      <c r="D431" s="43">
        <v>103.43980639865065</v>
      </c>
      <c r="E431" s="43">
        <v>102.19208781034436</v>
      </c>
      <c r="F431" s="43">
        <v>101.27821174921121</v>
      </c>
      <c r="G431" s="43">
        <v>100.79942177044042</v>
      </c>
      <c r="H431" s="43">
        <v>100.73472432023462</v>
      </c>
      <c r="I431" s="43">
        <v>101.05430850544144</v>
      </c>
      <c r="J431" s="43">
        <v>100.92718852075116</v>
      </c>
      <c r="K431" s="43">
        <v>101.44653710060001</v>
      </c>
      <c r="L431" s="43">
        <v>101.22638612810346</v>
      </c>
      <c r="M431" s="43">
        <v>100.11039286809125</v>
      </c>
      <c r="N431" s="44">
        <v>101.65806004618875</v>
      </c>
      <c r="O431" s="45"/>
      <c r="P431" s="43">
        <f t="shared" si="12"/>
        <v>100.11039286809125</v>
      </c>
      <c r="Q431" s="43">
        <f t="shared" si="13"/>
        <v>102.19208781034436</v>
      </c>
      <c r="R431" s="46"/>
      <c r="S431" s="5"/>
      <c r="T431" s="5"/>
      <c r="U431" s="5"/>
    </row>
    <row r="432" spans="1:21" x14ac:dyDescent="0.25">
      <c r="A432" s="41">
        <v>829</v>
      </c>
      <c r="B432" s="42" t="s">
        <v>455</v>
      </c>
      <c r="C432" s="43">
        <v>149.34094458926978</v>
      </c>
      <c r="D432" s="43">
        <v>142.90585269799845</v>
      </c>
      <c r="E432" s="43">
        <v>141.16220302537607</v>
      </c>
      <c r="F432" s="43">
        <v>134.78546271753325</v>
      </c>
      <c r="G432" s="43">
        <v>132.09888745377484</v>
      </c>
      <c r="H432" s="43">
        <v>129.84167390285256</v>
      </c>
      <c r="I432" s="43">
        <v>134.40713127879263</v>
      </c>
      <c r="J432" s="43">
        <v>134.23949067713633</v>
      </c>
      <c r="K432" s="43">
        <v>137.88594379176533</v>
      </c>
      <c r="L432" s="43">
        <v>138.82225393055748</v>
      </c>
      <c r="M432" s="43">
        <v>134.29081564139713</v>
      </c>
      <c r="N432" s="44">
        <v>128.42009495239236</v>
      </c>
      <c r="O432" s="45"/>
      <c r="P432" s="43">
        <f t="shared" si="12"/>
        <v>128.42009495239236</v>
      </c>
      <c r="Q432" s="43">
        <f t="shared" si="13"/>
        <v>141.16220302537607</v>
      </c>
      <c r="R432" s="46"/>
      <c r="S432" s="5"/>
      <c r="T432" s="5"/>
      <c r="U432" s="5"/>
    </row>
    <row r="433" spans="1:21" x14ac:dyDescent="0.25">
      <c r="A433" s="41">
        <v>830</v>
      </c>
      <c r="B433" s="42" t="s">
        <v>456</v>
      </c>
      <c r="C433" s="43">
        <v>163.60801929880253</v>
      </c>
      <c r="D433" s="43">
        <v>176.56441151028531</v>
      </c>
      <c r="E433" s="43">
        <v>162.90957896301455</v>
      </c>
      <c r="F433" s="43">
        <v>152.80273963164822</v>
      </c>
      <c r="G433" s="43">
        <v>155.38490693546746</v>
      </c>
      <c r="H433" s="43">
        <v>160.37941882011989</v>
      </c>
      <c r="I433" s="43">
        <v>148.25904009995307</v>
      </c>
      <c r="J433" s="43">
        <v>158.37212132196251</v>
      </c>
      <c r="K433" s="43">
        <v>128.97757594653606</v>
      </c>
      <c r="L433" s="43">
        <v>249.67798888305657</v>
      </c>
      <c r="M433" s="43">
        <v>158.03395113449889</v>
      </c>
      <c r="N433" s="44">
        <v>162.67939067180322</v>
      </c>
      <c r="O433" s="45"/>
      <c r="P433" s="43">
        <f t="shared" si="12"/>
        <v>128.97757594653606</v>
      </c>
      <c r="Q433" s="43">
        <f t="shared" si="13"/>
        <v>249.67798888305657</v>
      </c>
      <c r="R433" s="46"/>
      <c r="S433" s="5"/>
      <c r="T433" s="5"/>
      <c r="U433" s="5"/>
    </row>
    <row r="434" spans="1:21" x14ac:dyDescent="0.25">
      <c r="A434" s="41">
        <v>832</v>
      </c>
      <c r="B434" s="42" t="s">
        <v>457</v>
      </c>
      <c r="C434" s="43">
        <v>105.9916235849923</v>
      </c>
      <c r="D434" s="43">
        <v>103.33270277225199</v>
      </c>
      <c r="E434" s="43">
        <v>103.57139179743969</v>
      </c>
      <c r="F434" s="43">
        <v>100.32850805457403</v>
      </c>
      <c r="G434" s="43">
        <v>100.1821517041779</v>
      </c>
      <c r="H434" s="43">
        <v>100.63075153433769</v>
      </c>
      <c r="I434" s="43">
        <v>101.22051306661801</v>
      </c>
      <c r="J434" s="43">
        <v>101.35626102265125</v>
      </c>
      <c r="K434" s="43">
        <v>99.907929064872391</v>
      </c>
      <c r="L434" s="43">
        <v>99.801459663477431</v>
      </c>
      <c r="M434" s="43">
        <v>100.78534825462739</v>
      </c>
      <c r="N434" s="44">
        <v>99.740233927771584</v>
      </c>
      <c r="O434" s="45"/>
      <c r="P434" s="43">
        <f t="shared" si="12"/>
        <v>99.740233927771584</v>
      </c>
      <c r="Q434" s="43">
        <f t="shared" si="13"/>
        <v>103.57139179743969</v>
      </c>
      <c r="R434" s="46"/>
      <c r="S434" s="5"/>
      <c r="T434" s="5"/>
      <c r="U434" s="5"/>
    </row>
    <row r="435" spans="1:21" x14ac:dyDescent="0.25">
      <c r="A435" s="41">
        <v>851</v>
      </c>
      <c r="B435" s="42" t="s">
        <v>458</v>
      </c>
      <c r="C435" s="43">
        <v>103.46181706235743</v>
      </c>
      <c r="D435" s="43">
        <v>114.02930778599961</v>
      </c>
      <c r="E435" s="43">
        <v>104.39373158114226</v>
      </c>
      <c r="F435" s="43">
        <v>103.60970785262332</v>
      </c>
      <c r="G435" s="43">
        <v>105.88503884553948</v>
      </c>
      <c r="H435" s="43">
        <v>103.59977670990104</v>
      </c>
      <c r="I435" s="43">
        <v>104.09689377594282</v>
      </c>
      <c r="J435" s="43">
        <v>102.71492473955858</v>
      </c>
      <c r="K435" s="43">
        <v>107.31874184641245</v>
      </c>
      <c r="L435" s="43">
        <v>110.97051640739299</v>
      </c>
      <c r="M435" s="43">
        <v>109.7644749943528</v>
      </c>
      <c r="N435" s="44">
        <v>105.95798398051343</v>
      </c>
      <c r="O435" s="45"/>
      <c r="P435" s="43">
        <f t="shared" si="12"/>
        <v>102.71492473955858</v>
      </c>
      <c r="Q435" s="43">
        <f t="shared" si="13"/>
        <v>110.97051640739299</v>
      </c>
      <c r="R435" s="46"/>
      <c r="S435" s="5"/>
      <c r="T435" s="5"/>
      <c r="U435" s="5"/>
    </row>
    <row r="436" spans="1:21" x14ac:dyDescent="0.25">
      <c r="A436" s="41">
        <v>852</v>
      </c>
      <c r="B436" s="42" t="s">
        <v>459</v>
      </c>
      <c r="C436" s="43">
        <v>106.44261939771582</v>
      </c>
      <c r="D436" s="43">
        <v>108.35229414802036</v>
      </c>
      <c r="E436" s="43">
        <v>104.70901667367704</v>
      </c>
      <c r="F436" s="43">
        <v>103.01334808784294</v>
      </c>
      <c r="G436" s="43">
        <v>103.54071693444527</v>
      </c>
      <c r="H436" s="43">
        <v>106.43081219720654</v>
      </c>
      <c r="I436" s="43">
        <v>105.02376982998184</v>
      </c>
      <c r="J436" s="43">
        <v>107.99573853569532</v>
      </c>
      <c r="K436" s="43">
        <v>113.76883013581578</v>
      </c>
      <c r="L436" s="43">
        <v>116.90596934465385</v>
      </c>
      <c r="M436" s="43">
        <v>108.48514043673354</v>
      </c>
      <c r="N436" s="44">
        <v>121.87534975640494</v>
      </c>
      <c r="O436" s="45"/>
      <c r="P436" s="43">
        <f t="shared" si="12"/>
        <v>103.01334808784294</v>
      </c>
      <c r="Q436" s="43">
        <f t="shared" si="13"/>
        <v>121.87534975640494</v>
      </c>
      <c r="R436" s="46"/>
      <c r="S436" s="5"/>
      <c r="T436" s="5"/>
      <c r="U436" s="5"/>
    </row>
    <row r="437" spans="1:21" x14ac:dyDescent="0.25">
      <c r="A437" s="41">
        <v>853</v>
      </c>
      <c r="B437" s="42" t="s">
        <v>460</v>
      </c>
      <c r="C437" s="43">
        <v>107.62193098564161</v>
      </c>
      <c r="D437" s="43">
        <v>107.61982202612816</v>
      </c>
      <c r="E437" s="43">
        <v>105.66525096103322</v>
      </c>
      <c r="F437" s="43">
        <v>102.35813428413481</v>
      </c>
      <c r="G437" s="43">
        <v>100</v>
      </c>
      <c r="H437" s="43">
        <v>103.34309972239086</v>
      </c>
      <c r="I437" s="43">
        <v>105.35581881974791</v>
      </c>
      <c r="J437" s="43">
        <v>105.47972902073171</v>
      </c>
      <c r="K437" s="43">
        <v>108.11562799725618</v>
      </c>
      <c r="L437" s="43">
        <v>109.4616153533519</v>
      </c>
      <c r="M437" s="43">
        <v>105.67703998215585</v>
      </c>
      <c r="N437" s="44">
        <v>102.18686893380067</v>
      </c>
      <c r="O437" s="45"/>
      <c r="P437" s="43">
        <f t="shared" si="12"/>
        <v>100</v>
      </c>
      <c r="Q437" s="43">
        <f t="shared" si="13"/>
        <v>109.4616153533519</v>
      </c>
      <c r="R437" s="46"/>
      <c r="S437" s="5"/>
      <c r="T437" s="5"/>
      <c r="U437" s="5"/>
    </row>
    <row r="438" spans="1:21" x14ac:dyDescent="0.25">
      <c r="A438" s="41">
        <v>855</v>
      </c>
      <c r="B438" s="42" t="s">
        <v>461</v>
      </c>
      <c r="C438" s="43">
        <v>104.89534320620224</v>
      </c>
      <c r="D438" s="43">
        <v>102.9200098577642</v>
      </c>
      <c r="E438" s="43">
        <v>107.20623493445692</v>
      </c>
      <c r="F438" s="43">
        <v>110.95586376867624</v>
      </c>
      <c r="G438" s="43">
        <v>106.82756480934319</v>
      </c>
      <c r="H438" s="43">
        <v>105.79728138709092</v>
      </c>
      <c r="I438" s="43">
        <v>129.56036355083222</v>
      </c>
      <c r="J438" s="43">
        <v>124.06480227859382</v>
      </c>
      <c r="K438" s="43">
        <v>118.31021139047711</v>
      </c>
      <c r="L438" s="43">
        <v>120.29289793817375</v>
      </c>
      <c r="M438" s="43">
        <v>125.39323679720124</v>
      </c>
      <c r="N438" s="44">
        <v>138.21150966139251</v>
      </c>
      <c r="O438" s="45"/>
      <c r="P438" s="43">
        <f t="shared" si="12"/>
        <v>105.79728138709092</v>
      </c>
      <c r="Q438" s="43">
        <f t="shared" si="13"/>
        <v>138.21150966139251</v>
      </c>
      <c r="R438" s="46"/>
      <c r="S438" s="5"/>
      <c r="T438" s="5"/>
      <c r="U438" s="5"/>
    </row>
    <row r="439" spans="1:21" x14ac:dyDescent="0.25">
      <c r="A439" s="41">
        <v>860</v>
      </c>
      <c r="B439" s="42" t="s">
        <v>462</v>
      </c>
      <c r="C439" s="43">
        <v>123.47535571445418</v>
      </c>
      <c r="D439" s="43">
        <v>127.94776316160372</v>
      </c>
      <c r="E439" s="43">
        <v>128.81790739852485</v>
      </c>
      <c r="F439" s="43">
        <v>124.80878929085254</v>
      </c>
      <c r="G439" s="43">
        <v>122.01136207021599</v>
      </c>
      <c r="H439" s="43">
        <v>122.98791030836766</v>
      </c>
      <c r="I439" s="43">
        <v>131.17454441353362</v>
      </c>
      <c r="J439" s="43">
        <v>120.85098581956434</v>
      </c>
      <c r="K439" s="43">
        <v>128.8460329475914</v>
      </c>
      <c r="L439" s="43">
        <v>125.53164187758537</v>
      </c>
      <c r="M439" s="43">
        <v>126.54329094305913</v>
      </c>
      <c r="N439" s="44">
        <v>115.55344009554062</v>
      </c>
      <c r="O439" s="45"/>
      <c r="P439" s="43">
        <f t="shared" si="12"/>
        <v>115.55344009554062</v>
      </c>
      <c r="Q439" s="43">
        <f t="shared" si="13"/>
        <v>131.17454441353362</v>
      </c>
      <c r="R439" s="46"/>
      <c r="S439" s="5"/>
      <c r="T439" s="5"/>
      <c r="U439" s="5"/>
    </row>
    <row r="440" spans="1:21" x14ac:dyDescent="0.25">
      <c r="A440" s="41">
        <v>871</v>
      </c>
      <c r="B440" s="42" t="s">
        <v>463</v>
      </c>
      <c r="C440" s="43">
        <v>121.47011153016697</v>
      </c>
      <c r="D440" s="43">
        <v>119.36894578521802</v>
      </c>
      <c r="E440" s="43">
        <v>121.17888115031678</v>
      </c>
      <c r="F440" s="43">
        <v>115.26100310492421</v>
      </c>
      <c r="G440" s="43">
        <v>114.56001656462827</v>
      </c>
      <c r="H440" s="43">
        <v>116.2597226234362</v>
      </c>
      <c r="I440" s="43">
        <v>119.02311914664772</v>
      </c>
      <c r="J440" s="43">
        <v>101.20130266152773</v>
      </c>
      <c r="K440" s="43">
        <v>127.15284316429327</v>
      </c>
      <c r="L440" s="43">
        <v>130.01805206673774</v>
      </c>
      <c r="M440" s="43">
        <v>131.01022333230927</v>
      </c>
      <c r="N440" s="44">
        <v>132.2224272617662</v>
      </c>
      <c r="O440" s="45"/>
      <c r="P440" s="43">
        <f t="shared" si="12"/>
        <v>101.20130266152773</v>
      </c>
      <c r="Q440" s="43">
        <f t="shared" si="13"/>
        <v>132.2224272617662</v>
      </c>
      <c r="R440" s="46"/>
      <c r="S440" s="5"/>
      <c r="T440" s="5"/>
      <c r="U440" s="5"/>
    </row>
    <row r="441" spans="1:21" x14ac:dyDescent="0.25">
      <c r="A441" s="41">
        <v>872</v>
      </c>
      <c r="B441" s="42" t="s">
        <v>464</v>
      </c>
      <c r="C441" s="43">
        <v>103.21795413401829</v>
      </c>
      <c r="D441" s="43">
        <v>102.65841674442062</v>
      </c>
      <c r="E441" s="43">
        <v>104.96114128448126</v>
      </c>
      <c r="F441" s="43">
        <v>100.85701282702355</v>
      </c>
      <c r="G441" s="43">
        <v>101.32795916077495</v>
      </c>
      <c r="H441" s="43">
        <v>100.80796396608991</v>
      </c>
      <c r="I441" s="43">
        <v>100.47930646158403</v>
      </c>
      <c r="J441" s="43">
        <v>118.15519771342179</v>
      </c>
      <c r="K441" s="43">
        <v>100.87364134335569</v>
      </c>
      <c r="L441" s="43">
        <v>99.343941221439792</v>
      </c>
      <c r="M441" s="43">
        <v>100.10129551738001</v>
      </c>
      <c r="N441" s="44">
        <v>99.697150427011337</v>
      </c>
      <c r="O441" s="45"/>
      <c r="P441" s="43">
        <f t="shared" si="12"/>
        <v>99.343941221439792</v>
      </c>
      <c r="Q441" s="43">
        <f t="shared" si="13"/>
        <v>118.15519771342179</v>
      </c>
      <c r="R441" s="46"/>
      <c r="S441" s="5"/>
      <c r="T441" s="5"/>
      <c r="U441" s="5"/>
    </row>
    <row r="442" spans="1:21" x14ac:dyDescent="0.25">
      <c r="A442" s="41">
        <v>873</v>
      </c>
      <c r="B442" s="42" t="s">
        <v>465</v>
      </c>
      <c r="C442" s="43">
        <v>115.34539739306081</v>
      </c>
      <c r="D442" s="43">
        <v>114.19686845323149</v>
      </c>
      <c r="E442" s="43">
        <v>119.87845021998966</v>
      </c>
      <c r="F442" s="43">
        <v>115.03683292058753</v>
      </c>
      <c r="G442" s="43">
        <v>112.88461051695077</v>
      </c>
      <c r="H442" s="43">
        <v>117.95197317805074</v>
      </c>
      <c r="I442" s="43">
        <v>122.2904000870691</v>
      </c>
      <c r="J442" s="43">
        <v>98.991544881935113</v>
      </c>
      <c r="K442" s="43">
        <v>116.17492825338407</v>
      </c>
      <c r="L442" s="43">
        <v>115.7198905153559</v>
      </c>
      <c r="M442" s="43">
        <v>111.71453978884949</v>
      </c>
      <c r="N442" s="44">
        <v>109.48353060627376</v>
      </c>
      <c r="O442" s="45"/>
      <c r="P442" s="43">
        <f t="shared" si="12"/>
        <v>98.991544881935113</v>
      </c>
      <c r="Q442" s="43">
        <f t="shared" si="13"/>
        <v>122.2904000870691</v>
      </c>
      <c r="R442" s="46"/>
      <c r="S442" s="5"/>
      <c r="T442" s="5"/>
      <c r="U442" s="5"/>
    </row>
    <row r="443" spans="1:21" x14ac:dyDescent="0.25">
      <c r="A443" s="41">
        <v>876</v>
      </c>
      <c r="B443" s="42" t="s">
        <v>466</v>
      </c>
      <c r="C443" s="43">
        <v>100.37900637973665</v>
      </c>
      <c r="D443" s="43">
        <v>101.41182301515077</v>
      </c>
      <c r="E443" s="43">
        <v>100</v>
      </c>
      <c r="F443" s="43">
        <v>100</v>
      </c>
      <c r="G443" s="43">
        <v>100.7352775856489</v>
      </c>
      <c r="H443" s="43">
        <v>99.602251751814038</v>
      </c>
      <c r="I443" s="43">
        <v>99.006024404045689</v>
      </c>
      <c r="J443" s="43">
        <v>105.32073851417709</v>
      </c>
      <c r="K443" s="43">
        <v>101.66373109775584</v>
      </c>
      <c r="L443" s="43">
        <v>102.09284153760545</v>
      </c>
      <c r="M443" s="43">
        <v>102.2808023522701</v>
      </c>
      <c r="N443" s="44">
        <v>100.47910556083562</v>
      </c>
      <c r="O443" s="45"/>
      <c r="P443" s="43">
        <f t="shared" si="12"/>
        <v>99.006024404045689</v>
      </c>
      <c r="Q443" s="43">
        <f t="shared" si="13"/>
        <v>105.32073851417709</v>
      </c>
      <c r="R443" s="46"/>
      <c r="S443" s="5"/>
      <c r="T443" s="5"/>
      <c r="U443" s="5"/>
    </row>
    <row r="444" spans="1:21" x14ac:dyDescent="0.25">
      <c r="A444" s="41">
        <v>878</v>
      </c>
      <c r="B444" s="42" t="s">
        <v>467</v>
      </c>
      <c r="C444" s="43">
        <v>107.97102597524042</v>
      </c>
      <c r="D444" s="43">
        <v>100.46424340038185</v>
      </c>
      <c r="E444" s="43">
        <v>101.45691340440659</v>
      </c>
      <c r="F444" s="43">
        <v>100.05483637799712</v>
      </c>
      <c r="G444" s="43">
        <v>100</v>
      </c>
      <c r="H444" s="43">
        <v>100.49843556266454</v>
      </c>
      <c r="I444" s="43">
        <v>101.410527192294</v>
      </c>
      <c r="J444" s="43">
        <v>109.0840351464619</v>
      </c>
      <c r="K444" s="43">
        <v>105.61547179180204</v>
      </c>
      <c r="L444" s="43">
        <v>106.10268114061343</v>
      </c>
      <c r="M444" s="43">
        <v>108.86663746433163</v>
      </c>
      <c r="N444" s="44">
        <v>105.00526325855107</v>
      </c>
      <c r="O444" s="45"/>
      <c r="P444" s="43">
        <f t="shared" si="12"/>
        <v>100</v>
      </c>
      <c r="Q444" s="43">
        <f t="shared" si="13"/>
        <v>109.0840351464619</v>
      </c>
      <c r="R444" s="46"/>
      <c r="S444" s="5"/>
      <c r="T444" s="5"/>
      <c r="U444" s="5"/>
    </row>
    <row r="445" spans="1:21" x14ac:dyDescent="0.25">
      <c r="A445" s="41">
        <v>879</v>
      </c>
      <c r="B445" s="42" t="s">
        <v>468</v>
      </c>
      <c r="C445" s="43">
        <v>116.31093291376611</v>
      </c>
      <c r="D445" s="43">
        <v>113.055621549405</v>
      </c>
      <c r="E445" s="43">
        <v>115.5339960348248</v>
      </c>
      <c r="F445" s="43">
        <v>117.09558888284913</v>
      </c>
      <c r="G445" s="43">
        <v>121.38492387922008</v>
      </c>
      <c r="H445" s="43">
        <v>117.7699981400598</v>
      </c>
      <c r="I445" s="43">
        <v>111.62601631545787</v>
      </c>
      <c r="J445" s="43">
        <v>107.46622282236793</v>
      </c>
      <c r="K445" s="43">
        <v>108.83130942584461</v>
      </c>
      <c r="L445" s="43">
        <v>117.41850739270735</v>
      </c>
      <c r="M445" s="43">
        <v>113.45553126987423</v>
      </c>
      <c r="N445" s="44">
        <v>117.6972810626247</v>
      </c>
      <c r="O445" s="45"/>
      <c r="P445" s="43">
        <f t="shared" si="12"/>
        <v>107.46622282236793</v>
      </c>
      <c r="Q445" s="43">
        <f t="shared" si="13"/>
        <v>121.38492387922008</v>
      </c>
      <c r="R445" s="46"/>
      <c r="S445" s="5"/>
      <c r="T445" s="5"/>
      <c r="U445" s="5"/>
    </row>
    <row r="446" spans="1:21" x14ac:dyDescent="0.25">
      <c r="A446" s="41">
        <v>885</v>
      </c>
      <c r="B446" s="42" t="s">
        <v>469</v>
      </c>
      <c r="C446" s="43">
        <v>131.38258745806013</v>
      </c>
      <c r="D446" s="43">
        <v>126.21093707591203</v>
      </c>
      <c r="E446" s="43">
        <v>119.80269283969318</v>
      </c>
      <c r="F446" s="43">
        <v>113.95653930056963</v>
      </c>
      <c r="G446" s="43">
        <v>111.47932812289112</v>
      </c>
      <c r="H446" s="43">
        <v>111.51709437907402</v>
      </c>
      <c r="I446" s="43">
        <v>108.17635001185629</v>
      </c>
      <c r="J446" s="43">
        <v>113.0195513238772</v>
      </c>
      <c r="K446" s="43">
        <v>106.71738291625448</v>
      </c>
      <c r="L446" s="43">
        <v>108.4254525285257</v>
      </c>
      <c r="M446" s="43">
        <v>109.34466174341682</v>
      </c>
      <c r="N446" s="44">
        <v>106.74842420854449</v>
      </c>
      <c r="O446" s="45"/>
      <c r="P446" s="43">
        <f t="shared" si="12"/>
        <v>106.71738291625448</v>
      </c>
      <c r="Q446" s="43">
        <f t="shared" si="13"/>
        <v>119.80269283969318</v>
      </c>
      <c r="R446" s="46"/>
      <c r="S446" s="5"/>
      <c r="T446" s="5"/>
      <c r="U446" s="5"/>
    </row>
    <row r="447" spans="1:21" x14ac:dyDescent="0.25">
      <c r="A447" s="41">
        <v>910</v>
      </c>
      <c r="B447" s="42" t="s">
        <v>470</v>
      </c>
      <c r="C447" s="43">
        <v>133.07754984435013</v>
      </c>
      <c r="D447" s="43">
        <v>106.98656211887143</v>
      </c>
      <c r="E447" s="43">
        <v>106.05526144822639</v>
      </c>
      <c r="F447" s="43">
        <v>105.18302359182965</v>
      </c>
      <c r="G447" s="43">
        <v>104.20589031250707</v>
      </c>
      <c r="H447" s="43">
        <v>104.85677010301173</v>
      </c>
      <c r="I447" s="43">
        <v>117.25608074799034</v>
      </c>
      <c r="J447" s="43">
        <v>119.53599149824367</v>
      </c>
      <c r="K447" s="43">
        <v>112.6291515537507</v>
      </c>
      <c r="L447" s="49">
        <v>115.45388194793856</v>
      </c>
      <c r="M447" s="43">
        <v>115.47847710631464</v>
      </c>
      <c r="N447" s="44">
        <v>114.123401328936</v>
      </c>
      <c r="O447" s="45"/>
      <c r="P447" s="43">
        <f t="shared" si="12"/>
        <v>104.20589031250707</v>
      </c>
      <c r="Q447" s="43">
        <f t="shared" si="13"/>
        <v>119.53599149824367</v>
      </c>
      <c r="R447" s="46"/>
      <c r="S447" s="5"/>
      <c r="T447" s="5"/>
      <c r="U447" s="5"/>
    </row>
    <row r="448" spans="1:21" x14ac:dyDescent="0.25">
      <c r="A448" s="41">
        <v>915</v>
      </c>
      <c r="B448" s="42" t="s">
        <v>471</v>
      </c>
      <c r="C448" s="43">
        <v>137.06109529475847</v>
      </c>
      <c r="D448" s="43">
        <v>136.18969151581123</v>
      </c>
      <c r="E448" s="43">
        <v>129.14393131431103</v>
      </c>
      <c r="F448" s="43">
        <v>113.44206706436518</v>
      </c>
      <c r="G448" s="43">
        <v>109.07199895719708</v>
      </c>
      <c r="H448" s="43">
        <v>121.79104818888649</v>
      </c>
      <c r="I448" s="43">
        <v>129.63833635203309</v>
      </c>
      <c r="J448" s="43">
        <v>129.63833635203309</v>
      </c>
      <c r="K448" s="43">
        <v>124.33380820384581</v>
      </c>
      <c r="L448" s="43">
        <v>106.04456502233921</v>
      </c>
      <c r="M448" s="43">
        <v>112.36998753204732</v>
      </c>
      <c r="N448" s="44">
        <v>115.58280564074357</v>
      </c>
      <c r="O448" s="45"/>
      <c r="P448" s="43">
        <f t="shared" si="12"/>
        <v>106.04456502233921</v>
      </c>
      <c r="Q448" s="43">
        <f t="shared" si="13"/>
        <v>129.63833635203309</v>
      </c>
      <c r="R448" s="46"/>
      <c r="S448" s="5"/>
      <c r="T448" s="5"/>
      <c r="U448" s="5"/>
    </row>
    <row r="449" spans="1:21" ht="3.2" customHeight="1" x14ac:dyDescent="0.25">
      <c r="A449" s="50"/>
      <c r="B449" s="51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P449" s="52"/>
      <c r="Q449" s="52"/>
      <c r="S449" s="5"/>
      <c r="T449" s="5"/>
      <c r="U449" s="5"/>
    </row>
    <row r="450" spans="1:21" x14ac:dyDescent="0.25">
      <c r="A450" s="53">
        <v>999</v>
      </c>
      <c r="B450" s="54" t="s">
        <v>472</v>
      </c>
      <c r="C450" s="55">
        <f t="shared" ref="C450:L450" si="14">SUM(C10:C448)/COUNTIF(C10:C448,"&gt;0")</f>
        <v>130.25262802685003</v>
      </c>
      <c r="D450" s="56">
        <f t="shared" si="14"/>
        <v>128.18803173183127</v>
      </c>
      <c r="E450" s="55">
        <f t="shared" si="14"/>
        <v>133.07191054790823</v>
      </c>
      <c r="F450" s="56">
        <f t="shared" si="14"/>
        <v>132.5771020584788</v>
      </c>
      <c r="G450" s="55">
        <f t="shared" si="14"/>
        <v>132.1408223185253</v>
      </c>
      <c r="H450" s="56">
        <f t="shared" si="14"/>
        <v>134.01509881499339</v>
      </c>
      <c r="I450" s="55">
        <f t="shared" si="14"/>
        <v>137.37162476614753</v>
      </c>
      <c r="J450" s="56">
        <f t="shared" si="14"/>
        <v>139.41421942818792</v>
      </c>
      <c r="K450" s="55">
        <f t="shared" si="14"/>
        <v>143.37185887605327</v>
      </c>
      <c r="L450" s="56">
        <f t="shared" si="14"/>
        <v>146.27026117096813</v>
      </c>
      <c r="M450" s="57">
        <f t="shared" ref="M450:N450" si="15">SUM(M10:M448)/COUNTIF(M10:M448,"&gt;0")</f>
        <v>146.25835122070882</v>
      </c>
      <c r="N450" s="56">
        <f t="shared" si="15"/>
        <v>145.49040023407471</v>
      </c>
      <c r="P450" s="56">
        <f>SUM(P10:P448)/COUNTIF(P10:P448,"&gt;0")</f>
        <v>126.346054573453</v>
      </c>
      <c r="Q450" s="55">
        <f>SUM(Q10:Q448)/COUNTIF(Q10:Q448,"&gt;0")</f>
        <v>152.51915444295523</v>
      </c>
      <c r="S450" s="5"/>
      <c r="T450" s="5"/>
      <c r="U450" s="5"/>
    </row>
    <row r="451" spans="1:21" x14ac:dyDescent="0.25">
      <c r="S451" s="5"/>
      <c r="T451" s="5"/>
      <c r="U451" s="5"/>
    </row>
    <row r="452" spans="1:21" x14ac:dyDescent="0.25">
      <c r="C452" s="5"/>
      <c r="D452" s="5"/>
      <c r="E452" s="5"/>
      <c r="F452" s="5"/>
      <c r="G452" s="5"/>
      <c r="H452" s="5"/>
      <c r="I452" s="5"/>
      <c r="J452" s="5"/>
      <c r="K452" s="5"/>
      <c r="M452" s="5"/>
      <c r="P452" s="5"/>
      <c r="Q452" s="5"/>
      <c r="S452" s="5"/>
      <c r="T452" s="5"/>
      <c r="U452" s="5"/>
    </row>
    <row r="454" spans="1:21" x14ac:dyDescent="0.25">
      <c r="R454" s="5"/>
      <c r="S454" s="5"/>
      <c r="T454" s="5"/>
      <c r="U454" s="5"/>
    </row>
  </sheetData>
  <autoFilter ref="A9:U448" xr:uid="{2859C7DC-A4F4-45F5-AF9D-6030279E806B}"/>
  <pageMargins left="0.7" right="0.7" top="0.75" bottom="0.75" header="0.3" footer="0.3"/>
  <ignoredErrors>
    <ignoredError sqref="P10:Q44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36703-341C-43B6-8DE4-F42C08448EF3}">
  <sheetPr>
    <tabColor theme="8" tint="0.39997558519241921"/>
  </sheetPr>
  <dimension ref="A1:AG914"/>
  <sheetViews>
    <sheetView showGridLines="0" zoomScale="90" zoomScaleNormal="9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2" x14ac:dyDescent="0.2"/>
  <cols>
    <col min="1" max="1" width="5.33203125" style="85" customWidth="1"/>
    <col min="2" max="2" width="14.1640625" style="86" customWidth="1"/>
    <col min="3" max="3" width="21.6640625" style="86" customWidth="1"/>
    <col min="4" max="4" width="6.33203125" style="86" customWidth="1"/>
    <col min="5" max="5" width="18.1640625" style="86" customWidth="1"/>
    <col min="6" max="6" width="7.5" style="85" customWidth="1"/>
    <col min="7" max="7" width="8.83203125" style="85"/>
    <col min="8" max="8" width="13.6640625" style="85" customWidth="1"/>
    <col min="9" max="13" width="8.83203125" style="85"/>
    <col min="14" max="14" width="1.1640625" style="85" customWidth="1"/>
    <col min="15" max="19" width="8.83203125" style="85"/>
    <col min="20" max="20" width="1.1640625" style="85" customWidth="1"/>
    <col min="21" max="21" width="16" style="85" customWidth="1"/>
    <col min="22" max="22" width="12.1640625" style="85" customWidth="1"/>
    <col min="23" max="23" width="14.5" style="85" customWidth="1"/>
    <col min="24" max="24" width="12.33203125" style="85" customWidth="1"/>
    <col min="25" max="25" width="13.83203125" style="85" customWidth="1"/>
    <col min="26" max="26" width="15.83203125" style="85" customWidth="1"/>
    <col min="27" max="27" width="1" style="85" customWidth="1"/>
    <col min="28" max="29" width="8.83203125" style="85"/>
    <col min="30" max="30" width="12.5" style="85" customWidth="1"/>
    <col min="31" max="32" width="8.83203125" style="85"/>
    <col min="33" max="33" width="14.83203125" customWidth="1"/>
  </cols>
  <sheetData>
    <row r="1" spans="1:33" s="77" customFormat="1" ht="26.1" customHeight="1" x14ac:dyDescent="0.4">
      <c r="A1" s="75" t="s">
        <v>562</v>
      </c>
      <c r="B1" s="76"/>
      <c r="D1" s="76"/>
      <c r="E1" s="76"/>
      <c r="F1" s="76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3" s="77" customFormat="1" ht="21" customHeight="1" x14ac:dyDescent="0.4">
      <c r="A2" s="79" t="s">
        <v>563</v>
      </c>
      <c r="B2" s="76"/>
      <c r="D2" s="76"/>
      <c r="E2" s="76"/>
      <c r="F2" s="76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3" s="59" customFormat="1" ht="18.75" customHeight="1" x14ac:dyDescent="0.25">
      <c r="A3" s="80" t="s">
        <v>564</v>
      </c>
      <c r="B3" s="60"/>
      <c r="D3" s="60"/>
      <c r="E3" s="60"/>
      <c r="F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</row>
    <row r="4" spans="1:33" hidden="1" x14ac:dyDescent="0.2">
      <c r="A4" s="81"/>
      <c r="B4" s="82"/>
      <c r="C4" s="82"/>
      <c r="D4" s="82"/>
      <c r="E4" s="82"/>
      <c r="F4" s="81"/>
      <c r="G4" s="81"/>
      <c r="H4" s="81"/>
      <c r="I4" s="81"/>
      <c r="J4" s="81"/>
      <c r="K4" s="81"/>
      <c r="L4" s="81"/>
      <c r="M4" s="81"/>
      <c r="N4" s="81"/>
      <c r="O4" s="83"/>
      <c r="P4" s="83"/>
      <c r="Q4" s="83"/>
      <c r="R4" s="83"/>
      <c r="S4" s="83"/>
      <c r="T4" s="83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</row>
    <row r="5" spans="1:33" hidden="1" x14ac:dyDescent="0.2">
      <c r="A5" s="81"/>
      <c r="B5" s="82"/>
      <c r="C5" s="82"/>
      <c r="D5" s="82"/>
      <c r="E5" s="82"/>
      <c r="F5" s="81"/>
      <c r="G5" s="81"/>
      <c r="H5" s="81"/>
      <c r="I5" s="81"/>
      <c r="J5" s="81"/>
      <c r="K5" s="81"/>
      <c r="L5" s="81"/>
      <c r="M5" s="81"/>
      <c r="N5" s="81"/>
      <c r="O5" s="81"/>
      <c r="P5" s="83"/>
      <c r="Q5" s="83"/>
      <c r="R5" s="83"/>
      <c r="S5" s="83"/>
      <c r="T5" s="83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</row>
    <row r="6" spans="1:33" hidden="1" x14ac:dyDescent="0.2">
      <c r="A6" s="81"/>
      <c r="B6" s="82"/>
      <c r="C6" s="82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3"/>
      <c r="Q6" s="83"/>
      <c r="R6" s="83"/>
      <c r="S6" s="83"/>
      <c r="T6" s="83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</row>
    <row r="7" spans="1:33" x14ac:dyDescent="0.2">
      <c r="P7" s="87"/>
      <c r="Q7" s="87"/>
      <c r="R7" s="87"/>
      <c r="S7" s="87"/>
      <c r="T7" s="87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</row>
    <row r="8" spans="1:33" ht="60" x14ac:dyDescent="0.2">
      <c r="A8" s="89" t="s">
        <v>474</v>
      </c>
      <c r="B8" s="90" t="s">
        <v>475</v>
      </c>
      <c r="C8" s="91" t="s">
        <v>476</v>
      </c>
      <c r="D8" s="90" t="s">
        <v>477</v>
      </c>
      <c r="E8" s="90" t="s">
        <v>478</v>
      </c>
      <c r="F8" s="90" t="s">
        <v>479</v>
      </c>
      <c r="G8" s="90" t="s">
        <v>480</v>
      </c>
      <c r="H8" s="90" t="s">
        <v>481</v>
      </c>
      <c r="I8" s="90" t="s">
        <v>565</v>
      </c>
      <c r="J8" s="90" t="s">
        <v>566</v>
      </c>
      <c r="K8" s="90" t="s">
        <v>567</v>
      </c>
      <c r="L8" s="90" t="s">
        <v>568</v>
      </c>
      <c r="M8" s="92" t="s">
        <v>569</v>
      </c>
      <c r="O8" s="89" t="s">
        <v>570</v>
      </c>
      <c r="P8" s="90" t="s">
        <v>571</v>
      </c>
      <c r="Q8" s="90" t="s">
        <v>572</v>
      </c>
      <c r="R8" s="90" t="s">
        <v>573</v>
      </c>
      <c r="S8" s="92" t="s">
        <v>574</v>
      </c>
      <c r="U8" s="89" t="s">
        <v>575</v>
      </c>
      <c r="V8" s="90" t="s">
        <v>576</v>
      </c>
      <c r="W8" s="90" t="s">
        <v>577</v>
      </c>
      <c r="X8" s="90" t="s">
        <v>578</v>
      </c>
      <c r="Y8" s="90" t="s">
        <v>579</v>
      </c>
      <c r="Z8" s="92" t="s">
        <v>580</v>
      </c>
      <c r="AA8" s="93"/>
      <c r="AB8" s="94" t="s">
        <v>581</v>
      </c>
      <c r="AC8" s="95" t="s">
        <v>582</v>
      </c>
      <c r="AD8" s="95" t="s">
        <v>575</v>
      </c>
      <c r="AE8" s="95" t="s">
        <v>583</v>
      </c>
      <c r="AF8" s="95" t="s">
        <v>584</v>
      </c>
      <c r="AG8" s="96" t="s">
        <v>585</v>
      </c>
    </row>
    <row r="9" spans="1:33" ht="8.65" customHeight="1" x14ac:dyDescent="0.2">
      <c r="A9" s="97" t="s">
        <v>475</v>
      </c>
      <c r="B9" s="98" t="s">
        <v>474</v>
      </c>
      <c r="C9" s="98" t="s">
        <v>476</v>
      </c>
      <c r="D9" s="98" t="s">
        <v>477</v>
      </c>
      <c r="E9" s="98" t="s">
        <v>478</v>
      </c>
      <c r="F9" s="98" t="s">
        <v>479</v>
      </c>
      <c r="G9" s="98" t="s">
        <v>480</v>
      </c>
      <c r="H9" s="98" t="s">
        <v>481</v>
      </c>
      <c r="I9" s="98" t="s">
        <v>586</v>
      </c>
      <c r="J9" s="98" t="s">
        <v>566</v>
      </c>
      <c r="K9" s="98" t="s">
        <v>484</v>
      </c>
      <c r="L9" s="98" t="s">
        <v>587</v>
      </c>
      <c r="M9" s="99" t="s">
        <v>588</v>
      </c>
      <c r="N9" s="100"/>
      <c r="O9" s="97" t="s">
        <v>589</v>
      </c>
      <c r="P9" s="98" t="s">
        <v>590</v>
      </c>
      <c r="Q9" s="98" t="s">
        <v>591</v>
      </c>
      <c r="R9" s="98" t="s">
        <v>573</v>
      </c>
      <c r="S9" s="99" t="s">
        <v>574</v>
      </c>
      <c r="T9" s="100"/>
      <c r="U9" s="97" t="s">
        <v>575</v>
      </c>
      <c r="V9" s="98" t="s">
        <v>583</v>
      </c>
      <c r="W9" s="98" t="s">
        <v>578</v>
      </c>
      <c r="X9" s="98"/>
      <c r="Y9" s="98" t="s">
        <v>579</v>
      </c>
      <c r="Z9" s="99" t="s">
        <v>580</v>
      </c>
      <c r="AA9" s="93"/>
      <c r="AB9" s="97" t="s">
        <v>575</v>
      </c>
      <c r="AC9" s="98" t="s">
        <v>575</v>
      </c>
      <c r="AD9" s="98"/>
      <c r="AE9" s="98"/>
      <c r="AF9" s="98" t="s">
        <v>582</v>
      </c>
      <c r="AG9" s="99"/>
    </row>
    <row r="10" spans="1:33" x14ac:dyDescent="0.2">
      <c r="A10" s="101">
        <v>409</v>
      </c>
      <c r="B10" s="102">
        <v>409201201</v>
      </c>
      <c r="C10" s="103" t="s">
        <v>488</v>
      </c>
      <c r="D10" s="104">
        <v>201</v>
      </c>
      <c r="E10" s="103" t="s">
        <v>233</v>
      </c>
      <c r="F10" s="104">
        <v>201</v>
      </c>
      <c r="G10" s="103" t="s">
        <v>233</v>
      </c>
      <c r="H10" s="105">
        <v>650</v>
      </c>
      <c r="I10" s="106">
        <v>12706</v>
      </c>
      <c r="J10" s="106">
        <v>199</v>
      </c>
      <c r="K10" s="106">
        <v>0</v>
      </c>
      <c r="L10" s="106">
        <v>937.65</v>
      </c>
      <c r="M10" s="107">
        <v>13842.65</v>
      </c>
      <c r="O10" s="108">
        <v>0</v>
      </c>
      <c r="P10" s="105">
        <v>0</v>
      </c>
      <c r="Q10" s="109">
        <v>0.18</v>
      </c>
      <c r="R10" s="109">
        <v>9.4042205666056103E-2</v>
      </c>
      <c r="S10" s="110">
        <v>0</v>
      </c>
      <c r="U10" s="111">
        <v>8388250</v>
      </c>
      <c r="V10" s="112">
        <v>0</v>
      </c>
      <c r="W10" s="112">
        <v>0</v>
      </c>
      <c r="X10" s="112">
        <v>0</v>
      </c>
      <c r="Y10" s="112">
        <v>609475</v>
      </c>
      <c r="Z10" s="113">
        <v>8997725</v>
      </c>
      <c r="AA10" s="93"/>
      <c r="AB10" s="111">
        <v>0</v>
      </c>
      <c r="AC10" s="112">
        <v>0</v>
      </c>
      <c r="AD10" s="112">
        <v>0</v>
      </c>
      <c r="AE10" s="112">
        <v>0</v>
      </c>
      <c r="AF10" s="112">
        <v>0</v>
      </c>
      <c r="AG10" s="113">
        <v>0</v>
      </c>
    </row>
    <row r="11" spans="1:33" x14ac:dyDescent="0.2">
      <c r="A11" s="101">
        <v>410</v>
      </c>
      <c r="B11" s="102">
        <v>410035035</v>
      </c>
      <c r="C11" s="103" t="s">
        <v>489</v>
      </c>
      <c r="D11" s="104">
        <v>35</v>
      </c>
      <c r="E11" s="103" t="s">
        <v>67</v>
      </c>
      <c r="F11" s="104">
        <v>35</v>
      </c>
      <c r="G11" s="103" t="s">
        <v>67</v>
      </c>
      <c r="H11" s="105">
        <v>658</v>
      </c>
      <c r="I11" s="106">
        <v>13170</v>
      </c>
      <c r="J11" s="106">
        <v>4541</v>
      </c>
      <c r="K11" s="106">
        <v>0</v>
      </c>
      <c r="L11" s="106">
        <v>937.65</v>
      </c>
      <c r="M11" s="107">
        <v>18648.650000000001</v>
      </c>
      <c r="O11" s="108">
        <v>0</v>
      </c>
      <c r="P11" s="105">
        <v>0</v>
      </c>
      <c r="Q11" s="109">
        <v>0.18</v>
      </c>
      <c r="R11" s="109">
        <v>0.16912741853149985</v>
      </c>
      <c r="S11" s="110">
        <v>0</v>
      </c>
      <c r="U11" s="111">
        <v>11653838</v>
      </c>
      <c r="V11" s="112">
        <v>0</v>
      </c>
      <c r="W11" s="112">
        <v>0</v>
      </c>
      <c r="X11" s="112">
        <v>0</v>
      </c>
      <c r="Y11" s="112">
        <v>616973</v>
      </c>
      <c r="Z11" s="113">
        <v>12270811</v>
      </c>
      <c r="AA11" s="93"/>
      <c r="AB11" s="111">
        <v>0</v>
      </c>
      <c r="AC11" s="112">
        <v>0</v>
      </c>
      <c r="AD11" s="112">
        <v>0</v>
      </c>
      <c r="AE11" s="112">
        <v>0</v>
      </c>
      <c r="AF11" s="112">
        <v>0</v>
      </c>
      <c r="AG11" s="113">
        <v>0</v>
      </c>
    </row>
    <row r="12" spans="1:33" x14ac:dyDescent="0.2">
      <c r="A12" s="101">
        <v>410</v>
      </c>
      <c r="B12" s="102">
        <v>410035057</v>
      </c>
      <c r="C12" s="103" t="s">
        <v>489</v>
      </c>
      <c r="D12" s="104">
        <v>35</v>
      </c>
      <c r="E12" s="103" t="s">
        <v>67</v>
      </c>
      <c r="F12" s="104">
        <v>57</v>
      </c>
      <c r="G12" s="103" t="s">
        <v>89</v>
      </c>
      <c r="H12" s="105">
        <v>418</v>
      </c>
      <c r="I12" s="106">
        <v>13598</v>
      </c>
      <c r="J12" s="106">
        <v>330</v>
      </c>
      <c r="K12" s="106">
        <v>0</v>
      </c>
      <c r="L12" s="106">
        <v>937.65</v>
      </c>
      <c r="M12" s="107">
        <v>14865.65</v>
      </c>
      <c r="O12" s="108">
        <v>0</v>
      </c>
      <c r="P12" s="105">
        <v>0</v>
      </c>
      <c r="Q12" s="109">
        <v>0.18</v>
      </c>
      <c r="R12" s="109">
        <v>0.13557285142841133</v>
      </c>
      <c r="S12" s="110">
        <v>0</v>
      </c>
      <c r="U12" s="111">
        <v>5821904</v>
      </c>
      <c r="V12" s="112">
        <v>0</v>
      </c>
      <c r="W12" s="112">
        <v>0</v>
      </c>
      <c r="X12" s="112">
        <v>0</v>
      </c>
      <c r="Y12" s="112">
        <v>391938</v>
      </c>
      <c r="Z12" s="113">
        <v>6213842</v>
      </c>
      <c r="AA12" s="93"/>
      <c r="AB12" s="111">
        <v>0</v>
      </c>
      <c r="AC12" s="112">
        <v>0</v>
      </c>
      <c r="AD12" s="112">
        <v>0</v>
      </c>
      <c r="AE12" s="112">
        <v>0</v>
      </c>
      <c r="AF12" s="112">
        <v>0</v>
      </c>
      <c r="AG12" s="113">
        <v>0</v>
      </c>
    </row>
    <row r="13" spans="1:33" x14ac:dyDescent="0.2">
      <c r="A13" s="101">
        <v>410</v>
      </c>
      <c r="B13" s="102">
        <v>410035071</v>
      </c>
      <c r="C13" s="103" t="s">
        <v>489</v>
      </c>
      <c r="D13" s="104">
        <v>35</v>
      </c>
      <c r="E13" s="103" t="s">
        <v>67</v>
      </c>
      <c r="F13" s="104">
        <v>71</v>
      </c>
      <c r="G13" s="103" t="s">
        <v>103</v>
      </c>
      <c r="H13" s="105">
        <v>1</v>
      </c>
      <c r="I13" s="106">
        <v>9361</v>
      </c>
      <c r="J13" s="106">
        <v>4510</v>
      </c>
      <c r="K13" s="106">
        <v>0</v>
      </c>
      <c r="L13" s="106">
        <v>937.65</v>
      </c>
      <c r="M13" s="107">
        <v>14808.65</v>
      </c>
      <c r="O13" s="108">
        <v>0</v>
      </c>
      <c r="P13" s="105">
        <v>0</v>
      </c>
      <c r="Q13" s="109">
        <v>0.09</v>
      </c>
      <c r="R13" s="109">
        <v>2.2330953356684857E-3</v>
      </c>
      <c r="S13" s="110">
        <v>0</v>
      </c>
      <c r="U13" s="111">
        <v>13871</v>
      </c>
      <c r="V13" s="112">
        <v>0</v>
      </c>
      <c r="W13" s="112">
        <v>0</v>
      </c>
      <c r="X13" s="112">
        <v>0</v>
      </c>
      <c r="Y13" s="112">
        <v>938</v>
      </c>
      <c r="Z13" s="113">
        <v>14809</v>
      </c>
      <c r="AA13" s="93"/>
      <c r="AB13" s="111">
        <v>0</v>
      </c>
      <c r="AC13" s="112">
        <v>0</v>
      </c>
      <c r="AD13" s="112">
        <v>0</v>
      </c>
      <c r="AE13" s="112">
        <v>0</v>
      </c>
      <c r="AF13" s="112">
        <v>0</v>
      </c>
      <c r="AG13" s="113">
        <v>0</v>
      </c>
    </row>
    <row r="14" spans="1:33" x14ac:dyDescent="0.2">
      <c r="A14" s="101">
        <v>410</v>
      </c>
      <c r="B14" s="102">
        <v>410035093</v>
      </c>
      <c r="C14" s="103" t="s">
        <v>489</v>
      </c>
      <c r="D14" s="104">
        <v>35</v>
      </c>
      <c r="E14" s="103" t="s">
        <v>67</v>
      </c>
      <c r="F14" s="104">
        <v>93</v>
      </c>
      <c r="G14" s="103" t="s">
        <v>125</v>
      </c>
      <c r="H14" s="105">
        <v>8</v>
      </c>
      <c r="I14" s="106">
        <v>12930</v>
      </c>
      <c r="J14" s="106">
        <v>641</v>
      </c>
      <c r="K14" s="106">
        <v>0</v>
      </c>
      <c r="L14" s="106">
        <v>937.65</v>
      </c>
      <c r="M14" s="107">
        <v>14508.65</v>
      </c>
      <c r="O14" s="108">
        <v>0</v>
      </c>
      <c r="P14" s="105">
        <v>0</v>
      </c>
      <c r="Q14" s="109">
        <v>0.09</v>
      </c>
      <c r="R14" s="109">
        <v>7.926438503009009E-2</v>
      </c>
      <c r="S14" s="110">
        <v>0</v>
      </c>
      <c r="U14" s="111">
        <v>108568</v>
      </c>
      <c r="V14" s="112">
        <v>0</v>
      </c>
      <c r="W14" s="112">
        <v>0</v>
      </c>
      <c r="X14" s="112">
        <v>0</v>
      </c>
      <c r="Y14" s="112">
        <v>7502</v>
      </c>
      <c r="Z14" s="113">
        <v>116070</v>
      </c>
      <c r="AA14" s="93"/>
      <c r="AB14" s="111">
        <v>0</v>
      </c>
      <c r="AC14" s="112">
        <v>0</v>
      </c>
      <c r="AD14" s="112">
        <v>0</v>
      </c>
      <c r="AE14" s="112">
        <v>0</v>
      </c>
      <c r="AF14" s="112">
        <v>0</v>
      </c>
      <c r="AG14" s="113">
        <v>0</v>
      </c>
    </row>
    <row r="15" spans="1:33" x14ac:dyDescent="0.2">
      <c r="A15" s="101">
        <v>410</v>
      </c>
      <c r="B15" s="102">
        <v>410035163</v>
      </c>
      <c r="C15" s="103" t="s">
        <v>489</v>
      </c>
      <c r="D15" s="104">
        <v>35</v>
      </c>
      <c r="E15" s="103" t="s">
        <v>67</v>
      </c>
      <c r="F15" s="104">
        <v>163</v>
      </c>
      <c r="G15" s="103" t="s">
        <v>195</v>
      </c>
      <c r="H15" s="105">
        <v>20</v>
      </c>
      <c r="I15" s="106">
        <v>11986</v>
      </c>
      <c r="J15" s="106">
        <v>134</v>
      </c>
      <c r="K15" s="106">
        <v>0</v>
      </c>
      <c r="L15" s="106">
        <v>937.65</v>
      </c>
      <c r="M15" s="107">
        <v>13057.65</v>
      </c>
      <c r="O15" s="108">
        <v>1.3892750758996129</v>
      </c>
      <c r="P15" s="105">
        <v>0</v>
      </c>
      <c r="Q15" s="109">
        <v>0.09</v>
      </c>
      <c r="R15" s="109">
        <v>9.7438916190428812E-2</v>
      </c>
      <c r="S15" s="110">
        <v>0</v>
      </c>
      <c r="U15" s="111">
        <v>259238</v>
      </c>
      <c r="V15" s="112">
        <v>0</v>
      </c>
      <c r="W15" s="112">
        <v>-16838.013919903307</v>
      </c>
      <c r="X15" s="112">
        <v>0</v>
      </c>
      <c r="Y15" s="112">
        <v>18755</v>
      </c>
      <c r="Z15" s="113">
        <v>261154.98608009669</v>
      </c>
      <c r="AA15" s="93"/>
      <c r="AB15" s="111">
        <v>5</v>
      </c>
      <c r="AC15" s="112">
        <v>1.3892750758996129</v>
      </c>
      <c r="AD15" s="112">
        <v>16838.013919903307</v>
      </c>
      <c r="AE15" s="112">
        <v>0</v>
      </c>
      <c r="AF15" s="112">
        <v>1303</v>
      </c>
      <c r="AG15" s="113">
        <v>18141</v>
      </c>
    </row>
    <row r="16" spans="1:33" x14ac:dyDescent="0.2">
      <c r="A16" s="101">
        <v>410</v>
      </c>
      <c r="B16" s="102">
        <v>410035165</v>
      </c>
      <c r="C16" s="103" t="s">
        <v>489</v>
      </c>
      <c r="D16" s="104">
        <v>35</v>
      </c>
      <c r="E16" s="103" t="s">
        <v>67</v>
      </c>
      <c r="F16" s="104">
        <v>165</v>
      </c>
      <c r="G16" s="103" t="s">
        <v>197</v>
      </c>
      <c r="H16" s="105">
        <v>4</v>
      </c>
      <c r="I16" s="106">
        <v>10402</v>
      </c>
      <c r="J16" s="106">
        <v>390</v>
      </c>
      <c r="K16" s="106">
        <v>0</v>
      </c>
      <c r="L16" s="106">
        <v>937.65</v>
      </c>
      <c r="M16" s="107">
        <v>11729.65</v>
      </c>
      <c r="O16" s="108">
        <v>0.29241167807275287</v>
      </c>
      <c r="P16" s="105">
        <v>0</v>
      </c>
      <c r="Q16" s="109">
        <v>9.8299999999999998E-2</v>
      </c>
      <c r="R16" s="109">
        <v>0.1089244649244638</v>
      </c>
      <c r="S16" s="110">
        <v>0</v>
      </c>
      <c r="U16" s="111">
        <v>46324</v>
      </c>
      <c r="V16" s="112">
        <v>0</v>
      </c>
      <c r="W16" s="112">
        <v>-3155.706829761149</v>
      </c>
      <c r="X16" s="112">
        <v>0</v>
      </c>
      <c r="Y16" s="112">
        <v>3750</v>
      </c>
      <c r="Z16" s="113">
        <v>46918.293170238852</v>
      </c>
      <c r="AA16" s="93"/>
      <c r="AB16" s="111">
        <v>1</v>
      </c>
      <c r="AC16" s="112">
        <v>0.29241167807275287</v>
      </c>
      <c r="AD16" s="112">
        <v>3155.706829761149</v>
      </c>
      <c r="AE16" s="112">
        <v>0</v>
      </c>
      <c r="AF16" s="112">
        <v>274</v>
      </c>
      <c r="AG16" s="113">
        <v>3430</v>
      </c>
    </row>
    <row r="17" spans="1:33" x14ac:dyDescent="0.2">
      <c r="A17" s="101">
        <v>410</v>
      </c>
      <c r="B17" s="102">
        <v>410035176</v>
      </c>
      <c r="C17" s="103" t="s">
        <v>489</v>
      </c>
      <c r="D17" s="104">
        <v>35</v>
      </c>
      <c r="E17" s="103" t="s">
        <v>67</v>
      </c>
      <c r="F17" s="104">
        <v>176</v>
      </c>
      <c r="G17" s="103" t="s">
        <v>208</v>
      </c>
      <c r="H17" s="105">
        <v>2</v>
      </c>
      <c r="I17" s="106">
        <v>16181</v>
      </c>
      <c r="J17" s="106">
        <v>5795</v>
      </c>
      <c r="K17" s="106">
        <v>0</v>
      </c>
      <c r="L17" s="106">
        <v>937.65</v>
      </c>
      <c r="M17" s="107">
        <v>22913.65</v>
      </c>
      <c r="O17" s="108">
        <v>0</v>
      </c>
      <c r="P17" s="105">
        <v>0</v>
      </c>
      <c r="Q17" s="109">
        <v>0.09</v>
      </c>
      <c r="R17" s="109">
        <v>9.1492336245101724E-2</v>
      </c>
      <c r="S17" s="110">
        <v>0</v>
      </c>
      <c r="U17" s="111">
        <v>43952</v>
      </c>
      <c r="V17" s="112">
        <v>0</v>
      </c>
      <c r="W17" s="112">
        <v>0</v>
      </c>
      <c r="X17" s="112">
        <v>0</v>
      </c>
      <c r="Y17" s="112">
        <v>1876</v>
      </c>
      <c r="Z17" s="113">
        <v>45828</v>
      </c>
      <c r="AA17" s="93"/>
      <c r="AB17" s="111">
        <v>0</v>
      </c>
      <c r="AC17" s="112">
        <v>0</v>
      </c>
      <c r="AD17" s="112">
        <v>0</v>
      </c>
      <c r="AE17" s="112">
        <v>0</v>
      </c>
      <c r="AF17" s="112">
        <v>0</v>
      </c>
      <c r="AG17" s="113">
        <v>0</v>
      </c>
    </row>
    <row r="18" spans="1:33" x14ac:dyDescent="0.2">
      <c r="A18" s="101">
        <v>410</v>
      </c>
      <c r="B18" s="102">
        <v>410035217</v>
      </c>
      <c r="C18" s="103" t="s">
        <v>489</v>
      </c>
      <c r="D18" s="104">
        <v>35</v>
      </c>
      <c r="E18" s="103" t="s">
        <v>67</v>
      </c>
      <c r="F18" s="104">
        <v>217</v>
      </c>
      <c r="G18" s="103" t="s">
        <v>249</v>
      </c>
      <c r="H18" s="105">
        <v>1</v>
      </c>
      <c r="I18" s="106">
        <v>11260</v>
      </c>
      <c r="J18" s="106">
        <v>4958</v>
      </c>
      <c r="K18" s="106">
        <v>0</v>
      </c>
      <c r="L18" s="106">
        <v>937.65</v>
      </c>
      <c r="M18" s="107">
        <v>17155.650000000001</v>
      </c>
      <c r="O18" s="108">
        <v>0</v>
      </c>
      <c r="P18" s="105">
        <v>0</v>
      </c>
      <c r="Q18" s="109">
        <v>0.09</v>
      </c>
      <c r="R18" s="109">
        <v>4.323229057750954E-4</v>
      </c>
      <c r="S18" s="110">
        <v>0</v>
      </c>
      <c r="U18" s="111">
        <v>16218</v>
      </c>
      <c r="V18" s="112">
        <v>0</v>
      </c>
      <c r="W18" s="112">
        <v>0</v>
      </c>
      <c r="X18" s="112">
        <v>0</v>
      </c>
      <c r="Y18" s="112">
        <v>938</v>
      </c>
      <c r="Z18" s="113">
        <v>17156</v>
      </c>
      <c r="AA18" s="93"/>
      <c r="AB18" s="111">
        <v>0</v>
      </c>
      <c r="AC18" s="112">
        <v>0</v>
      </c>
      <c r="AD18" s="112">
        <v>0</v>
      </c>
      <c r="AE18" s="112">
        <v>0</v>
      </c>
      <c r="AF18" s="112">
        <v>0</v>
      </c>
      <c r="AG18" s="113">
        <v>0</v>
      </c>
    </row>
    <row r="19" spans="1:33" x14ac:dyDescent="0.2">
      <c r="A19" s="101">
        <v>410</v>
      </c>
      <c r="B19" s="102">
        <v>410035248</v>
      </c>
      <c r="C19" s="103" t="s">
        <v>489</v>
      </c>
      <c r="D19" s="104">
        <v>35</v>
      </c>
      <c r="E19" s="103" t="s">
        <v>67</v>
      </c>
      <c r="F19" s="104">
        <v>248</v>
      </c>
      <c r="G19" s="103" t="s">
        <v>280</v>
      </c>
      <c r="H19" s="105">
        <v>36</v>
      </c>
      <c r="I19" s="106">
        <v>12808</v>
      </c>
      <c r="J19" s="106">
        <v>988</v>
      </c>
      <c r="K19" s="106">
        <v>0</v>
      </c>
      <c r="L19" s="106">
        <v>937.65</v>
      </c>
      <c r="M19" s="107">
        <v>14733.65</v>
      </c>
      <c r="O19" s="108">
        <v>0</v>
      </c>
      <c r="P19" s="105">
        <v>0</v>
      </c>
      <c r="Q19" s="109">
        <v>0.09</v>
      </c>
      <c r="R19" s="109">
        <v>5.1945859619381911E-2</v>
      </c>
      <c r="S19" s="110">
        <v>0</v>
      </c>
      <c r="U19" s="111">
        <v>496656</v>
      </c>
      <c r="V19" s="112">
        <v>0</v>
      </c>
      <c r="W19" s="112">
        <v>0</v>
      </c>
      <c r="X19" s="112">
        <v>0</v>
      </c>
      <c r="Y19" s="112">
        <v>33755</v>
      </c>
      <c r="Z19" s="113">
        <v>530411</v>
      </c>
      <c r="AA19" s="93"/>
      <c r="AB19" s="111">
        <v>0</v>
      </c>
      <c r="AC19" s="112">
        <v>0</v>
      </c>
      <c r="AD19" s="112">
        <v>0</v>
      </c>
      <c r="AE19" s="112">
        <v>0</v>
      </c>
      <c r="AF19" s="112">
        <v>0</v>
      </c>
      <c r="AG19" s="113">
        <v>0</v>
      </c>
    </row>
    <row r="20" spans="1:33" x14ac:dyDescent="0.2">
      <c r="A20" s="101">
        <v>410</v>
      </c>
      <c r="B20" s="102">
        <v>410035262</v>
      </c>
      <c r="C20" s="103" t="s">
        <v>489</v>
      </c>
      <c r="D20" s="104">
        <v>35</v>
      </c>
      <c r="E20" s="103" t="s">
        <v>67</v>
      </c>
      <c r="F20" s="104">
        <v>262</v>
      </c>
      <c r="G20" s="103" t="s">
        <v>294</v>
      </c>
      <c r="H20" s="105">
        <v>7</v>
      </c>
      <c r="I20" s="106">
        <v>13908</v>
      </c>
      <c r="J20" s="106">
        <v>6518</v>
      </c>
      <c r="K20" s="106">
        <v>0</v>
      </c>
      <c r="L20" s="106">
        <v>937.65</v>
      </c>
      <c r="M20" s="107">
        <v>21363.65</v>
      </c>
      <c r="O20" s="108">
        <v>0</v>
      </c>
      <c r="P20" s="105">
        <v>0</v>
      </c>
      <c r="Q20" s="109">
        <v>0.09</v>
      </c>
      <c r="R20" s="109">
        <v>6.7699523771346692E-2</v>
      </c>
      <c r="S20" s="110">
        <v>0</v>
      </c>
      <c r="U20" s="111">
        <v>142982</v>
      </c>
      <c r="V20" s="112">
        <v>0</v>
      </c>
      <c r="W20" s="112">
        <v>0</v>
      </c>
      <c r="X20" s="112">
        <v>0</v>
      </c>
      <c r="Y20" s="112">
        <v>6564</v>
      </c>
      <c r="Z20" s="113">
        <v>149546</v>
      </c>
      <c r="AA20" s="93"/>
      <c r="AB20" s="111">
        <v>0</v>
      </c>
      <c r="AC20" s="112">
        <v>0</v>
      </c>
      <c r="AD20" s="112">
        <v>0</v>
      </c>
      <c r="AE20" s="112">
        <v>0</v>
      </c>
      <c r="AF20" s="112">
        <v>0</v>
      </c>
      <c r="AG20" s="113">
        <v>0</v>
      </c>
    </row>
    <row r="21" spans="1:33" x14ac:dyDescent="0.2">
      <c r="A21" s="101">
        <v>410</v>
      </c>
      <c r="B21" s="102">
        <v>410035346</v>
      </c>
      <c r="C21" s="103" t="s">
        <v>489</v>
      </c>
      <c r="D21" s="104">
        <v>35</v>
      </c>
      <c r="E21" s="103" t="s">
        <v>67</v>
      </c>
      <c r="F21" s="104">
        <v>346</v>
      </c>
      <c r="G21" s="103" t="s">
        <v>378</v>
      </c>
      <c r="H21" s="105">
        <v>13</v>
      </c>
      <c r="I21" s="106">
        <v>13291</v>
      </c>
      <c r="J21" s="106">
        <v>1260</v>
      </c>
      <c r="K21" s="106">
        <v>0</v>
      </c>
      <c r="L21" s="106">
        <v>937.65</v>
      </c>
      <c r="M21" s="107">
        <v>15488.65</v>
      </c>
      <c r="O21" s="108">
        <v>0</v>
      </c>
      <c r="P21" s="105">
        <v>0</v>
      </c>
      <c r="Q21" s="109">
        <v>0.09</v>
      </c>
      <c r="R21" s="109">
        <v>1.0868646968969114E-2</v>
      </c>
      <c r="S21" s="110">
        <v>0</v>
      </c>
      <c r="U21" s="111">
        <v>189163</v>
      </c>
      <c r="V21" s="112">
        <v>0</v>
      </c>
      <c r="W21" s="112">
        <v>0</v>
      </c>
      <c r="X21" s="112">
        <v>0</v>
      </c>
      <c r="Y21" s="112">
        <v>12190</v>
      </c>
      <c r="Z21" s="113">
        <v>201353</v>
      </c>
      <c r="AA21" s="93"/>
      <c r="AB21" s="111">
        <v>0</v>
      </c>
      <c r="AC21" s="112">
        <v>0</v>
      </c>
      <c r="AD21" s="112">
        <v>0</v>
      </c>
      <c r="AE21" s="112">
        <v>0</v>
      </c>
      <c r="AF21" s="112">
        <v>0</v>
      </c>
      <c r="AG21" s="113">
        <v>0</v>
      </c>
    </row>
    <row r="22" spans="1:33" x14ac:dyDescent="0.2">
      <c r="A22" s="101">
        <v>410</v>
      </c>
      <c r="B22" s="102">
        <v>410057035</v>
      </c>
      <c r="C22" s="103" t="s">
        <v>489</v>
      </c>
      <c r="D22" s="104">
        <v>57</v>
      </c>
      <c r="E22" s="103" t="s">
        <v>89</v>
      </c>
      <c r="F22" s="104">
        <v>35</v>
      </c>
      <c r="G22" s="103" t="s">
        <v>67</v>
      </c>
      <c r="H22" s="105">
        <v>4</v>
      </c>
      <c r="I22" s="106">
        <v>13827</v>
      </c>
      <c r="J22" s="106">
        <v>4768</v>
      </c>
      <c r="K22" s="106">
        <v>0</v>
      </c>
      <c r="L22" s="106">
        <v>937.65</v>
      </c>
      <c r="M22" s="107">
        <v>19532.650000000001</v>
      </c>
      <c r="O22" s="108">
        <v>0</v>
      </c>
      <c r="P22" s="105">
        <v>0</v>
      </c>
      <c r="Q22" s="109">
        <v>0.18</v>
      </c>
      <c r="R22" s="109">
        <v>0.16912741853149985</v>
      </c>
      <c r="S22" s="110">
        <v>0</v>
      </c>
      <c r="U22" s="111">
        <v>74380</v>
      </c>
      <c r="V22" s="112">
        <v>0</v>
      </c>
      <c r="W22" s="112">
        <v>0</v>
      </c>
      <c r="X22" s="112">
        <v>0</v>
      </c>
      <c r="Y22" s="112">
        <v>3751</v>
      </c>
      <c r="Z22" s="113">
        <v>78131</v>
      </c>
      <c r="AA22" s="93"/>
      <c r="AB22" s="111">
        <v>0</v>
      </c>
      <c r="AC22" s="112">
        <v>0</v>
      </c>
      <c r="AD22" s="112">
        <v>0</v>
      </c>
      <c r="AE22" s="112">
        <v>0</v>
      </c>
      <c r="AF22" s="112">
        <v>0</v>
      </c>
      <c r="AG22" s="113">
        <v>0</v>
      </c>
    </row>
    <row r="23" spans="1:33" x14ac:dyDescent="0.2">
      <c r="A23" s="101">
        <v>410</v>
      </c>
      <c r="B23" s="102">
        <v>410057057</v>
      </c>
      <c r="C23" s="103" t="s">
        <v>489</v>
      </c>
      <c r="D23" s="104">
        <v>57</v>
      </c>
      <c r="E23" s="103" t="s">
        <v>89</v>
      </c>
      <c r="F23" s="104">
        <v>57</v>
      </c>
      <c r="G23" s="103" t="s">
        <v>89</v>
      </c>
      <c r="H23" s="105">
        <v>211</v>
      </c>
      <c r="I23" s="106">
        <v>12461</v>
      </c>
      <c r="J23" s="106">
        <v>302</v>
      </c>
      <c r="K23" s="106">
        <v>0</v>
      </c>
      <c r="L23" s="106">
        <v>937.65</v>
      </c>
      <c r="M23" s="107">
        <v>13700.65</v>
      </c>
      <c r="O23" s="108">
        <v>0</v>
      </c>
      <c r="P23" s="105">
        <v>0</v>
      </c>
      <c r="Q23" s="109">
        <v>0.18</v>
      </c>
      <c r="R23" s="109">
        <v>0.13557285142841133</v>
      </c>
      <c r="S23" s="110">
        <v>0</v>
      </c>
      <c r="U23" s="111">
        <v>2692993</v>
      </c>
      <c r="V23" s="112">
        <v>0</v>
      </c>
      <c r="W23" s="112">
        <v>0</v>
      </c>
      <c r="X23" s="112">
        <v>0</v>
      </c>
      <c r="Y23" s="112">
        <v>197845</v>
      </c>
      <c r="Z23" s="113">
        <v>2890838</v>
      </c>
      <c r="AA23" s="93"/>
      <c r="AB23" s="111">
        <v>0</v>
      </c>
      <c r="AC23" s="112">
        <v>0</v>
      </c>
      <c r="AD23" s="112">
        <v>0</v>
      </c>
      <c r="AE23" s="112">
        <v>0</v>
      </c>
      <c r="AF23" s="112">
        <v>0</v>
      </c>
      <c r="AG23" s="113">
        <v>0</v>
      </c>
    </row>
    <row r="24" spans="1:33" x14ac:dyDescent="0.2">
      <c r="A24" s="101">
        <v>410</v>
      </c>
      <c r="B24" s="102">
        <v>410057093</v>
      </c>
      <c r="C24" s="103" t="s">
        <v>489</v>
      </c>
      <c r="D24" s="104">
        <v>57</v>
      </c>
      <c r="E24" s="103" t="s">
        <v>89</v>
      </c>
      <c r="F24" s="104">
        <v>93</v>
      </c>
      <c r="G24" s="103" t="s">
        <v>125</v>
      </c>
      <c r="H24" s="105">
        <v>4</v>
      </c>
      <c r="I24" s="106">
        <v>12618</v>
      </c>
      <c r="J24" s="106">
        <v>626</v>
      </c>
      <c r="K24" s="106">
        <v>0</v>
      </c>
      <c r="L24" s="106">
        <v>937.65</v>
      </c>
      <c r="M24" s="107">
        <v>14181.65</v>
      </c>
      <c r="O24" s="108">
        <v>0</v>
      </c>
      <c r="P24" s="105">
        <v>0</v>
      </c>
      <c r="Q24" s="109">
        <v>0.09</v>
      </c>
      <c r="R24" s="109">
        <v>7.926438503009009E-2</v>
      </c>
      <c r="S24" s="110">
        <v>0</v>
      </c>
      <c r="U24" s="111">
        <v>52976</v>
      </c>
      <c r="V24" s="112">
        <v>0</v>
      </c>
      <c r="W24" s="112">
        <v>0</v>
      </c>
      <c r="X24" s="112">
        <v>0</v>
      </c>
      <c r="Y24" s="112">
        <v>3751</v>
      </c>
      <c r="Z24" s="113">
        <v>56727</v>
      </c>
      <c r="AA24" s="93"/>
      <c r="AB24" s="111">
        <v>0</v>
      </c>
      <c r="AC24" s="112">
        <v>0</v>
      </c>
      <c r="AD24" s="112">
        <v>0</v>
      </c>
      <c r="AE24" s="112">
        <v>0</v>
      </c>
      <c r="AF24" s="112">
        <v>0</v>
      </c>
      <c r="AG24" s="113">
        <v>0</v>
      </c>
    </row>
    <row r="25" spans="1:33" x14ac:dyDescent="0.2">
      <c r="A25" s="101">
        <v>410</v>
      </c>
      <c r="B25" s="102">
        <v>410057163</v>
      </c>
      <c r="C25" s="103" t="s">
        <v>489</v>
      </c>
      <c r="D25" s="104">
        <v>57</v>
      </c>
      <c r="E25" s="103" t="s">
        <v>89</v>
      </c>
      <c r="F25" s="104">
        <v>163</v>
      </c>
      <c r="G25" s="103" t="s">
        <v>195</v>
      </c>
      <c r="H25" s="105">
        <v>3</v>
      </c>
      <c r="I25" s="106">
        <v>11003</v>
      </c>
      <c r="J25" s="106">
        <v>123</v>
      </c>
      <c r="K25" s="106">
        <v>0</v>
      </c>
      <c r="L25" s="106">
        <v>937.65</v>
      </c>
      <c r="M25" s="107">
        <v>12063.65</v>
      </c>
      <c r="O25" s="108">
        <v>0.55571003035984512</v>
      </c>
      <c r="P25" s="105">
        <v>0</v>
      </c>
      <c r="Q25" s="109">
        <v>0.09</v>
      </c>
      <c r="R25" s="109">
        <v>9.7438916190428812E-2</v>
      </c>
      <c r="S25" s="110">
        <v>0</v>
      </c>
      <c r="U25" s="111">
        <v>39561</v>
      </c>
      <c r="V25" s="112">
        <v>0</v>
      </c>
      <c r="W25" s="112">
        <v>-6182.8297977836364</v>
      </c>
      <c r="X25" s="112">
        <v>0</v>
      </c>
      <c r="Y25" s="112">
        <v>2813</v>
      </c>
      <c r="Z25" s="113">
        <v>36191.170202216366</v>
      </c>
      <c r="AA25" s="93"/>
      <c r="AB25" s="111">
        <v>2</v>
      </c>
      <c r="AC25" s="112">
        <v>0.55571003035984512</v>
      </c>
      <c r="AD25" s="112">
        <v>6182.8297977836364</v>
      </c>
      <c r="AE25" s="112">
        <v>0</v>
      </c>
      <c r="AF25" s="112">
        <v>521</v>
      </c>
      <c r="AG25" s="113">
        <v>6704</v>
      </c>
    </row>
    <row r="26" spans="1:33" x14ac:dyDescent="0.2">
      <c r="A26" s="101">
        <v>410</v>
      </c>
      <c r="B26" s="102">
        <v>410057176</v>
      </c>
      <c r="C26" s="103" t="s">
        <v>489</v>
      </c>
      <c r="D26" s="104">
        <v>57</v>
      </c>
      <c r="E26" s="103" t="s">
        <v>89</v>
      </c>
      <c r="F26" s="104">
        <v>176</v>
      </c>
      <c r="G26" s="103" t="s">
        <v>208</v>
      </c>
      <c r="H26" s="105">
        <v>1</v>
      </c>
      <c r="I26" s="106">
        <v>14141</v>
      </c>
      <c r="J26" s="106">
        <v>5064</v>
      </c>
      <c r="K26" s="106">
        <v>0</v>
      </c>
      <c r="L26" s="106">
        <v>937.65</v>
      </c>
      <c r="M26" s="107">
        <v>20142.650000000001</v>
      </c>
      <c r="O26" s="108">
        <v>0</v>
      </c>
      <c r="P26" s="105">
        <v>0</v>
      </c>
      <c r="Q26" s="109">
        <v>0.09</v>
      </c>
      <c r="R26" s="109">
        <v>9.1492336245101724E-2</v>
      </c>
      <c r="S26" s="110">
        <v>0</v>
      </c>
      <c r="U26" s="111">
        <v>19205</v>
      </c>
      <c r="V26" s="112">
        <v>0</v>
      </c>
      <c r="W26" s="112">
        <v>0</v>
      </c>
      <c r="X26" s="112">
        <v>0</v>
      </c>
      <c r="Y26" s="112">
        <v>938</v>
      </c>
      <c r="Z26" s="113">
        <v>20143</v>
      </c>
      <c r="AA26" s="93"/>
      <c r="AB26" s="111">
        <v>0</v>
      </c>
      <c r="AC26" s="112">
        <v>0</v>
      </c>
      <c r="AD26" s="112">
        <v>0</v>
      </c>
      <c r="AE26" s="112">
        <v>0</v>
      </c>
      <c r="AF26" s="112">
        <v>0</v>
      </c>
      <c r="AG26" s="113">
        <v>0</v>
      </c>
    </row>
    <row r="27" spans="1:33" x14ac:dyDescent="0.2">
      <c r="A27" s="101">
        <v>410</v>
      </c>
      <c r="B27" s="102">
        <v>410057248</v>
      </c>
      <c r="C27" s="103" t="s">
        <v>489</v>
      </c>
      <c r="D27" s="104">
        <v>57</v>
      </c>
      <c r="E27" s="103" t="s">
        <v>89</v>
      </c>
      <c r="F27" s="104">
        <v>248</v>
      </c>
      <c r="G27" s="103" t="s">
        <v>280</v>
      </c>
      <c r="H27" s="105">
        <v>8</v>
      </c>
      <c r="I27" s="106">
        <v>9709</v>
      </c>
      <c r="J27" s="106">
        <v>749</v>
      </c>
      <c r="K27" s="106">
        <v>0</v>
      </c>
      <c r="L27" s="106">
        <v>937.65</v>
      </c>
      <c r="M27" s="107">
        <v>11395.65</v>
      </c>
      <c r="O27" s="108">
        <v>0</v>
      </c>
      <c r="P27" s="105">
        <v>0</v>
      </c>
      <c r="Q27" s="109">
        <v>0.09</v>
      </c>
      <c r="R27" s="109">
        <v>5.1945859619381911E-2</v>
      </c>
      <c r="S27" s="110">
        <v>0</v>
      </c>
      <c r="U27" s="111">
        <v>83664</v>
      </c>
      <c r="V27" s="112">
        <v>0</v>
      </c>
      <c r="W27" s="112">
        <v>0</v>
      </c>
      <c r="X27" s="112">
        <v>0</v>
      </c>
      <c r="Y27" s="112">
        <v>7501</v>
      </c>
      <c r="Z27" s="113">
        <v>91165</v>
      </c>
      <c r="AA27" s="93"/>
      <c r="AB27" s="111">
        <v>0</v>
      </c>
      <c r="AC27" s="112">
        <v>0</v>
      </c>
      <c r="AD27" s="112">
        <v>0</v>
      </c>
      <c r="AE27" s="112">
        <v>0</v>
      </c>
      <c r="AF27" s="112">
        <v>0</v>
      </c>
      <c r="AG27" s="113">
        <v>0</v>
      </c>
    </row>
    <row r="28" spans="1:33" x14ac:dyDescent="0.2">
      <c r="A28" s="101">
        <v>410</v>
      </c>
      <c r="B28" s="102">
        <v>410057262</v>
      </c>
      <c r="C28" s="103" t="s">
        <v>489</v>
      </c>
      <c r="D28" s="104">
        <v>57</v>
      </c>
      <c r="E28" s="103" t="s">
        <v>89</v>
      </c>
      <c r="F28" s="104">
        <v>262</v>
      </c>
      <c r="G28" s="103" t="s">
        <v>294</v>
      </c>
      <c r="H28" s="105">
        <v>1</v>
      </c>
      <c r="I28" s="106">
        <v>9048</v>
      </c>
      <c r="J28" s="106">
        <v>4240</v>
      </c>
      <c r="K28" s="106">
        <v>0</v>
      </c>
      <c r="L28" s="106">
        <v>937.65</v>
      </c>
      <c r="M28" s="107">
        <v>14225.65</v>
      </c>
      <c r="O28" s="108">
        <v>0</v>
      </c>
      <c r="P28" s="105">
        <v>0</v>
      </c>
      <c r="Q28" s="109">
        <v>0.09</v>
      </c>
      <c r="R28" s="109">
        <v>6.7699523771346692E-2</v>
      </c>
      <c r="S28" s="110">
        <v>0</v>
      </c>
      <c r="U28" s="111">
        <v>13288</v>
      </c>
      <c r="V28" s="112">
        <v>0</v>
      </c>
      <c r="W28" s="112">
        <v>0</v>
      </c>
      <c r="X28" s="112">
        <v>0</v>
      </c>
      <c r="Y28" s="112">
        <v>938</v>
      </c>
      <c r="Z28" s="113">
        <v>14226</v>
      </c>
      <c r="AA28" s="93"/>
      <c r="AB28" s="111">
        <v>0</v>
      </c>
      <c r="AC28" s="112">
        <v>0</v>
      </c>
      <c r="AD28" s="112">
        <v>0</v>
      </c>
      <c r="AE28" s="112">
        <v>0</v>
      </c>
      <c r="AF28" s="112">
        <v>0</v>
      </c>
      <c r="AG28" s="113">
        <v>0</v>
      </c>
    </row>
    <row r="29" spans="1:33" x14ac:dyDescent="0.2">
      <c r="A29" s="101">
        <v>412</v>
      </c>
      <c r="B29" s="102">
        <v>412035035</v>
      </c>
      <c r="C29" s="103" t="s">
        <v>490</v>
      </c>
      <c r="D29" s="104">
        <v>35</v>
      </c>
      <c r="E29" s="103" t="s">
        <v>67</v>
      </c>
      <c r="F29" s="104">
        <v>35</v>
      </c>
      <c r="G29" s="103" t="s">
        <v>67</v>
      </c>
      <c r="H29" s="105">
        <v>510</v>
      </c>
      <c r="I29" s="106">
        <v>12973</v>
      </c>
      <c r="J29" s="106">
        <v>4473</v>
      </c>
      <c r="K29" s="106">
        <v>0</v>
      </c>
      <c r="L29" s="106">
        <v>937.65</v>
      </c>
      <c r="M29" s="107">
        <v>18383.650000000001</v>
      </c>
      <c r="O29" s="108">
        <v>0</v>
      </c>
      <c r="P29" s="105">
        <v>0</v>
      </c>
      <c r="Q29" s="109">
        <v>0.18</v>
      </c>
      <c r="R29" s="109">
        <v>0.16912741853149985</v>
      </c>
      <c r="S29" s="110">
        <v>0</v>
      </c>
      <c r="U29" s="111">
        <v>8897460</v>
      </c>
      <c r="V29" s="112">
        <v>0</v>
      </c>
      <c r="W29" s="112">
        <v>0</v>
      </c>
      <c r="X29" s="112">
        <v>0</v>
      </c>
      <c r="Y29" s="112">
        <v>478202</v>
      </c>
      <c r="Z29" s="113">
        <v>9375662</v>
      </c>
      <c r="AA29" s="93"/>
      <c r="AB29" s="111">
        <v>11</v>
      </c>
      <c r="AC29" s="112">
        <v>0</v>
      </c>
      <c r="AD29" s="112">
        <v>0</v>
      </c>
      <c r="AE29" s="112">
        <v>0</v>
      </c>
      <c r="AF29" s="112">
        <v>0</v>
      </c>
      <c r="AG29" s="113">
        <v>0</v>
      </c>
    </row>
    <row r="30" spans="1:33" x14ac:dyDescent="0.2">
      <c r="A30" s="101">
        <v>412</v>
      </c>
      <c r="B30" s="102">
        <v>412035044</v>
      </c>
      <c r="C30" s="103" t="s">
        <v>490</v>
      </c>
      <c r="D30" s="104">
        <v>35</v>
      </c>
      <c r="E30" s="103" t="s">
        <v>67</v>
      </c>
      <c r="F30" s="104">
        <v>44</v>
      </c>
      <c r="G30" s="103" t="s">
        <v>76</v>
      </c>
      <c r="H30" s="105">
        <v>6</v>
      </c>
      <c r="I30" s="106">
        <v>12771</v>
      </c>
      <c r="J30" s="106">
        <v>258</v>
      </c>
      <c r="K30" s="106">
        <v>0</v>
      </c>
      <c r="L30" s="106">
        <v>937.65</v>
      </c>
      <c r="M30" s="107">
        <v>13966.65</v>
      </c>
      <c r="O30" s="108">
        <v>0</v>
      </c>
      <c r="P30" s="105">
        <v>0</v>
      </c>
      <c r="Q30" s="109">
        <v>0.18</v>
      </c>
      <c r="R30" s="109">
        <v>6.2873237656336595E-2</v>
      </c>
      <c r="S30" s="110">
        <v>0</v>
      </c>
      <c r="U30" s="111">
        <v>78174</v>
      </c>
      <c r="V30" s="112">
        <v>0</v>
      </c>
      <c r="W30" s="112">
        <v>0</v>
      </c>
      <c r="X30" s="112">
        <v>0</v>
      </c>
      <c r="Y30" s="112">
        <v>5627</v>
      </c>
      <c r="Z30" s="113">
        <v>83801</v>
      </c>
      <c r="AA30" s="93"/>
      <c r="AB30" s="111">
        <v>0</v>
      </c>
      <c r="AC30" s="112">
        <v>0</v>
      </c>
      <c r="AD30" s="112">
        <v>0</v>
      </c>
      <c r="AE30" s="112">
        <v>0</v>
      </c>
      <c r="AF30" s="112">
        <v>0</v>
      </c>
      <c r="AG30" s="113">
        <v>0</v>
      </c>
    </row>
    <row r="31" spans="1:33" x14ac:dyDescent="0.2">
      <c r="A31" s="101">
        <v>412</v>
      </c>
      <c r="B31" s="102">
        <v>412035057</v>
      </c>
      <c r="C31" s="103" t="s">
        <v>490</v>
      </c>
      <c r="D31" s="104">
        <v>35</v>
      </c>
      <c r="E31" s="103" t="s">
        <v>67</v>
      </c>
      <c r="F31" s="104">
        <v>57</v>
      </c>
      <c r="G31" s="103" t="s">
        <v>89</v>
      </c>
      <c r="H31" s="105">
        <v>2</v>
      </c>
      <c r="I31" s="106">
        <v>16181</v>
      </c>
      <c r="J31" s="106">
        <v>393</v>
      </c>
      <c r="K31" s="106">
        <v>0</v>
      </c>
      <c r="L31" s="106">
        <v>937.65</v>
      </c>
      <c r="M31" s="107">
        <v>17511.650000000001</v>
      </c>
      <c r="O31" s="108">
        <v>0</v>
      </c>
      <c r="P31" s="105">
        <v>0</v>
      </c>
      <c r="Q31" s="109">
        <v>0.18</v>
      </c>
      <c r="R31" s="109">
        <v>0.13557285142841133</v>
      </c>
      <c r="S31" s="110">
        <v>0</v>
      </c>
      <c r="U31" s="111">
        <v>33148</v>
      </c>
      <c r="V31" s="112">
        <v>0</v>
      </c>
      <c r="W31" s="112">
        <v>0</v>
      </c>
      <c r="X31" s="112">
        <v>0</v>
      </c>
      <c r="Y31" s="112">
        <v>1876</v>
      </c>
      <c r="Z31" s="113">
        <v>35024</v>
      </c>
      <c r="AA31" s="93"/>
      <c r="AB31" s="111">
        <v>0</v>
      </c>
      <c r="AC31" s="112">
        <v>0</v>
      </c>
      <c r="AD31" s="112">
        <v>0</v>
      </c>
      <c r="AE31" s="112">
        <v>0</v>
      </c>
      <c r="AF31" s="112">
        <v>0</v>
      </c>
      <c r="AG31" s="113">
        <v>0</v>
      </c>
    </row>
    <row r="32" spans="1:33" x14ac:dyDescent="0.2">
      <c r="A32" s="101">
        <v>412</v>
      </c>
      <c r="B32" s="102">
        <v>412035073</v>
      </c>
      <c r="C32" s="103" t="s">
        <v>490</v>
      </c>
      <c r="D32" s="104">
        <v>35</v>
      </c>
      <c r="E32" s="103" t="s">
        <v>67</v>
      </c>
      <c r="F32" s="104">
        <v>73</v>
      </c>
      <c r="G32" s="103" t="s">
        <v>105</v>
      </c>
      <c r="H32" s="105">
        <v>1</v>
      </c>
      <c r="I32" s="106">
        <v>16181</v>
      </c>
      <c r="J32" s="106">
        <v>11272</v>
      </c>
      <c r="K32" s="106">
        <v>0</v>
      </c>
      <c r="L32" s="106">
        <v>937.65</v>
      </c>
      <c r="M32" s="107">
        <v>28390.65</v>
      </c>
      <c r="O32" s="108">
        <v>0</v>
      </c>
      <c r="P32" s="105">
        <v>0</v>
      </c>
      <c r="Q32" s="109">
        <v>0.09</v>
      </c>
      <c r="R32" s="109">
        <v>1.0020606113344996E-2</v>
      </c>
      <c r="S32" s="110">
        <v>0</v>
      </c>
      <c r="U32" s="111">
        <v>27453</v>
      </c>
      <c r="V32" s="112">
        <v>0</v>
      </c>
      <c r="W32" s="112">
        <v>0</v>
      </c>
      <c r="X32" s="112">
        <v>0</v>
      </c>
      <c r="Y32" s="112">
        <v>938</v>
      </c>
      <c r="Z32" s="113">
        <v>28391</v>
      </c>
      <c r="AA32" s="93"/>
      <c r="AB32" s="111">
        <v>0</v>
      </c>
      <c r="AC32" s="112">
        <v>0</v>
      </c>
      <c r="AD32" s="112">
        <v>0</v>
      </c>
      <c r="AE32" s="112">
        <v>0</v>
      </c>
      <c r="AF32" s="112">
        <v>0</v>
      </c>
      <c r="AG32" s="113">
        <v>0</v>
      </c>
    </row>
    <row r="33" spans="1:33" x14ac:dyDescent="0.2">
      <c r="A33" s="101">
        <v>412</v>
      </c>
      <c r="B33" s="102">
        <v>412035189</v>
      </c>
      <c r="C33" s="103" t="s">
        <v>490</v>
      </c>
      <c r="D33" s="104">
        <v>35</v>
      </c>
      <c r="E33" s="103" t="s">
        <v>67</v>
      </c>
      <c r="F33" s="104">
        <v>189</v>
      </c>
      <c r="G33" s="103" t="s">
        <v>221</v>
      </c>
      <c r="H33" s="105">
        <v>2</v>
      </c>
      <c r="I33" s="106">
        <v>12955</v>
      </c>
      <c r="J33" s="106">
        <v>4981</v>
      </c>
      <c r="K33" s="106">
        <v>0</v>
      </c>
      <c r="L33" s="106">
        <v>937.65</v>
      </c>
      <c r="M33" s="107">
        <v>18873.650000000001</v>
      </c>
      <c r="O33" s="108">
        <v>0</v>
      </c>
      <c r="P33" s="105">
        <v>0</v>
      </c>
      <c r="Q33" s="109">
        <v>0.09</v>
      </c>
      <c r="R33" s="109">
        <v>3.3315476927127468E-3</v>
      </c>
      <c r="S33" s="110">
        <v>0</v>
      </c>
      <c r="U33" s="111">
        <v>35872</v>
      </c>
      <c r="V33" s="112">
        <v>0</v>
      </c>
      <c r="W33" s="112">
        <v>0</v>
      </c>
      <c r="X33" s="112">
        <v>0</v>
      </c>
      <c r="Y33" s="112">
        <v>1876</v>
      </c>
      <c r="Z33" s="113">
        <v>37748</v>
      </c>
      <c r="AA33" s="93"/>
      <c r="AB33" s="111">
        <v>0</v>
      </c>
      <c r="AC33" s="112">
        <v>0</v>
      </c>
      <c r="AD33" s="112">
        <v>0</v>
      </c>
      <c r="AE33" s="112">
        <v>0</v>
      </c>
      <c r="AF33" s="112">
        <v>0</v>
      </c>
      <c r="AG33" s="113">
        <v>0</v>
      </c>
    </row>
    <row r="34" spans="1:33" x14ac:dyDescent="0.2">
      <c r="A34" s="101">
        <v>412</v>
      </c>
      <c r="B34" s="102">
        <v>412035220</v>
      </c>
      <c r="C34" s="103" t="s">
        <v>490</v>
      </c>
      <c r="D34" s="104">
        <v>35</v>
      </c>
      <c r="E34" s="103" t="s">
        <v>67</v>
      </c>
      <c r="F34" s="104">
        <v>220</v>
      </c>
      <c r="G34" s="103" t="s">
        <v>252</v>
      </c>
      <c r="H34" s="105">
        <v>5</v>
      </c>
      <c r="I34" s="106">
        <v>12538</v>
      </c>
      <c r="J34" s="106">
        <v>4994</v>
      </c>
      <c r="K34" s="106">
        <v>0</v>
      </c>
      <c r="L34" s="106">
        <v>937.65</v>
      </c>
      <c r="M34" s="107">
        <v>18469.650000000001</v>
      </c>
      <c r="O34" s="108">
        <v>0</v>
      </c>
      <c r="P34" s="105">
        <v>0</v>
      </c>
      <c r="Q34" s="109">
        <v>0.09</v>
      </c>
      <c r="R34" s="109">
        <v>1.8135486341086995E-2</v>
      </c>
      <c r="S34" s="110">
        <v>0</v>
      </c>
      <c r="U34" s="111">
        <v>87660</v>
      </c>
      <c r="V34" s="112">
        <v>0</v>
      </c>
      <c r="W34" s="112">
        <v>0</v>
      </c>
      <c r="X34" s="112">
        <v>0</v>
      </c>
      <c r="Y34" s="112">
        <v>4688</v>
      </c>
      <c r="Z34" s="113">
        <v>92348</v>
      </c>
      <c r="AA34" s="93"/>
      <c r="AB34" s="111">
        <v>0</v>
      </c>
      <c r="AC34" s="112">
        <v>0</v>
      </c>
      <c r="AD34" s="112">
        <v>0</v>
      </c>
      <c r="AE34" s="112">
        <v>0</v>
      </c>
      <c r="AF34" s="112">
        <v>0</v>
      </c>
      <c r="AG34" s="113">
        <v>0</v>
      </c>
    </row>
    <row r="35" spans="1:33" x14ac:dyDescent="0.2">
      <c r="A35" s="101">
        <v>412</v>
      </c>
      <c r="B35" s="102">
        <v>412035244</v>
      </c>
      <c r="C35" s="103" t="s">
        <v>490</v>
      </c>
      <c r="D35" s="104">
        <v>35</v>
      </c>
      <c r="E35" s="103" t="s">
        <v>67</v>
      </c>
      <c r="F35" s="104">
        <v>244</v>
      </c>
      <c r="G35" s="103" t="s">
        <v>276</v>
      </c>
      <c r="H35" s="105">
        <v>7</v>
      </c>
      <c r="I35" s="106">
        <v>14044</v>
      </c>
      <c r="J35" s="106">
        <v>5472</v>
      </c>
      <c r="K35" s="106">
        <v>0</v>
      </c>
      <c r="L35" s="106">
        <v>937.65</v>
      </c>
      <c r="M35" s="107">
        <v>20453.650000000001</v>
      </c>
      <c r="O35" s="108">
        <v>3.1978997909017632</v>
      </c>
      <c r="P35" s="105">
        <v>0</v>
      </c>
      <c r="Q35" s="109">
        <v>0.09</v>
      </c>
      <c r="R35" s="109">
        <v>0.12055942472000247</v>
      </c>
      <c r="S35" s="110">
        <v>0</v>
      </c>
      <c r="U35" s="111">
        <v>199022</v>
      </c>
      <c r="V35" s="112">
        <v>0</v>
      </c>
      <c r="W35" s="112">
        <v>-62410.21231923881</v>
      </c>
      <c r="X35" s="112">
        <v>0</v>
      </c>
      <c r="Y35" s="112">
        <v>6564</v>
      </c>
      <c r="Z35" s="113">
        <v>143175.78768076119</v>
      </c>
      <c r="AA35" s="93"/>
      <c r="AB35" s="111">
        <v>4</v>
      </c>
      <c r="AC35" s="112">
        <v>3.1978997909017632</v>
      </c>
      <c r="AD35" s="112">
        <v>62410.21231923881</v>
      </c>
      <c r="AE35" s="112">
        <v>0</v>
      </c>
      <c r="AF35" s="112">
        <v>2999</v>
      </c>
      <c r="AG35" s="113">
        <v>65409</v>
      </c>
    </row>
    <row r="36" spans="1:33" x14ac:dyDescent="0.2">
      <c r="A36" s="101">
        <v>412</v>
      </c>
      <c r="B36" s="102">
        <v>412035285</v>
      </c>
      <c r="C36" s="103" t="s">
        <v>490</v>
      </c>
      <c r="D36" s="104">
        <v>35</v>
      </c>
      <c r="E36" s="103" t="s">
        <v>67</v>
      </c>
      <c r="F36" s="104">
        <v>285</v>
      </c>
      <c r="G36" s="103" t="s">
        <v>317</v>
      </c>
      <c r="H36" s="105">
        <v>7</v>
      </c>
      <c r="I36" s="106">
        <v>10310</v>
      </c>
      <c r="J36" s="106">
        <v>2908</v>
      </c>
      <c r="K36" s="106">
        <v>0</v>
      </c>
      <c r="L36" s="106">
        <v>937.65</v>
      </c>
      <c r="M36" s="107">
        <v>14155.65</v>
      </c>
      <c r="O36" s="108">
        <v>0</v>
      </c>
      <c r="P36" s="105">
        <v>0</v>
      </c>
      <c r="Q36" s="109">
        <v>0.09</v>
      </c>
      <c r="R36" s="109">
        <v>3.6335617660578738E-2</v>
      </c>
      <c r="S36" s="110">
        <v>0</v>
      </c>
      <c r="U36" s="111">
        <v>92526</v>
      </c>
      <c r="V36" s="112">
        <v>0</v>
      </c>
      <c r="W36" s="112">
        <v>0</v>
      </c>
      <c r="X36" s="112">
        <v>0</v>
      </c>
      <c r="Y36" s="112">
        <v>6565</v>
      </c>
      <c r="Z36" s="113">
        <v>99091</v>
      </c>
      <c r="AA36" s="93"/>
      <c r="AB36" s="111">
        <v>0</v>
      </c>
      <c r="AC36" s="112">
        <v>0</v>
      </c>
      <c r="AD36" s="112">
        <v>0</v>
      </c>
      <c r="AE36" s="112">
        <v>0</v>
      </c>
      <c r="AF36" s="112">
        <v>0</v>
      </c>
      <c r="AG36" s="113">
        <v>0</v>
      </c>
    </row>
    <row r="37" spans="1:33" x14ac:dyDescent="0.2">
      <c r="A37" s="101">
        <v>412</v>
      </c>
      <c r="B37" s="102">
        <v>412035293</v>
      </c>
      <c r="C37" s="103" t="s">
        <v>490</v>
      </c>
      <c r="D37" s="104">
        <v>35</v>
      </c>
      <c r="E37" s="103" t="s">
        <v>67</v>
      </c>
      <c r="F37" s="104">
        <v>293</v>
      </c>
      <c r="G37" s="103" t="s">
        <v>325</v>
      </c>
      <c r="H37" s="105">
        <v>2</v>
      </c>
      <c r="I37" s="106">
        <v>9361</v>
      </c>
      <c r="J37" s="106">
        <v>721</v>
      </c>
      <c r="K37" s="106">
        <v>0</v>
      </c>
      <c r="L37" s="106">
        <v>937.65</v>
      </c>
      <c r="M37" s="107">
        <v>11019.65</v>
      </c>
      <c r="O37" s="108">
        <v>0</v>
      </c>
      <c r="P37" s="105">
        <v>0</v>
      </c>
      <c r="Q37" s="109">
        <v>0.18</v>
      </c>
      <c r="R37" s="109">
        <v>7.6180865332653828E-3</v>
      </c>
      <c r="S37" s="110">
        <v>0</v>
      </c>
      <c r="U37" s="111">
        <v>20164</v>
      </c>
      <c r="V37" s="112">
        <v>0</v>
      </c>
      <c r="W37" s="112">
        <v>0</v>
      </c>
      <c r="X37" s="112">
        <v>0</v>
      </c>
      <c r="Y37" s="112">
        <v>1876</v>
      </c>
      <c r="Z37" s="113">
        <v>22040</v>
      </c>
      <c r="AA37" s="93"/>
      <c r="AB37" s="111">
        <v>0</v>
      </c>
      <c r="AC37" s="112">
        <v>0</v>
      </c>
      <c r="AD37" s="112">
        <v>0</v>
      </c>
      <c r="AE37" s="112">
        <v>0</v>
      </c>
      <c r="AF37" s="112">
        <v>0</v>
      </c>
      <c r="AG37" s="113">
        <v>0</v>
      </c>
    </row>
    <row r="38" spans="1:33" x14ac:dyDescent="0.2">
      <c r="A38" s="101">
        <v>412</v>
      </c>
      <c r="B38" s="102">
        <v>412035314</v>
      </c>
      <c r="C38" s="103" t="s">
        <v>490</v>
      </c>
      <c r="D38" s="104">
        <v>35</v>
      </c>
      <c r="E38" s="103" t="s">
        <v>67</v>
      </c>
      <c r="F38" s="104">
        <v>314</v>
      </c>
      <c r="G38" s="103" t="s">
        <v>346</v>
      </c>
      <c r="H38" s="105">
        <v>1</v>
      </c>
      <c r="I38" s="106">
        <v>11260</v>
      </c>
      <c r="J38" s="106">
        <v>9365</v>
      </c>
      <c r="K38" s="106">
        <v>0</v>
      </c>
      <c r="L38" s="106">
        <v>937.65</v>
      </c>
      <c r="M38" s="107">
        <v>21562.65</v>
      </c>
      <c r="O38" s="108">
        <v>0</v>
      </c>
      <c r="P38" s="105">
        <v>0</v>
      </c>
      <c r="Q38" s="109">
        <v>0.09</v>
      </c>
      <c r="R38" s="109">
        <v>2.3575349570875963E-3</v>
      </c>
      <c r="S38" s="110">
        <v>0</v>
      </c>
      <c r="U38" s="111">
        <v>20625</v>
      </c>
      <c r="V38" s="112">
        <v>0</v>
      </c>
      <c r="W38" s="112">
        <v>0</v>
      </c>
      <c r="X38" s="112">
        <v>0</v>
      </c>
      <c r="Y38" s="112">
        <v>938</v>
      </c>
      <c r="Z38" s="113">
        <v>21563</v>
      </c>
      <c r="AA38" s="93"/>
      <c r="AB38" s="111">
        <v>0</v>
      </c>
      <c r="AC38" s="112">
        <v>0</v>
      </c>
      <c r="AD38" s="112">
        <v>0</v>
      </c>
      <c r="AE38" s="112">
        <v>0</v>
      </c>
      <c r="AF38" s="112">
        <v>0</v>
      </c>
      <c r="AG38" s="113">
        <v>0</v>
      </c>
    </row>
    <row r="39" spans="1:33" x14ac:dyDescent="0.2">
      <c r="A39" s="101">
        <v>412</v>
      </c>
      <c r="B39" s="102">
        <v>412035335</v>
      </c>
      <c r="C39" s="103" t="s">
        <v>490</v>
      </c>
      <c r="D39" s="104">
        <v>35</v>
      </c>
      <c r="E39" s="103" t="s">
        <v>67</v>
      </c>
      <c r="F39" s="104">
        <v>335</v>
      </c>
      <c r="G39" s="103" t="s">
        <v>367</v>
      </c>
      <c r="H39" s="105">
        <v>1</v>
      </c>
      <c r="I39" s="106">
        <v>11260</v>
      </c>
      <c r="J39" s="106">
        <v>8026</v>
      </c>
      <c r="K39" s="106">
        <v>0</v>
      </c>
      <c r="L39" s="106">
        <v>937.65</v>
      </c>
      <c r="M39" s="107">
        <v>20223.650000000001</v>
      </c>
      <c r="O39" s="108">
        <v>0</v>
      </c>
      <c r="P39" s="105">
        <v>0</v>
      </c>
      <c r="Q39" s="109">
        <v>0.09</v>
      </c>
      <c r="R39" s="109">
        <v>3.5468977053738459E-4</v>
      </c>
      <c r="S39" s="110">
        <v>0</v>
      </c>
      <c r="U39" s="111">
        <v>19286</v>
      </c>
      <c r="V39" s="112">
        <v>0</v>
      </c>
      <c r="W39" s="112">
        <v>0</v>
      </c>
      <c r="X39" s="112">
        <v>0</v>
      </c>
      <c r="Y39" s="112">
        <v>938</v>
      </c>
      <c r="Z39" s="113">
        <v>20224</v>
      </c>
      <c r="AA39" s="93"/>
      <c r="AB39" s="111">
        <v>0</v>
      </c>
      <c r="AC39" s="112">
        <v>0</v>
      </c>
      <c r="AD39" s="112">
        <v>0</v>
      </c>
      <c r="AE39" s="112">
        <v>0</v>
      </c>
      <c r="AF39" s="112">
        <v>0</v>
      </c>
      <c r="AG39" s="113">
        <v>0</v>
      </c>
    </row>
    <row r="40" spans="1:33" x14ac:dyDescent="0.2">
      <c r="A40" s="101">
        <v>412</v>
      </c>
      <c r="B40" s="102">
        <v>412035336</v>
      </c>
      <c r="C40" s="103" t="s">
        <v>490</v>
      </c>
      <c r="D40" s="104">
        <v>35</v>
      </c>
      <c r="E40" s="103" t="s">
        <v>67</v>
      </c>
      <c r="F40" s="104">
        <v>336</v>
      </c>
      <c r="G40" s="103" t="s">
        <v>368</v>
      </c>
      <c r="H40" s="105">
        <v>1</v>
      </c>
      <c r="I40" s="106">
        <v>11260</v>
      </c>
      <c r="J40" s="106">
        <v>2976</v>
      </c>
      <c r="K40" s="106">
        <v>0</v>
      </c>
      <c r="L40" s="106">
        <v>937.65</v>
      </c>
      <c r="M40" s="107">
        <v>15173.65</v>
      </c>
      <c r="O40" s="108">
        <v>0</v>
      </c>
      <c r="P40" s="105">
        <v>0</v>
      </c>
      <c r="Q40" s="109">
        <v>0.09</v>
      </c>
      <c r="R40" s="109">
        <v>4.3162983240578393E-2</v>
      </c>
      <c r="S40" s="110">
        <v>0</v>
      </c>
      <c r="U40" s="111">
        <v>14236</v>
      </c>
      <c r="V40" s="112">
        <v>0</v>
      </c>
      <c r="W40" s="112">
        <v>0</v>
      </c>
      <c r="X40" s="112">
        <v>0</v>
      </c>
      <c r="Y40" s="112">
        <v>938</v>
      </c>
      <c r="Z40" s="113">
        <v>15174</v>
      </c>
      <c r="AA40" s="93"/>
      <c r="AB40" s="111">
        <v>0</v>
      </c>
      <c r="AC40" s="112">
        <v>0</v>
      </c>
      <c r="AD40" s="112">
        <v>0</v>
      </c>
      <c r="AE40" s="112">
        <v>0</v>
      </c>
      <c r="AF40" s="112">
        <v>0</v>
      </c>
      <c r="AG40" s="113">
        <v>0</v>
      </c>
    </row>
    <row r="41" spans="1:33" x14ac:dyDescent="0.2">
      <c r="A41" s="101">
        <v>413</v>
      </c>
      <c r="B41" s="102">
        <v>413114091</v>
      </c>
      <c r="C41" s="103" t="s">
        <v>491</v>
      </c>
      <c r="D41" s="104">
        <v>114</v>
      </c>
      <c r="E41" s="103" t="s">
        <v>146</v>
      </c>
      <c r="F41" s="104">
        <v>91</v>
      </c>
      <c r="G41" s="103" t="s">
        <v>123</v>
      </c>
      <c r="H41" s="105">
        <v>2</v>
      </c>
      <c r="I41" s="106">
        <v>12850</v>
      </c>
      <c r="J41" s="106">
        <v>16514</v>
      </c>
      <c r="K41" s="106">
        <v>0</v>
      </c>
      <c r="L41" s="106">
        <v>937.65</v>
      </c>
      <c r="M41" s="107">
        <v>30301.65</v>
      </c>
      <c r="O41" s="108">
        <v>0</v>
      </c>
      <c r="P41" s="105">
        <v>0</v>
      </c>
      <c r="Q41" s="109">
        <v>0.09</v>
      </c>
      <c r="R41" s="109">
        <v>2.0662821996999779E-2</v>
      </c>
      <c r="S41" s="110">
        <v>0</v>
      </c>
      <c r="U41" s="111">
        <v>58728</v>
      </c>
      <c r="V41" s="112">
        <v>0</v>
      </c>
      <c r="W41" s="112">
        <v>0</v>
      </c>
      <c r="X41" s="112">
        <v>0</v>
      </c>
      <c r="Y41" s="112">
        <v>1876</v>
      </c>
      <c r="Z41" s="113">
        <v>60604</v>
      </c>
      <c r="AA41" s="93"/>
      <c r="AB41" s="111">
        <v>0</v>
      </c>
      <c r="AC41" s="112">
        <v>0</v>
      </c>
      <c r="AD41" s="112">
        <v>0</v>
      </c>
      <c r="AE41" s="112">
        <v>0</v>
      </c>
      <c r="AF41" s="112">
        <v>0</v>
      </c>
      <c r="AG41" s="113">
        <v>0</v>
      </c>
    </row>
    <row r="42" spans="1:33" x14ac:dyDescent="0.2">
      <c r="A42" s="101">
        <v>413</v>
      </c>
      <c r="B42" s="102">
        <v>413114114</v>
      </c>
      <c r="C42" s="103" t="s">
        <v>491</v>
      </c>
      <c r="D42" s="104">
        <v>114</v>
      </c>
      <c r="E42" s="103" t="s">
        <v>146</v>
      </c>
      <c r="F42" s="104">
        <v>114</v>
      </c>
      <c r="G42" s="103" t="s">
        <v>146</v>
      </c>
      <c r="H42" s="105">
        <v>75</v>
      </c>
      <c r="I42" s="106">
        <v>11441</v>
      </c>
      <c r="J42" s="106">
        <v>2363</v>
      </c>
      <c r="K42" s="106">
        <v>0</v>
      </c>
      <c r="L42" s="106">
        <v>937.65</v>
      </c>
      <c r="M42" s="107">
        <v>14741.65</v>
      </c>
      <c r="O42" s="108">
        <v>0</v>
      </c>
      <c r="P42" s="105">
        <v>0</v>
      </c>
      <c r="Q42" s="109">
        <v>0.18</v>
      </c>
      <c r="R42" s="109">
        <v>4.2561015667832498E-2</v>
      </c>
      <c r="S42" s="110">
        <v>0</v>
      </c>
      <c r="U42" s="111">
        <v>1035300</v>
      </c>
      <c r="V42" s="112">
        <v>0</v>
      </c>
      <c r="W42" s="112">
        <v>0</v>
      </c>
      <c r="X42" s="112">
        <v>0</v>
      </c>
      <c r="Y42" s="112">
        <v>70324</v>
      </c>
      <c r="Z42" s="113">
        <v>1105624</v>
      </c>
      <c r="AA42" s="93"/>
      <c r="AB42" s="111">
        <v>3</v>
      </c>
      <c r="AC42" s="112">
        <v>0</v>
      </c>
      <c r="AD42" s="112">
        <v>0</v>
      </c>
      <c r="AE42" s="112">
        <v>0</v>
      </c>
      <c r="AF42" s="112">
        <v>0</v>
      </c>
      <c r="AG42" s="113">
        <v>0</v>
      </c>
    </row>
    <row r="43" spans="1:33" x14ac:dyDescent="0.2">
      <c r="A43" s="101">
        <v>413</v>
      </c>
      <c r="B43" s="102">
        <v>413114253</v>
      </c>
      <c r="C43" s="103" t="s">
        <v>491</v>
      </c>
      <c r="D43" s="104">
        <v>114</v>
      </c>
      <c r="E43" s="103" t="s">
        <v>146</v>
      </c>
      <c r="F43" s="104">
        <v>253</v>
      </c>
      <c r="G43" s="103" t="s">
        <v>285</v>
      </c>
      <c r="H43" s="105">
        <v>2</v>
      </c>
      <c r="I43" s="106">
        <v>9966</v>
      </c>
      <c r="J43" s="106">
        <v>22753</v>
      </c>
      <c r="K43" s="106">
        <v>0</v>
      </c>
      <c r="L43" s="106">
        <v>937.65</v>
      </c>
      <c r="M43" s="107">
        <v>33656.65</v>
      </c>
      <c r="O43" s="108">
        <v>0</v>
      </c>
      <c r="P43" s="105">
        <v>0</v>
      </c>
      <c r="Q43" s="109">
        <v>0.09</v>
      </c>
      <c r="R43" s="109">
        <v>3.193364805422709E-2</v>
      </c>
      <c r="S43" s="110">
        <v>0</v>
      </c>
      <c r="U43" s="111">
        <v>65438</v>
      </c>
      <c r="V43" s="112">
        <v>0</v>
      </c>
      <c r="W43" s="112">
        <v>0</v>
      </c>
      <c r="X43" s="112">
        <v>0</v>
      </c>
      <c r="Y43" s="112">
        <v>1876</v>
      </c>
      <c r="Z43" s="113">
        <v>67314</v>
      </c>
      <c r="AA43" s="93"/>
      <c r="AB43" s="111">
        <v>0</v>
      </c>
      <c r="AC43" s="112">
        <v>0</v>
      </c>
      <c r="AD43" s="112">
        <v>0</v>
      </c>
      <c r="AE43" s="112">
        <v>0</v>
      </c>
      <c r="AF43" s="112">
        <v>0</v>
      </c>
      <c r="AG43" s="113">
        <v>0</v>
      </c>
    </row>
    <row r="44" spans="1:33" x14ac:dyDescent="0.2">
      <c r="A44" s="101">
        <v>413</v>
      </c>
      <c r="B44" s="102">
        <v>413114670</v>
      </c>
      <c r="C44" s="103" t="s">
        <v>491</v>
      </c>
      <c r="D44" s="104">
        <v>114</v>
      </c>
      <c r="E44" s="103" t="s">
        <v>146</v>
      </c>
      <c r="F44" s="104">
        <v>670</v>
      </c>
      <c r="G44" s="103" t="s">
        <v>406</v>
      </c>
      <c r="H44" s="105">
        <v>29</v>
      </c>
      <c r="I44" s="106">
        <v>10330</v>
      </c>
      <c r="J44" s="106">
        <v>6339</v>
      </c>
      <c r="K44" s="106">
        <v>0</v>
      </c>
      <c r="L44" s="106">
        <v>937.65</v>
      </c>
      <c r="M44" s="107">
        <v>17606.650000000001</v>
      </c>
      <c r="O44" s="108">
        <v>0</v>
      </c>
      <c r="P44" s="105">
        <v>0</v>
      </c>
      <c r="Q44" s="109">
        <v>0.09</v>
      </c>
      <c r="R44" s="109">
        <v>7.7762102826425372E-2</v>
      </c>
      <c r="S44" s="110">
        <v>0</v>
      </c>
      <c r="U44" s="111">
        <v>483401</v>
      </c>
      <c r="V44" s="112">
        <v>0</v>
      </c>
      <c r="W44" s="112">
        <v>0</v>
      </c>
      <c r="X44" s="112">
        <v>0</v>
      </c>
      <c r="Y44" s="112">
        <v>27193</v>
      </c>
      <c r="Z44" s="113">
        <v>510594</v>
      </c>
      <c r="AA44" s="93"/>
      <c r="AB44" s="111">
        <v>0</v>
      </c>
      <c r="AC44" s="112">
        <v>0</v>
      </c>
      <c r="AD44" s="112">
        <v>0</v>
      </c>
      <c r="AE44" s="112">
        <v>0</v>
      </c>
      <c r="AF44" s="112">
        <v>0</v>
      </c>
      <c r="AG44" s="113">
        <v>0</v>
      </c>
    </row>
    <row r="45" spans="1:33" x14ac:dyDescent="0.2">
      <c r="A45" s="101">
        <v>413</v>
      </c>
      <c r="B45" s="102">
        <v>413114674</v>
      </c>
      <c r="C45" s="103" t="s">
        <v>491</v>
      </c>
      <c r="D45" s="104">
        <v>114</v>
      </c>
      <c r="E45" s="103" t="s">
        <v>146</v>
      </c>
      <c r="F45" s="104">
        <v>674</v>
      </c>
      <c r="G45" s="103" t="s">
        <v>409</v>
      </c>
      <c r="H45" s="105">
        <v>41</v>
      </c>
      <c r="I45" s="106">
        <v>11178</v>
      </c>
      <c r="J45" s="106">
        <v>4145</v>
      </c>
      <c r="K45" s="106">
        <v>0</v>
      </c>
      <c r="L45" s="106">
        <v>937.65</v>
      </c>
      <c r="M45" s="107">
        <v>16260.65</v>
      </c>
      <c r="O45" s="108">
        <v>0</v>
      </c>
      <c r="P45" s="105">
        <v>0</v>
      </c>
      <c r="Q45" s="109">
        <v>0.09</v>
      </c>
      <c r="R45" s="109">
        <v>4.9555127930109882E-2</v>
      </c>
      <c r="S45" s="110">
        <v>0</v>
      </c>
      <c r="U45" s="111">
        <v>628243</v>
      </c>
      <c r="V45" s="112">
        <v>0</v>
      </c>
      <c r="W45" s="112">
        <v>0</v>
      </c>
      <c r="X45" s="112">
        <v>0</v>
      </c>
      <c r="Y45" s="112">
        <v>38445</v>
      </c>
      <c r="Z45" s="113">
        <v>666688</v>
      </c>
      <c r="AA45" s="93"/>
      <c r="AB45" s="111">
        <v>2</v>
      </c>
      <c r="AC45" s="112">
        <v>0</v>
      </c>
      <c r="AD45" s="112">
        <v>0</v>
      </c>
      <c r="AE45" s="112">
        <v>0</v>
      </c>
      <c r="AF45" s="112">
        <v>0</v>
      </c>
      <c r="AG45" s="113">
        <v>0</v>
      </c>
    </row>
    <row r="46" spans="1:33" x14ac:dyDescent="0.2">
      <c r="A46" s="101">
        <v>413</v>
      </c>
      <c r="B46" s="102">
        <v>413114683</v>
      </c>
      <c r="C46" s="103" t="s">
        <v>491</v>
      </c>
      <c r="D46" s="104">
        <v>114</v>
      </c>
      <c r="E46" s="103" t="s">
        <v>146</v>
      </c>
      <c r="F46" s="104">
        <v>683</v>
      </c>
      <c r="G46" s="103" t="s">
        <v>412</v>
      </c>
      <c r="H46" s="105">
        <v>1</v>
      </c>
      <c r="I46" s="106">
        <v>9670</v>
      </c>
      <c r="J46" s="106">
        <v>7384</v>
      </c>
      <c r="K46" s="106">
        <v>0</v>
      </c>
      <c r="L46" s="106">
        <v>937.65</v>
      </c>
      <c r="M46" s="107">
        <v>17991.650000000001</v>
      </c>
      <c r="O46" s="108">
        <v>0</v>
      </c>
      <c r="P46" s="105">
        <v>0</v>
      </c>
      <c r="Q46" s="109">
        <v>0.09</v>
      </c>
      <c r="R46" s="109">
        <v>2.4009464998076355E-2</v>
      </c>
      <c r="S46" s="110">
        <v>0</v>
      </c>
      <c r="U46" s="111">
        <v>17054</v>
      </c>
      <c r="V46" s="112">
        <v>0</v>
      </c>
      <c r="W46" s="112">
        <v>0</v>
      </c>
      <c r="X46" s="112">
        <v>0</v>
      </c>
      <c r="Y46" s="112">
        <v>938</v>
      </c>
      <c r="Z46" s="113">
        <v>17992</v>
      </c>
      <c r="AA46" s="93"/>
      <c r="AB46" s="111">
        <v>0</v>
      </c>
      <c r="AC46" s="112">
        <v>0</v>
      </c>
      <c r="AD46" s="112">
        <v>0</v>
      </c>
      <c r="AE46" s="112">
        <v>0</v>
      </c>
      <c r="AF46" s="112">
        <v>0</v>
      </c>
      <c r="AG46" s="113">
        <v>0</v>
      </c>
    </row>
    <row r="47" spans="1:33" x14ac:dyDescent="0.2">
      <c r="A47" s="101">
        <v>413</v>
      </c>
      <c r="B47" s="102">
        <v>413114717</v>
      </c>
      <c r="C47" s="103" t="s">
        <v>491</v>
      </c>
      <c r="D47" s="104">
        <v>114</v>
      </c>
      <c r="E47" s="103" t="s">
        <v>146</v>
      </c>
      <c r="F47" s="104">
        <v>717</v>
      </c>
      <c r="G47" s="103" t="s">
        <v>422</v>
      </c>
      <c r="H47" s="105">
        <v>41</v>
      </c>
      <c r="I47" s="106">
        <v>11860</v>
      </c>
      <c r="J47" s="106">
        <v>6141</v>
      </c>
      <c r="K47" s="106">
        <v>0</v>
      </c>
      <c r="L47" s="106">
        <v>937.65</v>
      </c>
      <c r="M47" s="107">
        <v>18938.650000000001</v>
      </c>
      <c r="O47" s="108">
        <v>0</v>
      </c>
      <c r="P47" s="105">
        <v>0</v>
      </c>
      <c r="Q47" s="109">
        <v>0.09</v>
      </c>
      <c r="R47" s="109">
        <v>4.7159613364776171E-2</v>
      </c>
      <c r="S47" s="110">
        <v>0</v>
      </c>
      <c r="U47" s="111">
        <v>738041</v>
      </c>
      <c r="V47" s="112">
        <v>0</v>
      </c>
      <c r="W47" s="112">
        <v>0</v>
      </c>
      <c r="X47" s="112">
        <v>0</v>
      </c>
      <c r="Y47" s="112">
        <v>38444</v>
      </c>
      <c r="Z47" s="113">
        <v>776485</v>
      </c>
      <c r="AA47" s="93"/>
      <c r="AB47" s="111">
        <v>5</v>
      </c>
      <c r="AC47" s="112">
        <v>0</v>
      </c>
      <c r="AD47" s="112">
        <v>0</v>
      </c>
      <c r="AE47" s="112">
        <v>0</v>
      </c>
      <c r="AF47" s="112">
        <v>0</v>
      </c>
      <c r="AG47" s="113">
        <v>0</v>
      </c>
    </row>
    <row r="48" spans="1:33" x14ac:dyDescent="0.2">
      <c r="A48" s="101">
        <v>413</v>
      </c>
      <c r="B48" s="102">
        <v>413114750</v>
      </c>
      <c r="C48" s="103" t="s">
        <v>491</v>
      </c>
      <c r="D48" s="104">
        <v>114</v>
      </c>
      <c r="E48" s="103" t="s">
        <v>146</v>
      </c>
      <c r="F48" s="104">
        <v>750</v>
      </c>
      <c r="G48" s="103" t="s">
        <v>430</v>
      </c>
      <c r="H48" s="105">
        <v>23</v>
      </c>
      <c r="I48" s="106">
        <v>10452</v>
      </c>
      <c r="J48" s="106">
        <v>7573</v>
      </c>
      <c r="K48" s="106">
        <v>0</v>
      </c>
      <c r="L48" s="106">
        <v>937.65</v>
      </c>
      <c r="M48" s="107">
        <v>18962.650000000001</v>
      </c>
      <c r="O48" s="108">
        <v>0</v>
      </c>
      <c r="P48" s="105">
        <v>0</v>
      </c>
      <c r="Q48" s="109">
        <v>0.09</v>
      </c>
      <c r="R48" s="109">
        <v>3.2749664164218401E-2</v>
      </c>
      <c r="S48" s="110">
        <v>0</v>
      </c>
      <c r="U48" s="111">
        <v>414575</v>
      </c>
      <c r="V48" s="112">
        <v>0</v>
      </c>
      <c r="W48" s="112">
        <v>0</v>
      </c>
      <c r="X48" s="112">
        <v>0</v>
      </c>
      <c r="Y48" s="112">
        <v>21567</v>
      </c>
      <c r="Z48" s="113">
        <v>436142</v>
      </c>
      <c r="AA48" s="93"/>
      <c r="AB48" s="111">
        <v>2</v>
      </c>
      <c r="AC48" s="112">
        <v>0</v>
      </c>
      <c r="AD48" s="112">
        <v>0</v>
      </c>
      <c r="AE48" s="112">
        <v>0</v>
      </c>
      <c r="AF48" s="112">
        <v>0</v>
      </c>
      <c r="AG48" s="113">
        <v>0</v>
      </c>
    </row>
    <row r="49" spans="1:33" x14ac:dyDescent="0.2">
      <c r="A49" s="101">
        <v>413</v>
      </c>
      <c r="B49" s="102">
        <v>413114755</v>
      </c>
      <c r="C49" s="103" t="s">
        <v>491</v>
      </c>
      <c r="D49" s="104">
        <v>114</v>
      </c>
      <c r="E49" s="103" t="s">
        <v>146</v>
      </c>
      <c r="F49" s="104">
        <v>755</v>
      </c>
      <c r="G49" s="103" t="s">
        <v>432</v>
      </c>
      <c r="H49" s="105">
        <v>6</v>
      </c>
      <c r="I49" s="106">
        <v>11396</v>
      </c>
      <c r="J49" s="106">
        <v>4764</v>
      </c>
      <c r="K49" s="106">
        <v>0</v>
      </c>
      <c r="L49" s="106">
        <v>937.65</v>
      </c>
      <c r="M49" s="107">
        <v>17097.650000000001</v>
      </c>
      <c r="O49" s="108">
        <v>0</v>
      </c>
      <c r="P49" s="105">
        <v>0</v>
      </c>
      <c r="Q49" s="109">
        <v>0.09</v>
      </c>
      <c r="R49" s="109">
        <v>1.7536350268726325E-2</v>
      </c>
      <c r="S49" s="110">
        <v>0</v>
      </c>
      <c r="U49" s="111">
        <v>96960</v>
      </c>
      <c r="V49" s="112">
        <v>0</v>
      </c>
      <c r="W49" s="112">
        <v>0</v>
      </c>
      <c r="X49" s="112">
        <v>0</v>
      </c>
      <c r="Y49" s="112">
        <v>5626</v>
      </c>
      <c r="Z49" s="113">
        <v>102586</v>
      </c>
      <c r="AA49" s="93"/>
      <c r="AB49" s="111">
        <v>2</v>
      </c>
      <c r="AC49" s="112">
        <v>0</v>
      </c>
      <c r="AD49" s="112">
        <v>0</v>
      </c>
      <c r="AE49" s="112">
        <v>0</v>
      </c>
      <c r="AF49" s="112">
        <v>0</v>
      </c>
      <c r="AG49" s="113">
        <v>0</v>
      </c>
    </row>
    <row r="50" spans="1:33" x14ac:dyDescent="0.2">
      <c r="A50" s="101">
        <v>414</v>
      </c>
      <c r="B50" s="102">
        <v>414603063</v>
      </c>
      <c r="C50" s="103" t="s">
        <v>492</v>
      </c>
      <c r="D50" s="104">
        <v>603</v>
      </c>
      <c r="E50" s="103" t="s">
        <v>387</v>
      </c>
      <c r="F50" s="104">
        <v>63</v>
      </c>
      <c r="G50" s="103" t="s">
        <v>95</v>
      </c>
      <c r="H50" s="105">
        <v>2</v>
      </c>
      <c r="I50" s="106">
        <v>9375</v>
      </c>
      <c r="J50" s="106">
        <v>2162</v>
      </c>
      <c r="K50" s="106">
        <v>0</v>
      </c>
      <c r="L50" s="106">
        <v>937.65</v>
      </c>
      <c r="M50" s="107">
        <v>12474.65</v>
      </c>
      <c r="O50" s="108">
        <v>0</v>
      </c>
      <c r="P50" s="105">
        <v>0</v>
      </c>
      <c r="Q50" s="109">
        <v>0.09</v>
      </c>
      <c r="R50" s="109">
        <v>8.8220394938157958E-3</v>
      </c>
      <c r="S50" s="110">
        <v>0</v>
      </c>
      <c r="U50" s="111">
        <v>23074</v>
      </c>
      <c r="V50" s="112">
        <v>0</v>
      </c>
      <c r="W50" s="112">
        <v>0</v>
      </c>
      <c r="X50" s="112">
        <v>0</v>
      </c>
      <c r="Y50" s="112">
        <v>1876</v>
      </c>
      <c r="Z50" s="113">
        <v>24950</v>
      </c>
      <c r="AA50" s="93"/>
      <c r="AB50" s="111">
        <v>0</v>
      </c>
      <c r="AC50" s="112">
        <v>0</v>
      </c>
      <c r="AD50" s="112">
        <v>0</v>
      </c>
      <c r="AE50" s="112">
        <v>0</v>
      </c>
      <c r="AF50" s="112">
        <v>0</v>
      </c>
      <c r="AG50" s="113">
        <v>0</v>
      </c>
    </row>
    <row r="51" spans="1:33" x14ac:dyDescent="0.2">
      <c r="A51" s="101">
        <v>414</v>
      </c>
      <c r="B51" s="102">
        <v>414603098</v>
      </c>
      <c r="C51" s="103" t="s">
        <v>492</v>
      </c>
      <c r="D51" s="104">
        <v>603</v>
      </c>
      <c r="E51" s="103" t="s">
        <v>387</v>
      </c>
      <c r="F51" s="104">
        <v>98</v>
      </c>
      <c r="G51" s="103" t="s">
        <v>130</v>
      </c>
      <c r="H51" s="105">
        <v>2</v>
      </c>
      <c r="I51" s="106">
        <v>11965</v>
      </c>
      <c r="J51" s="106">
        <v>18396</v>
      </c>
      <c r="K51" s="106">
        <v>0</v>
      </c>
      <c r="L51" s="106">
        <v>937.65</v>
      </c>
      <c r="M51" s="107">
        <v>31298.65</v>
      </c>
      <c r="O51" s="108">
        <v>0</v>
      </c>
      <c r="P51" s="105">
        <v>0</v>
      </c>
      <c r="Q51" s="109">
        <v>0.09</v>
      </c>
      <c r="R51" s="109">
        <v>3.1554431195762601E-2</v>
      </c>
      <c r="S51" s="110">
        <v>0</v>
      </c>
      <c r="U51" s="111">
        <v>60722</v>
      </c>
      <c r="V51" s="112">
        <v>0</v>
      </c>
      <c r="W51" s="112">
        <v>0</v>
      </c>
      <c r="X51" s="112">
        <v>0</v>
      </c>
      <c r="Y51" s="112">
        <v>1876</v>
      </c>
      <c r="Z51" s="113">
        <v>62598</v>
      </c>
      <c r="AA51" s="93"/>
      <c r="AB51" s="111">
        <v>0</v>
      </c>
      <c r="AC51" s="112">
        <v>0</v>
      </c>
      <c r="AD51" s="112">
        <v>0</v>
      </c>
      <c r="AE51" s="112">
        <v>0</v>
      </c>
      <c r="AF51" s="112">
        <v>0</v>
      </c>
      <c r="AG51" s="113">
        <v>0</v>
      </c>
    </row>
    <row r="52" spans="1:33" x14ac:dyDescent="0.2">
      <c r="A52" s="101">
        <v>414</v>
      </c>
      <c r="B52" s="102">
        <v>414603148</v>
      </c>
      <c r="C52" s="103" t="s">
        <v>492</v>
      </c>
      <c r="D52" s="104">
        <v>603</v>
      </c>
      <c r="E52" s="103" t="s">
        <v>387</v>
      </c>
      <c r="F52" s="104">
        <v>148</v>
      </c>
      <c r="G52" s="103" t="s">
        <v>180</v>
      </c>
      <c r="H52" s="105">
        <v>1</v>
      </c>
      <c r="I52" s="106">
        <v>0</v>
      </c>
      <c r="J52" s="106">
        <v>0</v>
      </c>
      <c r="K52" s="106">
        <v>0</v>
      </c>
      <c r="L52" s="106">
        <v>937.65</v>
      </c>
      <c r="M52" s="107">
        <v>937.65</v>
      </c>
      <c r="O52" s="108">
        <v>0</v>
      </c>
      <c r="P52" s="105">
        <v>0</v>
      </c>
      <c r="Q52" s="109">
        <v>0.09</v>
      </c>
      <c r="R52" s="109">
        <v>0</v>
      </c>
      <c r="S52" s="110">
        <v>0</v>
      </c>
      <c r="U52" s="111">
        <v>0</v>
      </c>
      <c r="V52" s="112">
        <v>0</v>
      </c>
      <c r="W52" s="112">
        <v>0</v>
      </c>
      <c r="X52" s="112">
        <v>0</v>
      </c>
      <c r="Y52" s="112">
        <v>938</v>
      </c>
      <c r="Z52" s="113">
        <v>938</v>
      </c>
      <c r="AA52" s="93"/>
      <c r="AB52" s="111">
        <v>0</v>
      </c>
      <c r="AC52" s="112">
        <v>0</v>
      </c>
      <c r="AD52" s="112">
        <v>0</v>
      </c>
      <c r="AE52" s="112">
        <v>0</v>
      </c>
      <c r="AF52" s="112">
        <v>0</v>
      </c>
      <c r="AG52" s="113">
        <v>0</v>
      </c>
    </row>
    <row r="53" spans="1:33" x14ac:dyDescent="0.2">
      <c r="A53" s="101">
        <v>414</v>
      </c>
      <c r="B53" s="102">
        <v>414603209</v>
      </c>
      <c r="C53" s="103" t="s">
        <v>492</v>
      </c>
      <c r="D53" s="104">
        <v>603</v>
      </c>
      <c r="E53" s="103" t="s">
        <v>387</v>
      </c>
      <c r="F53" s="104">
        <v>209</v>
      </c>
      <c r="G53" s="103" t="s">
        <v>241</v>
      </c>
      <c r="H53" s="105">
        <v>67</v>
      </c>
      <c r="I53" s="106">
        <v>12061</v>
      </c>
      <c r="J53" s="106">
        <v>2663</v>
      </c>
      <c r="K53" s="106">
        <v>0</v>
      </c>
      <c r="L53" s="106">
        <v>937.65</v>
      </c>
      <c r="M53" s="107">
        <v>15661.65</v>
      </c>
      <c r="O53" s="108">
        <v>0</v>
      </c>
      <c r="P53" s="105">
        <v>0</v>
      </c>
      <c r="Q53" s="109">
        <v>0.18</v>
      </c>
      <c r="R53" s="109">
        <v>4.5390443164225837E-2</v>
      </c>
      <c r="S53" s="110">
        <v>0</v>
      </c>
      <c r="U53" s="111">
        <v>986508</v>
      </c>
      <c r="V53" s="112">
        <v>0</v>
      </c>
      <c r="W53" s="112">
        <v>0</v>
      </c>
      <c r="X53" s="112">
        <v>0</v>
      </c>
      <c r="Y53" s="112">
        <v>62822</v>
      </c>
      <c r="Z53" s="113">
        <v>1049330</v>
      </c>
      <c r="AA53" s="93"/>
      <c r="AB53" s="111">
        <v>0</v>
      </c>
      <c r="AC53" s="112">
        <v>0</v>
      </c>
      <c r="AD53" s="112">
        <v>0</v>
      </c>
      <c r="AE53" s="112">
        <v>0</v>
      </c>
      <c r="AF53" s="112">
        <v>0</v>
      </c>
      <c r="AG53" s="113">
        <v>0</v>
      </c>
    </row>
    <row r="54" spans="1:33" x14ac:dyDescent="0.2">
      <c r="A54" s="101">
        <v>414</v>
      </c>
      <c r="B54" s="102">
        <v>414603236</v>
      </c>
      <c r="C54" s="103" t="s">
        <v>492</v>
      </c>
      <c r="D54" s="104">
        <v>603</v>
      </c>
      <c r="E54" s="103" t="s">
        <v>387</v>
      </c>
      <c r="F54" s="104">
        <v>236</v>
      </c>
      <c r="G54" s="103" t="s">
        <v>268</v>
      </c>
      <c r="H54" s="105">
        <v>166</v>
      </c>
      <c r="I54" s="106">
        <v>12053</v>
      </c>
      <c r="J54" s="106">
        <v>2357</v>
      </c>
      <c r="K54" s="106">
        <v>0</v>
      </c>
      <c r="L54" s="106">
        <v>937.65</v>
      </c>
      <c r="M54" s="107">
        <v>15347.65</v>
      </c>
      <c r="O54" s="108">
        <v>0</v>
      </c>
      <c r="P54" s="105">
        <v>0</v>
      </c>
      <c r="Q54" s="109">
        <v>0.18</v>
      </c>
      <c r="R54" s="109">
        <v>2.5908090039176813E-2</v>
      </c>
      <c r="S54" s="110">
        <v>0</v>
      </c>
      <c r="U54" s="111">
        <v>2392060</v>
      </c>
      <c r="V54" s="112">
        <v>0</v>
      </c>
      <c r="W54" s="112">
        <v>0</v>
      </c>
      <c r="X54" s="112">
        <v>0</v>
      </c>
      <c r="Y54" s="112">
        <v>155650</v>
      </c>
      <c r="Z54" s="113">
        <v>2547710</v>
      </c>
      <c r="AA54" s="93"/>
      <c r="AB54" s="111">
        <v>0</v>
      </c>
      <c r="AC54" s="112">
        <v>0</v>
      </c>
      <c r="AD54" s="112">
        <v>0</v>
      </c>
      <c r="AE54" s="112">
        <v>0</v>
      </c>
      <c r="AF54" s="112">
        <v>0</v>
      </c>
      <c r="AG54" s="113">
        <v>0</v>
      </c>
    </row>
    <row r="55" spans="1:33" x14ac:dyDescent="0.2">
      <c r="A55" s="101">
        <v>414</v>
      </c>
      <c r="B55" s="102">
        <v>414603263</v>
      </c>
      <c r="C55" s="103" t="s">
        <v>492</v>
      </c>
      <c r="D55" s="104">
        <v>603</v>
      </c>
      <c r="E55" s="103" t="s">
        <v>387</v>
      </c>
      <c r="F55" s="104">
        <v>263</v>
      </c>
      <c r="G55" s="103" t="s">
        <v>295</v>
      </c>
      <c r="H55" s="105">
        <v>3</v>
      </c>
      <c r="I55" s="106">
        <v>9966</v>
      </c>
      <c r="J55" s="106">
        <v>3885</v>
      </c>
      <c r="K55" s="106">
        <v>0</v>
      </c>
      <c r="L55" s="106">
        <v>937.65</v>
      </c>
      <c r="M55" s="107">
        <v>14788.65</v>
      </c>
      <c r="O55" s="108">
        <v>0</v>
      </c>
      <c r="P55" s="105">
        <v>0</v>
      </c>
      <c r="Q55" s="109">
        <v>0.09</v>
      </c>
      <c r="R55" s="109">
        <v>4.3296390483132045E-2</v>
      </c>
      <c r="S55" s="110">
        <v>0</v>
      </c>
      <c r="U55" s="111">
        <v>41553</v>
      </c>
      <c r="V55" s="112">
        <v>0</v>
      </c>
      <c r="W55" s="112">
        <v>0</v>
      </c>
      <c r="X55" s="112">
        <v>0</v>
      </c>
      <c r="Y55" s="112">
        <v>2814</v>
      </c>
      <c r="Z55" s="113">
        <v>44367</v>
      </c>
      <c r="AA55" s="93"/>
      <c r="AB55" s="111">
        <v>0</v>
      </c>
      <c r="AC55" s="112">
        <v>0</v>
      </c>
      <c r="AD55" s="112">
        <v>0</v>
      </c>
      <c r="AE55" s="112">
        <v>0</v>
      </c>
      <c r="AF55" s="112">
        <v>0</v>
      </c>
      <c r="AG55" s="113">
        <v>0</v>
      </c>
    </row>
    <row r="56" spans="1:33" x14ac:dyDescent="0.2">
      <c r="A56" s="101">
        <v>414</v>
      </c>
      <c r="B56" s="102">
        <v>414603341</v>
      </c>
      <c r="C56" s="103" t="s">
        <v>492</v>
      </c>
      <c r="D56" s="104">
        <v>603</v>
      </c>
      <c r="E56" s="103" t="s">
        <v>387</v>
      </c>
      <c r="F56" s="104">
        <v>341</v>
      </c>
      <c r="G56" s="103" t="s">
        <v>373</v>
      </c>
      <c r="H56" s="105">
        <v>4</v>
      </c>
      <c r="I56" s="106">
        <v>0</v>
      </c>
      <c r="J56" s="106">
        <v>0</v>
      </c>
      <c r="K56" s="106">
        <v>0</v>
      </c>
      <c r="L56" s="106">
        <v>937.65</v>
      </c>
      <c r="M56" s="107">
        <v>937.65</v>
      </c>
      <c r="O56" s="108">
        <v>0</v>
      </c>
      <c r="P56" s="105">
        <v>0</v>
      </c>
      <c r="Q56" s="109">
        <v>0.09</v>
      </c>
      <c r="R56" s="109">
        <v>0</v>
      </c>
      <c r="S56" s="110">
        <v>0</v>
      </c>
      <c r="U56" s="111">
        <v>0</v>
      </c>
      <c r="V56" s="112">
        <v>0</v>
      </c>
      <c r="W56" s="112">
        <v>0</v>
      </c>
      <c r="X56" s="112">
        <v>0</v>
      </c>
      <c r="Y56" s="112">
        <v>3751</v>
      </c>
      <c r="Z56" s="113">
        <v>3751</v>
      </c>
      <c r="AA56" s="93"/>
      <c r="AB56" s="111">
        <v>0</v>
      </c>
      <c r="AC56" s="112">
        <v>0</v>
      </c>
      <c r="AD56" s="112">
        <v>0</v>
      </c>
      <c r="AE56" s="112">
        <v>0</v>
      </c>
      <c r="AF56" s="112">
        <v>0</v>
      </c>
      <c r="AG56" s="113">
        <v>0</v>
      </c>
    </row>
    <row r="57" spans="1:33" x14ac:dyDescent="0.2">
      <c r="A57" s="101">
        <v>414</v>
      </c>
      <c r="B57" s="102">
        <v>414603603</v>
      </c>
      <c r="C57" s="103" t="s">
        <v>492</v>
      </c>
      <c r="D57" s="104">
        <v>603</v>
      </c>
      <c r="E57" s="103" t="s">
        <v>387</v>
      </c>
      <c r="F57" s="104">
        <v>603</v>
      </c>
      <c r="G57" s="103" t="s">
        <v>387</v>
      </c>
      <c r="H57" s="105">
        <v>80</v>
      </c>
      <c r="I57" s="106">
        <v>11544</v>
      </c>
      <c r="J57" s="106">
        <v>1812</v>
      </c>
      <c r="K57" s="106">
        <v>0</v>
      </c>
      <c r="L57" s="106">
        <v>937.65</v>
      </c>
      <c r="M57" s="107">
        <v>14293.65</v>
      </c>
      <c r="O57" s="108">
        <v>0</v>
      </c>
      <c r="P57" s="105">
        <v>0</v>
      </c>
      <c r="Q57" s="109">
        <v>0.18</v>
      </c>
      <c r="R57" s="109">
        <v>5.8993131547097191E-2</v>
      </c>
      <c r="S57" s="110">
        <v>0</v>
      </c>
      <c r="U57" s="111">
        <v>1068480</v>
      </c>
      <c r="V57" s="112">
        <v>0</v>
      </c>
      <c r="W57" s="112">
        <v>0</v>
      </c>
      <c r="X57" s="112">
        <v>0</v>
      </c>
      <c r="Y57" s="112">
        <v>75013</v>
      </c>
      <c r="Z57" s="113">
        <v>1143493</v>
      </c>
      <c r="AA57" s="93"/>
      <c r="AB57" s="111">
        <v>0</v>
      </c>
      <c r="AC57" s="112">
        <v>0</v>
      </c>
      <c r="AD57" s="112">
        <v>0</v>
      </c>
      <c r="AE57" s="112">
        <v>0</v>
      </c>
      <c r="AF57" s="112">
        <v>0</v>
      </c>
      <c r="AG57" s="113">
        <v>0</v>
      </c>
    </row>
    <row r="58" spans="1:33" x14ac:dyDescent="0.2">
      <c r="A58" s="101">
        <v>414</v>
      </c>
      <c r="B58" s="102">
        <v>414603635</v>
      </c>
      <c r="C58" s="103" t="s">
        <v>492</v>
      </c>
      <c r="D58" s="104">
        <v>603</v>
      </c>
      <c r="E58" s="103" t="s">
        <v>387</v>
      </c>
      <c r="F58" s="104">
        <v>635</v>
      </c>
      <c r="G58" s="103" t="s">
        <v>397</v>
      </c>
      <c r="H58" s="105">
        <v>26</v>
      </c>
      <c r="I58" s="106">
        <v>10572</v>
      </c>
      <c r="J58" s="106">
        <v>4971</v>
      </c>
      <c r="K58" s="106">
        <v>0</v>
      </c>
      <c r="L58" s="106">
        <v>937.65</v>
      </c>
      <c r="M58" s="107">
        <v>16480.650000000001</v>
      </c>
      <c r="O58" s="108">
        <v>0</v>
      </c>
      <c r="P58" s="105">
        <v>0</v>
      </c>
      <c r="Q58" s="109">
        <v>0.09</v>
      </c>
      <c r="R58" s="109">
        <v>1.6493575304184722E-2</v>
      </c>
      <c r="S58" s="110">
        <v>0</v>
      </c>
      <c r="U58" s="111">
        <v>404118</v>
      </c>
      <c r="V58" s="112">
        <v>0</v>
      </c>
      <c r="W58" s="112">
        <v>0</v>
      </c>
      <c r="X58" s="112">
        <v>0</v>
      </c>
      <c r="Y58" s="112">
        <v>24378</v>
      </c>
      <c r="Z58" s="113">
        <v>428496</v>
      </c>
      <c r="AA58" s="93"/>
      <c r="AB58" s="111">
        <v>0</v>
      </c>
      <c r="AC58" s="112">
        <v>0</v>
      </c>
      <c r="AD58" s="112">
        <v>0</v>
      </c>
      <c r="AE58" s="112">
        <v>0</v>
      </c>
      <c r="AF58" s="112">
        <v>0</v>
      </c>
      <c r="AG58" s="113">
        <v>0</v>
      </c>
    </row>
    <row r="59" spans="1:33" x14ac:dyDescent="0.2">
      <c r="A59" s="101">
        <v>414</v>
      </c>
      <c r="B59" s="102">
        <v>414603715</v>
      </c>
      <c r="C59" s="103" t="s">
        <v>492</v>
      </c>
      <c r="D59" s="104">
        <v>603</v>
      </c>
      <c r="E59" s="103" t="s">
        <v>387</v>
      </c>
      <c r="F59" s="104">
        <v>715</v>
      </c>
      <c r="G59" s="103" t="s">
        <v>421</v>
      </c>
      <c r="H59" s="105">
        <v>12</v>
      </c>
      <c r="I59" s="106">
        <v>11538</v>
      </c>
      <c r="J59" s="106">
        <v>7874</v>
      </c>
      <c r="K59" s="106">
        <v>0</v>
      </c>
      <c r="L59" s="106">
        <v>937.65</v>
      </c>
      <c r="M59" s="107">
        <v>20349.650000000001</v>
      </c>
      <c r="O59" s="108">
        <v>0</v>
      </c>
      <c r="P59" s="105">
        <v>0</v>
      </c>
      <c r="Q59" s="109">
        <v>0.09</v>
      </c>
      <c r="R59" s="109">
        <v>1.2049728407282309E-2</v>
      </c>
      <c r="S59" s="110">
        <v>0</v>
      </c>
      <c r="U59" s="111">
        <v>232944</v>
      </c>
      <c r="V59" s="112">
        <v>0</v>
      </c>
      <c r="W59" s="112">
        <v>0</v>
      </c>
      <c r="X59" s="112">
        <v>0</v>
      </c>
      <c r="Y59" s="112">
        <v>11251</v>
      </c>
      <c r="Z59" s="113">
        <v>244195</v>
      </c>
      <c r="AA59" s="93"/>
      <c r="AB59" s="111">
        <v>0</v>
      </c>
      <c r="AC59" s="112">
        <v>0</v>
      </c>
      <c r="AD59" s="112">
        <v>0</v>
      </c>
      <c r="AE59" s="112">
        <v>0</v>
      </c>
      <c r="AF59" s="112">
        <v>0</v>
      </c>
      <c r="AG59" s="113">
        <v>0</v>
      </c>
    </row>
    <row r="60" spans="1:33" x14ac:dyDescent="0.2">
      <c r="A60" s="101">
        <v>416</v>
      </c>
      <c r="B60" s="102">
        <v>416035035</v>
      </c>
      <c r="C60" s="103" t="s">
        <v>493</v>
      </c>
      <c r="D60" s="104">
        <v>35</v>
      </c>
      <c r="E60" s="103" t="s">
        <v>67</v>
      </c>
      <c r="F60" s="104">
        <v>35</v>
      </c>
      <c r="G60" s="103" t="s">
        <v>67</v>
      </c>
      <c r="H60" s="105">
        <v>576</v>
      </c>
      <c r="I60" s="106">
        <v>13597</v>
      </c>
      <c r="J60" s="106">
        <v>4688</v>
      </c>
      <c r="K60" s="106">
        <v>90.005208333333329</v>
      </c>
      <c r="L60" s="106">
        <v>937.65</v>
      </c>
      <c r="M60" s="107">
        <v>19312.655208333334</v>
      </c>
      <c r="O60" s="108">
        <v>0</v>
      </c>
      <c r="P60" s="105">
        <v>0</v>
      </c>
      <c r="Q60" s="109">
        <v>0.18</v>
      </c>
      <c r="R60" s="109">
        <v>0.16912741853149985</v>
      </c>
      <c r="S60" s="110">
        <v>0</v>
      </c>
      <c r="U60" s="111">
        <v>10532160</v>
      </c>
      <c r="V60" s="112">
        <v>51843</v>
      </c>
      <c r="W60" s="112">
        <v>0</v>
      </c>
      <c r="X60" s="112">
        <v>0</v>
      </c>
      <c r="Y60" s="112">
        <v>540086</v>
      </c>
      <c r="Z60" s="113">
        <v>11124089</v>
      </c>
      <c r="AA60" s="93"/>
      <c r="AB60" s="111">
        <v>0</v>
      </c>
      <c r="AC60" s="112">
        <v>0</v>
      </c>
      <c r="AD60" s="112">
        <v>0</v>
      </c>
      <c r="AE60" s="112">
        <v>0</v>
      </c>
      <c r="AF60" s="112">
        <v>0</v>
      </c>
      <c r="AG60" s="113">
        <v>0</v>
      </c>
    </row>
    <row r="61" spans="1:33" x14ac:dyDescent="0.2">
      <c r="A61" s="101">
        <v>416</v>
      </c>
      <c r="B61" s="102">
        <v>416035044</v>
      </c>
      <c r="C61" s="103" t="s">
        <v>493</v>
      </c>
      <c r="D61" s="104">
        <v>35</v>
      </c>
      <c r="E61" s="103" t="s">
        <v>67</v>
      </c>
      <c r="F61" s="104">
        <v>44</v>
      </c>
      <c r="G61" s="103" t="s">
        <v>76</v>
      </c>
      <c r="H61" s="105">
        <v>4</v>
      </c>
      <c r="I61" s="106">
        <v>12780</v>
      </c>
      <c r="J61" s="106">
        <v>258</v>
      </c>
      <c r="K61" s="106">
        <v>0</v>
      </c>
      <c r="L61" s="106">
        <v>937.65</v>
      </c>
      <c r="M61" s="107">
        <v>13975.65</v>
      </c>
      <c r="O61" s="108">
        <v>0</v>
      </c>
      <c r="P61" s="105">
        <v>0</v>
      </c>
      <c r="Q61" s="109">
        <v>0.18</v>
      </c>
      <c r="R61" s="109">
        <v>6.2873237656336595E-2</v>
      </c>
      <c r="S61" s="110">
        <v>0</v>
      </c>
      <c r="U61" s="111">
        <v>52152</v>
      </c>
      <c r="V61" s="112">
        <v>0</v>
      </c>
      <c r="W61" s="112">
        <v>0</v>
      </c>
      <c r="X61" s="112">
        <v>0</v>
      </c>
      <c r="Y61" s="112">
        <v>3751</v>
      </c>
      <c r="Z61" s="113">
        <v>55903</v>
      </c>
      <c r="AA61" s="93"/>
      <c r="AB61" s="111">
        <v>0</v>
      </c>
      <c r="AC61" s="112">
        <v>0</v>
      </c>
      <c r="AD61" s="112">
        <v>0</v>
      </c>
      <c r="AE61" s="112">
        <v>0</v>
      </c>
      <c r="AF61" s="112">
        <v>0</v>
      </c>
      <c r="AG61" s="113">
        <v>0</v>
      </c>
    </row>
    <row r="62" spans="1:33" x14ac:dyDescent="0.2">
      <c r="A62" s="101">
        <v>416</v>
      </c>
      <c r="B62" s="102">
        <v>416035073</v>
      </c>
      <c r="C62" s="103" t="s">
        <v>493</v>
      </c>
      <c r="D62" s="104">
        <v>35</v>
      </c>
      <c r="E62" s="103" t="s">
        <v>67</v>
      </c>
      <c r="F62" s="104">
        <v>73</v>
      </c>
      <c r="G62" s="103" t="s">
        <v>105</v>
      </c>
      <c r="H62" s="105">
        <v>1</v>
      </c>
      <c r="I62" s="106">
        <v>16825</v>
      </c>
      <c r="J62" s="106">
        <v>11721</v>
      </c>
      <c r="K62" s="106">
        <v>0</v>
      </c>
      <c r="L62" s="106">
        <v>937.65</v>
      </c>
      <c r="M62" s="107">
        <v>29483.65</v>
      </c>
      <c r="O62" s="108">
        <v>0</v>
      </c>
      <c r="P62" s="105">
        <v>0</v>
      </c>
      <c r="Q62" s="109">
        <v>0.09</v>
      </c>
      <c r="R62" s="109">
        <v>1.0020606113344996E-2</v>
      </c>
      <c r="S62" s="110">
        <v>0</v>
      </c>
      <c r="U62" s="111">
        <v>28546</v>
      </c>
      <c r="V62" s="112">
        <v>0</v>
      </c>
      <c r="W62" s="112">
        <v>0</v>
      </c>
      <c r="X62" s="112">
        <v>0</v>
      </c>
      <c r="Y62" s="112">
        <v>938</v>
      </c>
      <c r="Z62" s="113">
        <v>29484</v>
      </c>
      <c r="AA62" s="93"/>
      <c r="AB62" s="111">
        <v>0</v>
      </c>
      <c r="AC62" s="112">
        <v>0</v>
      </c>
      <c r="AD62" s="112">
        <v>0</v>
      </c>
      <c r="AE62" s="112">
        <v>0</v>
      </c>
      <c r="AF62" s="112">
        <v>0</v>
      </c>
      <c r="AG62" s="113">
        <v>0</v>
      </c>
    </row>
    <row r="63" spans="1:33" x14ac:dyDescent="0.2">
      <c r="A63" s="101">
        <v>416</v>
      </c>
      <c r="B63" s="102">
        <v>416035244</v>
      </c>
      <c r="C63" s="103" t="s">
        <v>493</v>
      </c>
      <c r="D63" s="104">
        <v>35</v>
      </c>
      <c r="E63" s="103" t="s">
        <v>67</v>
      </c>
      <c r="F63" s="104">
        <v>244</v>
      </c>
      <c r="G63" s="103" t="s">
        <v>276</v>
      </c>
      <c r="H63" s="105">
        <v>5</v>
      </c>
      <c r="I63" s="106">
        <v>13892</v>
      </c>
      <c r="J63" s="106">
        <v>5412</v>
      </c>
      <c r="K63" s="106">
        <v>0</v>
      </c>
      <c r="L63" s="106">
        <v>937.65</v>
      </c>
      <c r="M63" s="107">
        <v>20241.650000000001</v>
      </c>
      <c r="O63" s="108">
        <v>0.79947494772544081</v>
      </c>
      <c r="P63" s="105">
        <v>0</v>
      </c>
      <c r="Q63" s="109">
        <v>0.09</v>
      </c>
      <c r="R63" s="109">
        <v>0.12055942472000247</v>
      </c>
      <c r="S63" s="110">
        <v>0</v>
      </c>
      <c r="U63" s="111">
        <v>111953</v>
      </c>
      <c r="V63" s="112">
        <v>0</v>
      </c>
      <c r="W63" s="112">
        <v>-15433.06439089191</v>
      </c>
      <c r="X63" s="112">
        <v>0</v>
      </c>
      <c r="Y63" s="112">
        <v>4689</v>
      </c>
      <c r="Z63" s="113">
        <v>101208.93560910808</v>
      </c>
      <c r="AA63" s="93"/>
      <c r="AB63" s="111">
        <v>1</v>
      </c>
      <c r="AC63" s="112">
        <v>0.79947494772544081</v>
      </c>
      <c r="AD63" s="112">
        <v>15433.06439089191</v>
      </c>
      <c r="AE63" s="112">
        <v>0</v>
      </c>
      <c r="AF63" s="112">
        <v>750</v>
      </c>
      <c r="AG63" s="113">
        <v>16183</v>
      </c>
    </row>
    <row r="64" spans="1:33" x14ac:dyDescent="0.2">
      <c r="A64" s="101">
        <v>416</v>
      </c>
      <c r="B64" s="102">
        <v>416035285</v>
      </c>
      <c r="C64" s="103" t="s">
        <v>493</v>
      </c>
      <c r="D64" s="104">
        <v>35</v>
      </c>
      <c r="E64" s="103" t="s">
        <v>67</v>
      </c>
      <c r="F64" s="104">
        <v>285</v>
      </c>
      <c r="G64" s="103" t="s">
        <v>317</v>
      </c>
      <c r="H64" s="105">
        <v>3</v>
      </c>
      <c r="I64" s="106">
        <v>11260</v>
      </c>
      <c r="J64" s="106">
        <v>3176</v>
      </c>
      <c r="K64" s="106">
        <v>0</v>
      </c>
      <c r="L64" s="106">
        <v>937.65</v>
      </c>
      <c r="M64" s="107">
        <v>15373.65</v>
      </c>
      <c r="O64" s="108">
        <v>0</v>
      </c>
      <c r="P64" s="105">
        <v>0</v>
      </c>
      <c r="Q64" s="109">
        <v>0.09</v>
      </c>
      <c r="R64" s="109">
        <v>3.6335617660578738E-2</v>
      </c>
      <c r="S64" s="110">
        <v>0</v>
      </c>
      <c r="U64" s="111">
        <v>43308</v>
      </c>
      <c r="V64" s="112">
        <v>0</v>
      </c>
      <c r="W64" s="112">
        <v>0</v>
      </c>
      <c r="X64" s="112">
        <v>0</v>
      </c>
      <c r="Y64" s="112">
        <v>2813</v>
      </c>
      <c r="Z64" s="113">
        <v>46121</v>
      </c>
      <c r="AA64" s="93"/>
      <c r="AB64" s="111">
        <v>0</v>
      </c>
      <c r="AC64" s="112">
        <v>0</v>
      </c>
      <c r="AD64" s="112">
        <v>0</v>
      </c>
      <c r="AE64" s="112">
        <v>0</v>
      </c>
      <c r="AF64" s="112">
        <v>0</v>
      </c>
      <c r="AG64" s="113">
        <v>0</v>
      </c>
    </row>
    <row r="65" spans="1:33" x14ac:dyDescent="0.2">
      <c r="A65" s="101">
        <v>416</v>
      </c>
      <c r="B65" s="102">
        <v>416035305</v>
      </c>
      <c r="C65" s="103" t="s">
        <v>493</v>
      </c>
      <c r="D65" s="104">
        <v>35</v>
      </c>
      <c r="E65" s="103" t="s">
        <v>67</v>
      </c>
      <c r="F65" s="104">
        <v>305</v>
      </c>
      <c r="G65" s="103" t="s">
        <v>337</v>
      </c>
      <c r="H65" s="105">
        <v>1</v>
      </c>
      <c r="I65" s="106">
        <v>16181</v>
      </c>
      <c r="J65" s="106">
        <v>5831</v>
      </c>
      <c r="K65" s="106">
        <v>0</v>
      </c>
      <c r="L65" s="106">
        <v>937.65</v>
      </c>
      <c r="M65" s="107">
        <v>22949.65</v>
      </c>
      <c r="O65" s="108">
        <v>0</v>
      </c>
      <c r="P65" s="105">
        <v>0</v>
      </c>
      <c r="Q65" s="109">
        <v>0.09</v>
      </c>
      <c r="R65" s="109">
        <v>2.192333484432708E-2</v>
      </c>
      <c r="S65" s="110">
        <v>0</v>
      </c>
      <c r="U65" s="111">
        <v>22012</v>
      </c>
      <c r="V65" s="112">
        <v>0</v>
      </c>
      <c r="W65" s="112">
        <v>0</v>
      </c>
      <c r="X65" s="112">
        <v>0</v>
      </c>
      <c r="Y65" s="112">
        <v>938</v>
      </c>
      <c r="Z65" s="113">
        <v>22950</v>
      </c>
      <c r="AA65" s="93"/>
      <c r="AB65" s="111">
        <v>0</v>
      </c>
      <c r="AC65" s="112">
        <v>0</v>
      </c>
      <c r="AD65" s="112">
        <v>0</v>
      </c>
      <c r="AE65" s="112">
        <v>0</v>
      </c>
      <c r="AF65" s="112">
        <v>0</v>
      </c>
      <c r="AG65" s="113">
        <v>0</v>
      </c>
    </row>
    <row r="66" spans="1:33" x14ac:dyDescent="0.2">
      <c r="A66" s="101">
        <v>417</v>
      </c>
      <c r="B66" s="102">
        <v>417035035</v>
      </c>
      <c r="C66" s="103" t="s">
        <v>494</v>
      </c>
      <c r="D66" s="104">
        <v>35</v>
      </c>
      <c r="E66" s="103" t="s">
        <v>67</v>
      </c>
      <c r="F66" s="104">
        <v>35</v>
      </c>
      <c r="G66" s="103" t="s">
        <v>67</v>
      </c>
      <c r="H66" s="105">
        <v>315</v>
      </c>
      <c r="I66" s="106">
        <v>13531</v>
      </c>
      <c r="J66" s="106">
        <v>4666</v>
      </c>
      <c r="K66" s="106">
        <v>0</v>
      </c>
      <c r="L66" s="106">
        <v>937.65</v>
      </c>
      <c r="M66" s="107">
        <v>19134.650000000001</v>
      </c>
      <c r="O66" s="108">
        <v>0</v>
      </c>
      <c r="P66" s="105">
        <v>0</v>
      </c>
      <c r="Q66" s="109">
        <v>0.18</v>
      </c>
      <c r="R66" s="109">
        <v>0.16912741853149985</v>
      </c>
      <c r="S66" s="110">
        <v>0</v>
      </c>
      <c r="U66" s="111">
        <v>5732055</v>
      </c>
      <c r="V66" s="112">
        <v>0</v>
      </c>
      <c r="W66" s="112">
        <v>0</v>
      </c>
      <c r="X66" s="112">
        <v>0</v>
      </c>
      <c r="Y66" s="112">
        <v>295358</v>
      </c>
      <c r="Z66" s="113">
        <v>6027413</v>
      </c>
      <c r="AA66" s="93"/>
      <c r="AB66" s="111">
        <v>0</v>
      </c>
      <c r="AC66" s="112">
        <v>0</v>
      </c>
      <c r="AD66" s="112">
        <v>0</v>
      </c>
      <c r="AE66" s="112">
        <v>0</v>
      </c>
      <c r="AF66" s="112">
        <v>0</v>
      </c>
      <c r="AG66" s="113">
        <v>0</v>
      </c>
    </row>
    <row r="67" spans="1:33" x14ac:dyDescent="0.2">
      <c r="A67" s="101">
        <v>417</v>
      </c>
      <c r="B67" s="102">
        <v>417035073</v>
      </c>
      <c r="C67" s="103" t="s">
        <v>494</v>
      </c>
      <c r="D67" s="104">
        <v>35</v>
      </c>
      <c r="E67" s="103" t="s">
        <v>67</v>
      </c>
      <c r="F67" s="104">
        <v>73</v>
      </c>
      <c r="G67" s="103" t="s">
        <v>105</v>
      </c>
      <c r="H67" s="105">
        <v>1</v>
      </c>
      <c r="I67" s="106">
        <v>11312.126870607293</v>
      </c>
      <c r="J67" s="106">
        <v>7880</v>
      </c>
      <c r="K67" s="106">
        <v>0</v>
      </c>
      <c r="L67" s="106">
        <v>937.65</v>
      </c>
      <c r="M67" s="107">
        <v>20129.776870607297</v>
      </c>
      <c r="O67" s="108">
        <v>0</v>
      </c>
      <c r="P67" s="105">
        <v>0</v>
      </c>
      <c r="Q67" s="109">
        <v>0.09</v>
      </c>
      <c r="R67" s="109">
        <v>1.0020606113344996E-2</v>
      </c>
      <c r="S67" s="110">
        <v>0</v>
      </c>
      <c r="U67" s="111">
        <v>19192</v>
      </c>
      <c r="V67" s="112">
        <v>0</v>
      </c>
      <c r="W67" s="112">
        <v>0</v>
      </c>
      <c r="X67" s="112">
        <v>0</v>
      </c>
      <c r="Y67" s="112">
        <v>938</v>
      </c>
      <c r="Z67" s="113">
        <v>20130</v>
      </c>
      <c r="AA67" s="93"/>
      <c r="AB67" s="111">
        <v>0</v>
      </c>
      <c r="AC67" s="112">
        <v>0</v>
      </c>
      <c r="AD67" s="112">
        <v>0</v>
      </c>
      <c r="AE67" s="112">
        <v>0</v>
      </c>
      <c r="AF67" s="112">
        <v>0</v>
      </c>
      <c r="AG67" s="113">
        <v>0</v>
      </c>
    </row>
    <row r="68" spans="1:33" x14ac:dyDescent="0.2">
      <c r="A68" s="101">
        <v>417</v>
      </c>
      <c r="B68" s="102">
        <v>417035100</v>
      </c>
      <c r="C68" s="103" t="s">
        <v>494</v>
      </c>
      <c r="D68" s="104">
        <v>35</v>
      </c>
      <c r="E68" s="103" t="s">
        <v>67</v>
      </c>
      <c r="F68" s="104">
        <v>100</v>
      </c>
      <c r="G68" s="103" t="s">
        <v>132</v>
      </c>
      <c r="H68" s="105">
        <v>4</v>
      </c>
      <c r="I68" s="106">
        <v>14633</v>
      </c>
      <c r="J68" s="106">
        <v>6631</v>
      </c>
      <c r="K68" s="106">
        <v>0</v>
      </c>
      <c r="L68" s="106">
        <v>937.65</v>
      </c>
      <c r="M68" s="107">
        <v>22201.65</v>
      </c>
      <c r="O68" s="108">
        <v>0</v>
      </c>
      <c r="P68" s="105">
        <v>0</v>
      </c>
      <c r="Q68" s="109">
        <v>0.09</v>
      </c>
      <c r="R68" s="109">
        <v>3.1856807765564127E-2</v>
      </c>
      <c r="S68" s="110">
        <v>0</v>
      </c>
      <c r="U68" s="111">
        <v>85056</v>
      </c>
      <c r="V68" s="112">
        <v>0</v>
      </c>
      <c r="W68" s="112">
        <v>0</v>
      </c>
      <c r="X68" s="112">
        <v>0</v>
      </c>
      <c r="Y68" s="112">
        <v>3752</v>
      </c>
      <c r="Z68" s="113">
        <v>88808</v>
      </c>
      <c r="AA68" s="93"/>
      <c r="AB68" s="111">
        <v>0</v>
      </c>
      <c r="AC68" s="112">
        <v>0</v>
      </c>
      <c r="AD68" s="112">
        <v>0</v>
      </c>
      <c r="AE68" s="112">
        <v>0</v>
      </c>
      <c r="AF68" s="112">
        <v>0</v>
      </c>
      <c r="AG68" s="113">
        <v>0</v>
      </c>
    </row>
    <row r="69" spans="1:33" x14ac:dyDescent="0.2">
      <c r="A69" s="101">
        <v>417</v>
      </c>
      <c r="B69" s="102">
        <v>417035122</v>
      </c>
      <c r="C69" s="103" t="s">
        <v>494</v>
      </c>
      <c r="D69" s="104">
        <v>35</v>
      </c>
      <c r="E69" s="103" t="s">
        <v>67</v>
      </c>
      <c r="F69" s="104">
        <v>122</v>
      </c>
      <c r="G69" s="103" t="s">
        <v>154</v>
      </c>
      <c r="H69" s="105">
        <v>3</v>
      </c>
      <c r="I69" s="106">
        <v>14372</v>
      </c>
      <c r="J69" s="106">
        <v>4472</v>
      </c>
      <c r="K69" s="106">
        <v>0</v>
      </c>
      <c r="L69" s="106">
        <v>937.65</v>
      </c>
      <c r="M69" s="107">
        <v>19781.650000000001</v>
      </c>
      <c r="O69" s="108">
        <v>0</v>
      </c>
      <c r="P69" s="105">
        <v>0</v>
      </c>
      <c r="Q69" s="109">
        <v>0.09</v>
      </c>
      <c r="R69" s="109">
        <v>1.4214083330199006E-2</v>
      </c>
      <c r="S69" s="110">
        <v>0</v>
      </c>
      <c r="U69" s="111">
        <v>56532</v>
      </c>
      <c r="V69" s="112">
        <v>0</v>
      </c>
      <c r="W69" s="112">
        <v>0</v>
      </c>
      <c r="X69" s="112">
        <v>0</v>
      </c>
      <c r="Y69" s="112">
        <v>2814</v>
      </c>
      <c r="Z69" s="113">
        <v>59346</v>
      </c>
      <c r="AA69" s="93"/>
      <c r="AB69" s="111">
        <v>0</v>
      </c>
      <c r="AC69" s="112">
        <v>0</v>
      </c>
      <c r="AD69" s="112">
        <v>0</v>
      </c>
      <c r="AE69" s="112">
        <v>0</v>
      </c>
      <c r="AF69" s="112">
        <v>0</v>
      </c>
      <c r="AG69" s="113">
        <v>0</v>
      </c>
    </row>
    <row r="70" spans="1:33" x14ac:dyDescent="0.2">
      <c r="A70" s="101">
        <v>417</v>
      </c>
      <c r="B70" s="102">
        <v>417035133</v>
      </c>
      <c r="C70" s="103" t="s">
        <v>494</v>
      </c>
      <c r="D70" s="104">
        <v>35</v>
      </c>
      <c r="E70" s="103" t="s">
        <v>67</v>
      </c>
      <c r="F70" s="104">
        <v>133</v>
      </c>
      <c r="G70" s="103" t="s">
        <v>165</v>
      </c>
      <c r="H70" s="105">
        <v>2</v>
      </c>
      <c r="I70" s="106">
        <v>7008</v>
      </c>
      <c r="J70" s="106">
        <v>1745</v>
      </c>
      <c r="K70" s="106">
        <v>0</v>
      </c>
      <c r="L70" s="106">
        <v>937.65</v>
      </c>
      <c r="M70" s="107">
        <v>9690.65</v>
      </c>
      <c r="O70" s="108">
        <v>0</v>
      </c>
      <c r="P70" s="105">
        <v>0</v>
      </c>
      <c r="Q70" s="109">
        <v>0.09</v>
      </c>
      <c r="R70" s="109">
        <v>2.9901351075344206E-2</v>
      </c>
      <c r="S70" s="110">
        <v>0</v>
      </c>
      <c r="U70" s="111">
        <v>17506</v>
      </c>
      <c r="V70" s="112">
        <v>0</v>
      </c>
      <c r="W70" s="112">
        <v>0</v>
      </c>
      <c r="X70" s="112">
        <v>0</v>
      </c>
      <c r="Y70" s="112">
        <v>1876</v>
      </c>
      <c r="Z70" s="113">
        <v>19382</v>
      </c>
      <c r="AA70" s="93"/>
      <c r="AB70" s="111">
        <v>0</v>
      </c>
      <c r="AC70" s="112">
        <v>0</v>
      </c>
      <c r="AD70" s="112">
        <v>0</v>
      </c>
      <c r="AE70" s="112">
        <v>0</v>
      </c>
      <c r="AF70" s="112">
        <v>0</v>
      </c>
      <c r="AG70" s="113">
        <v>0</v>
      </c>
    </row>
    <row r="71" spans="1:33" x14ac:dyDescent="0.2">
      <c r="A71" s="101">
        <v>417</v>
      </c>
      <c r="B71" s="102">
        <v>417035163</v>
      </c>
      <c r="C71" s="103" t="s">
        <v>494</v>
      </c>
      <c r="D71" s="104">
        <v>35</v>
      </c>
      <c r="E71" s="103" t="s">
        <v>67</v>
      </c>
      <c r="F71" s="104">
        <v>163</v>
      </c>
      <c r="G71" s="103" t="s">
        <v>195</v>
      </c>
      <c r="H71" s="105">
        <v>1</v>
      </c>
      <c r="I71" s="106">
        <v>13524.833516994266</v>
      </c>
      <c r="J71" s="106">
        <v>152</v>
      </c>
      <c r="K71" s="106">
        <v>0</v>
      </c>
      <c r="L71" s="106">
        <v>937.65</v>
      </c>
      <c r="M71" s="107">
        <v>14614.483516994265</v>
      </c>
      <c r="O71" s="108">
        <v>0</v>
      </c>
      <c r="P71" s="105">
        <v>0</v>
      </c>
      <c r="Q71" s="109">
        <v>0.09</v>
      </c>
      <c r="R71" s="109">
        <v>9.7438916190428812E-2</v>
      </c>
      <c r="S71" s="110">
        <v>0</v>
      </c>
      <c r="U71" s="111">
        <v>13677</v>
      </c>
      <c r="V71" s="112">
        <v>0</v>
      </c>
      <c r="W71" s="112">
        <v>0</v>
      </c>
      <c r="X71" s="112">
        <v>0</v>
      </c>
      <c r="Y71" s="112">
        <v>938</v>
      </c>
      <c r="Z71" s="113">
        <v>14615</v>
      </c>
      <c r="AA71" s="93"/>
      <c r="AB71" s="111">
        <v>0</v>
      </c>
      <c r="AC71" s="112">
        <v>0</v>
      </c>
      <c r="AD71" s="112">
        <v>0</v>
      </c>
      <c r="AE71" s="112">
        <v>0</v>
      </c>
      <c r="AF71" s="112">
        <v>0</v>
      </c>
      <c r="AG71" s="113">
        <v>0</v>
      </c>
    </row>
    <row r="72" spans="1:33" x14ac:dyDescent="0.2">
      <c r="A72" s="101">
        <v>417</v>
      </c>
      <c r="B72" s="102">
        <v>417035244</v>
      </c>
      <c r="C72" s="103" t="s">
        <v>494</v>
      </c>
      <c r="D72" s="104">
        <v>35</v>
      </c>
      <c r="E72" s="103" t="s">
        <v>67</v>
      </c>
      <c r="F72" s="104">
        <v>244</v>
      </c>
      <c r="G72" s="103" t="s">
        <v>276</v>
      </c>
      <c r="H72" s="105">
        <v>7</v>
      </c>
      <c r="I72" s="106">
        <v>12861</v>
      </c>
      <c r="J72" s="106">
        <v>5011</v>
      </c>
      <c r="K72" s="106">
        <v>0</v>
      </c>
      <c r="L72" s="106">
        <v>937.65</v>
      </c>
      <c r="M72" s="107">
        <v>18809.650000000001</v>
      </c>
      <c r="O72" s="108">
        <v>0.79947494772544081</v>
      </c>
      <c r="P72" s="105">
        <v>0</v>
      </c>
      <c r="Q72" s="109">
        <v>0.09</v>
      </c>
      <c r="R72" s="109">
        <v>0.12055942472000247</v>
      </c>
      <c r="S72" s="110">
        <v>0</v>
      </c>
      <c r="U72" s="111">
        <v>139392</v>
      </c>
      <c r="V72" s="112">
        <v>0</v>
      </c>
      <c r="W72" s="112">
        <v>-14288.216265749079</v>
      </c>
      <c r="X72" s="112">
        <v>0</v>
      </c>
      <c r="Y72" s="112">
        <v>6564</v>
      </c>
      <c r="Z72" s="113">
        <v>131667.78373425093</v>
      </c>
      <c r="AA72" s="93"/>
      <c r="AB72" s="111">
        <v>1</v>
      </c>
      <c r="AC72" s="112">
        <v>0.79947494772544081</v>
      </c>
      <c r="AD72" s="112">
        <v>14288.216265749079</v>
      </c>
      <c r="AE72" s="112">
        <v>0</v>
      </c>
      <c r="AF72" s="112">
        <v>750</v>
      </c>
      <c r="AG72" s="113">
        <v>15038</v>
      </c>
    </row>
    <row r="73" spans="1:33" x14ac:dyDescent="0.2">
      <c r="A73" s="101">
        <v>417</v>
      </c>
      <c r="B73" s="102">
        <v>417035293</v>
      </c>
      <c r="C73" s="103" t="s">
        <v>494</v>
      </c>
      <c r="D73" s="104">
        <v>35</v>
      </c>
      <c r="E73" s="103" t="s">
        <v>67</v>
      </c>
      <c r="F73" s="104">
        <v>293</v>
      </c>
      <c r="G73" s="103" t="s">
        <v>325</v>
      </c>
      <c r="H73" s="105">
        <v>2</v>
      </c>
      <c r="I73" s="106">
        <v>14650</v>
      </c>
      <c r="J73" s="106">
        <v>1129</v>
      </c>
      <c r="K73" s="106">
        <v>0</v>
      </c>
      <c r="L73" s="106">
        <v>937.65</v>
      </c>
      <c r="M73" s="107">
        <v>16716.650000000001</v>
      </c>
      <c r="O73" s="108">
        <v>0</v>
      </c>
      <c r="P73" s="105">
        <v>0</v>
      </c>
      <c r="Q73" s="109">
        <v>0.18</v>
      </c>
      <c r="R73" s="109">
        <v>7.6180865332653828E-3</v>
      </c>
      <c r="S73" s="110">
        <v>0</v>
      </c>
      <c r="U73" s="111">
        <v>31558</v>
      </c>
      <c r="V73" s="112">
        <v>0</v>
      </c>
      <c r="W73" s="112">
        <v>0</v>
      </c>
      <c r="X73" s="112">
        <v>0</v>
      </c>
      <c r="Y73" s="112">
        <v>1876</v>
      </c>
      <c r="Z73" s="113">
        <v>33434</v>
      </c>
      <c r="AA73" s="93"/>
      <c r="AB73" s="111">
        <v>0</v>
      </c>
      <c r="AC73" s="112">
        <v>0</v>
      </c>
      <c r="AD73" s="112">
        <v>0</v>
      </c>
      <c r="AE73" s="112">
        <v>0</v>
      </c>
      <c r="AF73" s="112">
        <v>0</v>
      </c>
      <c r="AG73" s="113">
        <v>0</v>
      </c>
    </row>
    <row r="74" spans="1:33" x14ac:dyDescent="0.2">
      <c r="A74" s="101">
        <v>418</v>
      </c>
      <c r="B74" s="102">
        <v>418100014</v>
      </c>
      <c r="C74" s="103" t="s">
        <v>495</v>
      </c>
      <c r="D74" s="104">
        <v>100</v>
      </c>
      <c r="E74" s="103" t="s">
        <v>132</v>
      </c>
      <c r="F74" s="104">
        <v>14</v>
      </c>
      <c r="G74" s="103" t="s">
        <v>46</v>
      </c>
      <c r="H74" s="105">
        <v>5</v>
      </c>
      <c r="I74" s="106">
        <v>9941</v>
      </c>
      <c r="J74" s="106">
        <v>3104</v>
      </c>
      <c r="K74" s="106">
        <v>0</v>
      </c>
      <c r="L74" s="106">
        <v>937.65</v>
      </c>
      <c r="M74" s="107">
        <v>13982.65</v>
      </c>
      <c r="O74" s="108">
        <v>0</v>
      </c>
      <c r="P74" s="105">
        <v>0</v>
      </c>
      <c r="Q74" s="109">
        <v>0.09</v>
      </c>
      <c r="R74" s="109">
        <v>6.9352696131829194E-3</v>
      </c>
      <c r="S74" s="110">
        <v>0</v>
      </c>
      <c r="U74" s="111">
        <v>65225</v>
      </c>
      <c r="V74" s="112">
        <v>0</v>
      </c>
      <c r="W74" s="112">
        <v>0</v>
      </c>
      <c r="X74" s="112">
        <v>0</v>
      </c>
      <c r="Y74" s="112">
        <v>4688</v>
      </c>
      <c r="Z74" s="113">
        <v>69913</v>
      </c>
      <c r="AA74" s="93"/>
      <c r="AB74" s="111">
        <v>0</v>
      </c>
      <c r="AC74" s="112">
        <v>0</v>
      </c>
      <c r="AD74" s="112">
        <v>0</v>
      </c>
      <c r="AE74" s="112">
        <v>0</v>
      </c>
      <c r="AF74" s="112">
        <v>0</v>
      </c>
      <c r="AG74" s="113">
        <v>0</v>
      </c>
    </row>
    <row r="75" spans="1:33" x14ac:dyDescent="0.2">
      <c r="A75" s="101">
        <v>418</v>
      </c>
      <c r="B75" s="102">
        <v>418100100</v>
      </c>
      <c r="C75" s="103" t="s">
        <v>495</v>
      </c>
      <c r="D75" s="104">
        <v>100</v>
      </c>
      <c r="E75" s="103" t="s">
        <v>132</v>
      </c>
      <c r="F75" s="104">
        <v>100</v>
      </c>
      <c r="G75" s="103" t="s">
        <v>132</v>
      </c>
      <c r="H75" s="105">
        <v>341</v>
      </c>
      <c r="I75" s="106">
        <v>10363</v>
      </c>
      <c r="J75" s="106">
        <v>4696</v>
      </c>
      <c r="K75" s="106">
        <v>0</v>
      </c>
      <c r="L75" s="106">
        <v>937.65</v>
      </c>
      <c r="M75" s="107">
        <v>15996.65</v>
      </c>
      <c r="O75" s="108">
        <v>0</v>
      </c>
      <c r="P75" s="105">
        <v>0</v>
      </c>
      <c r="Q75" s="109">
        <v>0.09</v>
      </c>
      <c r="R75" s="109">
        <v>3.1856807765564127E-2</v>
      </c>
      <c r="S75" s="110">
        <v>0</v>
      </c>
      <c r="U75" s="111">
        <v>5135119</v>
      </c>
      <c r="V75" s="112">
        <v>0</v>
      </c>
      <c r="W75" s="112">
        <v>0</v>
      </c>
      <c r="X75" s="112">
        <v>0</v>
      </c>
      <c r="Y75" s="112">
        <v>319738</v>
      </c>
      <c r="Z75" s="113">
        <v>5454857</v>
      </c>
      <c r="AA75" s="93"/>
      <c r="AB75" s="111">
        <v>0</v>
      </c>
      <c r="AC75" s="112">
        <v>0</v>
      </c>
      <c r="AD75" s="112">
        <v>0</v>
      </c>
      <c r="AE75" s="112">
        <v>0</v>
      </c>
      <c r="AF75" s="112">
        <v>0</v>
      </c>
      <c r="AG75" s="113">
        <v>0</v>
      </c>
    </row>
    <row r="76" spans="1:33" x14ac:dyDescent="0.2">
      <c r="A76" s="101">
        <v>418</v>
      </c>
      <c r="B76" s="102">
        <v>418100136</v>
      </c>
      <c r="C76" s="103" t="s">
        <v>495</v>
      </c>
      <c r="D76" s="104">
        <v>100</v>
      </c>
      <c r="E76" s="103" t="s">
        <v>132</v>
      </c>
      <c r="F76" s="104">
        <v>136</v>
      </c>
      <c r="G76" s="103" t="s">
        <v>168</v>
      </c>
      <c r="H76" s="105">
        <v>10</v>
      </c>
      <c r="I76" s="106">
        <v>9941</v>
      </c>
      <c r="J76" s="106">
        <v>3271</v>
      </c>
      <c r="K76" s="106">
        <v>0</v>
      </c>
      <c r="L76" s="106">
        <v>937.65</v>
      </c>
      <c r="M76" s="107">
        <v>14149.65</v>
      </c>
      <c r="O76" s="108">
        <v>0</v>
      </c>
      <c r="P76" s="105">
        <v>0</v>
      </c>
      <c r="Q76" s="109">
        <v>0.09</v>
      </c>
      <c r="R76" s="109">
        <v>6.8538865971735528E-3</v>
      </c>
      <c r="S76" s="110">
        <v>0</v>
      </c>
      <c r="U76" s="111">
        <v>132120</v>
      </c>
      <c r="V76" s="112">
        <v>0</v>
      </c>
      <c r="W76" s="112">
        <v>0</v>
      </c>
      <c r="X76" s="112">
        <v>0</v>
      </c>
      <c r="Y76" s="112">
        <v>9376</v>
      </c>
      <c r="Z76" s="113">
        <v>141496</v>
      </c>
      <c r="AA76" s="93"/>
      <c r="AB76" s="111">
        <v>0</v>
      </c>
      <c r="AC76" s="112">
        <v>0</v>
      </c>
      <c r="AD76" s="112">
        <v>0</v>
      </c>
      <c r="AE76" s="112">
        <v>0</v>
      </c>
      <c r="AF76" s="112">
        <v>0</v>
      </c>
      <c r="AG76" s="113">
        <v>0</v>
      </c>
    </row>
    <row r="77" spans="1:33" x14ac:dyDescent="0.2">
      <c r="A77" s="101">
        <v>418</v>
      </c>
      <c r="B77" s="102">
        <v>418100139</v>
      </c>
      <c r="C77" s="103" t="s">
        <v>495</v>
      </c>
      <c r="D77" s="104">
        <v>100</v>
      </c>
      <c r="E77" s="103" t="s">
        <v>132</v>
      </c>
      <c r="F77" s="104">
        <v>139</v>
      </c>
      <c r="G77" s="103" t="s">
        <v>171</v>
      </c>
      <c r="H77" s="105">
        <v>10</v>
      </c>
      <c r="I77" s="106">
        <v>9041</v>
      </c>
      <c r="J77" s="106">
        <v>3130</v>
      </c>
      <c r="K77" s="106">
        <v>0</v>
      </c>
      <c r="L77" s="106">
        <v>937.65</v>
      </c>
      <c r="M77" s="107">
        <v>13108.65</v>
      </c>
      <c r="O77" s="108">
        <v>0</v>
      </c>
      <c r="P77" s="105">
        <v>0</v>
      </c>
      <c r="Q77" s="109">
        <v>0.09</v>
      </c>
      <c r="R77" s="109">
        <v>5.0424619277454549E-3</v>
      </c>
      <c r="S77" s="110">
        <v>0</v>
      </c>
      <c r="U77" s="111">
        <v>121710</v>
      </c>
      <c r="V77" s="112">
        <v>0</v>
      </c>
      <c r="W77" s="112">
        <v>0</v>
      </c>
      <c r="X77" s="112">
        <v>0</v>
      </c>
      <c r="Y77" s="112">
        <v>9377</v>
      </c>
      <c r="Z77" s="113">
        <v>131087</v>
      </c>
      <c r="AA77" s="93"/>
      <c r="AB77" s="111">
        <v>0</v>
      </c>
      <c r="AC77" s="112">
        <v>0</v>
      </c>
      <c r="AD77" s="112">
        <v>0</v>
      </c>
      <c r="AE77" s="112">
        <v>0</v>
      </c>
      <c r="AF77" s="112">
        <v>0</v>
      </c>
      <c r="AG77" s="113">
        <v>0</v>
      </c>
    </row>
    <row r="78" spans="1:33" x14ac:dyDescent="0.2">
      <c r="A78" s="101">
        <v>418</v>
      </c>
      <c r="B78" s="102">
        <v>418100170</v>
      </c>
      <c r="C78" s="103" t="s">
        <v>495</v>
      </c>
      <c r="D78" s="104">
        <v>100</v>
      </c>
      <c r="E78" s="103" t="s">
        <v>132</v>
      </c>
      <c r="F78" s="104">
        <v>170</v>
      </c>
      <c r="G78" s="103" t="s">
        <v>202</v>
      </c>
      <c r="H78" s="105">
        <v>5</v>
      </c>
      <c r="I78" s="106">
        <v>11410</v>
      </c>
      <c r="J78" s="106">
        <v>3865</v>
      </c>
      <c r="K78" s="106">
        <v>0</v>
      </c>
      <c r="L78" s="106">
        <v>937.65</v>
      </c>
      <c r="M78" s="107">
        <v>16212.65</v>
      </c>
      <c r="O78" s="108">
        <v>0</v>
      </c>
      <c r="P78" s="105">
        <v>0</v>
      </c>
      <c r="Q78" s="109">
        <v>0.18</v>
      </c>
      <c r="R78" s="109">
        <v>9.1044308900246784E-2</v>
      </c>
      <c r="S78" s="110">
        <v>0</v>
      </c>
      <c r="U78" s="111">
        <v>76375</v>
      </c>
      <c r="V78" s="112">
        <v>0</v>
      </c>
      <c r="W78" s="112">
        <v>0</v>
      </c>
      <c r="X78" s="112">
        <v>0</v>
      </c>
      <c r="Y78" s="112">
        <v>4688</v>
      </c>
      <c r="Z78" s="113">
        <v>81063</v>
      </c>
      <c r="AA78" s="93"/>
      <c r="AB78" s="111">
        <v>0</v>
      </c>
      <c r="AC78" s="112">
        <v>0</v>
      </c>
      <c r="AD78" s="112">
        <v>0</v>
      </c>
      <c r="AE78" s="112">
        <v>0</v>
      </c>
      <c r="AF78" s="112">
        <v>0</v>
      </c>
      <c r="AG78" s="113">
        <v>0</v>
      </c>
    </row>
    <row r="79" spans="1:33" x14ac:dyDescent="0.2">
      <c r="A79" s="101">
        <v>418</v>
      </c>
      <c r="B79" s="102">
        <v>418100198</v>
      </c>
      <c r="C79" s="103" t="s">
        <v>495</v>
      </c>
      <c r="D79" s="104">
        <v>100</v>
      </c>
      <c r="E79" s="103" t="s">
        <v>132</v>
      </c>
      <c r="F79" s="104">
        <v>198</v>
      </c>
      <c r="G79" s="103" t="s">
        <v>230</v>
      </c>
      <c r="H79" s="105">
        <v>24</v>
      </c>
      <c r="I79" s="106">
        <v>9549</v>
      </c>
      <c r="J79" s="106">
        <v>3958</v>
      </c>
      <c r="K79" s="106">
        <v>0</v>
      </c>
      <c r="L79" s="106">
        <v>937.65</v>
      </c>
      <c r="M79" s="107">
        <v>14444.65</v>
      </c>
      <c r="O79" s="108">
        <v>0</v>
      </c>
      <c r="P79" s="105">
        <v>0</v>
      </c>
      <c r="Q79" s="109">
        <v>0.09</v>
      </c>
      <c r="R79" s="109">
        <v>4.7625464751424925E-3</v>
      </c>
      <c r="S79" s="110">
        <v>0</v>
      </c>
      <c r="U79" s="111">
        <v>324168</v>
      </c>
      <c r="V79" s="112">
        <v>0</v>
      </c>
      <c r="W79" s="112">
        <v>0</v>
      </c>
      <c r="X79" s="112">
        <v>0</v>
      </c>
      <c r="Y79" s="112">
        <v>22504</v>
      </c>
      <c r="Z79" s="113">
        <v>346672</v>
      </c>
      <c r="AA79" s="93"/>
      <c r="AB79" s="111">
        <v>0</v>
      </c>
      <c r="AC79" s="112">
        <v>0</v>
      </c>
      <c r="AD79" s="112">
        <v>0</v>
      </c>
      <c r="AE79" s="112">
        <v>0</v>
      </c>
      <c r="AF79" s="112">
        <v>0</v>
      </c>
      <c r="AG79" s="113">
        <v>0</v>
      </c>
    </row>
    <row r="80" spans="1:33" x14ac:dyDescent="0.2">
      <c r="A80" s="101">
        <v>418</v>
      </c>
      <c r="B80" s="102">
        <v>418100276</v>
      </c>
      <c r="C80" s="103" t="s">
        <v>495</v>
      </c>
      <c r="D80" s="104">
        <v>100</v>
      </c>
      <c r="E80" s="103" t="s">
        <v>132</v>
      </c>
      <c r="F80" s="104">
        <v>276</v>
      </c>
      <c r="G80" s="103" t="s">
        <v>308</v>
      </c>
      <c r="H80" s="105">
        <v>1</v>
      </c>
      <c r="I80" s="106">
        <v>10042.964538783312</v>
      </c>
      <c r="J80" s="106">
        <v>9796</v>
      </c>
      <c r="K80" s="106">
        <v>0</v>
      </c>
      <c r="L80" s="106">
        <v>937.65</v>
      </c>
      <c r="M80" s="107">
        <v>20776.614538783313</v>
      </c>
      <c r="O80" s="108">
        <v>0</v>
      </c>
      <c r="P80" s="105">
        <v>0</v>
      </c>
      <c r="Q80" s="109">
        <v>0.09</v>
      </c>
      <c r="R80" s="109">
        <v>1.6563892777465776E-3</v>
      </c>
      <c r="S80" s="110">
        <v>0</v>
      </c>
      <c r="U80" s="111">
        <v>19839</v>
      </c>
      <c r="V80" s="112">
        <v>0</v>
      </c>
      <c r="W80" s="112">
        <v>0</v>
      </c>
      <c r="X80" s="112">
        <v>0</v>
      </c>
      <c r="Y80" s="112">
        <v>938</v>
      </c>
      <c r="Z80" s="113">
        <v>20777</v>
      </c>
      <c r="AA80" s="93"/>
      <c r="AB80" s="111">
        <v>0</v>
      </c>
      <c r="AC80" s="112">
        <v>0</v>
      </c>
      <c r="AD80" s="112">
        <v>0</v>
      </c>
      <c r="AE80" s="112">
        <v>0</v>
      </c>
      <c r="AF80" s="112">
        <v>0</v>
      </c>
      <c r="AG80" s="113">
        <v>0</v>
      </c>
    </row>
    <row r="81" spans="1:33" x14ac:dyDescent="0.2">
      <c r="A81" s="101">
        <v>419</v>
      </c>
      <c r="B81" s="102">
        <v>419035035</v>
      </c>
      <c r="C81" s="103" t="s">
        <v>496</v>
      </c>
      <c r="D81" s="104">
        <v>35</v>
      </c>
      <c r="E81" s="103" t="s">
        <v>67</v>
      </c>
      <c r="F81" s="104">
        <v>35</v>
      </c>
      <c r="G81" s="103" t="s">
        <v>67</v>
      </c>
      <c r="H81" s="105">
        <v>207</v>
      </c>
      <c r="I81" s="106">
        <v>13242</v>
      </c>
      <c r="J81" s="106">
        <v>4566</v>
      </c>
      <c r="K81" s="106">
        <v>0</v>
      </c>
      <c r="L81" s="106">
        <v>937.65</v>
      </c>
      <c r="M81" s="107">
        <v>18745.650000000001</v>
      </c>
      <c r="O81" s="108">
        <v>0</v>
      </c>
      <c r="P81" s="105">
        <v>0</v>
      </c>
      <c r="Q81" s="109">
        <v>0.18</v>
      </c>
      <c r="R81" s="109">
        <v>0.16912741853149985</v>
      </c>
      <c r="S81" s="110">
        <v>0</v>
      </c>
      <c r="U81" s="111">
        <v>3686256</v>
      </c>
      <c r="V81" s="112">
        <v>0</v>
      </c>
      <c r="W81" s="112">
        <v>0</v>
      </c>
      <c r="X81" s="112">
        <v>0</v>
      </c>
      <c r="Y81" s="112">
        <v>194093</v>
      </c>
      <c r="Z81" s="113">
        <v>3880349</v>
      </c>
      <c r="AA81" s="93"/>
      <c r="AB81" s="111">
        <v>0</v>
      </c>
      <c r="AC81" s="112">
        <v>0</v>
      </c>
      <c r="AD81" s="112">
        <v>0</v>
      </c>
      <c r="AE81" s="112">
        <v>0</v>
      </c>
      <c r="AF81" s="112">
        <v>0</v>
      </c>
      <c r="AG81" s="113">
        <v>0</v>
      </c>
    </row>
    <row r="82" spans="1:33" x14ac:dyDescent="0.2">
      <c r="A82" s="101">
        <v>419</v>
      </c>
      <c r="B82" s="102">
        <v>419035049</v>
      </c>
      <c r="C82" s="103" t="s">
        <v>496</v>
      </c>
      <c r="D82" s="104">
        <v>35</v>
      </c>
      <c r="E82" s="103" t="s">
        <v>67</v>
      </c>
      <c r="F82" s="104">
        <v>49</v>
      </c>
      <c r="G82" s="103" t="s">
        <v>81</v>
      </c>
      <c r="H82" s="105">
        <v>1</v>
      </c>
      <c r="I82" s="106">
        <v>14283</v>
      </c>
      <c r="J82" s="106">
        <v>17994</v>
      </c>
      <c r="K82" s="106">
        <v>0</v>
      </c>
      <c r="L82" s="106">
        <v>937.65</v>
      </c>
      <c r="M82" s="107">
        <v>33214.65</v>
      </c>
      <c r="O82" s="108">
        <v>0</v>
      </c>
      <c r="P82" s="105">
        <v>0</v>
      </c>
      <c r="Q82" s="109">
        <v>0.09</v>
      </c>
      <c r="R82" s="109">
        <v>7.6894325696692134E-2</v>
      </c>
      <c r="S82" s="110">
        <v>0</v>
      </c>
      <c r="U82" s="111">
        <v>32277</v>
      </c>
      <c r="V82" s="112">
        <v>0</v>
      </c>
      <c r="W82" s="112">
        <v>0</v>
      </c>
      <c r="X82" s="112">
        <v>0</v>
      </c>
      <c r="Y82" s="112">
        <v>938</v>
      </c>
      <c r="Z82" s="113">
        <v>33215</v>
      </c>
      <c r="AA82" s="93"/>
      <c r="AB82" s="111">
        <v>0</v>
      </c>
      <c r="AC82" s="112">
        <v>0</v>
      </c>
      <c r="AD82" s="112">
        <v>0</v>
      </c>
      <c r="AE82" s="112">
        <v>0</v>
      </c>
      <c r="AF82" s="112">
        <v>0</v>
      </c>
      <c r="AG82" s="113">
        <v>0</v>
      </c>
    </row>
    <row r="83" spans="1:33" x14ac:dyDescent="0.2">
      <c r="A83" s="101">
        <v>419</v>
      </c>
      <c r="B83" s="102">
        <v>419035243</v>
      </c>
      <c r="C83" s="103" t="s">
        <v>496</v>
      </c>
      <c r="D83" s="104">
        <v>35</v>
      </c>
      <c r="E83" s="103" t="s">
        <v>67</v>
      </c>
      <c r="F83" s="104">
        <v>243</v>
      </c>
      <c r="G83" s="103" t="s">
        <v>275</v>
      </c>
      <c r="H83" s="105">
        <v>4</v>
      </c>
      <c r="I83" s="106">
        <v>14283</v>
      </c>
      <c r="J83" s="106">
        <v>2968</v>
      </c>
      <c r="K83" s="106">
        <v>0</v>
      </c>
      <c r="L83" s="106">
        <v>937.65</v>
      </c>
      <c r="M83" s="107">
        <v>18188.650000000001</v>
      </c>
      <c r="O83" s="108">
        <v>0</v>
      </c>
      <c r="P83" s="105">
        <v>0</v>
      </c>
      <c r="Q83" s="109">
        <v>0.09</v>
      </c>
      <c r="R83" s="109">
        <v>5.196919586008473E-3</v>
      </c>
      <c r="S83" s="110">
        <v>0</v>
      </c>
      <c r="U83" s="111">
        <v>69004</v>
      </c>
      <c r="V83" s="112">
        <v>0</v>
      </c>
      <c r="W83" s="112">
        <v>0</v>
      </c>
      <c r="X83" s="112">
        <v>0</v>
      </c>
      <c r="Y83" s="112">
        <v>3751</v>
      </c>
      <c r="Z83" s="113">
        <v>72755</v>
      </c>
      <c r="AA83" s="93"/>
      <c r="AB83" s="111">
        <v>0</v>
      </c>
      <c r="AC83" s="112">
        <v>0</v>
      </c>
      <c r="AD83" s="112">
        <v>0</v>
      </c>
      <c r="AE83" s="112">
        <v>0</v>
      </c>
      <c r="AF83" s="112">
        <v>0</v>
      </c>
      <c r="AG83" s="113">
        <v>0</v>
      </c>
    </row>
    <row r="84" spans="1:33" x14ac:dyDescent="0.2">
      <c r="A84" s="101">
        <v>419</v>
      </c>
      <c r="B84" s="102">
        <v>419035244</v>
      </c>
      <c r="C84" s="103" t="s">
        <v>496</v>
      </c>
      <c r="D84" s="104">
        <v>35</v>
      </c>
      <c r="E84" s="103" t="s">
        <v>67</v>
      </c>
      <c r="F84" s="104">
        <v>244</v>
      </c>
      <c r="G84" s="103" t="s">
        <v>276</v>
      </c>
      <c r="H84" s="105">
        <v>2</v>
      </c>
      <c r="I84" s="106">
        <v>11244</v>
      </c>
      <c r="J84" s="106">
        <v>4381</v>
      </c>
      <c r="K84" s="106">
        <v>0</v>
      </c>
      <c r="L84" s="106">
        <v>937.65</v>
      </c>
      <c r="M84" s="107">
        <v>16562.650000000001</v>
      </c>
      <c r="O84" s="108">
        <v>0</v>
      </c>
      <c r="P84" s="105">
        <v>0</v>
      </c>
      <c r="Q84" s="109">
        <v>0.09</v>
      </c>
      <c r="R84" s="109">
        <v>0.12055942472000247</v>
      </c>
      <c r="S84" s="110">
        <v>0</v>
      </c>
      <c r="U84" s="111">
        <v>31250</v>
      </c>
      <c r="V84" s="112">
        <v>0</v>
      </c>
      <c r="W84" s="112">
        <v>0</v>
      </c>
      <c r="X84" s="112">
        <v>0</v>
      </c>
      <c r="Y84" s="112">
        <v>1876</v>
      </c>
      <c r="Z84" s="113">
        <v>33126</v>
      </c>
      <c r="AA84" s="93"/>
      <c r="AB84" s="111">
        <v>0</v>
      </c>
      <c r="AC84" s="112">
        <v>0</v>
      </c>
      <c r="AD84" s="112">
        <v>0</v>
      </c>
      <c r="AE84" s="112">
        <v>0</v>
      </c>
      <c r="AF84" s="112">
        <v>0</v>
      </c>
      <c r="AG84" s="113">
        <v>0</v>
      </c>
    </row>
    <row r="85" spans="1:33" x14ac:dyDescent="0.2">
      <c r="A85" s="101">
        <v>419</v>
      </c>
      <c r="B85" s="102">
        <v>419035285</v>
      </c>
      <c r="C85" s="103" t="s">
        <v>496</v>
      </c>
      <c r="D85" s="104">
        <v>35</v>
      </c>
      <c r="E85" s="103" t="s">
        <v>67</v>
      </c>
      <c r="F85" s="104">
        <v>285</v>
      </c>
      <c r="G85" s="103" t="s">
        <v>317</v>
      </c>
      <c r="H85" s="105">
        <v>1</v>
      </c>
      <c r="I85" s="106">
        <v>14283</v>
      </c>
      <c r="J85" s="106">
        <v>4029</v>
      </c>
      <c r="K85" s="106">
        <v>0</v>
      </c>
      <c r="L85" s="106">
        <v>937.65</v>
      </c>
      <c r="M85" s="107">
        <v>19249.650000000001</v>
      </c>
      <c r="O85" s="108">
        <v>0</v>
      </c>
      <c r="P85" s="105">
        <v>0</v>
      </c>
      <c r="Q85" s="109">
        <v>0.09</v>
      </c>
      <c r="R85" s="109">
        <v>3.6335617660578738E-2</v>
      </c>
      <c r="S85" s="110">
        <v>0</v>
      </c>
      <c r="U85" s="111">
        <v>18312</v>
      </c>
      <c r="V85" s="112">
        <v>0</v>
      </c>
      <c r="W85" s="112">
        <v>0</v>
      </c>
      <c r="X85" s="112">
        <v>0</v>
      </c>
      <c r="Y85" s="112">
        <v>938</v>
      </c>
      <c r="Z85" s="113">
        <v>19250</v>
      </c>
      <c r="AA85" s="93"/>
      <c r="AB85" s="111">
        <v>0</v>
      </c>
      <c r="AC85" s="112">
        <v>0</v>
      </c>
      <c r="AD85" s="112">
        <v>0</v>
      </c>
      <c r="AE85" s="112">
        <v>0</v>
      </c>
      <c r="AF85" s="112">
        <v>0</v>
      </c>
      <c r="AG85" s="113">
        <v>0</v>
      </c>
    </row>
    <row r="86" spans="1:33" x14ac:dyDescent="0.2">
      <c r="A86" s="101">
        <v>419</v>
      </c>
      <c r="B86" s="102">
        <v>419035336</v>
      </c>
      <c r="C86" s="103" t="s">
        <v>496</v>
      </c>
      <c r="D86" s="104">
        <v>35</v>
      </c>
      <c r="E86" s="103" t="s">
        <v>67</v>
      </c>
      <c r="F86" s="104">
        <v>336</v>
      </c>
      <c r="G86" s="103" t="s">
        <v>368</v>
      </c>
      <c r="H86" s="105">
        <v>1</v>
      </c>
      <c r="I86" s="106">
        <v>12033.357723379762</v>
      </c>
      <c r="J86" s="106">
        <v>3181</v>
      </c>
      <c r="K86" s="106">
        <v>0</v>
      </c>
      <c r="L86" s="106">
        <v>937.65</v>
      </c>
      <c r="M86" s="107">
        <v>16152.007723379762</v>
      </c>
      <c r="O86" s="108">
        <v>0</v>
      </c>
      <c r="P86" s="105">
        <v>0</v>
      </c>
      <c r="Q86" s="109">
        <v>0.09</v>
      </c>
      <c r="R86" s="109">
        <v>4.3162983240578393E-2</v>
      </c>
      <c r="S86" s="110">
        <v>0</v>
      </c>
      <c r="U86" s="111">
        <v>15214</v>
      </c>
      <c r="V86" s="112">
        <v>0</v>
      </c>
      <c r="W86" s="112">
        <v>0</v>
      </c>
      <c r="X86" s="112">
        <v>0</v>
      </c>
      <c r="Y86" s="112">
        <v>938</v>
      </c>
      <c r="Z86" s="113">
        <v>16152</v>
      </c>
      <c r="AA86" s="93"/>
      <c r="AB86" s="111">
        <v>0</v>
      </c>
      <c r="AC86" s="112">
        <v>0</v>
      </c>
      <c r="AD86" s="112">
        <v>0</v>
      </c>
      <c r="AE86" s="112">
        <v>0</v>
      </c>
      <c r="AF86" s="112">
        <v>0</v>
      </c>
      <c r="AG86" s="113">
        <v>0</v>
      </c>
    </row>
    <row r="87" spans="1:33" x14ac:dyDescent="0.2">
      <c r="A87" s="101">
        <v>420</v>
      </c>
      <c r="B87" s="102">
        <v>420049010</v>
      </c>
      <c r="C87" s="103" t="s">
        <v>497</v>
      </c>
      <c r="D87" s="104">
        <v>49</v>
      </c>
      <c r="E87" s="103" t="s">
        <v>81</v>
      </c>
      <c r="F87" s="104">
        <v>10</v>
      </c>
      <c r="G87" s="103" t="s">
        <v>42</v>
      </c>
      <c r="H87" s="105">
        <v>6</v>
      </c>
      <c r="I87" s="106">
        <v>13353</v>
      </c>
      <c r="J87" s="106">
        <v>4406</v>
      </c>
      <c r="K87" s="106">
        <v>0</v>
      </c>
      <c r="L87" s="106">
        <v>937.65</v>
      </c>
      <c r="M87" s="107">
        <v>18696.650000000001</v>
      </c>
      <c r="O87" s="108">
        <v>0</v>
      </c>
      <c r="P87" s="105">
        <v>0</v>
      </c>
      <c r="Q87" s="109">
        <v>0.09</v>
      </c>
      <c r="R87" s="109">
        <v>2.3138087968711447E-3</v>
      </c>
      <c r="S87" s="110">
        <v>0</v>
      </c>
      <c r="U87" s="111">
        <v>106554</v>
      </c>
      <c r="V87" s="112">
        <v>0</v>
      </c>
      <c r="W87" s="112">
        <v>0</v>
      </c>
      <c r="X87" s="112">
        <v>0</v>
      </c>
      <c r="Y87" s="112">
        <v>5626</v>
      </c>
      <c r="Z87" s="113">
        <v>112180</v>
      </c>
      <c r="AA87" s="93"/>
      <c r="AB87" s="111">
        <v>0</v>
      </c>
      <c r="AC87" s="112">
        <v>0</v>
      </c>
      <c r="AD87" s="112">
        <v>0</v>
      </c>
      <c r="AE87" s="112">
        <v>0</v>
      </c>
      <c r="AF87" s="112">
        <v>0</v>
      </c>
      <c r="AG87" s="113">
        <v>0</v>
      </c>
    </row>
    <row r="88" spans="1:33" x14ac:dyDescent="0.2">
      <c r="A88" s="101">
        <v>420</v>
      </c>
      <c r="B88" s="102">
        <v>420049014</v>
      </c>
      <c r="C88" s="103" t="s">
        <v>497</v>
      </c>
      <c r="D88" s="104">
        <v>49</v>
      </c>
      <c r="E88" s="103" t="s">
        <v>81</v>
      </c>
      <c r="F88" s="104">
        <v>14</v>
      </c>
      <c r="G88" s="103" t="s">
        <v>46</v>
      </c>
      <c r="H88" s="105">
        <v>2</v>
      </c>
      <c r="I88" s="106">
        <v>9870</v>
      </c>
      <c r="J88" s="106">
        <v>3082</v>
      </c>
      <c r="K88" s="106">
        <v>0</v>
      </c>
      <c r="L88" s="106">
        <v>937.65</v>
      </c>
      <c r="M88" s="107">
        <v>13889.65</v>
      </c>
      <c r="O88" s="108">
        <v>0</v>
      </c>
      <c r="P88" s="105">
        <v>0</v>
      </c>
      <c r="Q88" s="109">
        <v>0.09</v>
      </c>
      <c r="R88" s="109">
        <v>6.9352696131829194E-3</v>
      </c>
      <c r="S88" s="110">
        <v>0</v>
      </c>
      <c r="U88" s="111">
        <v>25904</v>
      </c>
      <c r="V88" s="112">
        <v>0</v>
      </c>
      <c r="W88" s="112">
        <v>0</v>
      </c>
      <c r="X88" s="112">
        <v>0</v>
      </c>
      <c r="Y88" s="112">
        <v>1876</v>
      </c>
      <c r="Z88" s="113">
        <v>27780</v>
      </c>
      <c r="AA88" s="93"/>
      <c r="AB88" s="111">
        <v>0</v>
      </c>
      <c r="AC88" s="112">
        <v>0</v>
      </c>
      <c r="AD88" s="112">
        <v>0</v>
      </c>
      <c r="AE88" s="112">
        <v>0</v>
      </c>
      <c r="AF88" s="112">
        <v>0</v>
      </c>
      <c r="AG88" s="113">
        <v>0</v>
      </c>
    </row>
    <row r="89" spans="1:33" x14ac:dyDescent="0.2">
      <c r="A89" s="101">
        <v>420</v>
      </c>
      <c r="B89" s="102">
        <v>420049023</v>
      </c>
      <c r="C89" s="103" t="s">
        <v>497</v>
      </c>
      <c r="D89" s="104">
        <v>49</v>
      </c>
      <c r="E89" s="103" t="s">
        <v>81</v>
      </c>
      <c r="F89" s="104">
        <v>23</v>
      </c>
      <c r="G89" s="103" t="s">
        <v>55</v>
      </c>
      <c r="H89" s="105">
        <v>1</v>
      </c>
      <c r="I89" s="106">
        <v>4350</v>
      </c>
      <c r="J89" s="106">
        <v>2761</v>
      </c>
      <c r="K89" s="106">
        <v>0</v>
      </c>
      <c r="L89" s="106">
        <v>937.65</v>
      </c>
      <c r="M89" s="107">
        <v>8048.65</v>
      </c>
      <c r="O89" s="108">
        <v>0</v>
      </c>
      <c r="P89" s="105">
        <v>0</v>
      </c>
      <c r="Q89" s="109">
        <v>0.09</v>
      </c>
      <c r="R89" s="109">
        <v>1.4471639430160677E-4</v>
      </c>
      <c r="S89" s="110">
        <v>0</v>
      </c>
      <c r="U89" s="111">
        <v>7111</v>
      </c>
      <c r="V89" s="112">
        <v>0</v>
      </c>
      <c r="W89" s="112">
        <v>0</v>
      </c>
      <c r="X89" s="112">
        <v>0</v>
      </c>
      <c r="Y89" s="112">
        <v>938</v>
      </c>
      <c r="Z89" s="113">
        <v>8049</v>
      </c>
      <c r="AA89" s="93"/>
      <c r="AB89" s="111">
        <v>0</v>
      </c>
      <c r="AC89" s="112">
        <v>0</v>
      </c>
      <c r="AD89" s="112">
        <v>0</v>
      </c>
      <c r="AE89" s="112">
        <v>0</v>
      </c>
      <c r="AF89" s="112">
        <v>0</v>
      </c>
      <c r="AG89" s="113">
        <v>0</v>
      </c>
    </row>
    <row r="90" spans="1:33" x14ac:dyDescent="0.2">
      <c r="A90" s="101">
        <v>420</v>
      </c>
      <c r="B90" s="102">
        <v>420049026</v>
      </c>
      <c r="C90" s="103" t="s">
        <v>497</v>
      </c>
      <c r="D90" s="104">
        <v>49</v>
      </c>
      <c r="E90" s="103" t="s">
        <v>81</v>
      </c>
      <c r="F90" s="104">
        <v>26</v>
      </c>
      <c r="G90" s="103" t="s">
        <v>58</v>
      </c>
      <c r="H90" s="105">
        <v>2</v>
      </c>
      <c r="I90" s="106">
        <v>12110</v>
      </c>
      <c r="J90" s="106">
        <v>3651</v>
      </c>
      <c r="K90" s="106">
        <v>0</v>
      </c>
      <c r="L90" s="106">
        <v>937.65</v>
      </c>
      <c r="M90" s="107">
        <v>16698.650000000001</v>
      </c>
      <c r="O90" s="108">
        <v>0</v>
      </c>
      <c r="P90" s="105">
        <v>0</v>
      </c>
      <c r="Q90" s="109">
        <v>0.09</v>
      </c>
      <c r="R90" s="109">
        <v>5.0307268729414317E-4</v>
      </c>
      <c r="S90" s="110">
        <v>0</v>
      </c>
      <c r="U90" s="111">
        <v>31522</v>
      </c>
      <c r="V90" s="112">
        <v>0</v>
      </c>
      <c r="W90" s="112">
        <v>0</v>
      </c>
      <c r="X90" s="112">
        <v>0</v>
      </c>
      <c r="Y90" s="112">
        <v>1876</v>
      </c>
      <c r="Z90" s="113">
        <v>33398</v>
      </c>
      <c r="AA90" s="93"/>
      <c r="AB90" s="111">
        <v>0</v>
      </c>
      <c r="AC90" s="112">
        <v>0</v>
      </c>
      <c r="AD90" s="112">
        <v>0</v>
      </c>
      <c r="AE90" s="112">
        <v>0</v>
      </c>
      <c r="AF90" s="112">
        <v>0</v>
      </c>
      <c r="AG90" s="113">
        <v>0</v>
      </c>
    </row>
    <row r="91" spans="1:33" x14ac:dyDescent="0.2">
      <c r="A91" s="101">
        <v>420</v>
      </c>
      <c r="B91" s="102">
        <v>420049031</v>
      </c>
      <c r="C91" s="103" t="s">
        <v>497</v>
      </c>
      <c r="D91" s="104">
        <v>49</v>
      </c>
      <c r="E91" s="103" t="s">
        <v>81</v>
      </c>
      <c r="F91" s="104">
        <v>31</v>
      </c>
      <c r="G91" s="103" t="s">
        <v>63</v>
      </c>
      <c r="H91" s="105">
        <v>2</v>
      </c>
      <c r="I91" s="106">
        <v>9870</v>
      </c>
      <c r="J91" s="106">
        <v>4705</v>
      </c>
      <c r="K91" s="106">
        <v>0</v>
      </c>
      <c r="L91" s="106">
        <v>937.65</v>
      </c>
      <c r="M91" s="107">
        <v>15512.65</v>
      </c>
      <c r="O91" s="108">
        <v>0</v>
      </c>
      <c r="P91" s="105">
        <v>0</v>
      </c>
      <c r="Q91" s="109">
        <v>0.09</v>
      </c>
      <c r="R91" s="109">
        <v>2.3056596760600807E-2</v>
      </c>
      <c r="S91" s="110">
        <v>0</v>
      </c>
      <c r="U91" s="111">
        <v>29150</v>
      </c>
      <c r="V91" s="112">
        <v>0</v>
      </c>
      <c r="W91" s="112">
        <v>0</v>
      </c>
      <c r="X91" s="112">
        <v>0</v>
      </c>
      <c r="Y91" s="112">
        <v>1876</v>
      </c>
      <c r="Z91" s="113">
        <v>31026</v>
      </c>
      <c r="AA91" s="93"/>
      <c r="AB91" s="111">
        <v>0</v>
      </c>
      <c r="AC91" s="112">
        <v>0</v>
      </c>
      <c r="AD91" s="112">
        <v>0</v>
      </c>
      <c r="AE91" s="112">
        <v>0</v>
      </c>
      <c r="AF91" s="112">
        <v>0</v>
      </c>
      <c r="AG91" s="113">
        <v>0</v>
      </c>
    </row>
    <row r="92" spans="1:33" x14ac:dyDescent="0.2">
      <c r="A92" s="101">
        <v>420</v>
      </c>
      <c r="B92" s="102">
        <v>420049035</v>
      </c>
      <c r="C92" s="103" t="s">
        <v>497</v>
      </c>
      <c r="D92" s="104">
        <v>49</v>
      </c>
      <c r="E92" s="103" t="s">
        <v>81</v>
      </c>
      <c r="F92" s="104">
        <v>35</v>
      </c>
      <c r="G92" s="103" t="s">
        <v>67</v>
      </c>
      <c r="H92" s="105">
        <v>63</v>
      </c>
      <c r="I92" s="106">
        <v>13126</v>
      </c>
      <c r="J92" s="106">
        <v>4526</v>
      </c>
      <c r="K92" s="106">
        <v>0</v>
      </c>
      <c r="L92" s="106">
        <v>937.65</v>
      </c>
      <c r="M92" s="107">
        <v>18589.650000000001</v>
      </c>
      <c r="O92" s="108">
        <v>0</v>
      </c>
      <c r="P92" s="105">
        <v>0</v>
      </c>
      <c r="Q92" s="109">
        <v>0.18</v>
      </c>
      <c r="R92" s="109">
        <v>0.16912741853149985</v>
      </c>
      <c r="S92" s="110">
        <v>0</v>
      </c>
      <c r="U92" s="111">
        <v>1112076</v>
      </c>
      <c r="V92" s="112">
        <v>0</v>
      </c>
      <c r="W92" s="112">
        <v>0</v>
      </c>
      <c r="X92" s="112">
        <v>0</v>
      </c>
      <c r="Y92" s="112">
        <v>59071</v>
      </c>
      <c r="Z92" s="113">
        <v>1171147</v>
      </c>
      <c r="AA92" s="93"/>
      <c r="AB92" s="111">
        <v>1</v>
      </c>
      <c r="AC92" s="112">
        <v>0</v>
      </c>
      <c r="AD92" s="112">
        <v>0</v>
      </c>
      <c r="AE92" s="112">
        <v>0</v>
      </c>
      <c r="AF92" s="112">
        <v>0</v>
      </c>
      <c r="AG92" s="113">
        <v>0</v>
      </c>
    </row>
    <row r="93" spans="1:33" x14ac:dyDescent="0.2">
      <c r="A93" s="101">
        <v>420</v>
      </c>
      <c r="B93" s="102">
        <v>420049044</v>
      </c>
      <c r="C93" s="103" t="s">
        <v>497</v>
      </c>
      <c r="D93" s="104">
        <v>49</v>
      </c>
      <c r="E93" s="103" t="s">
        <v>81</v>
      </c>
      <c r="F93" s="104">
        <v>44</v>
      </c>
      <c r="G93" s="103" t="s">
        <v>76</v>
      </c>
      <c r="H93" s="105">
        <v>2</v>
      </c>
      <c r="I93" s="106">
        <v>13420</v>
      </c>
      <c r="J93" s="106">
        <v>271</v>
      </c>
      <c r="K93" s="106">
        <v>0</v>
      </c>
      <c r="L93" s="106">
        <v>937.65</v>
      </c>
      <c r="M93" s="107">
        <v>14628.65</v>
      </c>
      <c r="O93" s="108">
        <v>0</v>
      </c>
      <c r="P93" s="105">
        <v>0</v>
      </c>
      <c r="Q93" s="109">
        <v>0.18</v>
      </c>
      <c r="R93" s="109">
        <v>6.2873237656336595E-2</v>
      </c>
      <c r="S93" s="110">
        <v>0</v>
      </c>
      <c r="U93" s="111">
        <v>27382</v>
      </c>
      <c r="V93" s="112">
        <v>0</v>
      </c>
      <c r="W93" s="112">
        <v>0</v>
      </c>
      <c r="X93" s="112">
        <v>0</v>
      </c>
      <c r="Y93" s="112">
        <v>1876</v>
      </c>
      <c r="Z93" s="113">
        <v>29258</v>
      </c>
      <c r="AA93" s="93"/>
      <c r="AB93" s="111">
        <v>0</v>
      </c>
      <c r="AC93" s="112">
        <v>0</v>
      </c>
      <c r="AD93" s="112">
        <v>0</v>
      </c>
      <c r="AE93" s="112">
        <v>0</v>
      </c>
      <c r="AF93" s="112">
        <v>0</v>
      </c>
      <c r="AG93" s="113">
        <v>0</v>
      </c>
    </row>
    <row r="94" spans="1:33" x14ac:dyDescent="0.2">
      <c r="A94" s="101">
        <v>420</v>
      </c>
      <c r="B94" s="102">
        <v>420049049</v>
      </c>
      <c r="C94" s="103" t="s">
        <v>497</v>
      </c>
      <c r="D94" s="104">
        <v>49</v>
      </c>
      <c r="E94" s="103" t="s">
        <v>81</v>
      </c>
      <c r="F94" s="104">
        <v>49</v>
      </c>
      <c r="G94" s="103" t="s">
        <v>81</v>
      </c>
      <c r="H94" s="105">
        <v>195</v>
      </c>
      <c r="I94" s="106">
        <v>13067</v>
      </c>
      <c r="J94" s="106">
        <v>16462</v>
      </c>
      <c r="K94" s="106">
        <v>0</v>
      </c>
      <c r="L94" s="106">
        <v>937.65</v>
      </c>
      <c r="M94" s="107">
        <v>30466.65</v>
      </c>
      <c r="O94" s="108">
        <v>0</v>
      </c>
      <c r="P94" s="105">
        <v>0</v>
      </c>
      <c r="Q94" s="109">
        <v>0.09</v>
      </c>
      <c r="R94" s="109">
        <v>7.6894325696692134E-2</v>
      </c>
      <c r="S94" s="110">
        <v>0</v>
      </c>
      <c r="U94" s="111">
        <v>5758155</v>
      </c>
      <c r="V94" s="112">
        <v>0</v>
      </c>
      <c r="W94" s="112">
        <v>0</v>
      </c>
      <c r="X94" s="112">
        <v>0</v>
      </c>
      <c r="Y94" s="112">
        <v>182842</v>
      </c>
      <c r="Z94" s="113">
        <v>5940997</v>
      </c>
      <c r="AA94" s="93"/>
      <c r="AB94" s="111">
        <v>8</v>
      </c>
      <c r="AC94" s="112">
        <v>0</v>
      </c>
      <c r="AD94" s="112">
        <v>0</v>
      </c>
      <c r="AE94" s="112">
        <v>0</v>
      </c>
      <c r="AF94" s="112">
        <v>0</v>
      </c>
      <c r="AG94" s="113">
        <v>0</v>
      </c>
    </row>
    <row r="95" spans="1:33" x14ac:dyDescent="0.2">
      <c r="A95" s="101">
        <v>420</v>
      </c>
      <c r="B95" s="102">
        <v>420049057</v>
      </c>
      <c r="C95" s="103" t="s">
        <v>497</v>
      </c>
      <c r="D95" s="104">
        <v>49</v>
      </c>
      <c r="E95" s="103" t="s">
        <v>81</v>
      </c>
      <c r="F95" s="104">
        <v>57</v>
      </c>
      <c r="G95" s="103" t="s">
        <v>89</v>
      </c>
      <c r="H95" s="105">
        <v>5</v>
      </c>
      <c r="I95" s="106">
        <v>10679</v>
      </c>
      <c r="J95" s="106">
        <v>259</v>
      </c>
      <c r="K95" s="106">
        <v>0</v>
      </c>
      <c r="L95" s="106">
        <v>937.65</v>
      </c>
      <c r="M95" s="107">
        <v>11875.65</v>
      </c>
      <c r="O95" s="108">
        <v>0</v>
      </c>
      <c r="P95" s="105">
        <v>0</v>
      </c>
      <c r="Q95" s="109">
        <v>0.18</v>
      </c>
      <c r="R95" s="109">
        <v>0.13557285142841133</v>
      </c>
      <c r="S95" s="110">
        <v>0</v>
      </c>
      <c r="U95" s="111">
        <v>54690</v>
      </c>
      <c r="V95" s="112">
        <v>0</v>
      </c>
      <c r="W95" s="112">
        <v>0</v>
      </c>
      <c r="X95" s="112">
        <v>0</v>
      </c>
      <c r="Y95" s="112">
        <v>4689</v>
      </c>
      <c r="Z95" s="113">
        <v>59379</v>
      </c>
      <c r="AA95" s="93"/>
      <c r="AB95" s="111">
        <v>0</v>
      </c>
      <c r="AC95" s="112">
        <v>0</v>
      </c>
      <c r="AD95" s="112">
        <v>0</v>
      </c>
      <c r="AE95" s="112">
        <v>0</v>
      </c>
      <c r="AF95" s="112">
        <v>0</v>
      </c>
      <c r="AG95" s="113">
        <v>0</v>
      </c>
    </row>
    <row r="96" spans="1:33" x14ac:dyDescent="0.2">
      <c r="A96" s="101">
        <v>420</v>
      </c>
      <c r="B96" s="102">
        <v>420049067</v>
      </c>
      <c r="C96" s="103" t="s">
        <v>497</v>
      </c>
      <c r="D96" s="104">
        <v>49</v>
      </c>
      <c r="E96" s="103" t="s">
        <v>81</v>
      </c>
      <c r="F96" s="104">
        <v>67</v>
      </c>
      <c r="G96" s="103" t="s">
        <v>99</v>
      </c>
      <c r="H96" s="105">
        <v>1</v>
      </c>
      <c r="I96" s="106">
        <v>9870</v>
      </c>
      <c r="J96" s="106">
        <v>9884</v>
      </c>
      <c r="K96" s="106">
        <v>0</v>
      </c>
      <c r="L96" s="106">
        <v>937.65</v>
      </c>
      <c r="M96" s="107">
        <v>20691.650000000001</v>
      </c>
      <c r="O96" s="108">
        <v>0</v>
      </c>
      <c r="P96" s="105">
        <v>0</v>
      </c>
      <c r="Q96" s="109">
        <v>0.09</v>
      </c>
      <c r="R96" s="109">
        <v>9.0297743539836559E-4</v>
      </c>
      <c r="S96" s="110">
        <v>0</v>
      </c>
      <c r="U96" s="111">
        <v>19754</v>
      </c>
      <c r="V96" s="112">
        <v>0</v>
      </c>
      <c r="W96" s="112">
        <v>0</v>
      </c>
      <c r="X96" s="112">
        <v>0</v>
      </c>
      <c r="Y96" s="112">
        <v>938</v>
      </c>
      <c r="Z96" s="113">
        <v>20692</v>
      </c>
      <c r="AA96" s="93"/>
      <c r="AB96" s="111">
        <v>0</v>
      </c>
      <c r="AC96" s="112">
        <v>0</v>
      </c>
      <c r="AD96" s="112">
        <v>0</v>
      </c>
      <c r="AE96" s="112">
        <v>0</v>
      </c>
      <c r="AF96" s="112">
        <v>0</v>
      </c>
      <c r="AG96" s="113">
        <v>0</v>
      </c>
    </row>
    <row r="97" spans="1:33" x14ac:dyDescent="0.2">
      <c r="A97" s="101">
        <v>420</v>
      </c>
      <c r="B97" s="102">
        <v>420049093</v>
      </c>
      <c r="C97" s="103" t="s">
        <v>497</v>
      </c>
      <c r="D97" s="104">
        <v>49</v>
      </c>
      <c r="E97" s="103" t="s">
        <v>81</v>
      </c>
      <c r="F97" s="104">
        <v>93</v>
      </c>
      <c r="G97" s="103" t="s">
        <v>125</v>
      </c>
      <c r="H97" s="105">
        <v>17</v>
      </c>
      <c r="I97" s="106">
        <v>13079</v>
      </c>
      <c r="J97" s="106">
        <v>649</v>
      </c>
      <c r="K97" s="106">
        <v>0</v>
      </c>
      <c r="L97" s="106">
        <v>937.65</v>
      </c>
      <c r="M97" s="107">
        <v>14665.65</v>
      </c>
      <c r="O97" s="108">
        <v>0</v>
      </c>
      <c r="P97" s="105">
        <v>0</v>
      </c>
      <c r="Q97" s="109">
        <v>0.09</v>
      </c>
      <c r="R97" s="109">
        <v>7.926438503009009E-2</v>
      </c>
      <c r="S97" s="110">
        <v>0</v>
      </c>
      <c r="U97" s="111">
        <v>233376</v>
      </c>
      <c r="V97" s="112">
        <v>0</v>
      </c>
      <c r="W97" s="112">
        <v>0</v>
      </c>
      <c r="X97" s="112">
        <v>0</v>
      </c>
      <c r="Y97" s="112">
        <v>15940</v>
      </c>
      <c r="Z97" s="113">
        <v>249316</v>
      </c>
      <c r="AA97" s="93"/>
      <c r="AB97" s="111">
        <v>0</v>
      </c>
      <c r="AC97" s="112">
        <v>0</v>
      </c>
      <c r="AD97" s="112">
        <v>0</v>
      </c>
      <c r="AE97" s="112">
        <v>0</v>
      </c>
      <c r="AF97" s="112">
        <v>0</v>
      </c>
      <c r="AG97" s="113">
        <v>0</v>
      </c>
    </row>
    <row r="98" spans="1:33" x14ac:dyDescent="0.2">
      <c r="A98" s="101">
        <v>420</v>
      </c>
      <c r="B98" s="102">
        <v>420049133</v>
      </c>
      <c r="C98" s="103" t="s">
        <v>497</v>
      </c>
      <c r="D98" s="104">
        <v>49</v>
      </c>
      <c r="E98" s="103" t="s">
        <v>81</v>
      </c>
      <c r="F98" s="104">
        <v>133</v>
      </c>
      <c r="G98" s="103" t="s">
        <v>165</v>
      </c>
      <c r="H98" s="105">
        <v>1</v>
      </c>
      <c r="I98" s="106">
        <v>9657</v>
      </c>
      <c r="J98" s="106">
        <v>2405</v>
      </c>
      <c r="K98" s="106">
        <v>0</v>
      </c>
      <c r="L98" s="106">
        <v>937.65</v>
      </c>
      <c r="M98" s="107">
        <v>12999.65</v>
      </c>
      <c r="O98" s="108">
        <v>0</v>
      </c>
      <c r="P98" s="105">
        <v>0</v>
      </c>
      <c r="Q98" s="109">
        <v>0.09</v>
      </c>
      <c r="R98" s="109">
        <v>2.9901351075344206E-2</v>
      </c>
      <c r="S98" s="110">
        <v>0</v>
      </c>
      <c r="U98" s="111">
        <v>12062</v>
      </c>
      <c r="V98" s="112">
        <v>0</v>
      </c>
      <c r="W98" s="112">
        <v>0</v>
      </c>
      <c r="X98" s="112">
        <v>0</v>
      </c>
      <c r="Y98" s="112">
        <v>938</v>
      </c>
      <c r="Z98" s="113">
        <v>13000</v>
      </c>
      <c r="AA98" s="93"/>
      <c r="AB98" s="111">
        <v>0</v>
      </c>
      <c r="AC98" s="112">
        <v>0</v>
      </c>
      <c r="AD98" s="112">
        <v>0</v>
      </c>
      <c r="AE98" s="112">
        <v>0</v>
      </c>
      <c r="AF98" s="112">
        <v>0</v>
      </c>
      <c r="AG98" s="113">
        <v>0</v>
      </c>
    </row>
    <row r="99" spans="1:33" x14ac:dyDescent="0.2">
      <c r="A99" s="101">
        <v>420</v>
      </c>
      <c r="B99" s="102">
        <v>420049160</v>
      </c>
      <c r="C99" s="103" t="s">
        <v>497</v>
      </c>
      <c r="D99" s="104">
        <v>49</v>
      </c>
      <c r="E99" s="103" t="s">
        <v>81</v>
      </c>
      <c r="F99" s="104">
        <v>160</v>
      </c>
      <c r="G99" s="103" t="s">
        <v>192</v>
      </c>
      <c r="H99" s="105">
        <v>1</v>
      </c>
      <c r="I99" s="106">
        <v>9870</v>
      </c>
      <c r="J99" s="106">
        <v>109</v>
      </c>
      <c r="K99" s="106">
        <v>0</v>
      </c>
      <c r="L99" s="106">
        <v>937.65</v>
      </c>
      <c r="M99" s="107">
        <v>10916.65</v>
      </c>
      <c r="O99" s="108">
        <v>0</v>
      </c>
      <c r="P99" s="105">
        <v>0</v>
      </c>
      <c r="Q99" s="109">
        <v>0.1273</v>
      </c>
      <c r="R99" s="109">
        <v>0.11525242683930494</v>
      </c>
      <c r="S99" s="110">
        <v>0</v>
      </c>
      <c r="U99" s="111">
        <v>9979</v>
      </c>
      <c r="V99" s="112">
        <v>0</v>
      </c>
      <c r="W99" s="112">
        <v>0</v>
      </c>
      <c r="X99" s="112">
        <v>0</v>
      </c>
      <c r="Y99" s="112">
        <v>938</v>
      </c>
      <c r="Z99" s="113">
        <v>10917</v>
      </c>
      <c r="AA99" s="93"/>
      <c r="AB99" s="111">
        <v>0</v>
      </c>
      <c r="AC99" s="112">
        <v>0</v>
      </c>
      <c r="AD99" s="112">
        <v>0</v>
      </c>
      <c r="AE99" s="112">
        <v>0</v>
      </c>
      <c r="AF99" s="112">
        <v>0</v>
      </c>
      <c r="AG99" s="113">
        <v>0</v>
      </c>
    </row>
    <row r="100" spans="1:33" x14ac:dyDescent="0.2">
      <c r="A100" s="101">
        <v>420</v>
      </c>
      <c r="B100" s="102">
        <v>420049165</v>
      </c>
      <c r="C100" s="103" t="s">
        <v>497</v>
      </c>
      <c r="D100" s="104">
        <v>49</v>
      </c>
      <c r="E100" s="103" t="s">
        <v>81</v>
      </c>
      <c r="F100" s="104">
        <v>165</v>
      </c>
      <c r="G100" s="103" t="s">
        <v>197</v>
      </c>
      <c r="H100" s="105">
        <v>10</v>
      </c>
      <c r="I100" s="106">
        <v>13248</v>
      </c>
      <c r="J100" s="106">
        <v>497</v>
      </c>
      <c r="K100" s="106">
        <v>0</v>
      </c>
      <c r="L100" s="106">
        <v>937.65</v>
      </c>
      <c r="M100" s="107">
        <v>14682.65</v>
      </c>
      <c r="O100" s="108">
        <v>1.4620583903637643</v>
      </c>
      <c r="P100" s="105">
        <v>0</v>
      </c>
      <c r="Q100" s="109">
        <v>9.8299999999999998E-2</v>
      </c>
      <c r="R100" s="109">
        <v>0.1089244649244638</v>
      </c>
      <c r="S100" s="110">
        <v>0</v>
      </c>
      <c r="U100" s="111">
        <v>157546</v>
      </c>
      <c r="V100" s="112">
        <v>0</v>
      </c>
      <c r="W100" s="112">
        <v>-20095.992575549939</v>
      </c>
      <c r="X100" s="112">
        <v>0</v>
      </c>
      <c r="Y100" s="112">
        <v>9378</v>
      </c>
      <c r="Z100" s="113">
        <v>146828.00742445007</v>
      </c>
      <c r="AA100" s="93"/>
      <c r="AB100" s="111">
        <v>5</v>
      </c>
      <c r="AC100" s="112">
        <v>1.4620583903637643</v>
      </c>
      <c r="AD100" s="112">
        <v>20095.992575549939</v>
      </c>
      <c r="AE100" s="112">
        <v>0</v>
      </c>
      <c r="AF100" s="112">
        <v>1371</v>
      </c>
      <c r="AG100" s="113">
        <v>21467</v>
      </c>
    </row>
    <row r="101" spans="1:33" x14ac:dyDescent="0.2">
      <c r="A101" s="101">
        <v>420</v>
      </c>
      <c r="B101" s="102">
        <v>420049176</v>
      </c>
      <c r="C101" s="103" t="s">
        <v>497</v>
      </c>
      <c r="D101" s="104">
        <v>49</v>
      </c>
      <c r="E101" s="103" t="s">
        <v>81</v>
      </c>
      <c r="F101" s="104">
        <v>176</v>
      </c>
      <c r="G101" s="103" t="s">
        <v>208</v>
      </c>
      <c r="H101" s="105">
        <v>15</v>
      </c>
      <c r="I101" s="106">
        <v>10203</v>
      </c>
      <c r="J101" s="106">
        <v>3654</v>
      </c>
      <c r="K101" s="106">
        <v>0</v>
      </c>
      <c r="L101" s="106">
        <v>937.65</v>
      </c>
      <c r="M101" s="107">
        <v>14794.65</v>
      </c>
      <c r="O101" s="108">
        <v>0.81209409575371116</v>
      </c>
      <c r="P101" s="105">
        <v>0</v>
      </c>
      <c r="Q101" s="109">
        <v>0.09</v>
      </c>
      <c r="R101" s="109">
        <v>9.1492336245101724E-2</v>
      </c>
      <c r="S101" s="110">
        <v>0</v>
      </c>
      <c r="U101" s="111">
        <v>219108</v>
      </c>
      <c r="V101" s="112">
        <v>0</v>
      </c>
      <c r="W101" s="112">
        <v>-11253.187884859175</v>
      </c>
      <c r="X101" s="112">
        <v>0</v>
      </c>
      <c r="Y101" s="112">
        <v>14065</v>
      </c>
      <c r="Z101" s="113">
        <v>221919.81211514081</v>
      </c>
      <c r="AA101" s="93"/>
      <c r="AB101" s="111">
        <v>1</v>
      </c>
      <c r="AC101" s="112">
        <v>0.81209409575371116</v>
      </c>
      <c r="AD101" s="112">
        <v>11253.187884859175</v>
      </c>
      <c r="AE101" s="112">
        <v>0</v>
      </c>
      <c r="AF101" s="112">
        <v>761</v>
      </c>
      <c r="AG101" s="113">
        <v>12014</v>
      </c>
    </row>
    <row r="102" spans="1:33" x14ac:dyDescent="0.2">
      <c r="A102" s="101">
        <v>420</v>
      </c>
      <c r="B102" s="102">
        <v>420049181</v>
      </c>
      <c r="C102" s="103" t="s">
        <v>497</v>
      </c>
      <c r="D102" s="104">
        <v>49</v>
      </c>
      <c r="E102" s="103" t="s">
        <v>81</v>
      </c>
      <c r="F102" s="104">
        <v>181</v>
      </c>
      <c r="G102" s="103" t="s">
        <v>213</v>
      </c>
      <c r="H102" s="105">
        <v>2</v>
      </c>
      <c r="I102" s="106">
        <v>11104</v>
      </c>
      <c r="J102" s="106">
        <v>717</v>
      </c>
      <c r="K102" s="106">
        <v>0</v>
      </c>
      <c r="L102" s="106">
        <v>937.65</v>
      </c>
      <c r="M102" s="107">
        <v>12758.65</v>
      </c>
      <c r="O102" s="108">
        <v>0</v>
      </c>
      <c r="P102" s="105">
        <v>0</v>
      </c>
      <c r="Q102" s="109">
        <v>0.09</v>
      </c>
      <c r="R102" s="109">
        <v>1.7706253714257283E-2</v>
      </c>
      <c r="S102" s="110">
        <v>0</v>
      </c>
      <c r="U102" s="111">
        <v>23642</v>
      </c>
      <c r="V102" s="112">
        <v>0</v>
      </c>
      <c r="W102" s="112">
        <v>0</v>
      </c>
      <c r="X102" s="112">
        <v>0</v>
      </c>
      <c r="Y102" s="112">
        <v>1876</v>
      </c>
      <c r="Z102" s="113">
        <v>25518</v>
      </c>
      <c r="AA102" s="93"/>
      <c r="AB102" s="111">
        <v>0</v>
      </c>
      <c r="AC102" s="112">
        <v>0</v>
      </c>
      <c r="AD102" s="112">
        <v>0</v>
      </c>
      <c r="AE102" s="112">
        <v>0</v>
      </c>
      <c r="AF102" s="112">
        <v>0</v>
      </c>
      <c r="AG102" s="113">
        <v>0</v>
      </c>
    </row>
    <row r="103" spans="1:33" x14ac:dyDescent="0.2">
      <c r="A103" s="101">
        <v>420</v>
      </c>
      <c r="B103" s="102">
        <v>420049199</v>
      </c>
      <c r="C103" s="103" t="s">
        <v>497</v>
      </c>
      <c r="D103" s="104">
        <v>49</v>
      </c>
      <c r="E103" s="103" t="s">
        <v>81</v>
      </c>
      <c r="F103" s="104">
        <v>199</v>
      </c>
      <c r="G103" s="103" t="s">
        <v>231</v>
      </c>
      <c r="H103" s="105">
        <v>2</v>
      </c>
      <c r="I103" s="106">
        <v>16104</v>
      </c>
      <c r="J103" s="106">
        <v>10823</v>
      </c>
      <c r="K103" s="106">
        <v>0</v>
      </c>
      <c r="L103" s="106">
        <v>937.65</v>
      </c>
      <c r="M103" s="107">
        <v>27864.65</v>
      </c>
      <c r="O103" s="108">
        <v>0</v>
      </c>
      <c r="P103" s="105">
        <v>0</v>
      </c>
      <c r="Q103" s="109">
        <v>0.09</v>
      </c>
      <c r="R103" s="109">
        <v>1.05124325740629E-3</v>
      </c>
      <c r="S103" s="110">
        <v>0</v>
      </c>
      <c r="U103" s="111">
        <v>53854</v>
      </c>
      <c r="V103" s="112">
        <v>0</v>
      </c>
      <c r="W103" s="112">
        <v>0</v>
      </c>
      <c r="X103" s="112">
        <v>0</v>
      </c>
      <c r="Y103" s="112">
        <v>1876</v>
      </c>
      <c r="Z103" s="113">
        <v>55730</v>
      </c>
      <c r="AA103" s="93"/>
      <c r="AB103" s="111">
        <v>0</v>
      </c>
      <c r="AC103" s="112">
        <v>0</v>
      </c>
      <c r="AD103" s="112">
        <v>0</v>
      </c>
      <c r="AE103" s="112">
        <v>0</v>
      </c>
      <c r="AF103" s="112">
        <v>0</v>
      </c>
      <c r="AG103" s="113">
        <v>0</v>
      </c>
    </row>
    <row r="104" spans="1:33" x14ac:dyDescent="0.2">
      <c r="A104" s="101">
        <v>420</v>
      </c>
      <c r="B104" s="102">
        <v>420049207</v>
      </c>
      <c r="C104" s="103" t="s">
        <v>497</v>
      </c>
      <c r="D104" s="104">
        <v>49</v>
      </c>
      <c r="E104" s="103" t="s">
        <v>81</v>
      </c>
      <c r="F104" s="104">
        <v>207</v>
      </c>
      <c r="G104" s="103" t="s">
        <v>239</v>
      </c>
      <c r="H104" s="105">
        <v>2</v>
      </c>
      <c r="I104" s="106">
        <v>14870</v>
      </c>
      <c r="J104" s="106">
        <v>9453</v>
      </c>
      <c r="K104" s="106">
        <v>0</v>
      </c>
      <c r="L104" s="106">
        <v>937.65</v>
      </c>
      <c r="M104" s="107">
        <v>25260.65</v>
      </c>
      <c r="O104" s="108">
        <v>0</v>
      </c>
      <c r="P104" s="105">
        <v>0</v>
      </c>
      <c r="Q104" s="109">
        <v>0.09</v>
      </c>
      <c r="R104" s="109">
        <v>6.0346802642817184E-4</v>
      </c>
      <c r="S104" s="110">
        <v>0</v>
      </c>
      <c r="U104" s="111">
        <v>48646</v>
      </c>
      <c r="V104" s="112">
        <v>0</v>
      </c>
      <c r="W104" s="112">
        <v>0</v>
      </c>
      <c r="X104" s="112">
        <v>0</v>
      </c>
      <c r="Y104" s="112">
        <v>1876</v>
      </c>
      <c r="Z104" s="113">
        <v>50522</v>
      </c>
      <c r="AA104" s="93"/>
      <c r="AB104" s="111">
        <v>0</v>
      </c>
      <c r="AC104" s="112">
        <v>0</v>
      </c>
      <c r="AD104" s="112">
        <v>0</v>
      </c>
      <c r="AE104" s="112">
        <v>0</v>
      </c>
      <c r="AF104" s="112">
        <v>0</v>
      </c>
      <c r="AG104" s="113">
        <v>0</v>
      </c>
    </row>
    <row r="105" spans="1:33" x14ac:dyDescent="0.2">
      <c r="A105" s="101">
        <v>420</v>
      </c>
      <c r="B105" s="102">
        <v>420049220</v>
      </c>
      <c r="C105" s="103" t="s">
        <v>497</v>
      </c>
      <c r="D105" s="104">
        <v>49</v>
      </c>
      <c r="E105" s="103" t="s">
        <v>81</v>
      </c>
      <c r="F105" s="104">
        <v>220</v>
      </c>
      <c r="G105" s="103" t="s">
        <v>252</v>
      </c>
      <c r="H105" s="105">
        <v>1</v>
      </c>
      <c r="I105" s="106">
        <v>14870</v>
      </c>
      <c r="J105" s="106">
        <v>5923</v>
      </c>
      <c r="K105" s="106">
        <v>0</v>
      </c>
      <c r="L105" s="106">
        <v>937.65</v>
      </c>
      <c r="M105" s="107">
        <v>21730.65</v>
      </c>
      <c r="O105" s="108">
        <v>0</v>
      </c>
      <c r="P105" s="105">
        <v>0</v>
      </c>
      <c r="Q105" s="109">
        <v>0.09</v>
      </c>
      <c r="R105" s="109">
        <v>1.8135486341086995E-2</v>
      </c>
      <c r="S105" s="110">
        <v>0</v>
      </c>
      <c r="U105" s="111">
        <v>20793</v>
      </c>
      <c r="V105" s="112">
        <v>0</v>
      </c>
      <c r="W105" s="112">
        <v>0</v>
      </c>
      <c r="X105" s="112">
        <v>0</v>
      </c>
      <c r="Y105" s="112">
        <v>938</v>
      </c>
      <c r="Z105" s="113">
        <v>21731</v>
      </c>
      <c r="AA105" s="93"/>
      <c r="AB105" s="111">
        <v>0</v>
      </c>
      <c r="AC105" s="112">
        <v>0</v>
      </c>
      <c r="AD105" s="112">
        <v>0</v>
      </c>
      <c r="AE105" s="112">
        <v>0</v>
      </c>
      <c r="AF105" s="112">
        <v>0</v>
      </c>
      <c r="AG105" s="113">
        <v>0</v>
      </c>
    </row>
    <row r="106" spans="1:33" x14ac:dyDescent="0.2">
      <c r="A106" s="101">
        <v>420</v>
      </c>
      <c r="B106" s="102">
        <v>420049243</v>
      </c>
      <c r="C106" s="103" t="s">
        <v>497</v>
      </c>
      <c r="D106" s="104">
        <v>49</v>
      </c>
      <c r="E106" s="103" t="s">
        <v>81</v>
      </c>
      <c r="F106" s="104">
        <v>243</v>
      </c>
      <c r="G106" s="103" t="s">
        <v>275</v>
      </c>
      <c r="H106" s="105">
        <v>1</v>
      </c>
      <c r="I106" s="106">
        <v>14870</v>
      </c>
      <c r="J106" s="106">
        <v>3090</v>
      </c>
      <c r="K106" s="106">
        <v>0</v>
      </c>
      <c r="L106" s="106">
        <v>937.65</v>
      </c>
      <c r="M106" s="107">
        <v>18897.650000000001</v>
      </c>
      <c r="O106" s="108">
        <v>0</v>
      </c>
      <c r="P106" s="105">
        <v>0</v>
      </c>
      <c r="Q106" s="109">
        <v>0.09</v>
      </c>
      <c r="R106" s="109">
        <v>5.196919586008473E-3</v>
      </c>
      <c r="S106" s="110">
        <v>0</v>
      </c>
      <c r="U106" s="111">
        <v>17960</v>
      </c>
      <c r="V106" s="112">
        <v>0</v>
      </c>
      <c r="W106" s="112">
        <v>0</v>
      </c>
      <c r="X106" s="112">
        <v>0</v>
      </c>
      <c r="Y106" s="112">
        <v>938</v>
      </c>
      <c r="Z106" s="113">
        <v>18898</v>
      </c>
      <c r="AA106" s="93"/>
      <c r="AB106" s="111">
        <v>0</v>
      </c>
      <c r="AC106" s="112">
        <v>0</v>
      </c>
      <c r="AD106" s="112">
        <v>0</v>
      </c>
      <c r="AE106" s="112">
        <v>0</v>
      </c>
      <c r="AF106" s="112">
        <v>0</v>
      </c>
      <c r="AG106" s="113">
        <v>0</v>
      </c>
    </row>
    <row r="107" spans="1:33" x14ac:dyDescent="0.2">
      <c r="A107" s="101">
        <v>420</v>
      </c>
      <c r="B107" s="102">
        <v>420049244</v>
      </c>
      <c r="C107" s="103" t="s">
        <v>497</v>
      </c>
      <c r="D107" s="104">
        <v>49</v>
      </c>
      <c r="E107" s="103" t="s">
        <v>81</v>
      </c>
      <c r="F107" s="104">
        <v>244</v>
      </c>
      <c r="G107" s="103" t="s">
        <v>276</v>
      </c>
      <c r="H107" s="105">
        <v>4</v>
      </c>
      <c r="I107" s="106">
        <v>9870</v>
      </c>
      <c r="J107" s="106">
        <v>3845</v>
      </c>
      <c r="K107" s="106">
        <v>0</v>
      </c>
      <c r="L107" s="106">
        <v>937.65</v>
      </c>
      <c r="M107" s="107">
        <v>14652.65</v>
      </c>
      <c r="O107" s="108">
        <v>1.5989498954508816</v>
      </c>
      <c r="P107" s="105">
        <v>0</v>
      </c>
      <c r="Q107" s="109">
        <v>0.09</v>
      </c>
      <c r="R107" s="109">
        <v>0.12055942472000247</v>
      </c>
      <c r="S107" s="110">
        <v>0</v>
      </c>
      <c r="U107" s="111">
        <v>76790</v>
      </c>
      <c r="V107" s="112">
        <v>0</v>
      </c>
      <c r="W107" s="112">
        <v>-21929.597816108842</v>
      </c>
      <c r="X107" s="112">
        <v>0</v>
      </c>
      <c r="Y107" s="112">
        <v>3751</v>
      </c>
      <c r="Z107" s="113">
        <v>58611.402183891158</v>
      </c>
      <c r="AA107" s="93"/>
      <c r="AB107" s="111">
        <v>2</v>
      </c>
      <c r="AC107" s="112">
        <v>1.5989498954508816</v>
      </c>
      <c r="AD107" s="112">
        <v>21929.597816108842</v>
      </c>
      <c r="AE107" s="112">
        <v>0</v>
      </c>
      <c r="AF107" s="112">
        <v>1499</v>
      </c>
      <c r="AG107" s="113">
        <v>23429</v>
      </c>
    </row>
    <row r="108" spans="1:33" x14ac:dyDescent="0.2">
      <c r="A108" s="101">
        <v>420</v>
      </c>
      <c r="B108" s="102">
        <v>420049248</v>
      </c>
      <c r="C108" s="103" t="s">
        <v>497</v>
      </c>
      <c r="D108" s="104">
        <v>49</v>
      </c>
      <c r="E108" s="103" t="s">
        <v>81</v>
      </c>
      <c r="F108" s="104">
        <v>248</v>
      </c>
      <c r="G108" s="103" t="s">
        <v>280</v>
      </c>
      <c r="H108" s="105">
        <v>6</v>
      </c>
      <c r="I108" s="106">
        <v>9770</v>
      </c>
      <c r="J108" s="106">
        <v>754</v>
      </c>
      <c r="K108" s="106">
        <v>0</v>
      </c>
      <c r="L108" s="106">
        <v>937.65</v>
      </c>
      <c r="M108" s="107">
        <v>11461.65</v>
      </c>
      <c r="O108" s="108">
        <v>0</v>
      </c>
      <c r="P108" s="105">
        <v>0</v>
      </c>
      <c r="Q108" s="109">
        <v>0.09</v>
      </c>
      <c r="R108" s="109">
        <v>5.1945859619381911E-2</v>
      </c>
      <c r="S108" s="110">
        <v>0</v>
      </c>
      <c r="U108" s="111">
        <v>63144</v>
      </c>
      <c r="V108" s="112">
        <v>0</v>
      </c>
      <c r="W108" s="112">
        <v>0</v>
      </c>
      <c r="X108" s="112">
        <v>0</v>
      </c>
      <c r="Y108" s="112">
        <v>5627</v>
      </c>
      <c r="Z108" s="113">
        <v>68771</v>
      </c>
      <c r="AA108" s="93"/>
      <c r="AB108" s="111">
        <v>0</v>
      </c>
      <c r="AC108" s="112">
        <v>0</v>
      </c>
      <c r="AD108" s="112">
        <v>0</v>
      </c>
      <c r="AE108" s="112">
        <v>0</v>
      </c>
      <c r="AF108" s="112">
        <v>0</v>
      </c>
      <c r="AG108" s="113">
        <v>0</v>
      </c>
    </row>
    <row r="109" spans="1:33" x14ac:dyDescent="0.2">
      <c r="A109" s="101">
        <v>420</v>
      </c>
      <c r="B109" s="102">
        <v>420049308</v>
      </c>
      <c r="C109" s="103" t="s">
        <v>497</v>
      </c>
      <c r="D109" s="104">
        <v>49</v>
      </c>
      <c r="E109" s="103" t="s">
        <v>81</v>
      </c>
      <c r="F109" s="104">
        <v>308</v>
      </c>
      <c r="G109" s="103" t="s">
        <v>340</v>
      </c>
      <c r="H109" s="105">
        <v>1</v>
      </c>
      <c r="I109" s="106">
        <v>9870</v>
      </c>
      <c r="J109" s="106">
        <v>5299</v>
      </c>
      <c r="K109" s="106">
        <v>0</v>
      </c>
      <c r="L109" s="106">
        <v>937.65</v>
      </c>
      <c r="M109" s="107">
        <v>16106.65</v>
      </c>
      <c r="O109" s="108">
        <v>0</v>
      </c>
      <c r="P109" s="105">
        <v>0</v>
      </c>
      <c r="Q109" s="109">
        <v>0.09</v>
      </c>
      <c r="R109" s="109">
        <v>1.9745252028527706E-3</v>
      </c>
      <c r="S109" s="110">
        <v>0</v>
      </c>
      <c r="U109" s="111">
        <v>15169</v>
      </c>
      <c r="V109" s="112">
        <v>0</v>
      </c>
      <c r="W109" s="112">
        <v>0</v>
      </c>
      <c r="X109" s="112">
        <v>0</v>
      </c>
      <c r="Y109" s="112">
        <v>938</v>
      </c>
      <c r="Z109" s="113">
        <v>16107</v>
      </c>
      <c r="AA109" s="93"/>
      <c r="AB109" s="111">
        <v>0</v>
      </c>
      <c r="AC109" s="112">
        <v>0</v>
      </c>
      <c r="AD109" s="112">
        <v>0</v>
      </c>
      <c r="AE109" s="112">
        <v>0</v>
      </c>
      <c r="AF109" s="112">
        <v>0</v>
      </c>
      <c r="AG109" s="113">
        <v>0</v>
      </c>
    </row>
    <row r="110" spans="1:33" x14ac:dyDescent="0.2">
      <c r="A110" s="101">
        <v>420</v>
      </c>
      <c r="B110" s="102">
        <v>420049314</v>
      </c>
      <c r="C110" s="103" t="s">
        <v>497</v>
      </c>
      <c r="D110" s="104">
        <v>49</v>
      </c>
      <c r="E110" s="103" t="s">
        <v>81</v>
      </c>
      <c r="F110" s="104">
        <v>314</v>
      </c>
      <c r="G110" s="103" t="s">
        <v>346</v>
      </c>
      <c r="H110" s="105">
        <v>1</v>
      </c>
      <c r="I110" s="106">
        <v>14870</v>
      </c>
      <c r="J110" s="106">
        <v>12367</v>
      </c>
      <c r="K110" s="106">
        <v>0</v>
      </c>
      <c r="L110" s="106">
        <v>937.65</v>
      </c>
      <c r="M110" s="107">
        <v>28174.65</v>
      </c>
      <c r="O110" s="108">
        <v>0</v>
      </c>
      <c r="P110" s="105">
        <v>0</v>
      </c>
      <c r="Q110" s="109">
        <v>0.09</v>
      </c>
      <c r="R110" s="109">
        <v>2.3575349570875963E-3</v>
      </c>
      <c r="S110" s="110">
        <v>0</v>
      </c>
      <c r="U110" s="111">
        <v>27237</v>
      </c>
      <c r="V110" s="112">
        <v>0</v>
      </c>
      <c r="W110" s="112">
        <v>0</v>
      </c>
      <c r="X110" s="112">
        <v>0</v>
      </c>
      <c r="Y110" s="112">
        <v>938</v>
      </c>
      <c r="Z110" s="113">
        <v>28175</v>
      </c>
      <c r="AA110" s="93"/>
      <c r="AB110" s="111">
        <v>0</v>
      </c>
      <c r="AC110" s="112">
        <v>0</v>
      </c>
      <c r="AD110" s="112">
        <v>0</v>
      </c>
      <c r="AE110" s="112">
        <v>0</v>
      </c>
      <c r="AF110" s="112">
        <v>0</v>
      </c>
      <c r="AG110" s="113">
        <v>0</v>
      </c>
    </row>
    <row r="111" spans="1:33" x14ac:dyDescent="0.2">
      <c r="A111" s="101">
        <v>420</v>
      </c>
      <c r="B111" s="102">
        <v>420049347</v>
      </c>
      <c r="C111" s="103" t="s">
        <v>497</v>
      </c>
      <c r="D111" s="104">
        <v>49</v>
      </c>
      <c r="E111" s="103" t="s">
        <v>81</v>
      </c>
      <c r="F111" s="104">
        <v>347</v>
      </c>
      <c r="G111" s="103" t="s">
        <v>379</v>
      </c>
      <c r="H111" s="105">
        <v>5</v>
      </c>
      <c r="I111" s="106">
        <v>12870</v>
      </c>
      <c r="J111" s="106">
        <v>5816</v>
      </c>
      <c r="K111" s="106">
        <v>0</v>
      </c>
      <c r="L111" s="106">
        <v>937.65</v>
      </c>
      <c r="M111" s="107">
        <v>19623.650000000001</v>
      </c>
      <c r="O111" s="108">
        <v>0</v>
      </c>
      <c r="P111" s="105">
        <v>0</v>
      </c>
      <c r="Q111" s="109">
        <v>0.09</v>
      </c>
      <c r="R111" s="109">
        <v>6.73084705192133E-3</v>
      </c>
      <c r="S111" s="110">
        <v>0</v>
      </c>
      <c r="U111" s="111">
        <v>93430</v>
      </c>
      <c r="V111" s="112">
        <v>0</v>
      </c>
      <c r="W111" s="112">
        <v>0</v>
      </c>
      <c r="X111" s="112">
        <v>0</v>
      </c>
      <c r="Y111" s="112">
        <v>4689</v>
      </c>
      <c r="Z111" s="113">
        <v>98119</v>
      </c>
      <c r="AA111" s="93"/>
      <c r="AB111" s="111">
        <v>0</v>
      </c>
      <c r="AC111" s="112">
        <v>0</v>
      </c>
      <c r="AD111" s="112">
        <v>0</v>
      </c>
      <c r="AE111" s="112">
        <v>0</v>
      </c>
      <c r="AF111" s="112">
        <v>0</v>
      </c>
      <c r="AG111" s="113">
        <v>0</v>
      </c>
    </row>
    <row r="112" spans="1:33" x14ac:dyDescent="0.2">
      <c r="A112" s="101">
        <v>420</v>
      </c>
      <c r="B112" s="102">
        <v>420049616</v>
      </c>
      <c r="C112" s="103" t="s">
        <v>497</v>
      </c>
      <c r="D112" s="104">
        <v>49</v>
      </c>
      <c r="E112" s="103" t="s">
        <v>81</v>
      </c>
      <c r="F112" s="104">
        <v>616</v>
      </c>
      <c r="G112" s="103" t="s">
        <v>391</v>
      </c>
      <c r="H112" s="105">
        <v>1</v>
      </c>
      <c r="I112" s="106">
        <v>9870</v>
      </c>
      <c r="J112" s="106">
        <v>3320</v>
      </c>
      <c r="K112" s="106">
        <v>0</v>
      </c>
      <c r="L112" s="106">
        <v>937.65</v>
      </c>
      <c r="M112" s="107">
        <v>14127.65</v>
      </c>
      <c r="O112" s="108">
        <v>0</v>
      </c>
      <c r="P112" s="105">
        <v>0</v>
      </c>
      <c r="Q112" s="109">
        <v>0.09</v>
      </c>
      <c r="R112" s="109">
        <v>3.3580558568541308E-2</v>
      </c>
      <c r="S112" s="110">
        <v>0</v>
      </c>
      <c r="U112" s="111">
        <v>13190</v>
      </c>
      <c r="V112" s="112">
        <v>0</v>
      </c>
      <c r="W112" s="112">
        <v>0</v>
      </c>
      <c r="X112" s="112">
        <v>0</v>
      </c>
      <c r="Y112" s="112">
        <v>938</v>
      </c>
      <c r="Z112" s="113">
        <v>14128</v>
      </c>
      <c r="AA112" s="93"/>
      <c r="AB112" s="111">
        <v>0</v>
      </c>
      <c r="AC112" s="112">
        <v>0</v>
      </c>
      <c r="AD112" s="112">
        <v>0</v>
      </c>
      <c r="AE112" s="112">
        <v>0</v>
      </c>
      <c r="AF112" s="112">
        <v>0</v>
      </c>
      <c r="AG112" s="113">
        <v>0</v>
      </c>
    </row>
    <row r="113" spans="1:33" x14ac:dyDescent="0.2">
      <c r="A113" s="101">
        <v>420</v>
      </c>
      <c r="B113" s="102">
        <v>420049625</v>
      </c>
      <c r="C113" s="103" t="s">
        <v>497</v>
      </c>
      <c r="D113" s="104">
        <v>49</v>
      </c>
      <c r="E113" s="103" t="s">
        <v>81</v>
      </c>
      <c r="F113" s="104">
        <v>625</v>
      </c>
      <c r="G113" s="103" t="s">
        <v>395</v>
      </c>
      <c r="H113" s="105">
        <v>1</v>
      </c>
      <c r="I113" s="106">
        <v>14870</v>
      </c>
      <c r="J113" s="106">
        <v>2586</v>
      </c>
      <c r="K113" s="106">
        <v>0</v>
      </c>
      <c r="L113" s="106">
        <v>937.65</v>
      </c>
      <c r="M113" s="107">
        <v>18393.650000000001</v>
      </c>
      <c r="O113" s="108">
        <v>0</v>
      </c>
      <c r="P113" s="105">
        <v>0</v>
      </c>
      <c r="Q113" s="109">
        <v>0.09</v>
      </c>
      <c r="R113" s="109">
        <v>4.3788060952530267E-3</v>
      </c>
      <c r="S113" s="110">
        <v>0</v>
      </c>
      <c r="U113" s="111">
        <v>17456</v>
      </c>
      <c r="V113" s="112">
        <v>0</v>
      </c>
      <c r="W113" s="112">
        <v>0</v>
      </c>
      <c r="X113" s="112">
        <v>0</v>
      </c>
      <c r="Y113" s="112">
        <v>938</v>
      </c>
      <c r="Z113" s="113">
        <v>18394</v>
      </c>
      <c r="AA113" s="93"/>
      <c r="AB113" s="111">
        <v>0</v>
      </c>
      <c r="AC113" s="112">
        <v>0</v>
      </c>
      <c r="AD113" s="112">
        <v>0</v>
      </c>
      <c r="AE113" s="112">
        <v>0</v>
      </c>
      <c r="AF113" s="112">
        <v>0</v>
      </c>
      <c r="AG113" s="113">
        <v>0</v>
      </c>
    </row>
    <row r="114" spans="1:33" x14ac:dyDescent="0.2">
      <c r="A114" s="101">
        <v>426</v>
      </c>
      <c r="B114" s="102">
        <v>426149128</v>
      </c>
      <c r="C114" s="103" t="s">
        <v>498</v>
      </c>
      <c r="D114" s="104">
        <v>149</v>
      </c>
      <c r="E114" s="103" t="s">
        <v>181</v>
      </c>
      <c r="F114" s="104">
        <v>128</v>
      </c>
      <c r="G114" s="103" t="s">
        <v>160</v>
      </c>
      <c r="H114" s="105">
        <v>6</v>
      </c>
      <c r="I114" s="106">
        <v>12877</v>
      </c>
      <c r="J114" s="106">
        <v>651</v>
      </c>
      <c r="K114" s="106">
        <v>0</v>
      </c>
      <c r="L114" s="106">
        <v>937.65</v>
      </c>
      <c r="M114" s="107">
        <v>14465.65</v>
      </c>
      <c r="O114" s="108">
        <v>0</v>
      </c>
      <c r="P114" s="105">
        <v>0</v>
      </c>
      <c r="Q114" s="109">
        <v>0.18</v>
      </c>
      <c r="R114" s="109">
        <v>3.7070806919853511E-2</v>
      </c>
      <c r="S114" s="110">
        <v>0</v>
      </c>
      <c r="U114" s="111">
        <v>81168</v>
      </c>
      <c r="V114" s="112">
        <v>0</v>
      </c>
      <c r="W114" s="112">
        <v>0</v>
      </c>
      <c r="X114" s="112">
        <v>0</v>
      </c>
      <c r="Y114" s="112">
        <v>5627</v>
      </c>
      <c r="Z114" s="113">
        <v>86795</v>
      </c>
      <c r="AA114" s="93"/>
      <c r="AB114" s="111">
        <v>1</v>
      </c>
      <c r="AC114" s="112">
        <v>0</v>
      </c>
      <c r="AD114" s="112">
        <v>0</v>
      </c>
      <c r="AE114" s="112">
        <v>0</v>
      </c>
      <c r="AF114" s="112">
        <v>0</v>
      </c>
      <c r="AG114" s="113">
        <v>0</v>
      </c>
    </row>
    <row r="115" spans="1:33" x14ac:dyDescent="0.2">
      <c r="A115" s="101">
        <v>426</v>
      </c>
      <c r="B115" s="102">
        <v>426149149</v>
      </c>
      <c r="C115" s="103" t="s">
        <v>498</v>
      </c>
      <c r="D115" s="104">
        <v>149</v>
      </c>
      <c r="E115" s="103" t="s">
        <v>181</v>
      </c>
      <c r="F115" s="104">
        <v>149</v>
      </c>
      <c r="G115" s="103" t="s">
        <v>181</v>
      </c>
      <c r="H115" s="105">
        <v>376</v>
      </c>
      <c r="I115" s="106">
        <v>12199</v>
      </c>
      <c r="J115" s="106">
        <v>181</v>
      </c>
      <c r="K115" s="106">
        <v>586.36170212765956</v>
      </c>
      <c r="L115" s="106">
        <v>937.65</v>
      </c>
      <c r="M115" s="107">
        <v>13904.011702127658</v>
      </c>
      <c r="O115" s="108">
        <v>0</v>
      </c>
      <c r="P115" s="105">
        <v>0</v>
      </c>
      <c r="Q115" s="109">
        <v>0.18</v>
      </c>
      <c r="R115" s="109">
        <v>0.11903121440246706</v>
      </c>
      <c r="S115" s="110">
        <v>0</v>
      </c>
      <c r="U115" s="111">
        <v>4654880</v>
      </c>
      <c r="V115" s="112">
        <v>220472</v>
      </c>
      <c r="W115" s="112">
        <v>0</v>
      </c>
      <c r="X115" s="112">
        <v>0</v>
      </c>
      <c r="Y115" s="112">
        <v>352557</v>
      </c>
      <c r="Z115" s="113">
        <v>5227909</v>
      </c>
      <c r="AA115" s="93"/>
      <c r="AB115" s="111">
        <v>13</v>
      </c>
      <c r="AC115" s="112">
        <v>0</v>
      </c>
      <c r="AD115" s="112">
        <v>0</v>
      </c>
      <c r="AE115" s="112">
        <v>0</v>
      </c>
      <c r="AF115" s="112">
        <v>0</v>
      </c>
      <c r="AG115" s="113">
        <v>0</v>
      </c>
    </row>
    <row r="116" spans="1:33" x14ac:dyDescent="0.2">
      <c r="A116" s="101">
        <v>426</v>
      </c>
      <c r="B116" s="102">
        <v>426149181</v>
      </c>
      <c r="C116" s="103" t="s">
        <v>498</v>
      </c>
      <c r="D116" s="104">
        <v>149</v>
      </c>
      <c r="E116" s="103" t="s">
        <v>181</v>
      </c>
      <c r="F116" s="104">
        <v>181</v>
      </c>
      <c r="G116" s="103" t="s">
        <v>213</v>
      </c>
      <c r="H116" s="105">
        <v>15</v>
      </c>
      <c r="I116" s="106">
        <v>10493</v>
      </c>
      <c r="J116" s="106">
        <v>677</v>
      </c>
      <c r="K116" s="106">
        <v>0</v>
      </c>
      <c r="L116" s="106">
        <v>937.65</v>
      </c>
      <c r="M116" s="107">
        <v>12107.65</v>
      </c>
      <c r="O116" s="108">
        <v>0</v>
      </c>
      <c r="P116" s="105">
        <v>0</v>
      </c>
      <c r="Q116" s="109">
        <v>0.09</v>
      </c>
      <c r="R116" s="109">
        <v>1.7706253714257283E-2</v>
      </c>
      <c r="S116" s="110">
        <v>0</v>
      </c>
      <c r="U116" s="111">
        <v>167550</v>
      </c>
      <c r="V116" s="112">
        <v>0</v>
      </c>
      <c r="W116" s="112">
        <v>0</v>
      </c>
      <c r="X116" s="112">
        <v>0</v>
      </c>
      <c r="Y116" s="112">
        <v>14065</v>
      </c>
      <c r="Z116" s="113">
        <v>181615</v>
      </c>
      <c r="AA116" s="93"/>
      <c r="AB116" s="111">
        <v>1</v>
      </c>
      <c r="AC116" s="112">
        <v>0</v>
      </c>
      <c r="AD116" s="112">
        <v>0</v>
      </c>
      <c r="AE116" s="112">
        <v>0</v>
      </c>
      <c r="AF116" s="112">
        <v>0</v>
      </c>
      <c r="AG116" s="113">
        <v>0</v>
      </c>
    </row>
    <row r="117" spans="1:33" x14ac:dyDescent="0.2">
      <c r="A117" s="101">
        <v>426</v>
      </c>
      <c r="B117" s="102">
        <v>426149211</v>
      </c>
      <c r="C117" s="103" t="s">
        <v>498</v>
      </c>
      <c r="D117" s="104">
        <v>149</v>
      </c>
      <c r="E117" s="103" t="s">
        <v>181</v>
      </c>
      <c r="F117" s="104">
        <v>211</v>
      </c>
      <c r="G117" s="103" t="s">
        <v>243</v>
      </c>
      <c r="H117" s="105">
        <v>2</v>
      </c>
      <c r="I117" s="106">
        <v>13544</v>
      </c>
      <c r="J117" s="106">
        <v>2299</v>
      </c>
      <c r="K117" s="106">
        <v>0</v>
      </c>
      <c r="L117" s="106">
        <v>937.65</v>
      </c>
      <c r="M117" s="107">
        <v>16780.650000000001</v>
      </c>
      <c r="O117" s="108">
        <v>0</v>
      </c>
      <c r="P117" s="105">
        <v>0</v>
      </c>
      <c r="Q117" s="109">
        <v>0.09</v>
      </c>
      <c r="R117" s="109">
        <v>1.9444733039112388E-3</v>
      </c>
      <c r="S117" s="110">
        <v>0</v>
      </c>
      <c r="U117" s="111">
        <v>31686</v>
      </c>
      <c r="V117" s="112">
        <v>0</v>
      </c>
      <c r="W117" s="112">
        <v>0</v>
      </c>
      <c r="X117" s="112">
        <v>0</v>
      </c>
      <c r="Y117" s="112">
        <v>1876</v>
      </c>
      <c r="Z117" s="113">
        <v>33562</v>
      </c>
      <c r="AA117" s="93"/>
      <c r="AB117" s="111">
        <v>0</v>
      </c>
      <c r="AC117" s="112">
        <v>0</v>
      </c>
      <c r="AD117" s="112">
        <v>0</v>
      </c>
      <c r="AE117" s="112">
        <v>0</v>
      </c>
      <c r="AF117" s="112">
        <v>0</v>
      </c>
      <c r="AG117" s="113">
        <v>0</v>
      </c>
    </row>
    <row r="118" spans="1:33" x14ac:dyDescent="0.2">
      <c r="A118" s="101">
        <v>426</v>
      </c>
      <c r="B118" s="102">
        <v>426149295</v>
      </c>
      <c r="C118" s="103" t="s">
        <v>498</v>
      </c>
      <c r="D118" s="104">
        <v>149</v>
      </c>
      <c r="E118" s="103" t="s">
        <v>181</v>
      </c>
      <c r="F118" s="104">
        <v>295</v>
      </c>
      <c r="G118" s="103" t="s">
        <v>327</v>
      </c>
      <c r="H118" s="105">
        <v>1</v>
      </c>
      <c r="I118" s="106">
        <v>10515.244450766257</v>
      </c>
      <c r="J118" s="106">
        <v>5697</v>
      </c>
      <c r="K118" s="106">
        <v>0</v>
      </c>
      <c r="L118" s="106">
        <v>937.65</v>
      </c>
      <c r="M118" s="107">
        <v>17149.894450766256</v>
      </c>
      <c r="O118" s="108">
        <v>0</v>
      </c>
      <c r="P118" s="105">
        <v>0</v>
      </c>
      <c r="Q118" s="109">
        <v>0.09</v>
      </c>
      <c r="R118" s="109">
        <v>1.8371825985549022E-2</v>
      </c>
      <c r="S118" s="110">
        <v>0</v>
      </c>
      <c r="U118" s="111">
        <v>16212</v>
      </c>
      <c r="V118" s="112">
        <v>0</v>
      </c>
      <c r="W118" s="112">
        <v>0</v>
      </c>
      <c r="X118" s="112">
        <v>0</v>
      </c>
      <c r="Y118" s="112">
        <v>938</v>
      </c>
      <c r="Z118" s="113">
        <v>17150</v>
      </c>
      <c r="AA118" s="93"/>
      <c r="AB118" s="111">
        <v>0</v>
      </c>
      <c r="AC118" s="112">
        <v>0</v>
      </c>
      <c r="AD118" s="112">
        <v>0</v>
      </c>
      <c r="AE118" s="112">
        <v>0</v>
      </c>
      <c r="AF118" s="112">
        <v>0</v>
      </c>
      <c r="AG118" s="113">
        <v>0</v>
      </c>
    </row>
    <row r="119" spans="1:33" x14ac:dyDescent="0.2">
      <c r="A119" s="101">
        <v>428</v>
      </c>
      <c r="B119" s="102">
        <v>428035016</v>
      </c>
      <c r="C119" s="103" t="s">
        <v>499</v>
      </c>
      <c r="D119" s="104">
        <v>35</v>
      </c>
      <c r="E119" s="103" t="s">
        <v>67</v>
      </c>
      <c r="F119" s="104">
        <v>16</v>
      </c>
      <c r="G119" s="103" t="s">
        <v>48</v>
      </c>
      <c r="H119" s="105">
        <v>2</v>
      </c>
      <c r="I119" s="106">
        <v>12236.155870717672</v>
      </c>
      <c r="J119" s="106">
        <v>507</v>
      </c>
      <c r="K119" s="106">
        <v>0</v>
      </c>
      <c r="L119" s="106">
        <v>937.65</v>
      </c>
      <c r="M119" s="107">
        <v>13680.805870717671</v>
      </c>
      <c r="O119" s="108">
        <v>0</v>
      </c>
      <c r="P119" s="105">
        <v>0</v>
      </c>
      <c r="Q119" s="109">
        <v>0.09</v>
      </c>
      <c r="R119" s="109">
        <v>4.9382518593947926E-2</v>
      </c>
      <c r="S119" s="110">
        <v>0</v>
      </c>
      <c r="U119" s="111">
        <v>25486</v>
      </c>
      <c r="V119" s="112">
        <v>0</v>
      </c>
      <c r="W119" s="112">
        <v>0</v>
      </c>
      <c r="X119" s="112">
        <v>0</v>
      </c>
      <c r="Y119" s="112">
        <v>1876</v>
      </c>
      <c r="Z119" s="113">
        <v>27362</v>
      </c>
      <c r="AA119" s="93"/>
      <c r="AB119" s="111">
        <v>0</v>
      </c>
      <c r="AC119" s="112">
        <v>0</v>
      </c>
      <c r="AD119" s="112">
        <v>0</v>
      </c>
      <c r="AE119" s="112">
        <v>0</v>
      </c>
      <c r="AF119" s="112">
        <v>0</v>
      </c>
      <c r="AG119" s="113">
        <v>0</v>
      </c>
    </row>
    <row r="120" spans="1:33" x14ac:dyDescent="0.2">
      <c r="A120" s="101">
        <v>428</v>
      </c>
      <c r="B120" s="102">
        <v>428035018</v>
      </c>
      <c r="C120" s="103" t="s">
        <v>499</v>
      </c>
      <c r="D120" s="104">
        <v>35</v>
      </c>
      <c r="E120" s="103" t="s">
        <v>67</v>
      </c>
      <c r="F120" s="104">
        <v>18</v>
      </c>
      <c r="G120" s="103" t="s">
        <v>50</v>
      </c>
      <c r="H120" s="105">
        <v>1</v>
      </c>
      <c r="I120" s="106">
        <v>11818.706982097145</v>
      </c>
      <c r="J120" s="106">
        <v>8176</v>
      </c>
      <c r="K120" s="106">
        <v>0</v>
      </c>
      <c r="L120" s="106">
        <v>937.65</v>
      </c>
      <c r="M120" s="107">
        <v>20932.356982097146</v>
      </c>
      <c r="O120" s="108">
        <v>0</v>
      </c>
      <c r="P120" s="105">
        <v>0</v>
      </c>
      <c r="Q120" s="109">
        <v>0.09</v>
      </c>
      <c r="R120" s="109">
        <v>2.2909478382735302E-2</v>
      </c>
      <c r="S120" s="110">
        <v>0</v>
      </c>
      <c r="U120" s="111">
        <v>19995</v>
      </c>
      <c r="V120" s="112">
        <v>0</v>
      </c>
      <c r="W120" s="112">
        <v>0</v>
      </c>
      <c r="X120" s="112">
        <v>0</v>
      </c>
      <c r="Y120" s="112">
        <v>938</v>
      </c>
      <c r="Z120" s="113">
        <v>20933</v>
      </c>
      <c r="AA120" s="93"/>
      <c r="AB120" s="111">
        <v>0</v>
      </c>
      <c r="AC120" s="112">
        <v>0</v>
      </c>
      <c r="AD120" s="112">
        <v>0</v>
      </c>
      <c r="AE120" s="112">
        <v>0</v>
      </c>
      <c r="AF120" s="112">
        <v>0</v>
      </c>
      <c r="AG120" s="113">
        <v>0</v>
      </c>
    </row>
    <row r="121" spans="1:33" x14ac:dyDescent="0.2">
      <c r="A121" s="101">
        <v>428</v>
      </c>
      <c r="B121" s="102">
        <v>428035025</v>
      </c>
      <c r="C121" s="103" t="s">
        <v>499</v>
      </c>
      <c r="D121" s="104">
        <v>35</v>
      </c>
      <c r="E121" s="103" t="s">
        <v>67</v>
      </c>
      <c r="F121" s="104">
        <v>25</v>
      </c>
      <c r="G121" s="103" t="s">
        <v>57</v>
      </c>
      <c r="H121" s="105">
        <v>2</v>
      </c>
      <c r="I121" s="106">
        <v>10735.752154660322</v>
      </c>
      <c r="J121" s="106">
        <v>4245</v>
      </c>
      <c r="K121" s="106">
        <v>0</v>
      </c>
      <c r="L121" s="106">
        <v>937.65</v>
      </c>
      <c r="M121" s="107">
        <v>15918.402154660322</v>
      </c>
      <c r="O121" s="108">
        <v>0</v>
      </c>
      <c r="P121" s="105">
        <v>0</v>
      </c>
      <c r="Q121" s="109">
        <v>0.09</v>
      </c>
      <c r="R121" s="109">
        <v>4.7629157936363457E-2</v>
      </c>
      <c r="S121" s="110">
        <v>0</v>
      </c>
      <c r="U121" s="111">
        <v>29962</v>
      </c>
      <c r="V121" s="112">
        <v>0</v>
      </c>
      <c r="W121" s="112">
        <v>0</v>
      </c>
      <c r="X121" s="112">
        <v>0</v>
      </c>
      <c r="Y121" s="112">
        <v>1876</v>
      </c>
      <c r="Z121" s="113">
        <v>31838</v>
      </c>
      <c r="AA121" s="93"/>
      <c r="AB121" s="111">
        <v>0</v>
      </c>
      <c r="AC121" s="112">
        <v>0</v>
      </c>
      <c r="AD121" s="112">
        <v>0</v>
      </c>
      <c r="AE121" s="112">
        <v>0</v>
      </c>
      <c r="AF121" s="112">
        <v>0</v>
      </c>
      <c r="AG121" s="113">
        <v>0</v>
      </c>
    </row>
    <row r="122" spans="1:33" x14ac:dyDescent="0.2">
      <c r="A122" s="101">
        <v>428</v>
      </c>
      <c r="B122" s="102">
        <v>428035035</v>
      </c>
      <c r="C122" s="103" t="s">
        <v>499</v>
      </c>
      <c r="D122" s="104">
        <v>35</v>
      </c>
      <c r="E122" s="103" t="s">
        <v>67</v>
      </c>
      <c r="F122" s="104">
        <v>35</v>
      </c>
      <c r="G122" s="103" t="s">
        <v>67</v>
      </c>
      <c r="H122" s="105">
        <v>1754</v>
      </c>
      <c r="I122" s="106">
        <v>12738</v>
      </c>
      <c r="J122" s="106">
        <v>4392</v>
      </c>
      <c r="K122" s="106">
        <v>0</v>
      </c>
      <c r="L122" s="106">
        <v>937.65</v>
      </c>
      <c r="M122" s="107">
        <v>18067.650000000001</v>
      </c>
      <c r="O122" s="108">
        <v>0</v>
      </c>
      <c r="P122" s="105">
        <v>0</v>
      </c>
      <c r="Q122" s="109">
        <v>0.18</v>
      </c>
      <c r="R122" s="109">
        <v>0.16912741853149985</v>
      </c>
      <c r="S122" s="110">
        <v>0</v>
      </c>
      <c r="U122" s="111">
        <v>30046020</v>
      </c>
      <c r="V122" s="112">
        <v>0</v>
      </c>
      <c r="W122" s="112">
        <v>0</v>
      </c>
      <c r="X122" s="112">
        <v>0</v>
      </c>
      <c r="Y122" s="112">
        <v>1644641</v>
      </c>
      <c r="Z122" s="113">
        <v>31690661</v>
      </c>
      <c r="AA122" s="93"/>
      <c r="AB122" s="111">
        <v>0</v>
      </c>
      <c r="AC122" s="112">
        <v>0</v>
      </c>
      <c r="AD122" s="112">
        <v>0</v>
      </c>
      <c r="AE122" s="112">
        <v>0</v>
      </c>
      <c r="AF122" s="112">
        <v>0</v>
      </c>
      <c r="AG122" s="113">
        <v>0</v>
      </c>
    </row>
    <row r="123" spans="1:33" x14ac:dyDescent="0.2">
      <c r="A123" s="101">
        <v>428</v>
      </c>
      <c r="B123" s="102">
        <v>428035044</v>
      </c>
      <c r="C123" s="103" t="s">
        <v>499</v>
      </c>
      <c r="D123" s="104">
        <v>35</v>
      </c>
      <c r="E123" s="103" t="s">
        <v>67</v>
      </c>
      <c r="F123" s="104">
        <v>44</v>
      </c>
      <c r="G123" s="103" t="s">
        <v>76</v>
      </c>
      <c r="H123" s="105">
        <v>18</v>
      </c>
      <c r="I123" s="106">
        <v>10011</v>
      </c>
      <c r="J123" s="106">
        <v>202</v>
      </c>
      <c r="K123" s="106">
        <v>0</v>
      </c>
      <c r="L123" s="106">
        <v>937.65</v>
      </c>
      <c r="M123" s="107">
        <v>11150.65</v>
      </c>
      <c r="O123" s="108">
        <v>0</v>
      </c>
      <c r="P123" s="105">
        <v>0</v>
      </c>
      <c r="Q123" s="109">
        <v>0.18</v>
      </c>
      <c r="R123" s="109">
        <v>6.2873237656336595E-2</v>
      </c>
      <c r="S123" s="110">
        <v>0</v>
      </c>
      <c r="U123" s="111">
        <v>183834</v>
      </c>
      <c r="V123" s="112">
        <v>0</v>
      </c>
      <c r="W123" s="112">
        <v>0</v>
      </c>
      <c r="X123" s="112">
        <v>0</v>
      </c>
      <c r="Y123" s="112">
        <v>16878</v>
      </c>
      <c r="Z123" s="113">
        <v>200712</v>
      </c>
      <c r="AA123" s="93"/>
      <c r="AB123" s="111">
        <v>0</v>
      </c>
      <c r="AC123" s="112">
        <v>0</v>
      </c>
      <c r="AD123" s="112">
        <v>0</v>
      </c>
      <c r="AE123" s="112">
        <v>0</v>
      </c>
      <c r="AF123" s="112">
        <v>0</v>
      </c>
      <c r="AG123" s="113">
        <v>0</v>
      </c>
    </row>
    <row r="124" spans="1:33" x14ac:dyDescent="0.2">
      <c r="A124" s="101">
        <v>428</v>
      </c>
      <c r="B124" s="102">
        <v>428035049</v>
      </c>
      <c r="C124" s="103" t="s">
        <v>499</v>
      </c>
      <c r="D124" s="104">
        <v>35</v>
      </c>
      <c r="E124" s="103" t="s">
        <v>67</v>
      </c>
      <c r="F124" s="104">
        <v>49</v>
      </c>
      <c r="G124" s="103" t="s">
        <v>81</v>
      </c>
      <c r="H124" s="105">
        <v>1</v>
      </c>
      <c r="I124" s="106">
        <v>12835.73758161946</v>
      </c>
      <c r="J124" s="106">
        <v>16171</v>
      </c>
      <c r="K124" s="106">
        <v>0</v>
      </c>
      <c r="L124" s="106">
        <v>937.65</v>
      </c>
      <c r="M124" s="107">
        <v>29944.387581619463</v>
      </c>
      <c r="O124" s="108">
        <v>0</v>
      </c>
      <c r="P124" s="105">
        <v>0</v>
      </c>
      <c r="Q124" s="109">
        <v>0.09</v>
      </c>
      <c r="R124" s="109">
        <v>7.6894325696692134E-2</v>
      </c>
      <c r="S124" s="110">
        <v>0</v>
      </c>
      <c r="U124" s="111">
        <v>29007</v>
      </c>
      <c r="V124" s="112">
        <v>0</v>
      </c>
      <c r="W124" s="112">
        <v>0</v>
      </c>
      <c r="X124" s="112">
        <v>0</v>
      </c>
      <c r="Y124" s="112">
        <v>938</v>
      </c>
      <c r="Z124" s="113">
        <v>29945</v>
      </c>
      <c r="AA124" s="93"/>
      <c r="AB124" s="111">
        <v>0</v>
      </c>
      <c r="AC124" s="112">
        <v>0</v>
      </c>
      <c r="AD124" s="112">
        <v>0</v>
      </c>
      <c r="AE124" s="112">
        <v>0</v>
      </c>
      <c r="AF124" s="112">
        <v>0</v>
      </c>
      <c r="AG124" s="113">
        <v>0</v>
      </c>
    </row>
    <row r="125" spans="1:33" x14ac:dyDescent="0.2">
      <c r="A125" s="101">
        <v>428</v>
      </c>
      <c r="B125" s="102">
        <v>428035050</v>
      </c>
      <c r="C125" s="103" t="s">
        <v>499</v>
      </c>
      <c r="D125" s="104">
        <v>35</v>
      </c>
      <c r="E125" s="103" t="s">
        <v>67</v>
      </c>
      <c r="F125" s="104">
        <v>50</v>
      </c>
      <c r="G125" s="103" t="s">
        <v>82</v>
      </c>
      <c r="H125" s="105">
        <v>1</v>
      </c>
      <c r="I125" s="106">
        <v>14283</v>
      </c>
      <c r="J125" s="106">
        <v>6076</v>
      </c>
      <c r="K125" s="106">
        <v>0</v>
      </c>
      <c r="L125" s="106">
        <v>937.65</v>
      </c>
      <c r="M125" s="107">
        <v>21296.65</v>
      </c>
      <c r="O125" s="108">
        <v>0</v>
      </c>
      <c r="P125" s="105">
        <v>0</v>
      </c>
      <c r="Q125" s="109">
        <v>0.09</v>
      </c>
      <c r="R125" s="109">
        <v>4.5327102568384322E-3</v>
      </c>
      <c r="S125" s="110">
        <v>0</v>
      </c>
      <c r="U125" s="111">
        <v>20359</v>
      </c>
      <c r="V125" s="112">
        <v>0</v>
      </c>
      <c r="W125" s="112">
        <v>0</v>
      </c>
      <c r="X125" s="112">
        <v>0</v>
      </c>
      <c r="Y125" s="112">
        <v>938</v>
      </c>
      <c r="Z125" s="113">
        <v>21297</v>
      </c>
      <c r="AA125" s="93"/>
      <c r="AB125" s="111">
        <v>0</v>
      </c>
      <c r="AC125" s="112">
        <v>0</v>
      </c>
      <c r="AD125" s="112">
        <v>0</v>
      </c>
      <c r="AE125" s="112">
        <v>0</v>
      </c>
      <c r="AF125" s="112">
        <v>0</v>
      </c>
      <c r="AG125" s="113">
        <v>0</v>
      </c>
    </row>
    <row r="126" spans="1:33" x14ac:dyDescent="0.2">
      <c r="A126" s="101">
        <v>428</v>
      </c>
      <c r="B126" s="102">
        <v>428035057</v>
      </c>
      <c r="C126" s="103" t="s">
        <v>499</v>
      </c>
      <c r="D126" s="104">
        <v>35</v>
      </c>
      <c r="E126" s="103" t="s">
        <v>67</v>
      </c>
      <c r="F126" s="104">
        <v>57</v>
      </c>
      <c r="G126" s="103" t="s">
        <v>89</v>
      </c>
      <c r="H126" s="105">
        <v>161</v>
      </c>
      <c r="I126" s="106">
        <v>12578</v>
      </c>
      <c r="J126" s="106">
        <v>305</v>
      </c>
      <c r="K126" s="106">
        <v>0</v>
      </c>
      <c r="L126" s="106">
        <v>937.65</v>
      </c>
      <c r="M126" s="107">
        <v>13820.65</v>
      </c>
      <c r="O126" s="108">
        <v>0</v>
      </c>
      <c r="P126" s="105">
        <v>0</v>
      </c>
      <c r="Q126" s="109">
        <v>0.18</v>
      </c>
      <c r="R126" s="109">
        <v>0.13557285142841133</v>
      </c>
      <c r="S126" s="110">
        <v>0</v>
      </c>
      <c r="U126" s="111">
        <v>2074163</v>
      </c>
      <c r="V126" s="112">
        <v>0</v>
      </c>
      <c r="W126" s="112">
        <v>0</v>
      </c>
      <c r="X126" s="112">
        <v>0</v>
      </c>
      <c r="Y126" s="112">
        <v>150962</v>
      </c>
      <c r="Z126" s="113">
        <v>2225125</v>
      </c>
      <c r="AA126" s="93"/>
      <c r="AB126" s="111">
        <v>0</v>
      </c>
      <c r="AC126" s="112">
        <v>0</v>
      </c>
      <c r="AD126" s="112">
        <v>0</v>
      </c>
      <c r="AE126" s="112">
        <v>0</v>
      </c>
      <c r="AF126" s="112">
        <v>0</v>
      </c>
      <c r="AG126" s="113">
        <v>0</v>
      </c>
    </row>
    <row r="127" spans="1:33" x14ac:dyDescent="0.2">
      <c r="A127" s="101">
        <v>428</v>
      </c>
      <c r="B127" s="102">
        <v>428035073</v>
      </c>
      <c r="C127" s="103" t="s">
        <v>499</v>
      </c>
      <c r="D127" s="104">
        <v>35</v>
      </c>
      <c r="E127" s="103" t="s">
        <v>67</v>
      </c>
      <c r="F127" s="104">
        <v>73</v>
      </c>
      <c r="G127" s="103" t="s">
        <v>105</v>
      </c>
      <c r="H127" s="105">
        <v>10</v>
      </c>
      <c r="I127" s="106">
        <v>10646</v>
      </c>
      <c r="J127" s="106">
        <v>7416</v>
      </c>
      <c r="K127" s="106">
        <v>0</v>
      </c>
      <c r="L127" s="106">
        <v>937.65</v>
      </c>
      <c r="M127" s="107">
        <v>18999.650000000001</v>
      </c>
      <c r="O127" s="108">
        <v>0</v>
      </c>
      <c r="P127" s="105">
        <v>0</v>
      </c>
      <c r="Q127" s="109">
        <v>0.09</v>
      </c>
      <c r="R127" s="109">
        <v>1.0020606113344996E-2</v>
      </c>
      <c r="S127" s="110">
        <v>0</v>
      </c>
      <c r="U127" s="111">
        <v>180620</v>
      </c>
      <c r="V127" s="112">
        <v>0</v>
      </c>
      <c r="W127" s="112">
        <v>0</v>
      </c>
      <c r="X127" s="112">
        <v>0</v>
      </c>
      <c r="Y127" s="112">
        <v>9379</v>
      </c>
      <c r="Z127" s="113">
        <v>189999</v>
      </c>
      <c r="AA127" s="93"/>
      <c r="AB127" s="111">
        <v>0</v>
      </c>
      <c r="AC127" s="112">
        <v>0</v>
      </c>
      <c r="AD127" s="112">
        <v>0</v>
      </c>
      <c r="AE127" s="112">
        <v>0</v>
      </c>
      <c r="AF127" s="112">
        <v>0</v>
      </c>
      <c r="AG127" s="113">
        <v>0</v>
      </c>
    </row>
    <row r="128" spans="1:33" x14ac:dyDescent="0.2">
      <c r="A128" s="101">
        <v>428</v>
      </c>
      <c r="B128" s="102">
        <v>428035088</v>
      </c>
      <c r="C128" s="103" t="s">
        <v>499</v>
      </c>
      <c r="D128" s="104">
        <v>35</v>
      </c>
      <c r="E128" s="103" t="s">
        <v>67</v>
      </c>
      <c r="F128" s="104">
        <v>88</v>
      </c>
      <c r="G128" s="103" t="s">
        <v>120</v>
      </c>
      <c r="H128" s="105">
        <v>2</v>
      </c>
      <c r="I128" s="106">
        <v>9678</v>
      </c>
      <c r="J128" s="106">
        <v>2933</v>
      </c>
      <c r="K128" s="106">
        <v>0</v>
      </c>
      <c r="L128" s="106">
        <v>937.65</v>
      </c>
      <c r="M128" s="107">
        <v>13548.65</v>
      </c>
      <c r="O128" s="108">
        <v>0</v>
      </c>
      <c r="P128" s="105">
        <v>0</v>
      </c>
      <c r="Q128" s="109">
        <v>0.09</v>
      </c>
      <c r="R128" s="109">
        <v>8.1871117285681645E-3</v>
      </c>
      <c r="S128" s="110">
        <v>0</v>
      </c>
      <c r="U128" s="111">
        <v>25222</v>
      </c>
      <c r="V128" s="112">
        <v>0</v>
      </c>
      <c r="W128" s="112">
        <v>0</v>
      </c>
      <c r="X128" s="112">
        <v>0</v>
      </c>
      <c r="Y128" s="112">
        <v>1876</v>
      </c>
      <c r="Z128" s="113">
        <v>27098</v>
      </c>
      <c r="AA128" s="93"/>
      <c r="AB128" s="111">
        <v>0</v>
      </c>
      <c r="AC128" s="112">
        <v>0</v>
      </c>
      <c r="AD128" s="112">
        <v>0</v>
      </c>
      <c r="AE128" s="112">
        <v>0</v>
      </c>
      <c r="AF128" s="112">
        <v>0</v>
      </c>
      <c r="AG128" s="113">
        <v>0</v>
      </c>
    </row>
    <row r="129" spans="1:33" x14ac:dyDescent="0.2">
      <c r="A129" s="101">
        <v>428</v>
      </c>
      <c r="B129" s="102">
        <v>428035093</v>
      </c>
      <c r="C129" s="103" t="s">
        <v>499</v>
      </c>
      <c r="D129" s="104">
        <v>35</v>
      </c>
      <c r="E129" s="103" t="s">
        <v>67</v>
      </c>
      <c r="F129" s="104">
        <v>93</v>
      </c>
      <c r="G129" s="103" t="s">
        <v>125</v>
      </c>
      <c r="H129" s="105">
        <v>4</v>
      </c>
      <c r="I129" s="106">
        <v>12765</v>
      </c>
      <c r="J129" s="106">
        <v>633</v>
      </c>
      <c r="K129" s="106">
        <v>0</v>
      </c>
      <c r="L129" s="106">
        <v>937.65</v>
      </c>
      <c r="M129" s="107">
        <v>14335.65</v>
      </c>
      <c r="O129" s="108">
        <v>0</v>
      </c>
      <c r="P129" s="105">
        <v>0</v>
      </c>
      <c r="Q129" s="109">
        <v>0.09</v>
      </c>
      <c r="R129" s="109">
        <v>7.926438503009009E-2</v>
      </c>
      <c r="S129" s="110">
        <v>0</v>
      </c>
      <c r="U129" s="111">
        <v>53592</v>
      </c>
      <c r="V129" s="112">
        <v>0</v>
      </c>
      <c r="W129" s="112">
        <v>0</v>
      </c>
      <c r="X129" s="112">
        <v>0</v>
      </c>
      <c r="Y129" s="112">
        <v>3752</v>
      </c>
      <c r="Z129" s="113">
        <v>57344</v>
      </c>
      <c r="AA129" s="93"/>
      <c r="AB129" s="111">
        <v>0</v>
      </c>
      <c r="AC129" s="112">
        <v>0</v>
      </c>
      <c r="AD129" s="112">
        <v>0</v>
      </c>
      <c r="AE129" s="112">
        <v>0</v>
      </c>
      <c r="AF129" s="112">
        <v>0</v>
      </c>
      <c r="AG129" s="113">
        <v>0</v>
      </c>
    </row>
    <row r="130" spans="1:33" x14ac:dyDescent="0.2">
      <c r="A130" s="101">
        <v>428</v>
      </c>
      <c r="B130" s="102">
        <v>428035099</v>
      </c>
      <c r="C130" s="103" t="s">
        <v>499</v>
      </c>
      <c r="D130" s="104">
        <v>35</v>
      </c>
      <c r="E130" s="103" t="s">
        <v>67</v>
      </c>
      <c r="F130" s="104">
        <v>99</v>
      </c>
      <c r="G130" s="103" t="s">
        <v>131</v>
      </c>
      <c r="H130" s="105">
        <v>1</v>
      </c>
      <c r="I130" s="106">
        <v>10976.480733858516</v>
      </c>
      <c r="J130" s="106">
        <v>6024</v>
      </c>
      <c r="K130" s="106">
        <v>0</v>
      </c>
      <c r="L130" s="106">
        <v>937.65</v>
      </c>
      <c r="M130" s="107">
        <v>17938.130733858517</v>
      </c>
      <c r="O130" s="108">
        <v>0</v>
      </c>
      <c r="P130" s="105">
        <v>0</v>
      </c>
      <c r="Q130" s="109">
        <v>0.09</v>
      </c>
      <c r="R130" s="109">
        <v>4.3738129887002257E-2</v>
      </c>
      <c r="S130" s="110">
        <v>0</v>
      </c>
      <c r="U130" s="111">
        <v>17000</v>
      </c>
      <c r="V130" s="112">
        <v>0</v>
      </c>
      <c r="W130" s="112">
        <v>0</v>
      </c>
      <c r="X130" s="112">
        <v>0</v>
      </c>
      <c r="Y130" s="112">
        <v>938</v>
      </c>
      <c r="Z130" s="113">
        <v>17938</v>
      </c>
      <c r="AA130" s="93"/>
      <c r="AB130" s="111">
        <v>0</v>
      </c>
      <c r="AC130" s="112">
        <v>0</v>
      </c>
      <c r="AD130" s="112">
        <v>0</v>
      </c>
      <c r="AE130" s="112">
        <v>0</v>
      </c>
      <c r="AF130" s="112">
        <v>0</v>
      </c>
      <c r="AG130" s="113">
        <v>0</v>
      </c>
    </row>
    <row r="131" spans="1:33" x14ac:dyDescent="0.2">
      <c r="A131" s="101">
        <v>428</v>
      </c>
      <c r="B131" s="102">
        <v>428035133</v>
      </c>
      <c r="C131" s="103" t="s">
        <v>499</v>
      </c>
      <c r="D131" s="104">
        <v>35</v>
      </c>
      <c r="E131" s="103" t="s">
        <v>67</v>
      </c>
      <c r="F131" s="104">
        <v>133</v>
      </c>
      <c r="G131" s="103" t="s">
        <v>165</v>
      </c>
      <c r="H131" s="105">
        <v>2</v>
      </c>
      <c r="I131" s="106">
        <v>14466</v>
      </c>
      <c r="J131" s="106">
        <v>3603</v>
      </c>
      <c r="K131" s="106">
        <v>0</v>
      </c>
      <c r="L131" s="106">
        <v>937.65</v>
      </c>
      <c r="M131" s="107">
        <v>19006.650000000001</v>
      </c>
      <c r="O131" s="108">
        <v>0</v>
      </c>
      <c r="P131" s="105">
        <v>0</v>
      </c>
      <c r="Q131" s="109">
        <v>0.09</v>
      </c>
      <c r="R131" s="109">
        <v>2.9901351075344206E-2</v>
      </c>
      <c r="S131" s="110">
        <v>0</v>
      </c>
      <c r="U131" s="111">
        <v>36138</v>
      </c>
      <c r="V131" s="112">
        <v>0</v>
      </c>
      <c r="W131" s="112">
        <v>0</v>
      </c>
      <c r="X131" s="112">
        <v>0</v>
      </c>
      <c r="Y131" s="112">
        <v>1876</v>
      </c>
      <c r="Z131" s="113">
        <v>38014</v>
      </c>
      <c r="AA131" s="93"/>
      <c r="AB131" s="111">
        <v>0</v>
      </c>
      <c r="AC131" s="112">
        <v>0</v>
      </c>
      <c r="AD131" s="112">
        <v>0</v>
      </c>
      <c r="AE131" s="112">
        <v>0</v>
      </c>
      <c r="AF131" s="112">
        <v>0</v>
      </c>
      <c r="AG131" s="113">
        <v>0</v>
      </c>
    </row>
    <row r="132" spans="1:33" x14ac:dyDescent="0.2">
      <c r="A132" s="101">
        <v>428</v>
      </c>
      <c r="B132" s="102">
        <v>428035163</v>
      </c>
      <c r="C132" s="103" t="s">
        <v>499</v>
      </c>
      <c r="D132" s="104">
        <v>35</v>
      </c>
      <c r="E132" s="103" t="s">
        <v>67</v>
      </c>
      <c r="F132" s="104">
        <v>163</v>
      </c>
      <c r="G132" s="103" t="s">
        <v>195</v>
      </c>
      <c r="H132" s="105">
        <v>14</v>
      </c>
      <c r="I132" s="106">
        <v>10383</v>
      </c>
      <c r="J132" s="106">
        <v>116</v>
      </c>
      <c r="K132" s="106">
        <v>0</v>
      </c>
      <c r="L132" s="106">
        <v>937.65</v>
      </c>
      <c r="M132" s="107">
        <v>11436.65</v>
      </c>
      <c r="O132" s="108">
        <v>1.9449851062594579</v>
      </c>
      <c r="P132" s="105">
        <v>0</v>
      </c>
      <c r="Q132" s="109">
        <v>0.09</v>
      </c>
      <c r="R132" s="109">
        <v>9.7438916190428812E-2</v>
      </c>
      <c r="S132" s="110">
        <v>0</v>
      </c>
      <c r="U132" s="111">
        <v>167406</v>
      </c>
      <c r="V132" s="112">
        <v>0</v>
      </c>
      <c r="W132" s="112">
        <v>-20420.398630618049</v>
      </c>
      <c r="X132" s="112">
        <v>0</v>
      </c>
      <c r="Y132" s="112">
        <v>13127</v>
      </c>
      <c r="Z132" s="113">
        <v>160112.60136938194</v>
      </c>
      <c r="AA132" s="93"/>
      <c r="AB132" s="111">
        <v>7</v>
      </c>
      <c r="AC132" s="112">
        <v>1.9449851062594579</v>
      </c>
      <c r="AD132" s="112">
        <v>20420.398630618049</v>
      </c>
      <c r="AE132" s="112">
        <v>0</v>
      </c>
      <c r="AF132" s="112">
        <v>1824</v>
      </c>
      <c r="AG132" s="113">
        <v>22244</v>
      </c>
    </row>
    <row r="133" spans="1:33" x14ac:dyDescent="0.2">
      <c r="A133" s="101">
        <v>428</v>
      </c>
      <c r="B133" s="102">
        <v>428035165</v>
      </c>
      <c r="C133" s="103" t="s">
        <v>499</v>
      </c>
      <c r="D133" s="104">
        <v>35</v>
      </c>
      <c r="E133" s="103" t="s">
        <v>67</v>
      </c>
      <c r="F133" s="104">
        <v>165</v>
      </c>
      <c r="G133" s="103" t="s">
        <v>197</v>
      </c>
      <c r="H133" s="105">
        <v>2</v>
      </c>
      <c r="I133" s="106">
        <v>12176</v>
      </c>
      <c r="J133" s="106">
        <v>457</v>
      </c>
      <c r="K133" s="106">
        <v>0</v>
      </c>
      <c r="L133" s="106">
        <v>937.65</v>
      </c>
      <c r="M133" s="107">
        <v>13570.65</v>
      </c>
      <c r="O133" s="108">
        <v>0</v>
      </c>
      <c r="P133" s="105">
        <v>0</v>
      </c>
      <c r="Q133" s="109">
        <v>9.8299999999999998E-2</v>
      </c>
      <c r="R133" s="109">
        <v>0.1089244649244638</v>
      </c>
      <c r="S133" s="110">
        <v>0</v>
      </c>
      <c r="U133" s="111">
        <v>25266</v>
      </c>
      <c r="V133" s="112">
        <v>0</v>
      </c>
      <c r="W133" s="112">
        <v>0</v>
      </c>
      <c r="X133" s="112">
        <v>0</v>
      </c>
      <c r="Y133" s="112">
        <v>1876</v>
      </c>
      <c r="Z133" s="113">
        <v>27142</v>
      </c>
      <c r="AA133" s="93"/>
      <c r="AB133" s="111">
        <v>0</v>
      </c>
      <c r="AC133" s="112">
        <v>0</v>
      </c>
      <c r="AD133" s="112">
        <v>0</v>
      </c>
      <c r="AE133" s="112">
        <v>0</v>
      </c>
      <c r="AF133" s="112">
        <v>0</v>
      </c>
      <c r="AG133" s="113">
        <v>0</v>
      </c>
    </row>
    <row r="134" spans="1:33" x14ac:dyDescent="0.2">
      <c r="A134" s="101">
        <v>428</v>
      </c>
      <c r="B134" s="102">
        <v>428035189</v>
      </c>
      <c r="C134" s="103" t="s">
        <v>499</v>
      </c>
      <c r="D134" s="104">
        <v>35</v>
      </c>
      <c r="E134" s="103" t="s">
        <v>67</v>
      </c>
      <c r="F134" s="104">
        <v>189</v>
      </c>
      <c r="G134" s="103" t="s">
        <v>221</v>
      </c>
      <c r="H134" s="105">
        <v>1</v>
      </c>
      <c r="I134" s="106">
        <v>9361</v>
      </c>
      <c r="J134" s="106">
        <v>3599</v>
      </c>
      <c r="K134" s="106">
        <v>0</v>
      </c>
      <c r="L134" s="106">
        <v>937.65</v>
      </c>
      <c r="M134" s="107">
        <v>13897.65</v>
      </c>
      <c r="O134" s="108">
        <v>0</v>
      </c>
      <c r="P134" s="105">
        <v>0</v>
      </c>
      <c r="Q134" s="109">
        <v>0.09</v>
      </c>
      <c r="R134" s="109">
        <v>3.3315476927127468E-3</v>
      </c>
      <c r="S134" s="110">
        <v>0</v>
      </c>
      <c r="U134" s="111">
        <v>12960</v>
      </c>
      <c r="V134" s="112">
        <v>0</v>
      </c>
      <c r="W134" s="112">
        <v>0</v>
      </c>
      <c r="X134" s="112">
        <v>0</v>
      </c>
      <c r="Y134" s="112">
        <v>938</v>
      </c>
      <c r="Z134" s="113">
        <v>13898</v>
      </c>
      <c r="AA134" s="93"/>
      <c r="AB134" s="111">
        <v>0</v>
      </c>
      <c r="AC134" s="112">
        <v>0</v>
      </c>
      <c r="AD134" s="112">
        <v>0</v>
      </c>
      <c r="AE134" s="112">
        <v>0</v>
      </c>
      <c r="AF134" s="112">
        <v>0</v>
      </c>
      <c r="AG134" s="113">
        <v>0</v>
      </c>
    </row>
    <row r="135" spans="1:33" x14ac:dyDescent="0.2">
      <c r="A135" s="101">
        <v>428</v>
      </c>
      <c r="B135" s="102">
        <v>428035220</v>
      </c>
      <c r="C135" s="103" t="s">
        <v>499</v>
      </c>
      <c r="D135" s="104">
        <v>35</v>
      </c>
      <c r="E135" s="103" t="s">
        <v>67</v>
      </c>
      <c r="F135" s="104">
        <v>220</v>
      </c>
      <c r="G135" s="103" t="s">
        <v>252</v>
      </c>
      <c r="H135" s="105">
        <v>7</v>
      </c>
      <c r="I135" s="106">
        <v>13275</v>
      </c>
      <c r="J135" s="106">
        <v>5288</v>
      </c>
      <c r="K135" s="106">
        <v>0</v>
      </c>
      <c r="L135" s="106">
        <v>937.65</v>
      </c>
      <c r="M135" s="107">
        <v>19500.650000000001</v>
      </c>
      <c r="O135" s="108">
        <v>0</v>
      </c>
      <c r="P135" s="105">
        <v>0</v>
      </c>
      <c r="Q135" s="109">
        <v>0.09</v>
      </c>
      <c r="R135" s="109">
        <v>1.8135486341086995E-2</v>
      </c>
      <c r="S135" s="110">
        <v>0</v>
      </c>
      <c r="U135" s="111">
        <v>129941</v>
      </c>
      <c r="V135" s="112">
        <v>0</v>
      </c>
      <c r="W135" s="112">
        <v>0</v>
      </c>
      <c r="X135" s="112">
        <v>0</v>
      </c>
      <c r="Y135" s="112">
        <v>6565</v>
      </c>
      <c r="Z135" s="113">
        <v>136506</v>
      </c>
      <c r="AA135" s="93"/>
      <c r="AB135" s="111">
        <v>0</v>
      </c>
      <c r="AC135" s="112">
        <v>0</v>
      </c>
      <c r="AD135" s="112">
        <v>0</v>
      </c>
      <c r="AE135" s="112">
        <v>0</v>
      </c>
      <c r="AF135" s="112">
        <v>0</v>
      </c>
      <c r="AG135" s="113">
        <v>0</v>
      </c>
    </row>
    <row r="136" spans="1:33" x14ac:dyDescent="0.2">
      <c r="A136" s="101">
        <v>428</v>
      </c>
      <c r="B136" s="102">
        <v>428035243</v>
      </c>
      <c r="C136" s="103" t="s">
        <v>499</v>
      </c>
      <c r="D136" s="104">
        <v>35</v>
      </c>
      <c r="E136" s="103" t="s">
        <v>67</v>
      </c>
      <c r="F136" s="104">
        <v>243</v>
      </c>
      <c r="G136" s="103" t="s">
        <v>275</v>
      </c>
      <c r="H136" s="105">
        <v>6</v>
      </c>
      <c r="I136" s="106">
        <v>13656</v>
      </c>
      <c r="J136" s="106">
        <v>2838</v>
      </c>
      <c r="K136" s="106">
        <v>0</v>
      </c>
      <c r="L136" s="106">
        <v>937.65</v>
      </c>
      <c r="M136" s="107">
        <v>17431.650000000001</v>
      </c>
      <c r="O136" s="108">
        <v>0</v>
      </c>
      <c r="P136" s="105">
        <v>0</v>
      </c>
      <c r="Q136" s="109">
        <v>0.09</v>
      </c>
      <c r="R136" s="109">
        <v>5.196919586008473E-3</v>
      </c>
      <c r="S136" s="110">
        <v>0</v>
      </c>
      <c r="U136" s="111">
        <v>98964</v>
      </c>
      <c r="V136" s="112">
        <v>0</v>
      </c>
      <c r="W136" s="112">
        <v>0</v>
      </c>
      <c r="X136" s="112">
        <v>0</v>
      </c>
      <c r="Y136" s="112">
        <v>5628</v>
      </c>
      <c r="Z136" s="113">
        <v>104592</v>
      </c>
      <c r="AA136" s="93"/>
      <c r="AB136" s="111">
        <v>0</v>
      </c>
      <c r="AC136" s="112">
        <v>0</v>
      </c>
      <c r="AD136" s="112">
        <v>0</v>
      </c>
      <c r="AE136" s="112">
        <v>0</v>
      </c>
      <c r="AF136" s="112">
        <v>0</v>
      </c>
      <c r="AG136" s="113">
        <v>0</v>
      </c>
    </row>
    <row r="137" spans="1:33" x14ac:dyDescent="0.2">
      <c r="A137" s="101">
        <v>428</v>
      </c>
      <c r="B137" s="102">
        <v>428035244</v>
      </c>
      <c r="C137" s="103" t="s">
        <v>499</v>
      </c>
      <c r="D137" s="104">
        <v>35</v>
      </c>
      <c r="E137" s="103" t="s">
        <v>67</v>
      </c>
      <c r="F137" s="104">
        <v>244</v>
      </c>
      <c r="G137" s="103" t="s">
        <v>276</v>
      </c>
      <c r="H137" s="105">
        <v>15</v>
      </c>
      <c r="I137" s="106">
        <v>11701</v>
      </c>
      <c r="J137" s="106">
        <v>4559</v>
      </c>
      <c r="K137" s="106">
        <v>0</v>
      </c>
      <c r="L137" s="106">
        <v>937.65</v>
      </c>
      <c r="M137" s="107">
        <v>17197.650000000001</v>
      </c>
      <c r="O137" s="108">
        <v>3.1978997909017632</v>
      </c>
      <c r="P137" s="105">
        <v>0</v>
      </c>
      <c r="Q137" s="109">
        <v>0.09</v>
      </c>
      <c r="R137" s="109">
        <v>0.12055942472000247</v>
      </c>
      <c r="S137" s="110">
        <v>0</v>
      </c>
      <c r="U137" s="111">
        <v>295898</v>
      </c>
      <c r="V137" s="112">
        <v>0</v>
      </c>
      <c r="W137" s="112">
        <v>-51997.850600062673</v>
      </c>
      <c r="X137" s="112">
        <v>0</v>
      </c>
      <c r="Y137" s="112">
        <v>14066</v>
      </c>
      <c r="Z137" s="113">
        <v>257966.14939993733</v>
      </c>
      <c r="AA137" s="93"/>
      <c r="AB137" s="111">
        <v>4</v>
      </c>
      <c r="AC137" s="112">
        <v>3.1978997909017632</v>
      </c>
      <c r="AD137" s="112">
        <v>51997.850600062673</v>
      </c>
      <c r="AE137" s="112">
        <v>0</v>
      </c>
      <c r="AF137" s="112">
        <v>2999</v>
      </c>
      <c r="AG137" s="113">
        <v>54997</v>
      </c>
    </row>
    <row r="138" spans="1:33" x14ac:dyDescent="0.2">
      <c r="A138" s="101">
        <v>428</v>
      </c>
      <c r="B138" s="102">
        <v>428035248</v>
      </c>
      <c r="C138" s="103" t="s">
        <v>499</v>
      </c>
      <c r="D138" s="104">
        <v>35</v>
      </c>
      <c r="E138" s="103" t="s">
        <v>67</v>
      </c>
      <c r="F138" s="104">
        <v>248</v>
      </c>
      <c r="G138" s="103" t="s">
        <v>280</v>
      </c>
      <c r="H138" s="105">
        <v>28</v>
      </c>
      <c r="I138" s="106">
        <v>12364</v>
      </c>
      <c r="J138" s="106">
        <v>954</v>
      </c>
      <c r="K138" s="106">
        <v>0</v>
      </c>
      <c r="L138" s="106">
        <v>937.65</v>
      </c>
      <c r="M138" s="107">
        <v>14255.65</v>
      </c>
      <c r="O138" s="108">
        <v>0</v>
      </c>
      <c r="P138" s="105">
        <v>0</v>
      </c>
      <c r="Q138" s="109">
        <v>0.09</v>
      </c>
      <c r="R138" s="109">
        <v>5.1945859619381911E-2</v>
      </c>
      <c r="S138" s="110">
        <v>0</v>
      </c>
      <c r="U138" s="111">
        <v>372904</v>
      </c>
      <c r="V138" s="112">
        <v>0</v>
      </c>
      <c r="W138" s="112">
        <v>0</v>
      </c>
      <c r="X138" s="112">
        <v>0</v>
      </c>
      <c r="Y138" s="112">
        <v>26256</v>
      </c>
      <c r="Z138" s="113">
        <v>399160</v>
      </c>
      <c r="AA138" s="93"/>
      <c r="AB138" s="111">
        <v>0</v>
      </c>
      <c r="AC138" s="112">
        <v>0</v>
      </c>
      <c r="AD138" s="112">
        <v>0</v>
      </c>
      <c r="AE138" s="112">
        <v>0</v>
      </c>
      <c r="AF138" s="112">
        <v>0</v>
      </c>
      <c r="AG138" s="113">
        <v>0</v>
      </c>
    </row>
    <row r="139" spans="1:33" x14ac:dyDescent="0.2">
      <c r="A139" s="101">
        <v>428</v>
      </c>
      <c r="B139" s="102">
        <v>428035274</v>
      </c>
      <c r="C139" s="103" t="s">
        <v>499</v>
      </c>
      <c r="D139" s="104">
        <v>35</v>
      </c>
      <c r="E139" s="103" t="s">
        <v>67</v>
      </c>
      <c r="F139" s="104">
        <v>274</v>
      </c>
      <c r="G139" s="103" t="s">
        <v>306</v>
      </c>
      <c r="H139" s="105">
        <v>1</v>
      </c>
      <c r="I139" s="106">
        <v>13084.368871016801</v>
      </c>
      <c r="J139" s="106">
        <v>6260</v>
      </c>
      <c r="K139" s="106">
        <v>0</v>
      </c>
      <c r="L139" s="106">
        <v>937.65</v>
      </c>
      <c r="M139" s="107">
        <v>20282.0188710168</v>
      </c>
      <c r="O139" s="108">
        <v>0</v>
      </c>
      <c r="P139" s="105">
        <v>0</v>
      </c>
      <c r="Q139" s="109">
        <v>0.09</v>
      </c>
      <c r="R139" s="109">
        <v>8.099164970829216E-2</v>
      </c>
      <c r="S139" s="110">
        <v>0</v>
      </c>
      <c r="U139" s="111">
        <v>19344</v>
      </c>
      <c r="V139" s="112">
        <v>0</v>
      </c>
      <c r="W139" s="112">
        <v>0</v>
      </c>
      <c r="X139" s="112">
        <v>0</v>
      </c>
      <c r="Y139" s="112">
        <v>938</v>
      </c>
      <c r="Z139" s="113">
        <v>20282</v>
      </c>
      <c r="AA139" s="93"/>
      <c r="AB139" s="111">
        <v>0</v>
      </c>
      <c r="AC139" s="112">
        <v>0</v>
      </c>
      <c r="AD139" s="112">
        <v>0</v>
      </c>
      <c r="AE139" s="112">
        <v>0</v>
      </c>
      <c r="AF139" s="112">
        <v>0</v>
      </c>
      <c r="AG139" s="113">
        <v>0</v>
      </c>
    </row>
    <row r="140" spans="1:33" x14ac:dyDescent="0.2">
      <c r="A140" s="101">
        <v>428</v>
      </c>
      <c r="B140" s="102">
        <v>428035293</v>
      </c>
      <c r="C140" s="103" t="s">
        <v>499</v>
      </c>
      <c r="D140" s="104">
        <v>35</v>
      </c>
      <c r="E140" s="103" t="s">
        <v>67</v>
      </c>
      <c r="F140" s="104">
        <v>293</v>
      </c>
      <c r="G140" s="103" t="s">
        <v>325</v>
      </c>
      <c r="H140" s="105">
        <v>2</v>
      </c>
      <c r="I140" s="106">
        <v>12430.019406017627</v>
      </c>
      <c r="J140" s="106">
        <v>958</v>
      </c>
      <c r="K140" s="106">
        <v>0</v>
      </c>
      <c r="L140" s="106">
        <v>937.65</v>
      </c>
      <c r="M140" s="107">
        <v>14325.669406017627</v>
      </c>
      <c r="O140" s="108">
        <v>0</v>
      </c>
      <c r="P140" s="105">
        <v>0</v>
      </c>
      <c r="Q140" s="109">
        <v>0.18</v>
      </c>
      <c r="R140" s="109">
        <v>7.6180865332653828E-3</v>
      </c>
      <c r="S140" s="110">
        <v>0</v>
      </c>
      <c r="U140" s="111">
        <v>26776</v>
      </c>
      <c r="V140" s="112">
        <v>0</v>
      </c>
      <c r="W140" s="112">
        <v>0</v>
      </c>
      <c r="X140" s="112">
        <v>0</v>
      </c>
      <c r="Y140" s="112">
        <v>1876</v>
      </c>
      <c r="Z140" s="113">
        <v>28652</v>
      </c>
      <c r="AA140" s="93"/>
      <c r="AB140" s="111">
        <v>0</v>
      </c>
      <c r="AC140" s="112">
        <v>0</v>
      </c>
      <c r="AD140" s="112">
        <v>0</v>
      </c>
      <c r="AE140" s="112">
        <v>0</v>
      </c>
      <c r="AF140" s="112">
        <v>0</v>
      </c>
      <c r="AG140" s="113">
        <v>0</v>
      </c>
    </row>
    <row r="141" spans="1:33" x14ac:dyDescent="0.2">
      <c r="A141" s="101">
        <v>428</v>
      </c>
      <c r="B141" s="102">
        <v>428035305</v>
      </c>
      <c r="C141" s="103" t="s">
        <v>499</v>
      </c>
      <c r="D141" s="104">
        <v>35</v>
      </c>
      <c r="E141" s="103" t="s">
        <v>67</v>
      </c>
      <c r="F141" s="104">
        <v>305</v>
      </c>
      <c r="G141" s="103" t="s">
        <v>337</v>
      </c>
      <c r="H141" s="105">
        <v>12</v>
      </c>
      <c r="I141" s="106">
        <v>10864.468084310676</v>
      </c>
      <c r="J141" s="106">
        <v>3915</v>
      </c>
      <c r="K141" s="106">
        <v>0</v>
      </c>
      <c r="L141" s="106">
        <v>937.65</v>
      </c>
      <c r="M141" s="107">
        <v>15717.118084310676</v>
      </c>
      <c r="O141" s="108">
        <v>0</v>
      </c>
      <c r="P141" s="105">
        <v>0</v>
      </c>
      <c r="Q141" s="109">
        <v>0.09</v>
      </c>
      <c r="R141" s="109">
        <v>2.192333484432708E-2</v>
      </c>
      <c r="S141" s="110">
        <v>0</v>
      </c>
      <c r="U141" s="111">
        <v>177348</v>
      </c>
      <c r="V141" s="112">
        <v>0</v>
      </c>
      <c r="W141" s="112">
        <v>0</v>
      </c>
      <c r="X141" s="112">
        <v>0</v>
      </c>
      <c r="Y141" s="112">
        <v>11254</v>
      </c>
      <c r="Z141" s="113">
        <v>188602</v>
      </c>
      <c r="AA141" s="93"/>
      <c r="AB141" s="111">
        <v>0</v>
      </c>
      <c r="AC141" s="112">
        <v>0</v>
      </c>
      <c r="AD141" s="112">
        <v>0</v>
      </c>
      <c r="AE141" s="112">
        <v>0</v>
      </c>
      <c r="AF141" s="112">
        <v>0</v>
      </c>
      <c r="AG141" s="113">
        <v>0</v>
      </c>
    </row>
    <row r="142" spans="1:33" x14ac:dyDescent="0.2">
      <c r="A142" s="101">
        <v>428</v>
      </c>
      <c r="B142" s="102">
        <v>428035307</v>
      </c>
      <c r="C142" s="103" t="s">
        <v>499</v>
      </c>
      <c r="D142" s="104">
        <v>35</v>
      </c>
      <c r="E142" s="103" t="s">
        <v>67</v>
      </c>
      <c r="F142" s="104">
        <v>307</v>
      </c>
      <c r="G142" s="103" t="s">
        <v>339</v>
      </c>
      <c r="H142" s="105">
        <v>3</v>
      </c>
      <c r="I142" s="106">
        <v>10709.427148722187</v>
      </c>
      <c r="J142" s="106">
        <v>4205</v>
      </c>
      <c r="K142" s="106">
        <v>0</v>
      </c>
      <c r="L142" s="106">
        <v>937.65</v>
      </c>
      <c r="M142" s="107">
        <v>15852.077148722186</v>
      </c>
      <c r="O142" s="108">
        <v>0</v>
      </c>
      <c r="P142" s="105">
        <v>0</v>
      </c>
      <c r="Q142" s="109">
        <v>0.09</v>
      </c>
      <c r="R142" s="109">
        <v>1.1796851333975202E-2</v>
      </c>
      <c r="S142" s="110">
        <v>0</v>
      </c>
      <c r="U142" s="111">
        <v>44742</v>
      </c>
      <c r="V142" s="112">
        <v>0</v>
      </c>
      <c r="W142" s="112">
        <v>0</v>
      </c>
      <c r="X142" s="112">
        <v>0</v>
      </c>
      <c r="Y142" s="112">
        <v>2814</v>
      </c>
      <c r="Z142" s="113">
        <v>47556</v>
      </c>
      <c r="AA142" s="93"/>
      <c r="AB142" s="111">
        <v>0</v>
      </c>
      <c r="AC142" s="112">
        <v>0</v>
      </c>
      <c r="AD142" s="112">
        <v>0</v>
      </c>
      <c r="AE142" s="112">
        <v>0</v>
      </c>
      <c r="AF142" s="112">
        <v>0</v>
      </c>
      <c r="AG142" s="113">
        <v>0</v>
      </c>
    </row>
    <row r="143" spans="1:33" x14ac:dyDescent="0.2">
      <c r="A143" s="101">
        <v>428</v>
      </c>
      <c r="B143" s="102">
        <v>428035336</v>
      </c>
      <c r="C143" s="103" t="s">
        <v>499</v>
      </c>
      <c r="D143" s="104">
        <v>35</v>
      </c>
      <c r="E143" s="103" t="s">
        <v>67</v>
      </c>
      <c r="F143" s="104">
        <v>336</v>
      </c>
      <c r="G143" s="103" t="s">
        <v>368</v>
      </c>
      <c r="H143" s="105">
        <v>1</v>
      </c>
      <c r="I143" s="106">
        <v>9678</v>
      </c>
      <c r="J143" s="106">
        <v>2558</v>
      </c>
      <c r="K143" s="106">
        <v>0</v>
      </c>
      <c r="L143" s="106">
        <v>937.65</v>
      </c>
      <c r="M143" s="107">
        <v>13173.65</v>
      </c>
      <c r="O143" s="108">
        <v>0</v>
      </c>
      <c r="P143" s="105">
        <v>0</v>
      </c>
      <c r="Q143" s="109">
        <v>0.09</v>
      </c>
      <c r="R143" s="109">
        <v>4.3162983240578393E-2</v>
      </c>
      <c r="S143" s="110">
        <v>0</v>
      </c>
      <c r="U143" s="111">
        <v>12236</v>
      </c>
      <c r="V143" s="112">
        <v>0</v>
      </c>
      <c r="W143" s="112">
        <v>0</v>
      </c>
      <c r="X143" s="112">
        <v>0</v>
      </c>
      <c r="Y143" s="112">
        <v>938</v>
      </c>
      <c r="Z143" s="113">
        <v>13174</v>
      </c>
      <c r="AA143" s="93"/>
      <c r="AB143" s="111">
        <v>0</v>
      </c>
      <c r="AC143" s="112">
        <v>0</v>
      </c>
      <c r="AD143" s="112">
        <v>0</v>
      </c>
      <c r="AE143" s="112">
        <v>0</v>
      </c>
      <c r="AF143" s="112">
        <v>0</v>
      </c>
      <c r="AG143" s="113">
        <v>0</v>
      </c>
    </row>
    <row r="144" spans="1:33" x14ac:dyDescent="0.2">
      <c r="A144" s="101">
        <v>429</v>
      </c>
      <c r="B144" s="102">
        <v>429163030</v>
      </c>
      <c r="C144" s="103" t="s">
        <v>500</v>
      </c>
      <c r="D144" s="104">
        <v>163</v>
      </c>
      <c r="E144" s="103" t="s">
        <v>195</v>
      </c>
      <c r="F144" s="104">
        <v>30</v>
      </c>
      <c r="G144" s="103" t="s">
        <v>62</v>
      </c>
      <c r="H144" s="105">
        <v>8</v>
      </c>
      <c r="I144" s="106">
        <v>14134</v>
      </c>
      <c r="J144" s="106">
        <v>3892</v>
      </c>
      <c r="K144" s="106">
        <v>0</v>
      </c>
      <c r="L144" s="106">
        <v>937.65</v>
      </c>
      <c r="M144" s="107">
        <v>18963.650000000001</v>
      </c>
      <c r="O144" s="108">
        <v>0</v>
      </c>
      <c r="P144" s="105">
        <v>0</v>
      </c>
      <c r="Q144" s="109">
        <v>0.09</v>
      </c>
      <c r="R144" s="109">
        <v>3.2179411156213629E-3</v>
      </c>
      <c r="S144" s="110">
        <v>0</v>
      </c>
      <c r="U144" s="111">
        <v>144208</v>
      </c>
      <c r="V144" s="112">
        <v>0</v>
      </c>
      <c r="W144" s="112">
        <v>0</v>
      </c>
      <c r="X144" s="112">
        <v>0</v>
      </c>
      <c r="Y144" s="112">
        <v>7502</v>
      </c>
      <c r="Z144" s="113">
        <v>151710</v>
      </c>
      <c r="AA144" s="93"/>
      <c r="AB144" s="111">
        <v>0</v>
      </c>
      <c r="AC144" s="112">
        <v>0</v>
      </c>
      <c r="AD144" s="112">
        <v>0</v>
      </c>
      <c r="AE144" s="112">
        <v>0</v>
      </c>
      <c r="AF144" s="112">
        <v>0</v>
      </c>
      <c r="AG144" s="113">
        <v>0</v>
      </c>
    </row>
    <row r="145" spans="1:33" x14ac:dyDescent="0.2">
      <c r="A145" s="101">
        <v>429</v>
      </c>
      <c r="B145" s="102">
        <v>429163035</v>
      </c>
      <c r="C145" s="103" t="s">
        <v>500</v>
      </c>
      <c r="D145" s="104">
        <v>163</v>
      </c>
      <c r="E145" s="103" t="s">
        <v>195</v>
      </c>
      <c r="F145" s="104">
        <v>35</v>
      </c>
      <c r="G145" s="103" t="s">
        <v>67</v>
      </c>
      <c r="H145" s="105">
        <v>1</v>
      </c>
      <c r="I145" s="106">
        <v>15145</v>
      </c>
      <c r="J145" s="106">
        <v>5222</v>
      </c>
      <c r="K145" s="106">
        <v>0</v>
      </c>
      <c r="L145" s="106">
        <v>937.65</v>
      </c>
      <c r="M145" s="107">
        <v>21304.65</v>
      </c>
      <c r="O145" s="108">
        <v>0</v>
      </c>
      <c r="P145" s="105">
        <v>0</v>
      </c>
      <c r="Q145" s="109">
        <v>0.18</v>
      </c>
      <c r="R145" s="109">
        <v>0.16912741853149985</v>
      </c>
      <c r="S145" s="110">
        <v>0</v>
      </c>
      <c r="U145" s="111">
        <v>20367</v>
      </c>
      <c r="V145" s="112">
        <v>0</v>
      </c>
      <c r="W145" s="112">
        <v>0</v>
      </c>
      <c r="X145" s="112">
        <v>0</v>
      </c>
      <c r="Y145" s="112">
        <v>938</v>
      </c>
      <c r="Z145" s="113">
        <v>21305</v>
      </c>
      <c r="AA145" s="93"/>
      <c r="AB145" s="111">
        <v>0</v>
      </c>
      <c r="AC145" s="112">
        <v>0</v>
      </c>
      <c r="AD145" s="112">
        <v>0</v>
      </c>
      <c r="AE145" s="112">
        <v>0</v>
      </c>
      <c r="AF145" s="112">
        <v>0</v>
      </c>
      <c r="AG145" s="113">
        <v>0</v>
      </c>
    </row>
    <row r="146" spans="1:33" x14ac:dyDescent="0.2">
      <c r="A146" s="101">
        <v>429</v>
      </c>
      <c r="B146" s="102">
        <v>429163057</v>
      </c>
      <c r="C146" s="103" t="s">
        <v>500</v>
      </c>
      <c r="D146" s="104">
        <v>163</v>
      </c>
      <c r="E146" s="103" t="s">
        <v>195</v>
      </c>
      <c r="F146" s="104">
        <v>57</v>
      </c>
      <c r="G146" s="103" t="s">
        <v>89</v>
      </c>
      <c r="H146" s="105">
        <v>1</v>
      </c>
      <c r="I146" s="106">
        <v>15755</v>
      </c>
      <c r="J146" s="106">
        <v>382</v>
      </c>
      <c r="K146" s="106">
        <v>0</v>
      </c>
      <c r="L146" s="106">
        <v>937.65</v>
      </c>
      <c r="M146" s="107">
        <v>17074.650000000001</v>
      </c>
      <c r="O146" s="108">
        <v>0</v>
      </c>
      <c r="P146" s="105">
        <v>0</v>
      </c>
      <c r="Q146" s="109">
        <v>0.18</v>
      </c>
      <c r="R146" s="109">
        <v>0.13557285142841133</v>
      </c>
      <c r="S146" s="110">
        <v>0</v>
      </c>
      <c r="U146" s="111">
        <v>16137</v>
      </c>
      <c r="V146" s="112">
        <v>0</v>
      </c>
      <c r="W146" s="112">
        <v>0</v>
      </c>
      <c r="X146" s="112">
        <v>0</v>
      </c>
      <c r="Y146" s="112">
        <v>938</v>
      </c>
      <c r="Z146" s="113">
        <v>17075</v>
      </c>
      <c r="AA146" s="93"/>
      <c r="AB146" s="111">
        <v>0</v>
      </c>
      <c r="AC146" s="112">
        <v>0</v>
      </c>
      <c r="AD146" s="112">
        <v>0</v>
      </c>
      <c r="AE146" s="112">
        <v>0</v>
      </c>
      <c r="AF146" s="112">
        <v>0</v>
      </c>
      <c r="AG146" s="113">
        <v>0</v>
      </c>
    </row>
    <row r="147" spans="1:33" x14ac:dyDescent="0.2">
      <c r="A147" s="101">
        <v>429</v>
      </c>
      <c r="B147" s="102">
        <v>429163163</v>
      </c>
      <c r="C147" s="103" t="s">
        <v>500</v>
      </c>
      <c r="D147" s="104">
        <v>163</v>
      </c>
      <c r="E147" s="103" t="s">
        <v>195</v>
      </c>
      <c r="F147" s="104">
        <v>163</v>
      </c>
      <c r="G147" s="103" t="s">
        <v>195</v>
      </c>
      <c r="H147" s="105">
        <v>1541</v>
      </c>
      <c r="I147" s="106">
        <v>12681</v>
      </c>
      <c r="J147" s="106">
        <v>142</v>
      </c>
      <c r="K147" s="106">
        <v>408.14146658014278</v>
      </c>
      <c r="L147" s="106">
        <v>937.65</v>
      </c>
      <c r="M147" s="107">
        <v>14168.791466580142</v>
      </c>
      <c r="O147" s="108">
        <v>116.97696139074739</v>
      </c>
      <c r="P147" s="105">
        <v>0</v>
      </c>
      <c r="Q147" s="109">
        <v>0.09</v>
      </c>
      <c r="R147" s="109">
        <v>9.7438916190428812E-2</v>
      </c>
      <c r="S147" s="110">
        <v>0</v>
      </c>
      <c r="U147" s="111">
        <v>21260239</v>
      </c>
      <c r="V147" s="112">
        <v>628946</v>
      </c>
      <c r="W147" s="112">
        <v>-1499995.5759135538</v>
      </c>
      <c r="X147" s="112">
        <v>0</v>
      </c>
      <c r="Y147" s="112">
        <v>1444917</v>
      </c>
      <c r="Z147" s="113">
        <v>21834106.424086448</v>
      </c>
      <c r="AA147" s="93"/>
      <c r="AB147" s="111">
        <v>421</v>
      </c>
      <c r="AC147" s="112">
        <v>116.97696139074739</v>
      </c>
      <c r="AD147" s="112">
        <v>1499995.5759135538</v>
      </c>
      <c r="AE147" s="112">
        <v>0</v>
      </c>
      <c r="AF147" s="112">
        <v>109683</v>
      </c>
      <c r="AG147" s="113">
        <v>1609679</v>
      </c>
    </row>
    <row r="148" spans="1:33" x14ac:dyDescent="0.2">
      <c r="A148" s="101">
        <v>429</v>
      </c>
      <c r="B148" s="102">
        <v>429163164</v>
      </c>
      <c r="C148" s="103" t="s">
        <v>500</v>
      </c>
      <c r="D148" s="104">
        <v>163</v>
      </c>
      <c r="E148" s="103" t="s">
        <v>195</v>
      </c>
      <c r="F148" s="104">
        <v>164</v>
      </c>
      <c r="G148" s="103" t="s">
        <v>196</v>
      </c>
      <c r="H148" s="105">
        <v>1</v>
      </c>
      <c r="I148" s="106">
        <v>15145</v>
      </c>
      <c r="J148" s="106">
        <v>6972</v>
      </c>
      <c r="K148" s="106">
        <v>0</v>
      </c>
      <c r="L148" s="106">
        <v>937.65</v>
      </c>
      <c r="M148" s="107">
        <v>23054.65</v>
      </c>
      <c r="O148" s="108">
        <v>0</v>
      </c>
      <c r="P148" s="105">
        <v>0</v>
      </c>
      <c r="Q148" s="109">
        <v>0.09</v>
      </c>
      <c r="R148" s="109">
        <v>2.8331290749310013E-3</v>
      </c>
      <c r="S148" s="110">
        <v>0</v>
      </c>
      <c r="U148" s="111">
        <v>22117</v>
      </c>
      <c r="V148" s="112">
        <v>0</v>
      </c>
      <c r="W148" s="112">
        <v>0</v>
      </c>
      <c r="X148" s="112">
        <v>0</v>
      </c>
      <c r="Y148" s="112">
        <v>938</v>
      </c>
      <c r="Z148" s="113">
        <v>23055</v>
      </c>
      <c r="AA148" s="93"/>
      <c r="AB148" s="111">
        <v>0</v>
      </c>
      <c r="AC148" s="112">
        <v>0</v>
      </c>
      <c r="AD148" s="112">
        <v>0</v>
      </c>
      <c r="AE148" s="112">
        <v>0</v>
      </c>
      <c r="AF148" s="112">
        <v>0</v>
      </c>
      <c r="AG148" s="113">
        <v>0</v>
      </c>
    </row>
    <row r="149" spans="1:33" x14ac:dyDescent="0.2">
      <c r="A149" s="101">
        <v>429</v>
      </c>
      <c r="B149" s="102">
        <v>429163168</v>
      </c>
      <c r="C149" s="103" t="s">
        <v>500</v>
      </c>
      <c r="D149" s="104">
        <v>163</v>
      </c>
      <c r="E149" s="103" t="s">
        <v>195</v>
      </c>
      <c r="F149" s="104">
        <v>168</v>
      </c>
      <c r="G149" s="103" t="s">
        <v>200</v>
      </c>
      <c r="H149" s="105">
        <v>1</v>
      </c>
      <c r="I149" s="106">
        <v>10556</v>
      </c>
      <c r="J149" s="106">
        <v>5695</v>
      </c>
      <c r="K149" s="106">
        <v>0</v>
      </c>
      <c r="L149" s="106">
        <v>937.65</v>
      </c>
      <c r="M149" s="107">
        <v>17188.650000000001</v>
      </c>
      <c r="O149" s="108">
        <v>0</v>
      </c>
      <c r="P149" s="105">
        <v>0</v>
      </c>
      <c r="Q149" s="109">
        <v>0.09</v>
      </c>
      <c r="R149" s="109">
        <v>4.9273384321680921E-2</v>
      </c>
      <c r="S149" s="110">
        <v>0</v>
      </c>
      <c r="U149" s="111">
        <v>16251</v>
      </c>
      <c r="V149" s="112">
        <v>0</v>
      </c>
      <c r="W149" s="112">
        <v>0</v>
      </c>
      <c r="X149" s="112">
        <v>0</v>
      </c>
      <c r="Y149" s="112">
        <v>938</v>
      </c>
      <c r="Z149" s="113">
        <v>17189</v>
      </c>
      <c r="AA149" s="93"/>
      <c r="AB149" s="111">
        <v>0</v>
      </c>
      <c r="AC149" s="112">
        <v>0</v>
      </c>
      <c r="AD149" s="112">
        <v>0</v>
      </c>
      <c r="AE149" s="112">
        <v>0</v>
      </c>
      <c r="AF149" s="112">
        <v>0</v>
      </c>
      <c r="AG149" s="113">
        <v>0</v>
      </c>
    </row>
    <row r="150" spans="1:33" x14ac:dyDescent="0.2">
      <c r="A150" s="101">
        <v>429</v>
      </c>
      <c r="B150" s="102">
        <v>429163229</v>
      </c>
      <c r="C150" s="103" t="s">
        <v>500</v>
      </c>
      <c r="D150" s="104">
        <v>163</v>
      </c>
      <c r="E150" s="103" t="s">
        <v>195</v>
      </c>
      <c r="F150" s="104">
        <v>229</v>
      </c>
      <c r="G150" s="103" t="s">
        <v>261</v>
      </c>
      <c r="H150" s="105">
        <v>8</v>
      </c>
      <c r="I150" s="106">
        <v>13144</v>
      </c>
      <c r="J150" s="106">
        <v>2517</v>
      </c>
      <c r="K150" s="106">
        <v>0</v>
      </c>
      <c r="L150" s="106">
        <v>937.65</v>
      </c>
      <c r="M150" s="107">
        <v>16598.650000000001</v>
      </c>
      <c r="O150" s="108">
        <v>0</v>
      </c>
      <c r="P150" s="105">
        <v>0</v>
      </c>
      <c r="Q150" s="109">
        <v>0.09</v>
      </c>
      <c r="R150" s="109">
        <v>1.018698608098647E-2</v>
      </c>
      <c r="S150" s="110">
        <v>0</v>
      </c>
      <c r="U150" s="111">
        <v>125288</v>
      </c>
      <c r="V150" s="112">
        <v>0</v>
      </c>
      <c r="W150" s="112">
        <v>0</v>
      </c>
      <c r="X150" s="112">
        <v>0</v>
      </c>
      <c r="Y150" s="112">
        <v>7503</v>
      </c>
      <c r="Z150" s="113">
        <v>132791</v>
      </c>
      <c r="AA150" s="93"/>
      <c r="AB150" s="111">
        <v>0</v>
      </c>
      <c r="AC150" s="112">
        <v>0</v>
      </c>
      <c r="AD150" s="112">
        <v>0</v>
      </c>
      <c r="AE150" s="112">
        <v>0</v>
      </c>
      <c r="AF150" s="112">
        <v>0</v>
      </c>
      <c r="AG150" s="113">
        <v>0</v>
      </c>
    </row>
    <row r="151" spans="1:33" x14ac:dyDescent="0.2">
      <c r="A151" s="101">
        <v>429</v>
      </c>
      <c r="B151" s="102">
        <v>429163248</v>
      </c>
      <c r="C151" s="103" t="s">
        <v>500</v>
      </c>
      <c r="D151" s="104">
        <v>163</v>
      </c>
      <c r="E151" s="103" t="s">
        <v>195</v>
      </c>
      <c r="F151" s="104">
        <v>248</v>
      </c>
      <c r="G151" s="103" t="s">
        <v>280</v>
      </c>
      <c r="H151" s="105">
        <v>5</v>
      </c>
      <c r="I151" s="106">
        <v>11793</v>
      </c>
      <c r="J151" s="106">
        <v>910</v>
      </c>
      <c r="K151" s="106">
        <v>0</v>
      </c>
      <c r="L151" s="106">
        <v>937.65</v>
      </c>
      <c r="M151" s="107">
        <v>13640.65</v>
      </c>
      <c r="O151" s="108">
        <v>0</v>
      </c>
      <c r="P151" s="105">
        <v>0</v>
      </c>
      <c r="Q151" s="109">
        <v>0.09</v>
      </c>
      <c r="R151" s="109">
        <v>5.1945859619381911E-2</v>
      </c>
      <c r="S151" s="110">
        <v>0</v>
      </c>
      <c r="U151" s="111">
        <v>63515</v>
      </c>
      <c r="V151" s="112">
        <v>0</v>
      </c>
      <c r="W151" s="112">
        <v>0</v>
      </c>
      <c r="X151" s="112">
        <v>0</v>
      </c>
      <c r="Y151" s="112">
        <v>4690</v>
      </c>
      <c r="Z151" s="113">
        <v>68205</v>
      </c>
      <c r="AA151" s="93"/>
      <c r="AB151" s="111">
        <v>0</v>
      </c>
      <c r="AC151" s="112">
        <v>0</v>
      </c>
      <c r="AD151" s="112">
        <v>0</v>
      </c>
      <c r="AE151" s="112">
        <v>0</v>
      </c>
      <c r="AF151" s="112">
        <v>0</v>
      </c>
      <c r="AG151" s="113">
        <v>0</v>
      </c>
    </row>
    <row r="152" spans="1:33" x14ac:dyDescent="0.2">
      <c r="A152" s="101">
        <v>429</v>
      </c>
      <c r="B152" s="102">
        <v>429163258</v>
      </c>
      <c r="C152" s="103" t="s">
        <v>500</v>
      </c>
      <c r="D152" s="104">
        <v>163</v>
      </c>
      <c r="E152" s="103" t="s">
        <v>195</v>
      </c>
      <c r="F152" s="104">
        <v>258</v>
      </c>
      <c r="G152" s="103" t="s">
        <v>290</v>
      </c>
      <c r="H152" s="105">
        <v>10</v>
      </c>
      <c r="I152" s="106">
        <v>14037</v>
      </c>
      <c r="J152" s="106">
        <v>4047</v>
      </c>
      <c r="K152" s="106">
        <v>0</v>
      </c>
      <c r="L152" s="106">
        <v>937.65</v>
      </c>
      <c r="M152" s="107">
        <v>19021.650000000001</v>
      </c>
      <c r="O152" s="108">
        <v>0</v>
      </c>
      <c r="P152" s="105">
        <v>0</v>
      </c>
      <c r="Q152" s="109">
        <v>0.09</v>
      </c>
      <c r="R152" s="109">
        <v>8.9657846514689291E-2</v>
      </c>
      <c r="S152" s="110">
        <v>0</v>
      </c>
      <c r="U152" s="111">
        <v>180840</v>
      </c>
      <c r="V152" s="112">
        <v>0</v>
      </c>
      <c r="W152" s="112">
        <v>0</v>
      </c>
      <c r="X152" s="112">
        <v>0</v>
      </c>
      <c r="Y152" s="112">
        <v>9379</v>
      </c>
      <c r="Z152" s="113">
        <v>190219</v>
      </c>
      <c r="AA152" s="93"/>
      <c r="AB152" s="111">
        <v>0</v>
      </c>
      <c r="AC152" s="112">
        <v>0</v>
      </c>
      <c r="AD152" s="112">
        <v>0</v>
      </c>
      <c r="AE152" s="112">
        <v>0</v>
      </c>
      <c r="AF152" s="112">
        <v>0</v>
      </c>
      <c r="AG152" s="113">
        <v>0</v>
      </c>
    </row>
    <row r="153" spans="1:33" x14ac:dyDescent="0.2">
      <c r="A153" s="101">
        <v>429</v>
      </c>
      <c r="B153" s="102">
        <v>429163262</v>
      </c>
      <c r="C153" s="103" t="s">
        <v>500</v>
      </c>
      <c r="D153" s="104">
        <v>163</v>
      </c>
      <c r="E153" s="103" t="s">
        <v>195</v>
      </c>
      <c r="F153" s="104">
        <v>262</v>
      </c>
      <c r="G153" s="103" t="s">
        <v>294</v>
      </c>
      <c r="H153" s="105">
        <v>5</v>
      </c>
      <c r="I153" s="106">
        <v>11315</v>
      </c>
      <c r="J153" s="106">
        <v>5302</v>
      </c>
      <c r="K153" s="106">
        <v>0</v>
      </c>
      <c r="L153" s="106">
        <v>937.65</v>
      </c>
      <c r="M153" s="107">
        <v>17554.650000000001</v>
      </c>
      <c r="O153" s="108">
        <v>0</v>
      </c>
      <c r="P153" s="105">
        <v>0</v>
      </c>
      <c r="Q153" s="109">
        <v>0.09</v>
      </c>
      <c r="R153" s="109">
        <v>6.7699523771346692E-2</v>
      </c>
      <c r="S153" s="110">
        <v>0</v>
      </c>
      <c r="U153" s="111">
        <v>83085</v>
      </c>
      <c r="V153" s="112">
        <v>0</v>
      </c>
      <c r="W153" s="112">
        <v>0</v>
      </c>
      <c r="X153" s="112">
        <v>0</v>
      </c>
      <c r="Y153" s="112">
        <v>4690</v>
      </c>
      <c r="Z153" s="113">
        <v>87775</v>
      </c>
      <c r="AA153" s="93"/>
      <c r="AB153" s="111">
        <v>0</v>
      </c>
      <c r="AC153" s="112">
        <v>0</v>
      </c>
      <c r="AD153" s="112">
        <v>0</v>
      </c>
      <c r="AE153" s="112">
        <v>0</v>
      </c>
      <c r="AF153" s="112">
        <v>0</v>
      </c>
      <c r="AG153" s="113">
        <v>0</v>
      </c>
    </row>
    <row r="154" spans="1:33" x14ac:dyDescent="0.2">
      <c r="A154" s="101">
        <v>429</v>
      </c>
      <c r="B154" s="102">
        <v>429163291</v>
      </c>
      <c r="C154" s="103" t="s">
        <v>500</v>
      </c>
      <c r="D154" s="104">
        <v>163</v>
      </c>
      <c r="E154" s="103" t="s">
        <v>195</v>
      </c>
      <c r="F154" s="104">
        <v>291</v>
      </c>
      <c r="G154" s="103" t="s">
        <v>323</v>
      </c>
      <c r="H154" s="105">
        <v>5</v>
      </c>
      <c r="I154" s="106">
        <v>13181</v>
      </c>
      <c r="J154" s="106">
        <v>7263</v>
      </c>
      <c r="K154" s="106">
        <v>0</v>
      </c>
      <c r="L154" s="106">
        <v>937.65</v>
      </c>
      <c r="M154" s="107">
        <v>21381.65</v>
      </c>
      <c r="O154" s="108">
        <v>0</v>
      </c>
      <c r="P154" s="105">
        <v>0</v>
      </c>
      <c r="Q154" s="109">
        <v>0.09</v>
      </c>
      <c r="R154" s="109">
        <v>1.5155534596840336E-2</v>
      </c>
      <c r="S154" s="110">
        <v>0</v>
      </c>
      <c r="U154" s="111">
        <v>102220</v>
      </c>
      <c r="V154" s="112">
        <v>0</v>
      </c>
      <c r="W154" s="112">
        <v>0</v>
      </c>
      <c r="X154" s="112">
        <v>0</v>
      </c>
      <c r="Y154" s="112">
        <v>4689</v>
      </c>
      <c r="Z154" s="113">
        <v>106909</v>
      </c>
      <c r="AA154" s="93"/>
      <c r="AB154" s="111">
        <v>0</v>
      </c>
      <c r="AC154" s="112">
        <v>0</v>
      </c>
      <c r="AD154" s="112">
        <v>0</v>
      </c>
      <c r="AE154" s="112">
        <v>0</v>
      </c>
      <c r="AF154" s="112">
        <v>0</v>
      </c>
      <c r="AG154" s="113">
        <v>0</v>
      </c>
    </row>
    <row r="155" spans="1:33" x14ac:dyDescent="0.2">
      <c r="A155" s="101">
        <v>430</v>
      </c>
      <c r="B155" s="102">
        <v>430170009</v>
      </c>
      <c r="C155" s="103" t="s">
        <v>501</v>
      </c>
      <c r="D155" s="104">
        <v>170</v>
      </c>
      <c r="E155" s="103" t="s">
        <v>202</v>
      </c>
      <c r="F155" s="104">
        <v>9</v>
      </c>
      <c r="G155" s="103" t="s">
        <v>41</v>
      </c>
      <c r="H155" s="105">
        <v>1</v>
      </c>
      <c r="I155" s="106">
        <v>10921</v>
      </c>
      <c r="J155" s="106">
        <v>6979</v>
      </c>
      <c r="K155" s="106">
        <v>0</v>
      </c>
      <c r="L155" s="106">
        <v>937.65</v>
      </c>
      <c r="M155" s="107">
        <v>18837.650000000001</v>
      </c>
      <c r="O155" s="108">
        <v>0</v>
      </c>
      <c r="P155" s="105">
        <v>0</v>
      </c>
      <c r="Q155" s="109">
        <v>0.09</v>
      </c>
      <c r="R155" s="109">
        <v>1.8103446527849146E-3</v>
      </c>
      <c r="S155" s="110">
        <v>0</v>
      </c>
      <c r="U155" s="111">
        <v>17900</v>
      </c>
      <c r="V155" s="112">
        <v>0</v>
      </c>
      <c r="W155" s="112">
        <v>0</v>
      </c>
      <c r="X155" s="112">
        <v>0</v>
      </c>
      <c r="Y155" s="112">
        <v>938</v>
      </c>
      <c r="Z155" s="113">
        <v>18838</v>
      </c>
      <c r="AA155" s="93"/>
      <c r="AB155" s="111">
        <v>0</v>
      </c>
      <c r="AC155" s="112">
        <v>0</v>
      </c>
      <c r="AD155" s="112">
        <v>0</v>
      </c>
      <c r="AE155" s="112">
        <v>0</v>
      </c>
      <c r="AF155" s="112">
        <v>0</v>
      </c>
      <c r="AG155" s="113">
        <v>0</v>
      </c>
    </row>
    <row r="156" spans="1:33" x14ac:dyDescent="0.2">
      <c r="A156" s="101">
        <v>430</v>
      </c>
      <c r="B156" s="102">
        <v>430170014</v>
      </c>
      <c r="C156" s="103" t="s">
        <v>501</v>
      </c>
      <c r="D156" s="104">
        <v>170</v>
      </c>
      <c r="E156" s="103" t="s">
        <v>202</v>
      </c>
      <c r="F156" s="104">
        <v>14</v>
      </c>
      <c r="G156" s="103" t="s">
        <v>46</v>
      </c>
      <c r="H156" s="105">
        <v>12</v>
      </c>
      <c r="I156" s="106">
        <v>10921</v>
      </c>
      <c r="J156" s="106">
        <v>3410</v>
      </c>
      <c r="K156" s="106">
        <v>0</v>
      </c>
      <c r="L156" s="106">
        <v>937.65</v>
      </c>
      <c r="M156" s="107">
        <v>15268.65</v>
      </c>
      <c r="O156" s="108">
        <v>0</v>
      </c>
      <c r="P156" s="105">
        <v>0</v>
      </c>
      <c r="Q156" s="109">
        <v>0.09</v>
      </c>
      <c r="R156" s="109">
        <v>6.9352696131829194E-3</v>
      </c>
      <c r="S156" s="110">
        <v>0</v>
      </c>
      <c r="U156" s="111">
        <v>171972</v>
      </c>
      <c r="V156" s="112">
        <v>0</v>
      </c>
      <c r="W156" s="112">
        <v>0</v>
      </c>
      <c r="X156" s="112">
        <v>0</v>
      </c>
      <c r="Y156" s="112">
        <v>11253</v>
      </c>
      <c r="Z156" s="113">
        <v>183225</v>
      </c>
      <c r="AA156" s="93"/>
      <c r="AB156" s="111">
        <v>0</v>
      </c>
      <c r="AC156" s="112">
        <v>0</v>
      </c>
      <c r="AD156" s="112">
        <v>0</v>
      </c>
      <c r="AE156" s="112">
        <v>0</v>
      </c>
      <c r="AF156" s="112">
        <v>0</v>
      </c>
      <c r="AG156" s="113">
        <v>0</v>
      </c>
    </row>
    <row r="157" spans="1:33" x14ac:dyDescent="0.2">
      <c r="A157" s="101">
        <v>430</v>
      </c>
      <c r="B157" s="102">
        <v>430170017</v>
      </c>
      <c r="C157" s="103" t="s">
        <v>501</v>
      </c>
      <c r="D157" s="104">
        <v>170</v>
      </c>
      <c r="E157" s="103" t="s">
        <v>202</v>
      </c>
      <c r="F157" s="104">
        <v>17</v>
      </c>
      <c r="G157" s="103" t="s">
        <v>49</v>
      </c>
      <c r="H157" s="105">
        <v>1</v>
      </c>
      <c r="I157" s="106">
        <v>10730.931535531907</v>
      </c>
      <c r="J157" s="106">
        <v>2722</v>
      </c>
      <c r="K157" s="106">
        <v>0</v>
      </c>
      <c r="L157" s="106">
        <v>937.65</v>
      </c>
      <c r="M157" s="107">
        <v>14390.581535531906</v>
      </c>
      <c r="O157" s="108">
        <v>0</v>
      </c>
      <c r="P157" s="105">
        <v>0</v>
      </c>
      <c r="Q157" s="109">
        <v>0.09</v>
      </c>
      <c r="R157" s="109">
        <v>4.6491707120061947E-3</v>
      </c>
      <c r="S157" s="110">
        <v>0</v>
      </c>
      <c r="U157" s="111">
        <v>13453</v>
      </c>
      <c r="V157" s="112">
        <v>0</v>
      </c>
      <c r="W157" s="112">
        <v>0</v>
      </c>
      <c r="X157" s="112">
        <v>0</v>
      </c>
      <c r="Y157" s="112">
        <v>938</v>
      </c>
      <c r="Z157" s="113">
        <v>14391</v>
      </c>
      <c r="AA157" s="93"/>
      <c r="AB157" s="111">
        <v>0</v>
      </c>
      <c r="AC157" s="112">
        <v>0</v>
      </c>
      <c r="AD157" s="112">
        <v>0</v>
      </c>
      <c r="AE157" s="112">
        <v>0</v>
      </c>
      <c r="AF157" s="112">
        <v>0</v>
      </c>
      <c r="AG157" s="113">
        <v>0</v>
      </c>
    </row>
    <row r="158" spans="1:33" x14ac:dyDescent="0.2">
      <c r="A158" s="101">
        <v>430</v>
      </c>
      <c r="B158" s="102">
        <v>430170025</v>
      </c>
      <c r="C158" s="103" t="s">
        <v>501</v>
      </c>
      <c r="D158" s="104">
        <v>170</v>
      </c>
      <c r="E158" s="103" t="s">
        <v>202</v>
      </c>
      <c r="F158" s="104">
        <v>25</v>
      </c>
      <c r="G158" s="103" t="s">
        <v>57</v>
      </c>
      <c r="H158" s="105">
        <v>3</v>
      </c>
      <c r="I158" s="106">
        <v>11130</v>
      </c>
      <c r="J158" s="106">
        <v>4400</v>
      </c>
      <c r="K158" s="106">
        <v>0</v>
      </c>
      <c r="L158" s="106">
        <v>937.65</v>
      </c>
      <c r="M158" s="107">
        <v>16467.650000000001</v>
      </c>
      <c r="O158" s="108">
        <v>0</v>
      </c>
      <c r="P158" s="105">
        <v>0</v>
      </c>
      <c r="Q158" s="109">
        <v>0.09</v>
      </c>
      <c r="R158" s="109">
        <v>4.7629157936363457E-2</v>
      </c>
      <c r="S158" s="110">
        <v>0</v>
      </c>
      <c r="U158" s="111">
        <v>46590</v>
      </c>
      <c r="V158" s="112">
        <v>0</v>
      </c>
      <c r="W158" s="112">
        <v>0</v>
      </c>
      <c r="X158" s="112">
        <v>0</v>
      </c>
      <c r="Y158" s="112">
        <v>2814</v>
      </c>
      <c r="Z158" s="113">
        <v>49404</v>
      </c>
      <c r="AA158" s="93"/>
      <c r="AB158" s="111">
        <v>0</v>
      </c>
      <c r="AC158" s="112">
        <v>0</v>
      </c>
      <c r="AD158" s="112">
        <v>0</v>
      </c>
      <c r="AE158" s="112">
        <v>0</v>
      </c>
      <c r="AF158" s="112">
        <v>0</v>
      </c>
      <c r="AG158" s="113">
        <v>0</v>
      </c>
    </row>
    <row r="159" spans="1:33" x14ac:dyDescent="0.2">
      <c r="A159" s="101">
        <v>430</v>
      </c>
      <c r="B159" s="102">
        <v>430170056</v>
      </c>
      <c r="C159" s="103" t="s">
        <v>501</v>
      </c>
      <c r="D159" s="104">
        <v>170</v>
      </c>
      <c r="E159" s="103" t="s">
        <v>202</v>
      </c>
      <c r="F159" s="104">
        <v>56</v>
      </c>
      <c r="G159" s="103" t="s">
        <v>88</v>
      </c>
      <c r="H159" s="105">
        <v>1</v>
      </c>
      <c r="I159" s="106">
        <v>10921</v>
      </c>
      <c r="J159" s="106">
        <v>3722</v>
      </c>
      <c r="K159" s="106">
        <v>0</v>
      </c>
      <c r="L159" s="106">
        <v>937.65</v>
      </c>
      <c r="M159" s="107">
        <v>15580.65</v>
      </c>
      <c r="O159" s="108">
        <v>0</v>
      </c>
      <c r="P159" s="105">
        <v>0</v>
      </c>
      <c r="Q159" s="109">
        <v>0.09</v>
      </c>
      <c r="R159" s="109">
        <v>2.0675731425576934E-2</v>
      </c>
      <c r="S159" s="110">
        <v>0</v>
      </c>
      <c r="U159" s="111">
        <v>14643</v>
      </c>
      <c r="V159" s="112">
        <v>0</v>
      </c>
      <c r="W159" s="112">
        <v>0</v>
      </c>
      <c r="X159" s="112">
        <v>0</v>
      </c>
      <c r="Y159" s="112">
        <v>938</v>
      </c>
      <c r="Z159" s="113">
        <v>15581</v>
      </c>
      <c r="AA159" s="93"/>
      <c r="AB159" s="111">
        <v>0</v>
      </c>
      <c r="AC159" s="112">
        <v>0</v>
      </c>
      <c r="AD159" s="112">
        <v>0</v>
      </c>
      <c r="AE159" s="112">
        <v>0</v>
      </c>
      <c r="AF159" s="112">
        <v>0</v>
      </c>
      <c r="AG159" s="113">
        <v>0</v>
      </c>
    </row>
    <row r="160" spans="1:33" x14ac:dyDescent="0.2">
      <c r="A160" s="101">
        <v>430</v>
      </c>
      <c r="B160" s="102">
        <v>430170064</v>
      </c>
      <c r="C160" s="103" t="s">
        <v>501</v>
      </c>
      <c r="D160" s="104">
        <v>170</v>
      </c>
      <c r="E160" s="103" t="s">
        <v>202</v>
      </c>
      <c r="F160" s="104">
        <v>64</v>
      </c>
      <c r="G160" s="103" t="s">
        <v>96</v>
      </c>
      <c r="H160" s="105">
        <v>75</v>
      </c>
      <c r="I160" s="106">
        <v>10205</v>
      </c>
      <c r="J160" s="106">
        <v>1692</v>
      </c>
      <c r="K160" s="106">
        <v>0</v>
      </c>
      <c r="L160" s="106">
        <v>937.65</v>
      </c>
      <c r="M160" s="107">
        <v>12834.65</v>
      </c>
      <c r="O160" s="108">
        <v>0</v>
      </c>
      <c r="P160" s="105">
        <v>0</v>
      </c>
      <c r="Q160" s="109">
        <v>0.09</v>
      </c>
      <c r="R160" s="109">
        <v>3.3219534304614731E-2</v>
      </c>
      <c r="S160" s="110">
        <v>0</v>
      </c>
      <c r="U160" s="111">
        <v>892275</v>
      </c>
      <c r="V160" s="112">
        <v>0</v>
      </c>
      <c r="W160" s="112">
        <v>0</v>
      </c>
      <c r="X160" s="112">
        <v>0</v>
      </c>
      <c r="Y160" s="112">
        <v>70325</v>
      </c>
      <c r="Z160" s="113">
        <v>962600</v>
      </c>
      <c r="AA160" s="93"/>
      <c r="AB160" s="111">
        <v>0</v>
      </c>
      <c r="AC160" s="112">
        <v>0</v>
      </c>
      <c r="AD160" s="112">
        <v>0</v>
      </c>
      <c r="AE160" s="112">
        <v>0</v>
      </c>
      <c r="AF160" s="112">
        <v>0</v>
      </c>
      <c r="AG160" s="113">
        <v>0</v>
      </c>
    </row>
    <row r="161" spans="1:33" x14ac:dyDescent="0.2">
      <c r="A161" s="101">
        <v>430</v>
      </c>
      <c r="B161" s="102">
        <v>430170100</v>
      </c>
      <c r="C161" s="103" t="s">
        <v>501</v>
      </c>
      <c r="D161" s="104">
        <v>170</v>
      </c>
      <c r="E161" s="103" t="s">
        <v>202</v>
      </c>
      <c r="F161" s="104">
        <v>100</v>
      </c>
      <c r="G161" s="103" t="s">
        <v>132</v>
      </c>
      <c r="H161" s="105">
        <v>14</v>
      </c>
      <c r="I161" s="106">
        <v>10214</v>
      </c>
      <c r="J161" s="106">
        <v>4629</v>
      </c>
      <c r="K161" s="106">
        <v>0</v>
      </c>
      <c r="L161" s="106">
        <v>937.65</v>
      </c>
      <c r="M161" s="107">
        <v>15780.65</v>
      </c>
      <c r="O161" s="108">
        <v>0</v>
      </c>
      <c r="P161" s="105">
        <v>0</v>
      </c>
      <c r="Q161" s="109">
        <v>0.09</v>
      </c>
      <c r="R161" s="109">
        <v>3.1856807765564127E-2</v>
      </c>
      <c r="S161" s="110">
        <v>0</v>
      </c>
      <c r="U161" s="111">
        <v>207802</v>
      </c>
      <c r="V161" s="112">
        <v>0</v>
      </c>
      <c r="W161" s="112">
        <v>0</v>
      </c>
      <c r="X161" s="112">
        <v>0</v>
      </c>
      <c r="Y161" s="112">
        <v>13127</v>
      </c>
      <c r="Z161" s="113">
        <v>220929</v>
      </c>
      <c r="AA161" s="93"/>
      <c r="AB161" s="111">
        <v>0</v>
      </c>
      <c r="AC161" s="112">
        <v>0</v>
      </c>
      <c r="AD161" s="112">
        <v>0</v>
      </c>
      <c r="AE161" s="112">
        <v>0</v>
      </c>
      <c r="AF161" s="112">
        <v>0</v>
      </c>
      <c r="AG161" s="113">
        <v>0</v>
      </c>
    </row>
    <row r="162" spans="1:33" x14ac:dyDescent="0.2">
      <c r="A162" s="101">
        <v>430</v>
      </c>
      <c r="B162" s="102">
        <v>430170110</v>
      </c>
      <c r="C162" s="103" t="s">
        <v>501</v>
      </c>
      <c r="D162" s="104">
        <v>170</v>
      </c>
      <c r="E162" s="103" t="s">
        <v>202</v>
      </c>
      <c r="F162" s="104">
        <v>110</v>
      </c>
      <c r="G162" s="103" t="s">
        <v>142</v>
      </c>
      <c r="H162" s="105">
        <v>22</v>
      </c>
      <c r="I162" s="106">
        <v>10587</v>
      </c>
      <c r="J162" s="106">
        <v>2149</v>
      </c>
      <c r="K162" s="106">
        <v>0</v>
      </c>
      <c r="L162" s="106">
        <v>937.65</v>
      </c>
      <c r="M162" s="107">
        <v>13673.65</v>
      </c>
      <c r="O162" s="108">
        <v>0</v>
      </c>
      <c r="P162" s="105">
        <v>0</v>
      </c>
      <c r="Q162" s="109">
        <v>0.09</v>
      </c>
      <c r="R162" s="109">
        <v>8.2074061801407569E-3</v>
      </c>
      <c r="S162" s="110">
        <v>0</v>
      </c>
      <c r="U162" s="111">
        <v>280192</v>
      </c>
      <c r="V162" s="112">
        <v>0</v>
      </c>
      <c r="W162" s="112">
        <v>0</v>
      </c>
      <c r="X162" s="112">
        <v>0</v>
      </c>
      <c r="Y162" s="112">
        <v>20629</v>
      </c>
      <c r="Z162" s="113">
        <v>300821</v>
      </c>
      <c r="AA162" s="93"/>
      <c r="AB162" s="111">
        <v>0</v>
      </c>
      <c r="AC162" s="112">
        <v>0</v>
      </c>
      <c r="AD162" s="112">
        <v>0</v>
      </c>
      <c r="AE162" s="112">
        <v>0</v>
      </c>
      <c r="AF162" s="112">
        <v>0</v>
      </c>
      <c r="AG162" s="113">
        <v>0</v>
      </c>
    </row>
    <row r="163" spans="1:33" x14ac:dyDescent="0.2">
      <c r="A163" s="101">
        <v>430</v>
      </c>
      <c r="B163" s="102">
        <v>430170136</v>
      </c>
      <c r="C163" s="103" t="s">
        <v>501</v>
      </c>
      <c r="D163" s="104">
        <v>170</v>
      </c>
      <c r="E163" s="103" t="s">
        <v>202</v>
      </c>
      <c r="F163" s="104">
        <v>136</v>
      </c>
      <c r="G163" s="103" t="s">
        <v>168</v>
      </c>
      <c r="H163" s="105">
        <v>2</v>
      </c>
      <c r="I163" s="106">
        <v>10921</v>
      </c>
      <c r="J163" s="106">
        <v>3594</v>
      </c>
      <c r="K163" s="106">
        <v>0</v>
      </c>
      <c r="L163" s="106">
        <v>937.65</v>
      </c>
      <c r="M163" s="107">
        <v>15452.65</v>
      </c>
      <c r="O163" s="108">
        <v>0</v>
      </c>
      <c r="P163" s="105">
        <v>0</v>
      </c>
      <c r="Q163" s="109">
        <v>0.09</v>
      </c>
      <c r="R163" s="109">
        <v>6.8538865971735528E-3</v>
      </c>
      <c r="S163" s="110">
        <v>0</v>
      </c>
      <c r="U163" s="111">
        <v>29030</v>
      </c>
      <c r="V163" s="112">
        <v>0</v>
      </c>
      <c r="W163" s="112">
        <v>0</v>
      </c>
      <c r="X163" s="112">
        <v>0</v>
      </c>
      <c r="Y163" s="112">
        <v>1876</v>
      </c>
      <c r="Z163" s="113">
        <v>30906</v>
      </c>
      <c r="AA163" s="93"/>
      <c r="AB163" s="111">
        <v>0</v>
      </c>
      <c r="AC163" s="112">
        <v>0</v>
      </c>
      <c r="AD163" s="112">
        <v>0</v>
      </c>
      <c r="AE163" s="112">
        <v>0</v>
      </c>
      <c r="AF163" s="112">
        <v>0</v>
      </c>
      <c r="AG163" s="113">
        <v>0</v>
      </c>
    </row>
    <row r="164" spans="1:33" x14ac:dyDescent="0.2">
      <c r="A164" s="101">
        <v>430</v>
      </c>
      <c r="B164" s="102">
        <v>430170139</v>
      </c>
      <c r="C164" s="103" t="s">
        <v>501</v>
      </c>
      <c r="D164" s="104">
        <v>170</v>
      </c>
      <c r="E164" s="103" t="s">
        <v>202</v>
      </c>
      <c r="F164" s="104">
        <v>139</v>
      </c>
      <c r="G164" s="103" t="s">
        <v>171</v>
      </c>
      <c r="H164" s="105">
        <v>8</v>
      </c>
      <c r="I164" s="106">
        <v>10921</v>
      </c>
      <c r="J164" s="106">
        <v>3781</v>
      </c>
      <c r="K164" s="106">
        <v>0</v>
      </c>
      <c r="L164" s="106">
        <v>937.65</v>
      </c>
      <c r="M164" s="107">
        <v>15639.65</v>
      </c>
      <c r="O164" s="108">
        <v>0</v>
      </c>
      <c r="P164" s="105">
        <v>0</v>
      </c>
      <c r="Q164" s="109">
        <v>0.09</v>
      </c>
      <c r="R164" s="109">
        <v>5.0424619277454549E-3</v>
      </c>
      <c r="S164" s="110">
        <v>0</v>
      </c>
      <c r="U164" s="111">
        <v>117616</v>
      </c>
      <c r="V164" s="112">
        <v>0</v>
      </c>
      <c r="W164" s="112">
        <v>0</v>
      </c>
      <c r="X164" s="112">
        <v>0</v>
      </c>
      <c r="Y164" s="112">
        <v>7501</v>
      </c>
      <c r="Z164" s="113">
        <v>125117</v>
      </c>
      <c r="AA164" s="93"/>
      <c r="AB164" s="111">
        <v>0</v>
      </c>
      <c r="AC164" s="112">
        <v>0</v>
      </c>
      <c r="AD164" s="112">
        <v>0</v>
      </c>
      <c r="AE164" s="112">
        <v>0</v>
      </c>
      <c r="AF164" s="112">
        <v>0</v>
      </c>
      <c r="AG164" s="113">
        <v>0</v>
      </c>
    </row>
    <row r="165" spans="1:33" x14ac:dyDescent="0.2">
      <c r="A165" s="101">
        <v>430</v>
      </c>
      <c r="B165" s="102">
        <v>430170141</v>
      </c>
      <c r="C165" s="103" t="s">
        <v>501</v>
      </c>
      <c r="D165" s="104">
        <v>170</v>
      </c>
      <c r="E165" s="103" t="s">
        <v>202</v>
      </c>
      <c r="F165" s="104">
        <v>141</v>
      </c>
      <c r="G165" s="103" t="s">
        <v>173</v>
      </c>
      <c r="H165" s="105">
        <v>131</v>
      </c>
      <c r="I165" s="106">
        <v>10401</v>
      </c>
      <c r="J165" s="106">
        <v>4634</v>
      </c>
      <c r="K165" s="106">
        <v>0</v>
      </c>
      <c r="L165" s="106">
        <v>937.65</v>
      </c>
      <c r="M165" s="107">
        <v>15972.65</v>
      </c>
      <c r="O165" s="108">
        <v>0</v>
      </c>
      <c r="P165" s="105">
        <v>0</v>
      </c>
      <c r="Q165" s="109">
        <v>0.09</v>
      </c>
      <c r="R165" s="109">
        <v>4.5548960929027847E-2</v>
      </c>
      <c r="S165" s="110">
        <v>0</v>
      </c>
      <c r="U165" s="111">
        <v>1969585</v>
      </c>
      <c r="V165" s="112">
        <v>0</v>
      </c>
      <c r="W165" s="112">
        <v>0</v>
      </c>
      <c r="X165" s="112">
        <v>0</v>
      </c>
      <c r="Y165" s="112">
        <v>122833</v>
      </c>
      <c r="Z165" s="113">
        <v>2092418</v>
      </c>
      <c r="AA165" s="93"/>
      <c r="AB165" s="111">
        <v>0</v>
      </c>
      <c r="AC165" s="112">
        <v>0</v>
      </c>
      <c r="AD165" s="112">
        <v>0</v>
      </c>
      <c r="AE165" s="112">
        <v>0</v>
      </c>
      <c r="AF165" s="112">
        <v>0</v>
      </c>
      <c r="AG165" s="113">
        <v>0</v>
      </c>
    </row>
    <row r="166" spans="1:33" x14ac:dyDescent="0.2">
      <c r="A166" s="101">
        <v>430</v>
      </c>
      <c r="B166" s="102">
        <v>430170153</v>
      </c>
      <c r="C166" s="103" t="s">
        <v>501</v>
      </c>
      <c r="D166" s="104">
        <v>170</v>
      </c>
      <c r="E166" s="103" t="s">
        <v>202</v>
      </c>
      <c r="F166" s="104">
        <v>153</v>
      </c>
      <c r="G166" s="103" t="s">
        <v>185</v>
      </c>
      <c r="H166" s="105">
        <v>1</v>
      </c>
      <c r="I166" s="106">
        <v>13302</v>
      </c>
      <c r="J166" s="106">
        <v>349</v>
      </c>
      <c r="K166" s="106">
        <v>0</v>
      </c>
      <c r="L166" s="106">
        <v>937.65</v>
      </c>
      <c r="M166" s="107">
        <v>14588.65</v>
      </c>
      <c r="O166" s="108">
        <v>0</v>
      </c>
      <c r="P166" s="105">
        <v>0</v>
      </c>
      <c r="Q166" s="109">
        <v>0.09</v>
      </c>
      <c r="R166" s="109">
        <v>1.2773888194668593E-2</v>
      </c>
      <c r="S166" s="110">
        <v>0</v>
      </c>
      <c r="U166" s="111">
        <v>13651</v>
      </c>
      <c r="V166" s="112">
        <v>0</v>
      </c>
      <c r="W166" s="112">
        <v>0</v>
      </c>
      <c r="X166" s="112">
        <v>0</v>
      </c>
      <c r="Y166" s="112">
        <v>938</v>
      </c>
      <c r="Z166" s="113">
        <v>14589</v>
      </c>
      <c r="AA166" s="93"/>
      <c r="AB166" s="111">
        <v>0</v>
      </c>
      <c r="AC166" s="112">
        <v>0</v>
      </c>
      <c r="AD166" s="112">
        <v>0</v>
      </c>
      <c r="AE166" s="112">
        <v>0</v>
      </c>
      <c r="AF166" s="112">
        <v>0</v>
      </c>
      <c r="AG166" s="113">
        <v>0</v>
      </c>
    </row>
    <row r="167" spans="1:33" x14ac:dyDescent="0.2">
      <c r="A167" s="101">
        <v>430</v>
      </c>
      <c r="B167" s="102">
        <v>430170158</v>
      </c>
      <c r="C167" s="103" t="s">
        <v>501</v>
      </c>
      <c r="D167" s="104">
        <v>170</v>
      </c>
      <c r="E167" s="103" t="s">
        <v>202</v>
      </c>
      <c r="F167" s="104">
        <v>158</v>
      </c>
      <c r="G167" s="103" t="s">
        <v>190</v>
      </c>
      <c r="H167" s="105">
        <v>2</v>
      </c>
      <c r="I167" s="106">
        <v>10921</v>
      </c>
      <c r="J167" s="106">
        <v>5559</v>
      </c>
      <c r="K167" s="106">
        <v>0</v>
      </c>
      <c r="L167" s="106">
        <v>937.65</v>
      </c>
      <c r="M167" s="107">
        <v>17417.650000000001</v>
      </c>
      <c r="O167" s="108">
        <v>0</v>
      </c>
      <c r="P167" s="105">
        <v>0</v>
      </c>
      <c r="Q167" s="109">
        <v>0.09</v>
      </c>
      <c r="R167" s="109">
        <v>3.7741318141620538E-2</v>
      </c>
      <c r="S167" s="110">
        <v>0</v>
      </c>
      <c r="U167" s="111">
        <v>32960</v>
      </c>
      <c r="V167" s="112">
        <v>0</v>
      </c>
      <c r="W167" s="112">
        <v>0</v>
      </c>
      <c r="X167" s="112">
        <v>0</v>
      </c>
      <c r="Y167" s="112">
        <v>1876</v>
      </c>
      <c r="Z167" s="113">
        <v>34836</v>
      </c>
      <c r="AA167" s="93"/>
      <c r="AB167" s="111">
        <v>0</v>
      </c>
      <c r="AC167" s="112">
        <v>0</v>
      </c>
      <c r="AD167" s="112">
        <v>0</v>
      </c>
      <c r="AE167" s="112">
        <v>0</v>
      </c>
      <c r="AF167" s="112">
        <v>0</v>
      </c>
      <c r="AG167" s="113">
        <v>0</v>
      </c>
    </row>
    <row r="168" spans="1:33" x14ac:dyDescent="0.2">
      <c r="A168" s="101">
        <v>430</v>
      </c>
      <c r="B168" s="102">
        <v>430170170</v>
      </c>
      <c r="C168" s="103" t="s">
        <v>501</v>
      </c>
      <c r="D168" s="104">
        <v>170</v>
      </c>
      <c r="E168" s="103" t="s">
        <v>202</v>
      </c>
      <c r="F168" s="104">
        <v>170</v>
      </c>
      <c r="G168" s="103" t="s">
        <v>202</v>
      </c>
      <c r="H168" s="105">
        <v>539</v>
      </c>
      <c r="I168" s="106">
        <v>10639</v>
      </c>
      <c r="J168" s="106">
        <v>3604</v>
      </c>
      <c r="K168" s="106">
        <v>0</v>
      </c>
      <c r="L168" s="106">
        <v>937.65</v>
      </c>
      <c r="M168" s="107">
        <v>15180.65</v>
      </c>
      <c r="O168" s="108">
        <v>0</v>
      </c>
      <c r="P168" s="105">
        <v>0</v>
      </c>
      <c r="Q168" s="109">
        <v>0.18</v>
      </c>
      <c r="R168" s="109">
        <v>9.1044308900246784E-2</v>
      </c>
      <c r="S168" s="110">
        <v>0</v>
      </c>
      <c r="U168" s="111">
        <v>7676977</v>
      </c>
      <c r="V168" s="112">
        <v>0</v>
      </c>
      <c r="W168" s="112">
        <v>0</v>
      </c>
      <c r="X168" s="112">
        <v>0</v>
      </c>
      <c r="Y168" s="112">
        <v>505393</v>
      </c>
      <c r="Z168" s="113">
        <v>8182370</v>
      </c>
      <c r="AA168" s="93"/>
      <c r="AB168" s="111">
        <v>0</v>
      </c>
      <c r="AC168" s="112">
        <v>0</v>
      </c>
      <c r="AD168" s="112">
        <v>0</v>
      </c>
      <c r="AE168" s="112">
        <v>0</v>
      </c>
      <c r="AF168" s="112">
        <v>0</v>
      </c>
      <c r="AG168" s="113">
        <v>0</v>
      </c>
    </row>
    <row r="169" spans="1:33" x14ac:dyDescent="0.2">
      <c r="A169" s="101">
        <v>430</v>
      </c>
      <c r="B169" s="102">
        <v>430170174</v>
      </c>
      <c r="C169" s="103" t="s">
        <v>501</v>
      </c>
      <c r="D169" s="104">
        <v>170</v>
      </c>
      <c r="E169" s="103" t="s">
        <v>202</v>
      </c>
      <c r="F169" s="104">
        <v>174</v>
      </c>
      <c r="G169" s="103" t="s">
        <v>206</v>
      </c>
      <c r="H169" s="105">
        <v>60</v>
      </c>
      <c r="I169" s="106">
        <v>10440</v>
      </c>
      <c r="J169" s="106">
        <v>5202</v>
      </c>
      <c r="K169" s="106">
        <v>0</v>
      </c>
      <c r="L169" s="106">
        <v>937.65</v>
      </c>
      <c r="M169" s="107">
        <v>16579.650000000001</v>
      </c>
      <c r="O169" s="108">
        <v>0</v>
      </c>
      <c r="P169" s="105">
        <v>0</v>
      </c>
      <c r="Q169" s="109">
        <v>0.09</v>
      </c>
      <c r="R169" s="109">
        <v>4.382262519716322E-2</v>
      </c>
      <c r="S169" s="110">
        <v>0</v>
      </c>
      <c r="U169" s="111">
        <v>938520</v>
      </c>
      <c r="V169" s="112">
        <v>0</v>
      </c>
      <c r="W169" s="112">
        <v>0</v>
      </c>
      <c r="X169" s="112">
        <v>0</v>
      </c>
      <c r="Y169" s="112">
        <v>56259</v>
      </c>
      <c r="Z169" s="113">
        <v>994779</v>
      </c>
      <c r="AA169" s="93"/>
      <c r="AB169" s="111">
        <v>0</v>
      </c>
      <c r="AC169" s="112">
        <v>0</v>
      </c>
      <c r="AD169" s="112">
        <v>0</v>
      </c>
      <c r="AE169" s="112">
        <v>0</v>
      </c>
      <c r="AF169" s="112">
        <v>0</v>
      </c>
      <c r="AG169" s="113">
        <v>0</v>
      </c>
    </row>
    <row r="170" spans="1:33" x14ac:dyDescent="0.2">
      <c r="A170" s="101">
        <v>430</v>
      </c>
      <c r="B170" s="102">
        <v>430170185</v>
      </c>
      <c r="C170" s="103" t="s">
        <v>501</v>
      </c>
      <c r="D170" s="104">
        <v>170</v>
      </c>
      <c r="E170" s="103" t="s">
        <v>202</v>
      </c>
      <c r="F170" s="104">
        <v>185</v>
      </c>
      <c r="G170" s="103" t="s">
        <v>217</v>
      </c>
      <c r="H170" s="105">
        <v>1</v>
      </c>
      <c r="I170" s="106">
        <v>10921</v>
      </c>
      <c r="J170" s="106">
        <v>2035</v>
      </c>
      <c r="K170" s="106">
        <v>0</v>
      </c>
      <c r="L170" s="106">
        <v>937.65</v>
      </c>
      <c r="M170" s="107">
        <v>13893.65</v>
      </c>
      <c r="O170" s="108">
        <v>0</v>
      </c>
      <c r="P170" s="105">
        <v>0</v>
      </c>
      <c r="Q170" s="109">
        <v>0.09</v>
      </c>
      <c r="R170" s="109">
        <v>1.269969071344134E-2</v>
      </c>
      <c r="S170" s="110">
        <v>0</v>
      </c>
      <c r="U170" s="111">
        <v>12956</v>
      </c>
      <c r="V170" s="112">
        <v>0</v>
      </c>
      <c r="W170" s="112">
        <v>0</v>
      </c>
      <c r="X170" s="112">
        <v>0</v>
      </c>
      <c r="Y170" s="112">
        <v>938</v>
      </c>
      <c r="Z170" s="113">
        <v>13894</v>
      </c>
      <c r="AA170" s="93"/>
      <c r="AB170" s="111">
        <v>0</v>
      </c>
      <c r="AC170" s="112">
        <v>0</v>
      </c>
      <c r="AD170" s="112">
        <v>0</v>
      </c>
      <c r="AE170" s="112">
        <v>0</v>
      </c>
      <c r="AF170" s="112">
        <v>0</v>
      </c>
      <c r="AG170" s="113">
        <v>0</v>
      </c>
    </row>
    <row r="171" spans="1:33" x14ac:dyDescent="0.2">
      <c r="A171" s="101">
        <v>430</v>
      </c>
      <c r="B171" s="102">
        <v>430170198</v>
      </c>
      <c r="C171" s="103" t="s">
        <v>501</v>
      </c>
      <c r="D171" s="104">
        <v>170</v>
      </c>
      <c r="E171" s="103" t="s">
        <v>202</v>
      </c>
      <c r="F171" s="104">
        <v>198</v>
      </c>
      <c r="G171" s="103" t="s">
        <v>230</v>
      </c>
      <c r="H171" s="105">
        <v>2</v>
      </c>
      <c r="I171" s="106">
        <v>10002</v>
      </c>
      <c r="J171" s="106">
        <v>4145</v>
      </c>
      <c r="K171" s="106">
        <v>0</v>
      </c>
      <c r="L171" s="106">
        <v>937.65</v>
      </c>
      <c r="M171" s="107">
        <v>15084.65</v>
      </c>
      <c r="O171" s="108">
        <v>0</v>
      </c>
      <c r="P171" s="105">
        <v>0</v>
      </c>
      <c r="Q171" s="109">
        <v>0.09</v>
      </c>
      <c r="R171" s="109">
        <v>4.7625464751424925E-3</v>
      </c>
      <c r="S171" s="110">
        <v>0</v>
      </c>
      <c r="U171" s="111">
        <v>28294</v>
      </c>
      <c r="V171" s="112">
        <v>0</v>
      </c>
      <c r="W171" s="112">
        <v>0</v>
      </c>
      <c r="X171" s="112">
        <v>0</v>
      </c>
      <c r="Y171" s="112">
        <v>1876</v>
      </c>
      <c r="Z171" s="113">
        <v>30170</v>
      </c>
      <c r="AA171" s="93"/>
      <c r="AB171" s="111">
        <v>0</v>
      </c>
      <c r="AC171" s="112">
        <v>0</v>
      </c>
      <c r="AD171" s="112">
        <v>0</v>
      </c>
      <c r="AE171" s="112">
        <v>0</v>
      </c>
      <c r="AF171" s="112">
        <v>0</v>
      </c>
      <c r="AG171" s="113">
        <v>0</v>
      </c>
    </row>
    <row r="172" spans="1:33" x14ac:dyDescent="0.2">
      <c r="A172" s="101">
        <v>430</v>
      </c>
      <c r="B172" s="102">
        <v>430170213</v>
      </c>
      <c r="C172" s="103" t="s">
        <v>501</v>
      </c>
      <c r="D172" s="104">
        <v>170</v>
      </c>
      <c r="E172" s="103" t="s">
        <v>202</v>
      </c>
      <c r="F172" s="104">
        <v>213</v>
      </c>
      <c r="G172" s="103" t="s">
        <v>245</v>
      </c>
      <c r="H172" s="105">
        <v>1</v>
      </c>
      <c r="I172" s="106">
        <v>11465</v>
      </c>
      <c r="J172" s="106">
        <v>9319</v>
      </c>
      <c r="K172" s="106">
        <v>0</v>
      </c>
      <c r="L172" s="106">
        <v>937.65</v>
      </c>
      <c r="M172" s="107">
        <v>21721.65</v>
      </c>
      <c r="O172" s="108">
        <v>0</v>
      </c>
      <c r="P172" s="105">
        <v>0</v>
      </c>
      <c r="Q172" s="109">
        <v>0.09</v>
      </c>
      <c r="R172" s="109">
        <v>7.0704930058122372E-4</v>
      </c>
      <c r="S172" s="110">
        <v>0</v>
      </c>
      <c r="U172" s="111">
        <v>20784</v>
      </c>
      <c r="V172" s="112">
        <v>0</v>
      </c>
      <c r="W172" s="112">
        <v>0</v>
      </c>
      <c r="X172" s="112">
        <v>0</v>
      </c>
      <c r="Y172" s="112">
        <v>938</v>
      </c>
      <c r="Z172" s="113">
        <v>21722</v>
      </c>
      <c r="AA172" s="93"/>
      <c r="AB172" s="111">
        <v>0</v>
      </c>
      <c r="AC172" s="112">
        <v>0</v>
      </c>
      <c r="AD172" s="112">
        <v>0</v>
      </c>
      <c r="AE172" s="112">
        <v>0</v>
      </c>
      <c r="AF172" s="112">
        <v>0</v>
      </c>
      <c r="AG172" s="113">
        <v>0</v>
      </c>
    </row>
    <row r="173" spans="1:33" x14ac:dyDescent="0.2">
      <c r="A173" s="101">
        <v>430</v>
      </c>
      <c r="B173" s="102">
        <v>430170271</v>
      </c>
      <c r="C173" s="103" t="s">
        <v>501</v>
      </c>
      <c r="D173" s="104">
        <v>170</v>
      </c>
      <c r="E173" s="103" t="s">
        <v>202</v>
      </c>
      <c r="F173" s="104">
        <v>271</v>
      </c>
      <c r="G173" s="103" t="s">
        <v>303</v>
      </c>
      <c r="H173" s="105">
        <v>22</v>
      </c>
      <c r="I173" s="106">
        <v>10691</v>
      </c>
      <c r="J173" s="106">
        <v>3010</v>
      </c>
      <c r="K173" s="106">
        <v>0</v>
      </c>
      <c r="L173" s="106">
        <v>937.65</v>
      </c>
      <c r="M173" s="107">
        <v>14638.65</v>
      </c>
      <c r="O173" s="108">
        <v>0</v>
      </c>
      <c r="P173" s="105">
        <v>0</v>
      </c>
      <c r="Q173" s="109">
        <v>0.09</v>
      </c>
      <c r="R173" s="109">
        <v>4.997476768941367E-3</v>
      </c>
      <c r="S173" s="110">
        <v>0</v>
      </c>
      <c r="U173" s="111">
        <v>301422</v>
      </c>
      <c r="V173" s="112">
        <v>0</v>
      </c>
      <c r="W173" s="112">
        <v>0</v>
      </c>
      <c r="X173" s="112">
        <v>0</v>
      </c>
      <c r="Y173" s="112">
        <v>20630</v>
      </c>
      <c r="Z173" s="113">
        <v>322052</v>
      </c>
      <c r="AA173" s="93"/>
      <c r="AB173" s="111">
        <v>0</v>
      </c>
      <c r="AC173" s="112">
        <v>0</v>
      </c>
      <c r="AD173" s="112">
        <v>0</v>
      </c>
      <c r="AE173" s="112">
        <v>0</v>
      </c>
      <c r="AF173" s="112">
        <v>0</v>
      </c>
      <c r="AG173" s="113">
        <v>0</v>
      </c>
    </row>
    <row r="174" spans="1:33" x14ac:dyDescent="0.2">
      <c r="A174" s="101">
        <v>430</v>
      </c>
      <c r="B174" s="102">
        <v>430170276</v>
      </c>
      <c r="C174" s="103" t="s">
        <v>501</v>
      </c>
      <c r="D174" s="104">
        <v>170</v>
      </c>
      <c r="E174" s="103" t="s">
        <v>202</v>
      </c>
      <c r="F174" s="104">
        <v>276</v>
      </c>
      <c r="G174" s="103" t="s">
        <v>308</v>
      </c>
      <c r="H174" s="105">
        <v>1</v>
      </c>
      <c r="I174" s="106">
        <v>10568</v>
      </c>
      <c r="J174" s="106">
        <v>10308</v>
      </c>
      <c r="K174" s="106">
        <v>0</v>
      </c>
      <c r="L174" s="106">
        <v>937.65</v>
      </c>
      <c r="M174" s="107">
        <v>21813.65</v>
      </c>
      <c r="O174" s="108">
        <v>0</v>
      </c>
      <c r="P174" s="105">
        <v>0</v>
      </c>
      <c r="Q174" s="109">
        <v>0.09</v>
      </c>
      <c r="R174" s="109">
        <v>1.6563892777465776E-3</v>
      </c>
      <c r="S174" s="110">
        <v>0</v>
      </c>
      <c r="U174" s="111">
        <v>20876</v>
      </c>
      <c r="V174" s="112">
        <v>0</v>
      </c>
      <c r="W174" s="112">
        <v>0</v>
      </c>
      <c r="X174" s="112">
        <v>0</v>
      </c>
      <c r="Y174" s="112">
        <v>938</v>
      </c>
      <c r="Z174" s="113">
        <v>21814</v>
      </c>
      <c r="AA174" s="93"/>
      <c r="AB174" s="111">
        <v>0</v>
      </c>
      <c r="AC174" s="112">
        <v>0</v>
      </c>
      <c r="AD174" s="112">
        <v>0</v>
      </c>
      <c r="AE174" s="112">
        <v>0</v>
      </c>
      <c r="AF174" s="112">
        <v>0</v>
      </c>
      <c r="AG174" s="113">
        <v>0</v>
      </c>
    </row>
    <row r="175" spans="1:33" x14ac:dyDescent="0.2">
      <c r="A175" s="101">
        <v>430</v>
      </c>
      <c r="B175" s="102">
        <v>430170288</v>
      </c>
      <c r="C175" s="103" t="s">
        <v>501</v>
      </c>
      <c r="D175" s="104">
        <v>170</v>
      </c>
      <c r="E175" s="103" t="s">
        <v>202</v>
      </c>
      <c r="F175" s="104">
        <v>288</v>
      </c>
      <c r="G175" s="103" t="s">
        <v>320</v>
      </c>
      <c r="H175" s="105">
        <v>2</v>
      </c>
      <c r="I175" s="106">
        <v>9084</v>
      </c>
      <c r="J175" s="106">
        <v>5769</v>
      </c>
      <c r="K175" s="106">
        <v>0</v>
      </c>
      <c r="L175" s="106">
        <v>937.65</v>
      </c>
      <c r="M175" s="107">
        <v>15790.65</v>
      </c>
      <c r="O175" s="108">
        <v>0</v>
      </c>
      <c r="P175" s="105">
        <v>0</v>
      </c>
      <c r="Q175" s="109">
        <v>0.09</v>
      </c>
      <c r="R175" s="109">
        <v>6.7642509489991575E-4</v>
      </c>
      <c r="S175" s="110">
        <v>0</v>
      </c>
      <c r="U175" s="111">
        <v>29706</v>
      </c>
      <c r="V175" s="112">
        <v>0</v>
      </c>
      <c r="W175" s="112">
        <v>0</v>
      </c>
      <c r="X175" s="112">
        <v>0</v>
      </c>
      <c r="Y175" s="112">
        <v>1876</v>
      </c>
      <c r="Z175" s="113">
        <v>31582</v>
      </c>
      <c r="AA175" s="93"/>
      <c r="AB175" s="111">
        <v>0</v>
      </c>
      <c r="AC175" s="112">
        <v>0</v>
      </c>
      <c r="AD175" s="112">
        <v>0</v>
      </c>
      <c r="AE175" s="112">
        <v>0</v>
      </c>
      <c r="AF175" s="112">
        <v>0</v>
      </c>
      <c r="AG175" s="113">
        <v>0</v>
      </c>
    </row>
    <row r="176" spans="1:33" x14ac:dyDescent="0.2">
      <c r="A176" s="101">
        <v>430</v>
      </c>
      <c r="B176" s="102">
        <v>430170321</v>
      </c>
      <c r="C176" s="103" t="s">
        <v>501</v>
      </c>
      <c r="D176" s="104">
        <v>170</v>
      </c>
      <c r="E176" s="103" t="s">
        <v>202</v>
      </c>
      <c r="F176" s="104">
        <v>321</v>
      </c>
      <c r="G176" s="103" t="s">
        <v>353</v>
      </c>
      <c r="H176" s="105">
        <v>10</v>
      </c>
      <c r="I176" s="106">
        <v>11160</v>
      </c>
      <c r="J176" s="106">
        <v>6152</v>
      </c>
      <c r="K176" s="106">
        <v>0</v>
      </c>
      <c r="L176" s="106">
        <v>937.65</v>
      </c>
      <c r="M176" s="107">
        <v>18249.650000000001</v>
      </c>
      <c r="O176" s="108">
        <v>0</v>
      </c>
      <c r="P176" s="105">
        <v>0</v>
      </c>
      <c r="Q176" s="109">
        <v>0.09</v>
      </c>
      <c r="R176" s="109">
        <v>2.8563042594547169E-3</v>
      </c>
      <c r="S176" s="110">
        <v>0</v>
      </c>
      <c r="U176" s="111">
        <v>173120</v>
      </c>
      <c r="V176" s="112">
        <v>0</v>
      </c>
      <c r="W176" s="112">
        <v>0</v>
      </c>
      <c r="X176" s="112">
        <v>0</v>
      </c>
      <c r="Y176" s="112">
        <v>9378</v>
      </c>
      <c r="Z176" s="113">
        <v>182498</v>
      </c>
      <c r="AA176" s="93"/>
      <c r="AB176" s="111">
        <v>0</v>
      </c>
      <c r="AC176" s="112">
        <v>0</v>
      </c>
      <c r="AD176" s="112">
        <v>0</v>
      </c>
      <c r="AE176" s="112">
        <v>0</v>
      </c>
      <c r="AF176" s="112">
        <v>0</v>
      </c>
      <c r="AG176" s="113">
        <v>0</v>
      </c>
    </row>
    <row r="177" spans="1:33" x14ac:dyDescent="0.2">
      <c r="A177" s="101">
        <v>430</v>
      </c>
      <c r="B177" s="102">
        <v>430170322</v>
      </c>
      <c r="C177" s="103" t="s">
        <v>501</v>
      </c>
      <c r="D177" s="104">
        <v>170</v>
      </c>
      <c r="E177" s="103" t="s">
        <v>202</v>
      </c>
      <c r="F177" s="104">
        <v>322</v>
      </c>
      <c r="G177" s="103" t="s">
        <v>354</v>
      </c>
      <c r="H177" s="105">
        <v>4</v>
      </c>
      <c r="I177" s="106">
        <v>10921</v>
      </c>
      <c r="J177" s="106">
        <v>5812</v>
      </c>
      <c r="K177" s="106">
        <v>0</v>
      </c>
      <c r="L177" s="106">
        <v>937.65</v>
      </c>
      <c r="M177" s="107">
        <v>17670.650000000001</v>
      </c>
      <c r="O177" s="108">
        <v>0</v>
      </c>
      <c r="P177" s="105">
        <v>0</v>
      </c>
      <c r="Q177" s="109">
        <v>0.09</v>
      </c>
      <c r="R177" s="109">
        <v>9.5968792425736981E-3</v>
      </c>
      <c r="S177" s="110">
        <v>0</v>
      </c>
      <c r="U177" s="111">
        <v>66932</v>
      </c>
      <c r="V177" s="112">
        <v>0</v>
      </c>
      <c r="W177" s="112">
        <v>0</v>
      </c>
      <c r="X177" s="112">
        <v>0</v>
      </c>
      <c r="Y177" s="112">
        <v>3751</v>
      </c>
      <c r="Z177" s="113">
        <v>70683</v>
      </c>
      <c r="AA177" s="93"/>
      <c r="AB177" s="111">
        <v>0</v>
      </c>
      <c r="AC177" s="112">
        <v>0</v>
      </c>
      <c r="AD177" s="112">
        <v>0</v>
      </c>
      <c r="AE177" s="112">
        <v>0</v>
      </c>
      <c r="AF177" s="112">
        <v>0</v>
      </c>
      <c r="AG177" s="113">
        <v>0</v>
      </c>
    </row>
    <row r="178" spans="1:33" x14ac:dyDescent="0.2">
      <c r="A178" s="101">
        <v>430</v>
      </c>
      <c r="B178" s="102">
        <v>430170348</v>
      </c>
      <c r="C178" s="103" t="s">
        <v>501</v>
      </c>
      <c r="D178" s="104">
        <v>170</v>
      </c>
      <c r="E178" s="103" t="s">
        <v>202</v>
      </c>
      <c r="F178" s="104">
        <v>348</v>
      </c>
      <c r="G178" s="103" t="s">
        <v>380</v>
      </c>
      <c r="H178" s="105">
        <v>10</v>
      </c>
      <c r="I178" s="106">
        <v>11609</v>
      </c>
      <c r="J178" s="106">
        <v>111</v>
      </c>
      <c r="K178" s="106">
        <v>0</v>
      </c>
      <c r="L178" s="106">
        <v>937.65</v>
      </c>
      <c r="M178" s="107">
        <v>12657.65</v>
      </c>
      <c r="O178" s="108">
        <v>0</v>
      </c>
      <c r="P178" s="105">
        <v>0</v>
      </c>
      <c r="Q178" s="109">
        <v>0.09</v>
      </c>
      <c r="R178" s="109">
        <v>6.4330786188733655E-2</v>
      </c>
      <c r="S178" s="110">
        <v>0</v>
      </c>
      <c r="U178" s="111">
        <v>117200</v>
      </c>
      <c r="V178" s="112">
        <v>0</v>
      </c>
      <c r="W178" s="112">
        <v>0</v>
      </c>
      <c r="X178" s="112">
        <v>0</v>
      </c>
      <c r="Y178" s="112">
        <v>9377</v>
      </c>
      <c r="Z178" s="113">
        <v>126577</v>
      </c>
      <c r="AA178" s="93"/>
      <c r="AB178" s="111">
        <v>0</v>
      </c>
      <c r="AC178" s="112">
        <v>0</v>
      </c>
      <c r="AD178" s="112">
        <v>0</v>
      </c>
      <c r="AE178" s="112">
        <v>0</v>
      </c>
      <c r="AF178" s="112">
        <v>0</v>
      </c>
      <c r="AG178" s="113">
        <v>0</v>
      </c>
    </row>
    <row r="179" spans="1:33" x14ac:dyDescent="0.2">
      <c r="A179" s="101">
        <v>430</v>
      </c>
      <c r="B179" s="102">
        <v>430170620</v>
      </c>
      <c r="C179" s="103" t="s">
        <v>501</v>
      </c>
      <c r="D179" s="104">
        <v>170</v>
      </c>
      <c r="E179" s="103" t="s">
        <v>202</v>
      </c>
      <c r="F179" s="104">
        <v>620</v>
      </c>
      <c r="G179" s="103" t="s">
        <v>393</v>
      </c>
      <c r="H179" s="105">
        <v>10</v>
      </c>
      <c r="I179" s="106">
        <v>10737</v>
      </c>
      <c r="J179" s="106">
        <v>4314</v>
      </c>
      <c r="K179" s="106">
        <v>0</v>
      </c>
      <c r="L179" s="106">
        <v>937.65</v>
      </c>
      <c r="M179" s="107">
        <v>15988.65</v>
      </c>
      <c r="O179" s="108">
        <v>0</v>
      </c>
      <c r="P179" s="105">
        <v>0</v>
      </c>
      <c r="Q179" s="109">
        <v>0.09</v>
      </c>
      <c r="R179" s="109">
        <v>2.0300976159854215E-2</v>
      </c>
      <c r="S179" s="110">
        <v>0</v>
      </c>
      <c r="U179" s="111">
        <v>150510</v>
      </c>
      <c r="V179" s="112">
        <v>0</v>
      </c>
      <c r="W179" s="112">
        <v>0</v>
      </c>
      <c r="X179" s="112">
        <v>0</v>
      </c>
      <c r="Y179" s="112">
        <v>9377</v>
      </c>
      <c r="Z179" s="113">
        <v>159887</v>
      </c>
      <c r="AA179" s="93"/>
      <c r="AB179" s="111">
        <v>0</v>
      </c>
      <c r="AC179" s="112">
        <v>0</v>
      </c>
      <c r="AD179" s="112">
        <v>0</v>
      </c>
      <c r="AE179" s="112">
        <v>0</v>
      </c>
      <c r="AF179" s="112">
        <v>0</v>
      </c>
      <c r="AG179" s="113">
        <v>0</v>
      </c>
    </row>
    <row r="180" spans="1:33" x14ac:dyDescent="0.2">
      <c r="A180" s="101">
        <v>430</v>
      </c>
      <c r="B180" s="102">
        <v>430170695</v>
      </c>
      <c r="C180" s="103" t="s">
        <v>501</v>
      </c>
      <c r="D180" s="104">
        <v>170</v>
      </c>
      <c r="E180" s="103" t="s">
        <v>202</v>
      </c>
      <c r="F180" s="104">
        <v>695</v>
      </c>
      <c r="G180" s="103" t="s">
        <v>415</v>
      </c>
      <c r="H180" s="105">
        <v>2</v>
      </c>
      <c r="I180" s="106">
        <v>10921</v>
      </c>
      <c r="J180" s="106">
        <v>6726</v>
      </c>
      <c r="K180" s="106">
        <v>0</v>
      </c>
      <c r="L180" s="106">
        <v>937.65</v>
      </c>
      <c r="M180" s="107">
        <v>18584.650000000001</v>
      </c>
      <c r="O180" s="108">
        <v>0</v>
      </c>
      <c r="P180" s="105">
        <v>0</v>
      </c>
      <c r="Q180" s="109">
        <v>0.09</v>
      </c>
      <c r="R180" s="109">
        <v>2.2337885315976665E-3</v>
      </c>
      <c r="S180" s="110">
        <v>0</v>
      </c>
      <c r="U180" s="111">
        <v>35294</v>
      </c>
      <c r="V180" s="112">
        <v>0</v>
      </c>
      <c r="W180" s="112">
        <v>0</v>
      </c>
      <c r="X180" s="112">
        <v>0</v>
      </c>
      <c r="Y180" s="112">
        <v>1876</v>
      </c>
      <c r="Z180" s="113">
        <v>37170</v>
      </c>
      <c r="AA180" s="93"/>
      <c r="AB180" s="111">
        <v>0</v>
      </c>
      <c r="AC180" s="112">
        <v>0</v>
      </c>
      <c r="AD180" s="112">
        <v>0</v>
      </c>
      <c r="AE180" s="112">
        <v>0</v>
      </c>
      <c r="AF180" s="112">
        <v>0</v>
      </c>
      <c r="AG180" s="113">
        <v>0</v>
      </c>
    </row>
    <row r="181" spans="1:33" x14ac:dyDescent="0.2">
      <c r="A181" s="101">
        <v>430</v>
      </c>
      <c r="B181" s="102">
        <v>430170710</v>
      </c>
      <c r="C181" s="103" t="s">
        <v>501</v>
      </c>
      <c r="D181" s="104">
        <v>170</v>
      </c>
      <c r="E181" s="103" t="s">
        <v>202</v>
      </c>
      <c r="F181" s="104">
        <v>710</v>
      </c>
      <c r="G181" s="103" t="s">
        <v>419</v>
      </c>
      <c r="H181" s="105">
        <v>3</v>
      </c>
      <c r="I181" s="106">
        <v>10461</v>
      </c>
      <c r="J181" s="106">
        <v>4773</v>
      </c>
      <c r="K181" s="106">
        <v>0</v>
      </c>
      <c r="L181" s="106">
        <v>937.65</v>
      </c>
      <c r="M181" s="107">
        <v>16171.65</v>
      </c>
      <c r="O181" s="108">
        <v>0</v>
      </c>
      <c r="P181" s="105">
        <v>0</v>
      </c>
      <c r="Q181" s="109">
        <v>0.09</v>
      </c>
      <c r="R181" s="109">
        <v>3.1143365864673782E-3</v>
      </c>
      <c r="S181" s="110">
        <v>0</v>
      </c>
      <c r="U181" s="111">
        <v>45702</v>
      </c>
      <c r="V181" s="112">
        <v>0</v>
      </c>
      <c r="W181" s="112">
        <v>0</v>
      </c>
      <c r="X181" s="112">
        <v>0</v>
      </c>
      <c r="Y181" s="112">
        <v>2813</v>
      </c>
      <c r="Z181" s="113">
        <v>48515</v>
      </c>
      <c r="AA181" s="93"/>
      <c r="AB181" s="111">
        <v>0</v>
      </c>
      <c r="AC181" s="112">
        <v>0</v>
      </c>
      <c r="AD181" s="112">
        <v>0</v>
      </c>
      <c r="AE181" s="112">
        <v>0</v>
      </c>
      <c r="AF181" s="112">
        <v>0</v>
      </c>
      <c r="AG181" s="113">
        <v>0</v>
      </c>
    </row>
    <row r="182" spans="1:33" x14ac:dyDescent="0.2">
      <c r="A182" s="101">
        <v>430</v>
      </c>
      <c r="B182" s="102">
        <v>430170725</v>
      </c>
      <c r="C182" s="103" t="s">
        <v>501</v>
      </c>
      <c r="D182" s="104">
        <v>170</v>
      </c>
      <c r="E182" s="103" t="s">
        <v>202</v>
      </c>
      <c r="F182" s="104">
        <v>725</v>
      </c>
      <c r="G182" s="103" t="s">
        <v>424</v>
      </c>
      <c r="H182" s="105">
        <v>11</v>
      </c>
      <c r="I182" s="106">
        <v>10327</v>
      </c>
      <c r="J182" s="106">
        <v>3389</v>
      </c>
      <c r="K182" s="106">
        <v>0</v>
      </c>
      <c r="L182" s="106">
        <v>937.65</v>
      </c>
      <c r="M182" s="107">
        <v>14653.65</v>
      </c>
      <c r="O182" s="108">
        <v>0</v>
      </c>
      <c r="P182" s="105">
        <v>0</v>
      </c>
      <c r="Q182" s="109">
        <v>0.09</v>
      </c>
      <c r="R182" s="109">
        <v>1.0981481850216636E-2</v>
      </c>
      <c r="S182" s="110">
        <v>0</v>
      </c>
      <c r="U182" s="111">
        <v>150876</v>
      </c>
      <c r="V182" s="112">
        <v>0</v>
      </c>
      <c r="W182" s="112">
        <v>0</v>
      </c>
      <c r="X182" s="112">
        <v>0</v>
      </c>
      <c r="Y182" s="112">
        <v>10314</v>
      </c>
      <c r="Z182" s="113">
        <v>161190</v>
      </c>
      <c r="AA182" s="93"/>
      <c r="AB182" s="111">
        <v>0</v>
      </c>
      <c r="AC182" s="112">
        <v>0</v>
      </c>
      <c r="AD182" s="112">
        <v>0</v>
      </c>
      <c r="AE182" s="112">
        <v>0</v>
      </c>
      <c r="AF182" s="112">
        <v>0</v>
      </c>
      <c r="AG182" s="113">
        <v>0</v>
      </c>
    </row>
    <row r="183" spans="1:33" x14ac:dyDescent="0.2">
      <c r="A183" s="101">
        <v>430</v>
      </c>
      <c r="B183" s="102">
        <v>430170730</v>
      </c>
      <c r="C183" s="103" t="s">
        <v>501</v>
      </c>
      <c r="D183" s="104">
        <v>170</v>
      </c>
      <c r="E183" s="103" t="s">
        <v>202</v>
      </c>
      <c r="F183" s="104">
        <v>730</v>
      </c>
      <c r="G183" s="103" t="s">
        <v>426</v>
      </c>
      <c r="H183" s="105">
        <v>11</v>
      </c>
      <c r="I183" s="106">
        <v>11180</v>
      </c>
      <c r="J183" s="106">
        <v>3510</v>
      </c>
      <c r="K183" s="106">
        <v>0</v>
      </c>
      <c r="L183" s="106">
        <v>937.65</v>
      </c>
      <c r="M183" s="107">
        <v>15627.65</v>
      </c>
      <c r="O183" s="108">
        <v>0</v>
      </c>
      <c r="P183" s="105">
        <v>0</v>
      </c>
      <c r="Q183" s="109">
        <v>0.09</v>
      </c>
      <c r="R183" s="109">
        <v>7.9184729637227658E-3</v>
      </c>
      <c r="S183" s="110">
        <v>0</v>
      </c>
      <c r="U183" s="111">
        <v>161590</v>
      </c>
      <c r="V183" s="112">
        <v>0</v>
      </c>
      <c r="W183" s="112">
        <v>0</v>
      </c>
      <c r="X183" s="112">
        <v>0</v>
      </c>
      <c r="Y183" s="112">
        <v>10314</v>
      </c>
      <c r="Z183" s="113">
        <v>171904</v>
      </c>
      <c r="AA183" s="93"/>
      <c r="AB183" s="111">
        <v>0</v>
      </c>
      <c r="AC183" s="112">
        <v>0</v>
      </c>
      <c r="AD183" s="112">
        <v>0</v>
      </c>
      <c r="AE183" s="112">
        <v>0</v>
      </c>
      <c r="AF183" s="112">
        <v>0</v>
      </c>
      <c r="AG183" s="113">
        <v>0</v>
      </c>
    </row>
    <row r="184" spans="1:33" x14ac:dyDescent="0.2">
      <c r="A184" s="101">
        <v>430</v>
      </c>
      <c r="B184" s="102">
        <v>430170735</v>
      </c>
      <c r="C184" s="103" t="s">
        <v>501</v>
      </c>
      <c r="D184" s="104">
        <v>170</v>
      </c>
      <c r="E184" s="103" t="s">
        <v>202</v>
      </c>
      <c r="F184" s="104">
        <v>735</v>
      </c>
      <c r="G184" s="103" t="s">
        <v>427</v>
      </c>
      <c r="H184" s="105">
        <v>2</v>
      </c>
      <c r="I184" s="106">
        <v>10002</v>
      </c>
      <c r="J184" s="106">
        <v>4156</v>
      </c>
      <c r="K184" s="106">
        <v>0</v>
      </c>
      <c r="L184" s="106">
        <v>937.65</v>
      </c>
      <c r="M184" s="107">
        <v>15095.65</v>
      </c>
      <c r="O184" s="108">
        <v>0</v>
      </c>
      <c r="P184" s="105">
        <v>0</v>
      </c>
      <c r="Q184" s="109">
        <v>0.09</v>
      </c>
      <c r="R184" s="109">
        <v>1.8047184308854821E-2</v>
      </c>
      <c r="S184" s="110">
        <v>0</v>
      </c>
      <c r="U184" s="111">
        <v>28316</v>
      </c>
      <c r="V184" s="112">
        <v>0</v>
      </c>
      <c r="W184" s="112">
        <v>0</v>
      </c>
      <c r="X184" s="112">
        <v>0</v>
      </c>
      <c r="Y184" s="112">
        <v>1876</v>
      </c>
      <c r="Z184" s="113">
        <v>30192</v>
      </c>
      <c r="AA184" s="93"/>
      <c r="AB184" s="111">
        <v>0</v>
      </c>
      <c r="AC184" s="112">
        <v>0</v>
      </c>
      <c r="AD184" s="112">
        <v>0</v>
      </c>
      <c r="AE184" s="112">
        <v>0</v>
      </c>
      <c r="AF184" s="112">
        <v>0</v>
      </c>
      <c r="AG184" s="113">
        <v>0</v>
      </c>
    </row>
    <row r="185" spans="1:33" x14ac:dyDescent="0.2">
      <c r="A185" s="101">
        <v>430</v>
      </c>
      <c r="B185" s="102">
        <v>430170775</v>
      </c>
      <c r="C185" s="103" t="s">
        <v>501</v>
      </c>
      <c r="D185" s="104">
        <v>170</v>
      </c>
      <c r="E185" s="103" t="s">
        <v>202</v>
      </c>
      <c r="F185" s="104">
        <v>775</v>
      </c>
      <c r="G185" s="103" t="s">
        <v>441</v>
      </c>
      <c r="H185" s="105">
        <v>2</v>
      </c>
      <c r="I185" s="106">
        <v>10921</v>
      </c>
      <c r="J185" s="106">
        <v>2335</v>
      </c>
      <c r="K185" s="106">
        <v>0</v>
      </c>
      <c r="L185" s="106">
        <v>937.65</v>
      </c>
      <c r="M185" s="107">
        <v>14193.65</v>
      </c>
      <c r="O185" s="108">
        <v>0</v>
      </c>
      <c r="P185" s="105">
        <v>0</v>
      </c>
      <c r="Q185" s="109">
        <v>0.09</v>
      </c>
      <c r="R185" s="109">
        <v>5.9882849415342741E-3</v>
      </c>
      <c r="S185" s="110">
        <v>0</v>
      </c>
      <c r="U185" s="111">
        <v>26512</v>
      </c>
      <c r="V185" s="112">
        <v>0</v>
      </c>
      <c r="W185" s="112">
        <v>0</v>
      </c>
      <c r="X185" s="112">
        <v>0</v>
      </c>
      <c r="Y185" s="112">
        <v>1876</v>
      </c>
      <c r="Z185" s="113">
        <v>28388</v>
      </c>
      <c r="AA185" s="93"/>
      <c r="AB185" s="111">
        <v>0</v>
      </c>
      <c r="AC185" s="112">
        <v>0</v>
      </c>
      <c r="AD185" s="112">
        <v>0</v>
      </c>
      <c r="AE185" s="112">
        <v>0</v>
      </c>
      <c r="AF185" s="112">
        <v>0</v>
      </c>
      <c r="AG185" s="113">
        <v>0</v>
      </c>
    </row>
    <row r="186" spans="1:33" x14ac:dyDescent="0.2">
      <c r="A186" s="101">
        <v>431</v>
      </c>
      <c r="B186" s="102">
        <v>431149128</v>
      </c>
      <c r="C186" s="103" t="s">
        <v>502</v>
      </c>
      <c r="D186" s="104">
        <v>149</v>
      </c>
      <c r="E186" s="103" t="s">
        <v>181</v>
      </c>
      <c r="F186" s="104">
        <v>128</v>
      </c>
      <c r="G186" s="103" t="s">
        <v>160</v>
      </c>
      <c r="H186" s="105">
        <v>7</v>
      </c>
      <c r="I186" s="106">
        <v>8356</v>
      </c>
      <c r="J186" s="106">
        <v>422</v>
      </c>
      <c r="K186" s="106">
        <v>0</v>
      </c>
      <c r="L186" s="106">
        <v>937.65</v>
      </c>
      <c r="M186" s="107">
        <v>9715.65</v>
      </c>
      <c r="O186" s="108">
        <v>0</v>
      </c>
      <c r="P186" s="105">
        <v>0</v>
      </c>
      <c r="Q186" s="109">
        <v>0.18</v>
      </c>
      <c r="R186" s="109">
        <v>3.7070806919853511E-2</v>
      </c>
      <c r="S186" s="110">
        <v>0</v>
      </c>
      <c r="U186" s="111">
        <v>61446</v>
      </c>
      <c r="V186" s="112">
        <v>0</v>
      </c>
      <c r="W186" s="112">
        <v>0</v>
      </c>
      <c r="X186" s="112">
        <v>0</v>
      </c>
      <c r="Y186" s="112">
        <v>6565</v>
      </c>
      <c r="Z186" s="113">
        <v>68011</v>
      </c>
      <c r="AA186" s="93"/>
      <c r="AB186" s="111">
        <v>1</v>
      </c>
      <c r="AC186" s="112">
        <v>0</v>
      </c>
      <c r="AD186" s="112">
        <v>0</v>
      </c>
      <c r="AE186" s="112">
        <v>0</v>
      </c>
      <c r="AF186" s="112">
        <v>0</v>
      </c>
      <c r="AG186" s="113">
        <v>0</v>
      </c>
    </row>
    <row r="187" spans="1:33" x14ac:dyDescent="0.2">
      <c r="A187" s="101">
        <v>431</v>
      </c>
      <c r="B187" s="102">
        <v>431149149</v>
      </c>
      <c r="C187" s="103" t="s">
        <v>502</v>
      </c>
      <c r="D187" s="104">
        <v>149</v>
      </c>
      <c r="E187" s="103" t="s">
        <v>181</v>
      </c>
      <c r="F187" s="104">
        <v>149</v>
      </c>
      <c r="G187" s="103" t="s">
        <v>181</v>
      </c>
      <c r="H187" s="105">
        <v>375</v>
      </c>
      <c r="I187" s="106">
        <v>12411</v>
      </c>
      <c r="J187" s="106">
        <v>184</v>
      </c>
      <c r="K187" s="106">
        <v>752.49866666666662</v>
      </c>
      <c r="L187" s="106">
        <v>937.65</v>
      </c>
      <c r="M187" s="107">
        <v>14285.148666666666</v>
      </c>
      <c r="O187" s="108">
        <v>0</v>
      </c>
      <c r="P187" s="105">
        <v>0</v>
      </c>
      <c r="Q187" s="109">
        <v>0.18</v>
      </c>
      <c r="R187" s="109">
        <v>0.11903121440246706</v>
      </c>
      <c r="S187" s="110">
        <v>0</v>
      </c>
      <c r="U187" s="111">
        <v>4723125</v>
      </c>
      <c r="V187" s="112">
        <v>282187</v>
      </c>
      <c r="W187" s="112">
        <v>0</v>
      </c>
      <c r="X187" s="112">
        <v>0</v>
      </c>
      <c r="Y187" s="112">
        <v>351619</v>
      </c>
      <c r="Z187" s="113">
        <v>5356931</v>
      </c>
      <c r="AA187" s="93"/>
      <c r="AB187" s="111">
        <v>18</v>
      </c>
      <c r="AC187" s="112">
        <v>0</v>
      </c>
      <c r="AD187" s="112">
        <v>0</v>
      </c>
      <c r="AE187" s="112">
        <v>0</v>
      </c>
      <c r="AF187" s="112">
        <v>0</v>
      </c>
      <c r="AG187" s="113">
        <v>0</v>
      </c>
    </row>
    <row r="188" spans="1:33" x14ac:dyDescent="0.2">
      <c r="A188" s="101">
        <v>431</v>
      </c>
      <c r="B188" s="102">
        <v>431149181</v>
      </c>
      <c r="C188" s="103" t="s">
        <v>502</v>
      </c>
      <c r="D188" s="104">
        <v>149</v>
      </c>
      <c r="E188" s="103" t="s">
        <v>181</v>
      </c>
      <c r="F188" s="104">
        <v>181</v>
      </c>
      <c r="G188" s="103" t="s">
        <v>213</v>
      </c>
      <c r="H188" s="105">
        <v>18</v>
      </c>
      <c r="I188" s="106">
        <v>12184</v>
      </c>
      <c r="J188" s="106">
        <v>787</v>
      </c>
      <c r="K188" s="106">
        <v>0</v>
      </c>
      <c r="L188" s="106">
        <v>937.65</v>
      </c>
      <c r="M188" s="107">
        <v>13908.65</v>
      </c>
      <c r="O188" s="108">
        <v>0</v>
      </c>
      <c r="P188" s="105">
        <v>0</v>
      </c>
      <c r="Q188" s="109">
        <v>0.09</v>
      </c>
      <c r="R188" s="109">
        <v>1.7706253714257283E-2</v>
      </c>
      <c r="S188" s="110">
        <v>0</v>
      </c>
      <c r="U188" s="111">
        <v>233478</v>
      </c>
      <c r="V188" s="112">
        <v>0</v>
      </c>
      <c r="W188" s="112">
        <v>0</v>
      </c>
      <c r="X188" s="112">
        <v>0</v>
      </c>
      <c r="Y188" s="112">
        <v>16878</v>
      </c>
      <c r="Z188" s="113">
        <v>250356</v>
      </c>
      <c r="AA188" s="93"/>
      <c r="AB188" s="111">
        <v>0</v>
      </c>
      <c r="AC188" s="112">
        <v>0</v>
      </c>
      <c r="AD188" s="112">
        <v>0</v>
      </c>
      <c r="AE188" s="112">
        <v>0</v>
      </c>
      <c r="AF188" s="112">
        <v>0</v>
      </c>
      <c r="AG188" s="113">
        <v>0</v>
      </c>
    </row>
    <row r="189" spans="1:33" x14ac:dyDescent="0.2">
      <c r="A189" s="101">
        <v>432</v>
      </c>
      <c r="B189" s="102">
        <v>432712020</v>
      </c>
      <c r="C189" s="103" t="s">
        <v>503</v>
      </c>
      <c r="D189" s="104">
        <v>712</v>
      </c>
      <c r="E189" s="103" t="s">
        <v>420</v>
      </c>
      <c r="F189" s="104">
        <v>20</v>
      </c>
      <c r="G189" s="103" t="s">
        <v>52</v>
      </c>
      <c r="H189" s="105">
        <v>75</v>
      </c>
      <c r="I189" s="106">
        <v>9536</v>
      </c>
      <c r="J189" s="106">
        <v>2426</v>
      </c>
      <c r="K189" s="106">
        <v>0</v>
      </c>
      <c r="L189" s="106">
        <v>937.65</v>
      </c>
      <c r="M189" s="107">
        <v>12899.65</v>
      </c>
      <c r="O189" s="108">
        <v>0</v>
      </c>
      <c r="P189" s="105">
        <v>0</v>
      </c>
      <c r="Q189" s="109">
        <v>0.09</v>
      </c>
      <c r="R189" s="109">
        <v>4.4793750229162176E-2</v>
      </c>
      <c r="S189" s="110">
        <v>0</v>
      </c>
      <c r="U189" s="111">
        <v>897150</v>
      </c>
      <c r="V189" s="112">
        <v>0</v>
      </c>
      <c r="W189" s="112">
        <v>0</v>
      </c>
      <c r="X189" s="112">
        <v>0</v>
      </c>
      <c r="Y189" s="112">
        <v>70324</v>
      </c>
      <c r="Z189" s="113">
        <v>967474</v>
      </c>
      <c r="AA189" s="93"/>
      <c r="AB189" s="111">
        <v>0</v>
      </c>
      <c r="AC189" s="112">
        <v>0</v>
      </c>
      <c r="AD189" s="112">
        <v>0</v>
      </c>
      <c r="AE189" s="112">
        <v>0</v>
      </c>
      <c r="AF189" s="112">
        <v>0</v>
      </c>
      <c r="AG189" s="113">
        <v>0</v>
      </c>
    </row>
    <row r="190" spans="1:33" x14ac:dyDescent="0.2">
      <c r="A190" s="101">
        <v>432</v>
      </c>
      <c r="B190" s="102">
        <v>432712096</v>
      </c>
      <c r="C190" s="103" t="s">
        <v>503</v>
      </c>
      <c r="D190" s="104">
        <v>712</v>
      </c>
      <c r="E190" s="103" t="s">
        <v>420</v>
      </c>
      <c r="F190" s="104">
        <v>96</v>
      </c>
      <c r="G190" s="103" t="s">
        <v>128</v>
      </c>
      <c r="H190" s="105">
        <v>3</v>
      </c>
      <c r="I190" s="106">
        <v>13375</v>
      </c>
      <c r="J190" s="106">
        <v>7105</v>
      </c>
      <c r="K190" s="106">
        <v>0</v>
      </c>
      <c r="L190" s="106">
        <v>937.65</v>
      </c>
      <c r="M190" s="107">
        <v>21417.65</v>
      </c>
      <c r="O190" s="108">
        <v>0</v>
      </c>
      <c r="P190" s="105">
        <v>0</v>
      </c>
      <c r="Q190" s="109">
        <v>0.09</v>
      </c>
      <c r="R190" s="109">
        <v>3.5295987191695036E-2</v>
      </c>
      <c r="S190" s="110">
        <v>0</v>
      </c>
      <c r="U190" s="111">
        <v>61440</v>
      </c>
      <c r="V190" s="112">
        <v>0</v>
      </c>
      <c r="W190" s="112">
        <v>0</v>
      </c>
      <c r="X190" s="112">
        <v>0</v>
      </c>
      <c r="Y190" s="112">
        <v>2813</v>
      </c>
      <c r="Z190" s="113">
        <v>64253</v>
      </c>
      <c r="AA190" s="93"/>
      <c r="AB190" s="111">
        <v>0</v>
      </c>
      <c r="AC190" s="112">
        <v>0</v>
      </c>
      <c r="AD190" s="112">
        <v>0</v>
      </c>
      <c r="AE190" s="112">
        <v>0</v>
      </c>
      <c r="AF190" s="112">
        <v>0</v>
      </c>
      <c r="AG190" s="113">
        <v>0</v>
      </c>
    </row>
    <row r="191" spans="1:33" x14ac:dyDescent="0.2">
      <c r="A191" s="101">
        <v>432</v>
      </c>
      <c r="B191" s="102">
        <v>432712172</v>
      </c>
      <c r="C191" s="103" t="s">
        <v>503</v>
      </c>
      <c r="D191" s="104">
        <v>712</v>
      </c>
      <c r="E191" s="103" t="s">
        <v>420</v>
      </c>
      <c r="F191" s="104">
        <v>172</v>
      </c>
      <c r="G191" s="103" t="s">
        <v>204</v>
      </c>
      <c r="H191" s="105">
        <v>1</v>
      </c>
      <c r="I191" s="106">
        <v>8785</v>
      </c>
      <c r="J191" s="106">
        <v>5154</v>
      </c>
      <c r="K191" s="106">
        <v>0</v>
      </c>
      <c r="L191" s="106">
        <v>937.65</v>
      </c>
      <c r="M191" s="107">
        <v>14876.65</v>
      </c>
      <c r="O191" s="108">
        <v>0</v>
      </c>
      <c r="P191" s="105">
        <v>0</v>
      </c>
      <c r="Q191" s="109">
        <v>0.09</v>
      </c>
      <c r="R191" s="109">
        <v>2.9135089937881154E-2</v>
      </c>
      <c r="S191" s="110">
        <v>0</v>
      </c>
      <c r="U191" s="111">
        <v>13939</v>
      </c>
      <c r="V191" s="112">
        <v>0</v>
      </c>
      <c r="W191" s="112">
        <v>0</v>
      </c>
      <c r="X191" s="112">
        <v>0</v>
      </c>
      <c r="Y191" s="112">
        <v>938</v>
      </c>
      <c r="Z191" s="113">
        <v>14877</v>
      </c>
      <c r="AA191" s="93"/>
      <c r="AB191" s="111">
        <v>0</v>
      </c>
      <c r="AC191" s="112">
        <v>0</v>
      </c>
      <c r="AD191" s="112">
        <v>0</v>
      </c>
      <c r="AE191" s="112">
        <v>0</v>
      </c>
      <c r="AF191" s="112">
        <v>0</v>
      </c>
      <c r="AG191" s="113">
        <v>0</v>
      </c>
    </row>
    <row r="192" spans="1:33" x14ac:dyDescent="0.2">
      <c r="A192" s="101">
        <v>432</v>
      </c>
      <c r="B192" s="102">
        <v>432712261</v>
      </c>
      <c r="C192" s="103" t="s">
        <v>503</v>
      </c>
      <c r="D192" s="104">
        <v>712</v>
      </c>
      <c r="E192" s="103" t="s">
        <v>420</v>
      </c>
      <c r="F192" s="104">
        <v>261</v>
      </c>
      <c r="G192" s="103" t="s">
        <v>293</v>
      </c>
      <c r="H192" s="105">
        <v>19</v>
      </c>
      <c r="I192" s="106">
        <v>9098</v>
      </c>
      <c r="J192" s="106">
        <v>5560</v>
      </c>
      <c r="K192" s="106">
        <v>0</v>
      </c>
      <c r="L192" s="106">
        <v>937.65</v>
      </c>
      <c r="M192" s="107">
        <v>15595.65</v>
      </c>
      <c r="O192" s="108">
        <v>0</v>
      </c>
      <c r="P192" s="105">
        <v>0</v>
      </c>
      <c r="Q192" s="109">
        <v>0.09</v>
      </c>
      <c r="R192" s="109">
        <v>7.9954807996024627E-2</v>
      </c>
      <c r="S192" s="110">
        <v>0</v>
      </c>
      <c r="U192" s="111">
        <v>278502</v>
      </c>
      <c r="V192" s="112">
        <v>0</v>
      </c>
      <c r="W192" s="112">
        <v>0</v>
      </c>
      <c r="X192" s="112">
        <v>0</v>
      </c>
      <c r="Y192" s="112">
        <v>17816</v>
      </c>
      <c r="Z192" s="113">
        <v>296318</v>
      </c>
      <c r="AA192" s="93"/>
      <c r="AB192" s="111">
        <v>0</v>
      </c>
      <c r="AC192" s="112">
        <v>0</v>
      </c>
      <c r="AD192" s="112">
        <v>0</v>
      </c>
      <c r="AE192" s="112">
        <v>0</v>
      </c>
      <c r="AF192" s="112">
        <v>0</v>
      </c>
      <c r="AG192" s="113">
        <v>0</v>
      </c>
    </row>
    <row r="193" spans="1:33" x14ac:dyDescent="0.2">
      <c r="A193" s="101">
        <v>432</v>
      </c>
      <c r="B193" s="102">
        <v>432712300</v>
      </c>
      <c r="C193" s="103" t="s">
        <v>503</v>
      </c>
      <c r="D193" s="104">
        <v>712</v>
      </c>
      <c r="E193" s="103" t="s">
        <v>420</v>
      </c>
      <c r="F193" s="104">
        <v>300</v>
      </c>
      <c r="G193" s="103" t="s">
        <v>332</v>
      </c>
      <c r="H193" s="105">
        <v>1</v>
      </c>
      <c r="I193" s="106">
        <v>8785</v>
      </c>
      <c r="J193" s="106">
        <v>19886</v>
      </c>
      <c r="K193" s="106">
        <v>0</v>
      </c>
      <c r="L193" s="106">
        <v>937.65</v>
      </c>
      <c r="M193" s="107">
        <v>29608.65</v>
      </c>
      <c r="O193" s="108">
        <v>0</v>
      </c>
      <c r="P193" s="105">
        <v>0</v>
      </c>
      <c r="Q193" s="109">
        <v>0.09</v>
      </c>
      <c r="R193" s="109">
        <v>1.884555409552081E-2</v>
      </c>
      <c r="S193" s="110">
        <v>0</v>
      </c>
      <c r="U193" s="111">
        <v>28671</v>
      </c>
      <c r="V193" s="112">
        <v>0</v>
      </c>
      <c r="W193" s="112">
        <v>0</v>
      </c>
      <c r="X193" s="112">
        <v>0</v>
      </c>
      <c r="Y193" s="112">
        <v>938</v>
      </c>
      <c r="Z193" s="113">
        <v>29609</v>
      </c>
      <c r="AA193" s="93"/>
      <c r="AB193" s="111">
        <v>0</v>
      </c>
      <c r="AC193" s="112">
        <v>0</v>
      </c>
      <c r="AD193" s="112">
        <v>0</v>
      </c>
      <c r="AE193" s="112">
        <v>0</v>
      </c>
      <c r="AF193" s="112">
        <v>0</v>
      </c>
      <c r="AG193" s="113">
        <v>0</v>
      </c>
    </row>
    <row r="194" spans="1:33" x14ac:dyDescent="0.2">
      <c r="A194" s="101">
        <v>432</v>
      </c>
      <c r="B194" s="102">
        <v>432712645</v>
      </c>
      <c r="C194" s="103" t="s">
        <v>503</v>
      </c>
      <c r="D194" s="104">
        <v>712</v>
      </c>
      <c r="E194" s="103" t="s">
        <v>420</v>
      </c>
      <c r="F194" s="104">
        <v>645</v>
      </c>
      <c r="G194" s="103" t="s">
        <v>399</v>
      </c>
      <c r="H194" s="105">
        <v>58</v>
      </c>
      <c r="I194" s="106">
        <v>9734</v>
      </c>
      <c r="J194" s="106">
        <v>3913</v>
      </c>
      <c r="K194" s="106">
        <v>0</v>
      </c>
      <c r="L194" s="106">
        <v>937.65</v>
      </c>
      <c r="M194" s="107">
        <v>14584.65</v>
      </c>
      <c r="O194" s="108">
        <v>0</v>
      </c>
      <c r="P194" s="105">
        <v>0</v>
      </c>
      <c r="Q194" s="109">
        <v>0.09</v>
      </c>
      <c r="R194" s="109">
        <v>3.4795207646535271E-2</v>
      </c>
      <c r="S194" s="110">
        <v>0</v>
      </c>
      <c r="U194" s="111">
        <v>791526</v>
      </c>
      <c r="V194" s="112">
        <v>0</v>
      </c>
      <c r="W194" s="112">
        <v>0</v>
      </c>
      <c r="X194" s="112">
        <v>0</v>
      </c>
      <c r="Y194" s="112">
        <v>54384</v>
      </c>
      <c r="Z194" s="113">
        <v>845910</v>
      </c>
      <c r="AA194" s="93"/>
      <c r="AB194" s="111">
        <v>0</v>
      </c>
      <c r="AC194" s="112">
        <v>0</v>
      </c>
      <c r="AD194" s="112">
        <v>0</v>
      </c>
      <c r="AE194" s="112">
        <v>0</v>
      </c>
      <c r="AF194" s="112">
        <v>0</v>
      </c>
      <c r="AG194" s="113">
        <v>0</v>
      </c>
    </row>
    <row r="195" spans="1:33" x14ac:dyDescent="0.2">
      <c r="A195" s="101">
        <v>432</v>
      </c>
      <c r="B195" s="102">
        <v>432712660</v>
      </c>
      <c r="C195" s="103" t="s">
        <v>503</v>
      </c>
      <c r="D195" s="104">
        <v>712</v>
      </c>
      <c r="E195" s="103" t="s">
        <v>420</v>
      </c>
      <c r="F195" s="104">
        <v>660</v>
      </c>
      <c r="G195" s="103" t="s">
        <v>403</v>
      </c>
      <c r="H195" s="105">
        <v>52</v>
      </c>
      <c r="I195" s="106">
        <v>9836</v>
      </c>
      <c r="J195" s="106">
        <v>9055</v>
      </c>
      <c r="K195" s="106">
        <v>0</v>
      </c>
      <c r="L195" s="106">
        <v>937.65</v>
      </c>
      <c r="M195" s="107">
        <v>19828.650000000001</v>
      </c>
      <c r="O195" s="108">
        <v>0</v>
      </c>
      <c r="P195" s="105">
        <v>0</v>
      </c>
      <c r="Q195" s="109">
        <v>0.09</v>
      </c>
      <c r="R195" s="109">
        <v>4.968851837054987E-2</v>
      </c>
      <c r="S195" s="110">
        <v>0</v>
      </c>
      <c r="U195" s="111">
        <v>982332</v>
      </c>
      <c r="V195" s="112">
        <v>0</v>
      </c>
      <c r="W195" s="112">
        <v>0</v>
      </c>
      <c r="X195" s="112">
        <v>0</v>
      </c>
      <c r="Y195" s="112">
        <v>48757</v>
      </c>
      <c r="Z195" s="113">
        <v>1031089</v>
      </c>
      <c r="AA195" s="93"/>
      <c r="AB195" s="111">
        <v>0</v>
      </c>
      <c r="AC195" s="112">
        <v>0</v>
      </c>
      <c r="AD195" s="112">
        <v>0</v>
      </c>
      <c r="AE195" s="112">
        <v>0</v>
      </c>
      <c r="AF195" s="112">
        <v>0</v>
      </c>
      <c r="AG195" s="113">
        <v>0</v>
      </c>
    </row>
    <row r="196" spans="1:33" x14ac:dyDescent="0.2">
      <c r="A196" s="101">
        <v>432</v>
      </c>
      <c r="B196" s="102">
        <v>432712712</v>
      </c>
      <c r="C196" s="103" t="s">
        <v>503</v>
      </c>
      <c r="D196" s="104">
        <v>712</v>
      </c>
      <c r="E196" s="103" t="s">
        <v>420</v>
      </c>
      <c r="F196" s="104">
        <v>712</v>
      </c>
      <c r="G196" s="103" t="s">
        <v>420</v>
      </c>
      <c r="H196" s="105">
        <v>34</v>
      </c>
      <c r="I196" s="106">
        <v>10151</v>
      </c>
      <c r="J196" s="106">
        <v>7509</v>
      </c>
      <c r="K196" s="106">
        <v>0</v>
      </c>
      <c r="L196" s="106">
        <v>937.65</v>
      </c>
      <c r="M196" s="107">
        <v>18597.650000000001</v>
      </c>
      <c r="O196" s="108">
        <v>0</v>
      </c>
      <c r="P196" s="105">
        <v>0</v>
      </c>
      <c r="Q196" s="109">
        <v>0.09</v>
      </c>
      <c r="R196" s="109">
        <v>3.3899138436126207E-2</v>
      </c>
      <c r="S196" s="110">
        <v>0</v>
      </c>
      <c r="U196" s="111">
        <v>600440</v>
      </c>
      <c r="V196" s="112">
        <v>0</v>
      </c>
      <c r="W196" s="112">
        <v>0</v>
      </c>
      <c r="X196" s="112">
        <v>0</v>
      </c>
      <c r="Y196" s="112">
        <v>31880</v>
      </c>
      <c r="Z196" s="113">
        <v>632320</v>
      </c>
      <c r="AA196" s="93"/>
      <c r="AB196" s="111">
        <v>0</v>
      </c>
      <c r="AC196" s="112">
        <v>0</v>
      </c>
      <c r="AD196" s="112">
        <v>0</v>
      </c>
      <c r="AE196" s="112">
        <v>0</v>
      </c>
      <c r="AF196" s="112">
        <v>0</v>
      </c>
      <c r="AG196" s="113">
        <v>0</v>
      </c>
    </row>
    <row r="197" spans="1:33" x14ac:dyDescent="0.2">
      <c r="A197" s="101">
        <v>435</v>
      </c>
      <c r="B197" s="102">
        <v>435301031</v>
      </c>
      <c r="C197" s="103" t="s">
        <v>504</v>
      </c>
      <c r="D197" s="104">
        <v>301</v>
      </c>
      <c r="E197" s="103" t="s">
        <v>333</v>
      </c>
      <c r="F197" s="104">
        <v>31</v>
      </c>
      <c r="G197" s="103" t="s">
        <v>63</v>
      </c>
      <c r="H197" s="105">
        <v>100</v>
      </c>
      <c r="I197" s="106">
        <v>10160</v>
      </c>
      <c r="J197" s="106">
        <v>4843</v>
      </c>
      <c r="K197" s="106">
        <v>0</v>
      </c>
      <c r="L197" s="106">
        <v>937.65</v>
      </c>
      <c r="M197" s="107">
        <v>15940.65</v>
      </c>
      <c r="O197" s="108">
        <v>0</v>
      </c>
      <c r="P197" s="105">
        <v>0</v>
      </c>
      <c r="Q197" s="109">
        <v>0.09</v>
      </c>
      <c r="R197" s="109">
        <v>2.3056596760600807E-2</v>
      </c>
      <c r="S197" s="110">
        <v>0</v>
      </c>
      <c r="U197" s="111">
        <v>1500300</v>
      </c>
      <c r="V197" s="112">
        <v>0</v>
      </c>
      <c r="W197" s="112">
        <v>0</v>
      </c>
      <c r="X197" s="112">
        <v>0</v>
      </c>
      <c r="Y197" s="112">
        <v>93766</v>
      </c>
      <c r="Z197" s="113">
        <v>1594066</v>
      </c>
      <c r="AA197" s="93"/>
      <c r="AB197" s="111">
        <v>0</v>
      </c>
      <c r="AC197" s="112">
        <v>0</v>
      </c>
      <c r="AD197" s="112">
        <v>0</v>
      </c>
      <c r="AE197" s="112">
        <v>0</v>
      </c>
      <c r="AF197" s="112">
        <v>0</v>
      </c>
      <c r="AG197" s="113">
        <v>0</v>
      </c>
    </row>
    <row r="198" spans="1:33" x14ac:dyDescent="0.2">
      <c r="A198" s="101">
        <v>435</v>
      </c>
      <c r="B198" s="102">
        <v>435301048</v>
      </c>
      <c r="C198" s="103" t="s">
        <v>504</v>
      </c>
      <c r="D198" s="104">
        <v>301</v>
      </c>
      <c r="E198" s="103" t="s">
        <v>333</v>
      </c>
      <c r="F198" s="104">
        <v>48</v>
      </c>
      <c r="G198" s="103" t="s">
        <v>80</v>
      </c>
      <c r="H198" s="105">
        <v>1</v>
      </c>
      <c r="I198" s="106">
        <v>10556</v>
      </c>
      <c r="J198" s="106">
        <v>8547</v>
      </c>
      <c r="K198" s="106">
        <v>0</v>
      </c>
      <c r="L198" s="106">
        <v>937.65</v>
      </c>
      <c r="M198" s="107">
        <v>20040.650000000001</v>
      </c>
      <c r="O198" s="108">
        <v>0</v>
      </c>
      <c r="P198" s="105">
        <v>0</v>
      </c>
      <c r="Q198" s="109">
        <v>0.09</v>
      </c>
      <c r="R198" s="109">
        <v>1.64275163066545E-3</v>
      </c>
      <c r="S198" s="110">
        <v>0</v>
      </c>
      <c r="U198" s="111">
        <v>19103</v>
      </c>
      <c r="V198" s="112">
        <v>0</v>
      </c>
      <c r="W198" s="112">
        <v>0</v>
      </c>
      <c r="X198" s="112">
        <v>0</v>
      </c>
      <c r="Y198" s="112">
        <v>938</v>
      </c>
      <c r="Z198" s="113">
        <v>20041</v>
      </c>
      <c r="AA198" s="93"/>
      <c r="AB198" s="111">
        <v>0</v>
      </c>
      <c r="AC198" s="112">
        <v>0</v>
      </c>
      <c r="AD198" s="112">
        <v>0</v>
      </c>
      <c r="AE198" s="112">
        <v>0</v>
      </c>
      <c r="AF198" s="112">
        <v>0</v>
      </c>
      <c r="AG198" s="113">
        <v>0</v>
      </c>
    </row>
    <row r="199" spans="1:33" x14ac:dyDescent="0.2">
      <c r="A199" s="101">
        <v>435</v>
      </c>
      <c r="B199" s="102">
        <v>435301056</v>
      </c>
      <c r="C199" s="103" t="s">
        <v>504</v>
      </c>
      <c r="D199" s="104">
        <v>301</v>
      </c>
      <c r="E199" s="103" t="s">
        <v>333</v>
      </c>
      <c r="F199" s="104">
        <v>56</v>
      </c>
      <c r="G199" s="103" t="s">
        <v>88</v>
      </c>
      <c r="H199" s="105">
        <v>95</v>
      </c>
      <c r="I199" s="106">
        <v>10129</v>
      </c>
      <c r="J199" s="106">
        <v>3452</v>
      </c>
      <c r="K199" s="106">
        <v>0</v>
      </c>
      <c r="L199" s="106">
        <v>937.65</v>
      </c>
      <c r="M199" s="107">
        <v>14518.65</v>
      </c>
      <c r="O199" s="108">
        <v>0</v>
      </c>
      <c r="P199" s="105">
        <v>0</v>
      </c>
      <c r="Q199" s="109">
        <v>0.09</v>
      </c>
      <c r="R199" s="109">
        <v>2.0675731425576934E-2</v>
      </c>
      <c r="S199" s="110">
        <v>0</v>
      </c>
      <c r="U199" s="111">
        <v>1290195</v>
      </c>
      <c r="V199" s="112">
        <v>0</v>
      </c>
      <c r="W199" s="112">
        <v>0</v>
      </c>
      <c r="X199" s="112">
        <v>0</v>
      </c>
      <c r="Y199" s="112">
        <v>89077</v>
      </c>
      <c r="Z199" s="113">
        <v>1379272</v>
      </c>
      <c r="AA199" s="93"/>
      <c r="AB199" s="111">
        <v>0</v>
      </c>
      <c r="AC199" s="112">
        <v>0</v>
      </c>
      <c r="AD199" s="112">
        <v>0</v>
      </c>
      <c r="AE199" s="112">
        <v>0</v>
      </c>
      <c r="AF199" s="112">
        <v>0</v>
      </c>
      <c r="AG199" s="113">
        <v>0</v>
      </c>
    </row>
    <row r="200" spans="1:33" x14ac:dyDescent="0.2">
      <c r="A200" s="101">
        <v>435</v>
      </c>
      <c r="B200" s="102">
        <v>435301079</v>
      </c>
      <c r="C200" s="103" t="s">
        <v>504</v>
      </c>
      <c r="D200" s="104">
        <v>301</v>
      </c>
      <c r="E200" s="103" t="s">
        <v>333</v>
      </c>
      <c r="F200" s="104">
        <v>79</v>
      </c>
      <c r="G200" s="103" t="s">
        <v>111</v>
      </c>
      <c r="H200" s="105">
        <v>168</v>
      </c>
      <c r="I200" s="106">
        <v>10106</v>
      </c>
      <c r="J200" s="106">
        <v>630</v>
      </c>
      <c r="K200" s="106">
        <v>0</v>
      </c>
      <c r="L200" s="106">
        <v>937.65</v>
      </c>
      <c r="M200" s="107">
        <v>11673.65</v>
      </c>
      <c r="O200" s="108">
        <v>0</v>
      </c>
      <c r="P200" s="105">
        <v>0</v>
      </c>
      <c r="Q200" s="109">
        <v>0.09</v>
      </c>
      <c r="R200" s="109">
        <v>7.366856408979626E-2</v>
      </c>
      <c r="S200" s="110">
        <v>0</v>
      </c>
      <c r="U200" s="111">
        <v>1803648</v>
      </c>
      <c r="V200" s="112">
        <v>0</v>
      </c>
      <c r="W200" s="112">
        <v>0</v>
      </c>
      <c r="X200" s="112">
        <v>0</v>
      </c>
      <c r="Y200" s="112">
        <v>157526</v>
      </c>
      <c r="Z200" s="113">
        <v>1961174</v>
      </c>
      <c r="AA200" s="93"/>
      <c r="AB200" s="111">
        <v>0</v>
      </c>
      <c r="AC200" s="112">
        <v>0</v>
      </c>
      <c r="AD200" s="112">
        <v>0</v>
      </c>
      <c r="AE200" s="112">
        <v>0</v>
      </c>
      <c r="AF200" s="112">
        <v>0</v>
      </c>
      <c r="AG200" s="113">
        <v>0</v>
      </c>
    </row>
    <row r="201" spans="1:33" x14ac:dyDescent="0.2">
      <c r="A201" s="101">
        <v>435</v>
      </c>
      <c r="B201" s="102">
        <v>435301128</v>
      </c>
      <c r="C201" s="103" t="s">
        <v>504</v>
      </c>
      <c r="D201" s="104">
        <v>301</v>
      </c>
      <c r="E201" s="103" t="s">
        <v>333</v>
      </c>
      <c r="F201" s="104">
        <v>128</v>
      </c>
      <c r="G201" s="103" t="s">
        <v>160</v>
      </c>
      <c r="H201" s="105">
        <v>1</v>
      </c>
      <c r="I201" s="106">
        <v>12850</v>
      </c>
      <c r="J201" s="106">
        <v>649</v>
      </c>
      <c r="K201" s="106">
        <v>0</v>
      </c>
      <c r="L201" s="106">
        <v>937.65</v>
      </c>
      <c r="M201" s="107">
        <v>14436.65</v>
      </c>
      <c r="O201" s="108">
        <v>0</v>
      </c>
      <c r="P201" s="105">
        <v>0</v>
      </c>
      <c r="Q201" s="109">
        <v>0.18</v>
      </c>
      <c r="R201" s="109">
        <v>3.7070806919853511E-2</v>
      </c>
      <c r="S201" s="110">
        <v>0</v>
      </c>
      <c r="U201" s="111">
        <v>13499</v>
      </c>
      <c r="V201" s="112">
        <v>0</v>
      </c>
      <c r="W201" s="112">
        <v>0</v>
      </c>
      <c r="X201" s="112">
        <v>0</v>
      </c>
      <c r="Y201" s="112">
        <v>938</v>
      </c>
      <c r="Z201" s="113">
        <v>14437</v>
      </c>
      <c r="AA201" s="93"/>
      <c r="AB201" s="111">
        <v>0</v>
      </c>
      <c r="AC201" s="112">
        <v>0</v>
      </c>
      <c r="AD201" s="112">
        <v>0</v>
      </c>
      <c r="AE201" s="112">
        <v>0</v>
      </c>
      <c r="AF201" s="112">
        <v>0</v>
      </c>
      <c r="AG201" s="113">
        <v>0</v>
      </c>
    </row>
    <row r="202" spans="1:33" x14ac:dyDescent="0.2">
      <c r="A202" s="101">
        <v>435</v>
      </c>
      <c r="B202" s="102">
        <v>435301160</v>
      </c>
      <c r="C202" s="103" t="s">
        <v>504</v>
      </c>
      <c r="D202" s="104">
        <v>301</v>
      </c>
      <c r="E202" s="103" t="s">
        <v>333</v>
      </c>
      <c r="F202" s="104">
        <v>160</v>
      </c>
      <c r="G202" s="103" t="s">
        <v>192</v>
      </c>
      <c r="H202" s="105">
        <v>279</v>
      </c>
      <c r="I202" s="106">
        <v>10675</v>
      </c>
      <c r="J202" s="106">
        <v>118</v>
      </c>
      <c r="K202" s="106">
        <v>0</v>
      </c>
      <c r="L202" s="106">
        <v>937.65</v>
      </c>
      <c r="M202" s="107">
        <v>11730.65</v>
      </c>
      <c r="O202" s="108">
        <v>0</v>
      </c>
      <c r="P202" s="105">
        <v>0</v>
      </c>
      <c r="Q202" s="109">
        <v>0.1273</v>
      </c>
      <c r="R202" s="109">
        <v>0.11525242683930494</v>
      </c>
      <c r="S202" s="110">
        <v>0</v>
      </c>
      <c r="U202" s="111">
        <v>3011247</v>
      </c>
      <c r="V202" s="112">
        <v>0</v>
      </c>
      <c r="W202" s="112">
        <v>0</v>
      </c>
      <c r="X202" s="112">
        <v>0</v>
      </c>
      <c r="Y202" s="112">
        <v>261605</v>
      </c>
      <c r="Z202" s="113">
        <v>3272852</v>
      </c>
      <c r="AA202" s="93"/>
      <c r="AB202" s="111">
        <v>0</v>
      </c>
      <c r="AC202" s="112">
        <v>0</v>
      </c>
      <c r="AD202" s="112">
        <v>0</v>
      </c>
      <c r="AE202" s="112">
        <v>0</v>
      </c>
      <c r="AF202" s="112">
        <v>0</v>
      </c>
      <c r="AG202" s="113">
        <v>0</v>
      </c>
    </row>
    <row r="203" spans="1:33" x14ac:dyDescent="0.2">
      <c r="A203" s="101">
        <v>435</v>
      </c>
      <c r="B203" s="102">
        <v>435301211</v>
      </c>
      <c r="C203" s="103" t="s">
        <v>504</v>
      </c>
      <c r="D203" s="104">
        <v>301</v>
      </c>
      <c r="E203" s="103" t="s">
        <v>333</v>
      </c>
      <c r="F203" s="104">
        <v>211</v>
      </c>
      <c r="G203" s="103" t="s">
        <v>243</v>
      </c>
      <c r="H203" s="105">
        <v>2</v>
      </c>
      <c r="I203" s="106">
        <v>11965</v>
      </c>
      <c r="J203" s="106">
        <v>2031</v>
      </c>
      <c r="K203" s="106">
        <v>0</v>
      </c>
      <c r="L203" s="106">
        <v>937.65</v>
      </c>
      <c r="M203" s="107">
        <v>14933.65</v>
      </c>
      <c r="O203" s="108">
        <v>0</v>
      </c>
      <c r="P203" s="105">
        <v>0</v>
      </c>
      <c r="Q203" s="109">
        <v>0.09</v>
      </c>
      <c r="R203" s="109">
        <v>1.9444733039112388E-3</v>
      </c>
      <c r="S203" s="110">
        <v>0</v>
      </c>
      <c r="U203" s="111">
        <v>27992</v>
      </c>
      <c r="V203" s="112">
        <v>0</v>
      </c>
      <c r="W203" s="112">
        <v>0</v>
      </c>
      <c r="X203" s="112">
        <v>0</v>
      </c>
      <c r="Y203" s="112">
        <v>1876</v>
      </c>
      <c r="Z203" s="113">
        <v>29868</v>
      </c>
      <c r="AA203" s="93"/>
      <c r="AB203" s="111">
        <v>0</v>
      </c>
      <c r="AC203" s="112">
        <v>0</v>
      </c>
      <c r="AD203" s="112">
        <v>0</v>
      </c>
      <c r="AE203" s="112">
        <v>0</v>
      </c>
      <c r="AF203" s="112">
        <v>0</v>
      </c>
      <c r="AG203" s="113">
        <v>0</v>
      </c>
    </row>
    <row r="204" spans="1:33" x14ac:dyDescent="0.2">
      <c r="A204" s="101">
        <v>435</v>
      </c>
      <c r="B204" s="102">
        <v>435301295</v>
      </c>
      <c r="C204" s="103" t="s">
        <v>504</v>
      </c>
      <c r="D204" s="104">
        <v>301</v>
      </c>
      <c r="E204" s="103" t="s">
        <v>333</v>
      </c>
      <c r="F204" s="104">
        <v>295</v>
      </c>
      <c r="G204" s="103" t="s">
        <v>327</v>
      </c>
      <c r="H204" s="105">
        <v>53</v>
      </c>
      <c r="I204" s="106">
        <v>10018</v>
      </c>
      <c r="J204" s="106">
        <v>5428</v>
      </c>
      <c r="K204" s="106">
        <v>0</v>
      </c>
      <c r="L204" s="106">
        <v>937.65</v>
      </c>
      <c r="M204" s="107">
        <v>16383.65</v>
      </c>
      <c r="O204" s="108">
        <v>0</v>
      </c>
      <c r="P204" s="105">
        <v>0</v>
      </c>
      <c r="Q204" s="109">
        <v>0.09</v>
      </c>
      <c r="R204" s="109">
        <v>1.8371825985549022E-2</v>
      </c>
      <c r="S204" s="110">
        <v>0</v>
      </c>
      <c r="U204" s="111">
        <v>818638</v>
      </c>
      <c r="V204" s="112">
        <v>0</v>
      </c>
      <c r="W204" s="112">
        <v>0</v>
      </c>
      <c r="X204" s="112">
        <v>0</v>
      </c>
      <c r="Y204" s="112">
        <v>49697</v>
      </c>
      <c r="Z204" s="113">
        <v>868335</v>
      </c>
      <c r="AA204" s="93"/>
      <c r="AB204" s="111">
        <v>0</v>
      </c>
      <c r="AC204" s="112">
        <v>0</v>
      </c>
      <c r="AD204" s="112">
        <v>0</v>
      </c>
      <c r="AE204" s="112">
        <v>0</v>
      </c>
      <c r="AF204" s="112">
        <v>0</v>
      </c>
      <c r="AG204" s="113">
        <v>0</v>
      </c>
    </row>
    <row r="205" spans="1:33" x14ac:dyDescent="0.2">
      <c r="A205" s="101">
        <v>435</v>
      </c>
      <c r="B205" s="102">
        <v>435301301</v>
      </c>
      <c r="C205" s="103" t="s">
        <v>504</v>
      </c>
      <c r="D205" s="104">
        <v>301</v>
      </c>
      <c r="E205" s="103" t="s">
        <v>333</v>
      </c>
      <c r="F205" s="104">
        <v>301</v>
      </c>
      <c r="G205" s="103" t="s">
        <v>333</v>
      </c>
      <c r="H205" s="105">
        <v>68</v>
      </c>
      <c r="I205" s="106">
        <v>10137</v>
      </c>
      <c r="J205" s="106">
        <v>4433</v>
      </c>
      <c r="K205" s="106">
        <v>0</v>
      </c>
      <c r="L205" s="106">
        <v>937.65</v>
      </c>
      <c r="M205" s="107">
        <v>15507.65</v>
      </c>
      <c r="O205" s="108">
        <v>0</v>
      </c>
      <c r="P205" s="105">
        <v>0</v>
      </c>
      <c r="Q205" s="109">
        <v>0.09</v>
      </c>
      <c r="R205" s="109">
        <v>5.1363073320457031E-2</v>
      </c>
      <c r="S205" s="110">
        <v>0</v>
      </c>
      <c r="U205" s="111">
        <v>990760</v>
      </c>
      <c r="V205" s="112">
        <v>0</v>
      </c>
      <c r="W205" s="112">
        <v>0</v>
      </c>
      <c r="X205" s="112">
        <v>0</v>
      </c>
      <c r="Y205" s="112">
        <v>63761</v>
      </c>
      <c r="Z205" s="113">
        <v>1054521</v>
      </c>
      <c r="AA205" s="93"/>
      <c r="AB205" s="111">
        <v>0</v>
      </c>
      <c r="AC205" s="112">
        <v>0</v>
      </c>
      <c r="AD205" s="112">
        <v>0</v>
      </c>
      <c r="AE205" s="112">
        <v>0</v>
      </c>
      <c r="AF205" s="112">
        <v>0</v>
      </c>
      <c r="AG205" s="113">
        <v>0</v>
      </c>
    </row>
    <row r="206" spans="1:33" x14ac:dyDescent="0.2">
      <c r="A206" s="101">
        <v>435</v>
      </c>
      <c r="B206" s="102">
        <v>435301326</v>
      </c>
      <c r="C206" s="103" t="s">
        <v>504</v>
      </c>
      <c r="D206" s="104">
        <v>301</v>
      </c>
      <c r="E206" s="103" t="s">
        <v>333</v>
      </c>
      <c r="F206" s="104">
        <v>326</v>
      </c>
      <c r="G206" s="103" t="s">
        <v>358</v>
      </c>
      <c r="H206" s="105">
        <v>13</v>
      </c>
      <c r="I206" s="106">
        <v>9806</v>
      </c>
      <c r="J206" s="106">
        <v>3622</v>
      </c>
      <c r="K206" s="106">
        <v>0</v>
      </c>
      <c r="L206" s="106">
        <v>937.65</v>
      </c>
      <c r="M206" s="107">
        <v>14365.65</v>
      </c>
      <c r="O206" s="108">
        <v>0</v>
      </c>
      <c r="P206" s="105">
        <v>0</v>
      </c>
      <c r="Q206" s="109">
        <v>0.09</v>
      </c>
      <c r="R206" s="109">
        <v>3.5354509538136321E-3</v>
      </c>
      <c r="S206" s="110">
        <v>0</v>
      </c>
      <c r="U206" s="111">
        <v>174564</v>
      </c>
      <c r="V206" s="112">
        <v>0</v>
      </c>
      <c r="W206" s="112">
        <v>0</v>
      </c>
      <c r="X206" s="112">
        <v>0</v>
      </c>
      <c r="Y206" s="112">
        <v>12191</v>
      </c>
      <c r="Z206" s="113">
        <v>186755</v>
      </c>
      <c r="AA206" s="93"/>
      <c r="AB206" s="111">
        <v>0</v>
      </c>
      <c r="AC206" s="112">
        <v>0</v>
      </c>
      <c r="AD206" s="112">
        <v>0</v>
      </c>
      <c r="AE206" s="112">
        <v>0</v>
      </c>
      <c r="AF206" s="112">
        <v>0</v>
      </c>
      <c r="AG206" s="113">
        <v>0</v>
      </c>
    </row>
    <row r="207" spans="1:33" x14ac:dyDescent="0.2">
      <c r="A207" s="101">
        <v>435</v>
      </c>
      <c r="B207" s="102">
        <v>435301673</v>
      </c>
      <c r="C207" s="103" t="s">
        <v>504</v>
      </c>
      <c r="D207" s="104">
        <v>301</v>
      </c>
      <c r="E207" s="103" t="s">
        <v>333</v>
      </c>
      <c r="F207" s="104">
        <v>673</v>
      </c>
      <c r="G207" s="103" t="s">
        <v>408</v>
      </c>
      <c r="H207" s="105">
        <v>16</v>
      </c>
      <c r="I207" s="106">
        <v>9992</v>
      </c>
      <c r="J207" s="106">
        <v>5066</v>
      </c>
      <c r="K207" s="106">
        <v>0</v>
      </c>
      <c r="L207" s="106">
        <v>937.65</v>
      </c>
      <c r="M207" s="107">
        <v>15995.65</v>
      </c>
      <c r="O207" s="108">
        <v>0</v>
      </c>
      <c r="P207" s="105">
        <v>0</v>
      </c>
      <c r="Q207" s="109">
        <v>0.09</v>
      </c>
      <c r="R207" s="109">
        <v>2.0074588207857902E-2</v>
      </c>
      <c r="S207" s="110">
        <v>0</v>
      </c>
      <c r="U207" s="111">
        <v>240928</v>
      </c>
      <c r="V207" s="112">
        <v>0</v>
      </c>
      <c r="W207" s="112">
        <v>0</v>
      </c>
      <c r="X207" s="112">
        <v>0</v>
      </c>
      <c r="Y207" s="112">
        <v>15003</v>
      </c>
      <c r="Z207" s="113">
        <v>255931</v>
      </c>
      <c r="AA207" s="93"/>
      <c r="AB207" s="111">
        <v>0</v>
      </c>
      <c r="AC207" s="112">
        <v>0</v>
      </c>
      <c r="AD207" s="112">
        <v>0</v>
      </c>
      <c r="AE207" s="112">
        <v>0</v>
      </c>
      <c r="AF207" s="112">
        <v>0</v>
      </c>
      <c r="AG207" s="113">
        <v>0</v>
      </c>
    </row>
    <row r="208" spans="1:33" x14ac:dyDescent="0.2">
      <c r="A208" s="101">
        <v>435</v>
      </c>
      <c r="B208" s="102">
        <v>435301725</v>
      </c>
      <c r="C208" s="103" t="s">
        <v>504</v>
      </c>
      <c r="D208" s="104">
        <v>301</v>
      </c>
      <c r="E208" s="103" t="s">
        <v>333</v>
      </c>
      <c r="F208" s="104">
        <v>725</v>
      </c>
      <c r="G208" s="103" t="s">
        <v>424</v>
      </c>
      <c r="H208" s="105">
        <v>1</v>
      </c>
      <c r="I208" s="106">
        <v>8785</v>
      </c>
      <c r="J208" s="106">
        <v>2883</v>
      </c>
      <c r="K208" s="106">
        <v>0</v>
      </c>
      <c r="L208" s="106">
        <v>937.65</v>
      </c>
      <c r="M208" s="107">
        <v>12605.65</v>
      </c>
      <c r="O208" s="108">
        <v>0</v>
      </c>
      <c r="P208" s="105">
        <v>0</v>
      </c>
      <c r="Q208" s="109">
        <v>0.09</v>
      </c>
      <c r="R208" s="109">
        <v>1.0981481850216636E-2</v>
      </c>
      <c r="S208" s="110">
        <v>0</v>
      </c>
      <c r="U208" s="111">
        <v>11668</v>
      </c>
      <c r="V208" s="112">
        <v>0</v>
      </c>
      <c r="W208" s="112">
        <v>0</v>
      </c>
      <c r="X208" s="112">
        <v>0</v>
      </c>
      <c r="Y208" s="112">
        <v>938</v>
      </c>
      <c r="Z208" s="113">
        <v>12606</v>
      </c>
      <c r="AA208" s="93"/>
      <c r="AB208" s="111">
        <v>0</v>
      </c>
      <c r="AC208" s="112">
        <v>0</v>
      </c>
      <c r="AD208" s="112">
        <v>0</v>
      </c>
      <c r="AE208" s="112">
        <v>0</v>
      </c>
      <c r="AF208" s="112">
        <v>0</v>
      </c>
      <c r="AG208" s="113">
        <v>0</v>
      </c>
    </row>
    <row r="209" spans="1:33" x14ac:dyDescent="0.2">
      <c r="A209" s="101">
        <v>435</v>
      </c>
      <c r="B209" s="102">
        <v>435301735</v>
      </c>
      <c r="C209" s="103" t="s">
        <v>504</v>
      </c>
      <c r="D209" s="104">
        <v>301</v>
      </c>
      <c r="E209" s="103" t="s">
        <v>333</v>
      </c>
      <c r="F209" s="104">
        <v>735</v>
      </c>
      <c r="G209" s="103" t="s">
        <v>427</v>
      </c>
      <c r="H209" s="105">
        <v>3</v>
      </c>
      <c r="I209" s="106">
        <v>10556</v>
      </c>
      <c r="J209" s="106">
        <v>4387</v>
      </c>
      <c r="K209" s="106">
        <v>0</v>
      </c>
      <c r="L209" s="106">
        <v>937.65</v>
      </c>
      <c r="M209" s="107">
        <v>15880.65</v>
      </c>
      <c r="O209" s="108">
        <v>0</v>
      </c>
      <c r="P209" s="105">
        <v>0</v>
      </c>
      <c r="Q209" s="109">
        <v>0.09</v>
      </c>
      <c r="R209" s="109">
        <v>1.8047184308854821E-2</v>
      </c>
      <c r="S209" s="110">
        <v>0</v>
      </c>
      <c r="U209" s="111">
        <v>44829</v>
      </c>
      <c r="V209" s="112">
        <v>0</v>
      </c>
      <c r="W209" s="112">
        <v>0</v>
      </c>
      <c r="X209" s="112">
        <v>0</v>
      </c>
      <c r="Y209" s="112">
        <v>2814</v>
      </c>
      <c r="Z209" s="113">
        <v>47643</v>
      </c>
      <c r="AA209" s="93"/>
      <c r="AB209" s="111">
        <v>0</v>
      </c>
      <c r="AC209" s="112">
        <v>0</v>
      </c>
      <c r="AD209" s="112">
        <v>0</v>
      </c>
      <c r="AE209" s="112">
        <v>0</v>
      </c>
      <c r="AF209" s="112">
        <v>0</v>
      </c>
      <c r="AG209" s="113">
        <v>0</v>
      </c>
    </row>
    <row r="210" spans="1:33" x14ac:dyDescent="0.2">
      <c r="A210" s="101">
        <v>436</v>
      </c>
      <c r="B210" s="102">
        <v>436049001</v>
      </c>
      <c r="C210" s="103" t="s">
        <v>505</v>
      </c>
      <c r="D210" s="104">
        <v>49</v>
      </c>
      <c r="E210" s="103" t="s">
        <v>81</v>
      </c>
      <c r="F210" s="104">
        <v>1</v>
      </c>
      <c r="G210" s="103" t="s">
        <v>33</v>
      </c>
      <c r="H210" s="105">
        <v>1</v>
      </c>
      <c r="I210" s="106">
        <v>11425</v>
      </c>
      <c r="J210" s="106">
        <v>2675</v>
      </c>
      <c r="K210" s="106">
        <v>0</v>
      </c>
      <c r="L210" s="106">
        <v>937.65</v>
      </c>
      <c r="M210" s="107">
        <v>15037.65</v>
      </c>
      <c r="O210" s="108">
        <v>0</v>
      </c>
      <c r="P210" s="105">
        <v>0</v>
      </c>
      <c r="Q210" s="109">
        <v>0.09</v>
      </c>
      <c r="R210" s="109">
        <v>1.2255221699040402E-2</v>
      </c>
      <c r="S210" s="110">
        <v>0</v>
      </c>
      <c r="U210" s="111">
        <v>14100</v>
      </c>
      <c r="V210" s="112">
        <v>0</v>
      </c>
      <c r="W210" s="112">
        <v>0</v>
      </c>
      <c r="X210" s="112">
        <v>0</v>
      </c>
      <c r="Y210" s="112">
        <v>938</v>
      </c>
      <c r="Z210" s="113">
        <v>15038</v>
      </c>
      <c r="AA210" s="93"/>
      <c r="AB210" s="111">
        <v>0</v>
      </c>
      <c r="AC210" s="112">
        <v>0</v>
      </c>
      <c r="AD210" s="112">
        <v>0</v>
      </c>
      <c r="AE210" s="112">
        <v>0</v>
      </c>
      <c r="AF210" s="112">
        <v>0</v>
      </c>
      <c r="AG210" s="113">
        <v>0</v>
      </c>
    </row>
    <row r="211" spans="1:33" x14ac:dyDescent="0.2">
      <c r="A211" s="101">
        <v>436</v>
      </c>
      <c r="B211" s="102">
        <v>436049035</v>
      </c>
      <c r="C211" s="103" t="s">
        <v>505</v>
      </c>
      <c r="D211" s="104">
        <v>49</v>
      </c>
      <c r="E211" s="103" t="s">
        <v>81</v>
      </c>
      <c r="F211" s="104">
        <v>35</v>
      </c>
      <c r="G211" s="103" t="s">
        <v>67</v>
      </c>
      <c r="H211" s="105">
        <v>39</v>
      </c>
      <c r="I211" s="106">
        <v>12722</v>
      </c>
      <c r="J211" s="106">
        <v>4387</v>
      </c>
      <c r="K211" s="106">
        <v>0</v>
      </c>
      <c r="L211" s="106">
        <v>937.65</v>
      </c>
      <c r="M211" s="107">
        <v>18046.650000000001</v>
      </c>
      <c r="O211" s="108">
        <v>0</v>
      </c>
      <c r="P211" s="105">
        <v>0</v>
      </c>
      <c r="Q211" s="109">
        <v>0.18</v>
      </c>
      <c r="R211" s="109">
        <v>0.16912741853149985</v>
      </c>
      <c r="S211" s="110">
        <v>0</v>
      </c>
      <c r="U211" s="111">
        <v>667251</v>
      </c>
      <c r="V211" s="112">
        <v>0</v>
      </c>
      <c r="W211" s="112">
        <v>0</v>
      </c>
      <c r="X211" s="112">
        <v>0</v>
      </c>
      <c r="Y211" s="112">
        <v>36568</v>
      </c>
      <c r="Z211" s="113">
        <v>703819</v>
      </c>
      <c r="AA211" s="93"/>
      <c r="AB211" s="111">
        <v>0</v>
      </c>
      <c r="AC211" s="112">
        <v>0</v>
      </c>
      <c r="AD211" s="112">
        <v>0</v>
      </c>
      <c r="AE211" s="112">
        <v>0</v>
      </c>
      <c r="AF211" s="112">
        <v>0</v>
      </c>
      <c r="AG211" s="113">
        <v>0</v>
      </c>
    </row>
    <row r="212" spans="1:33" x14ac:dyDescent="0.2">
      <c r="A212" s="101">
        <v>436</v>
      </c>
      <c r="B212" s="102">
        <v>436049044</v>
      </c>
      <c r="C212" s="103" t="s">
        <v>505</v>
      </c>
      <c r="D212" s="104">
        <v>49</v>
      </c>
      <c r="E212" s="103" t="s">
        <v>81</v>
      </c>
      <c r="F212" s="104">
        <v>44</v>
      </c>
      <c r="G212" s="103" t="s">
        <v>76</v>
      </c>
      <c r="H212" s="105">
        <v>3</v>
      </c>
      <c r="I212" s="106">
        <v>14115</v>
      </c>
      <c r="J212" s="106">
        <v>285</v>
      </c>
      <c r="K212" s="106">
        <v>0</v>
      </c>
      <c r="L212" s="106">
        <v>937.65</v>
      </c>
      <c r="M212" s="107">
        <v>15337.65</v>
      </c>
      <c r="O212" s="108">
        <v>0</v>
      </c>
      <c r="P212" s="105">
        <v>0</v>
      </c>
      <c r="Q212" s="109">
        <v>0.18</v>
      </c>
      <c r="R212" s="109">
        <v>6.2873237656336595E-2</v>
      </c>
      <c r="S212" s="110">
        <v>0</v>
      </c>
      <c r="U212" s="111">
        <v>43200</v>
      </c>
      <c r="V212" s="112">
        <v>0</v>
      </c>
      <c r="W212" s="112">
        <v>0</v>
      </c>
      <c r="X212" s="112">
        <v>0</v>
      </c>
      <c r="Y212" s="112">
        <v>2814</v>
      </c>
      <c r="Z212" s="113">
        <v>46014</v>
      </c>
      <c r="AA212" s="93"/>
      <c r="AB212" s="111">
        <v>0</v>
      </c>
      <c r="AC212" s="112">
        <v>0</v>
      </c>
      <c r="AD212" s="112">
        <v>0</v>
      </c>
      <c r="AE212" s="112">
        <v>0</v>
      </c>
      <c r="AF212" s="112">
        <v>0</v>
      </c>
      <c r="AG212" s="113">
        <v>0</v>
      </c>
    </row>
    <row r="213" spans="1:33" x14ac:dyDescent="0.2">
      <c r="A213" s="101">
        <v>436</v>
      </c>
      <c r="B213" s="102">
        <v>436049049</v>
      </c>
      <c r="C213" s="103" t="s">
        <v>505</v>
      </c>
      <c r="D213" s="104">
        <v>49</v>
      </c>
      <c r="E213" s="103" t="s">
        <v>81</v>
      </c>
      <c r="F213" s="104">
        <v>49</v>
      </c>
      <c r="G213" s="103" t="s">
        <v>81</v>
      </c>
      <c r="H213" s="105">
        <v>231</v>
      </c>
      <c r="I213" s="106">
        <v>13064</v>
      </c>
      <c r="J213" s="106">
        <v>16459</v>
      </c>
      <c r="K213" s="106">
        <v>0</v>
      </c>
      <c r="L213" s="106">
        <v>937.65</v>
      </c>
      <c r="M213" s="107">
        <v>30460.65</v>
      </c>
      <c r="O213" s="108">
        <v>0</v>
      </c>
      <c r="P213" s="105">
        <v>0</v>
      </c>
      <c r="Q213" s="109">
        <v>0.09</v>
      </c>
      <c r="R213" s="109">
        <v>7.6894325696692134E-2</v>
      </c>
      <c r="S213" s="110">
        <v>0</v>
      </c>
      <c r="U213" s="111">
        <v>6819813</v>
      </c>
      <c r="V213" s="112">
        <v>0</v>
      </c>
      <c r="W213" s="112">
        <v>0</v>
      </c>
      <c r="X213" s="112">
        <v>0</v>
      </c>
      <c r="Y213" s="112">
        <v>216598</v>
      </c>
      <c r="Z213" s="113">
        <v>7036411</v>
      </c>
      <c r="AA213" s="93"/>
      <c r="AB213" s="111">
        <v>0</v>
      </c>
      <c r="AC213" s="112">
        <v>0</v>
      </c>
      <c r="AD213" s="112">
        <v>0</v>
      </c>
      <c r="AE213" s="112">
        <v>0</v>
      </c>
      <c r="AF213" s="112">
        <v>0</v>
      </c>
      <c r="AG213" s="113">
        <v>0</v>
      </c>
    </row>
    <row r="214" spans="1:33" x14ac:dyDescent="0.2">
      <c r="A214" s="101">
        <v>436</v>
      </c>
      <c r="B214" s="102">
        <v>436049057</v>
      </c>
      <c r="C214" s="103" t="s">
        <v>505</v>
      </c>
      <c r="D214" s="104">
        <v>49</v>
      </c>
      <c r="E214" s="103" t="s">
        <v>81</v>
      </c>
      <c r="F214" s="104">
        <v>57</v>
      </c>
      <c r="G214" s="103" t="s">
        <v>89</v>
      </c>
      <c r="H214" s="105">
        <v>3</v>
      </c>
      <c r="I214" s="106">
        <v>10943</v>
      </c>
      <c r="J214" s="106">
        <v>265</v>
      </c>
      <c r="K214" s="106">
        <v>0</v>
      </c>
      <c r="L214" s="106">
        <v>937.65</v>
      </c>
      <c r="M214" s="107">
        <v>12145.65</v>
      </c>
      <c r="O214" s="108">
        <v>0</v>
      </c>
      <c r="P214" s="105">
        <v>0</v>
      </c>
      <c r="Q214" s="109">
        <v>0.18</v>
      </c>
      <c r="R214" s="109">
        <v>0.13557285142841133</v>
      </c>
      <c r="S214" s="110">
        <v>0</v>
      </c>
      <c r="U214" s="111">
        <v>33624</v>
      </c>
      <c r="V214" s="112">
        <v>0</v>
      </c>
      <c r="W214" s="112">
        <v>0</v>
      </c>
      <c r="X214" s="112">
        <v>0</v>
      </c>
      <c r="Y214" s="112">
        <v>2813</v>
      </c>
      <c r="Z214" s="113">
        <v>36437</v>
      </c>
      <c r="AA214" s="93"/>
      <c r="AB214" s="111">
        <v>0</v>
      </c>
      <c r="AC214" s="112">
        <v>0</v>
      </c>
      <c r="AD214" s="112">
        <v>0</v>
      </c>
      <c r="AE214" s="112">
        <v>0</v>
      </c>
      <c r="AF214" s="112">
        <v>0</v>
      </c>
      <c r="AG214" s="113">
        <v>0</v>
      </c>
    </row>
    <row r="215" spans="1:33" x14ac:dyDescent="0.2">
      <c r="A215" s="101">
        <v>436</v>
      </c>
      <c r="B215" s="102">
        <v>436049093</v>
      </c>
      <c r="C215" s="103" t="s">
        <v>505</v>
      </c>
      <c r="D215" s="104">
        <v>49</v>
      </c>
      <c r="E215" s="103" t="s">
        <v>81</v>
      </c>
      <c r="F215" s="104">
        <v>93</v>
      </c>
      <c r="G215" s="103" t="s">
        <v>125</v>
      </c>
      <c r="H215" s="105">
        <v>10</v>
      </c>
      <c r="I215" s="106">
        <v>13539</v>
      </c>
      <c r="J215" s="106">
        <v>672</v>
      </c>
      <c r="K215" s="106">
        <v>0</v>
      </c>
      <c r="L215" s="106">
        <v>937.65</v>
      </c>
      <c r="M215" s="107">
        <v>15148.65</v>
      </c>
      <c r="O215" s="108">
        <v>0</v>
      </c>
      <c r="P215" s="105">
        <v>0</v>
      </c>
      <c r="Q215" s="109">
        <v>0.09</v>
      </c>
      <c r="R215" s="109">
        <v>7.926438503009009E-2</v>
      </c>
      <c r="S215" s="110">
        <v>0</v>
      </c>
      <c r="U215" s="111">
        <v>142110</v>
      </c>
      <c r="V215" s="112">
        <v>0</v>
      </c>
      <c r="W215" s="112">
        <v>0</v>
      </c>
      <c r="X215" s="112">
        <v>0</v>
      </c>
      <c r="Y215" s="112">
        <v>9377</v>
      </c>
      <c r="Z215" s="113">
        <v>151487</v>
      </c>
      <c r="AA215" s="93"/>
      <c r="AB215" s="111">
        <v>0</v>
      </c>
      <c r="AC215" s="112">
        <v>0</v>
      </c>
      <c r="AD215" s="112">
        <v>0</v>
      </c>
      <c r="AE215" s="112">
        <v>0</v>
      </c>
      <c r="AF215" s="112">
        <v>0</v>
      </c>
      <c r="AG215" s="113">
        <v>0</v>
      </c>
    </row>
    <row r="216" spans="1:33" x14ac:dyDescent="0.2">
      <c r="A216" s="101">
        <v>436</v>
      </c>
      <c r="B216" s="102">
        <v>436049133</v>
      </c>
      <c r="C216" s="103" t="s">
        <v>505</v>
      </c>
      <c r="D216" s="104">
        <v>49</v>
      </c>
      <c r="E216" s="103" t="s">
        <v>81</v>
      </c>
      <c r="F216" s="104">
        <v>133</v>
      </c>
      <c r="G216" s="103" t="s">
        <v>165</v>
      </c>
      <c r="H216" s="105">
        <v>2</v>
      </c>
      <c r="I216" s="106">
        <v>11425</v>
      </c>
      <c r="J216" s="106">
        <v>2845</v>
      </c>
      <c r="K216" s="106">
        <v>0</v>
      </c>
      <c r="L216" s="106">
        <v>937.65</v>
      </c>
      <c r="M216" s="107">
        <v>15207.65</v>
      </c>
      <c r="O216" s="108">
        <v>0</v>
      </c>
      <c r="P216" s="105">
        <v>0</v>
      </c>
      <c r="Q216" s="109">
        <v>0.09</v>
      </c>
      <c r="R216" s="109">
        <v>2.9901351075344206E-2</v>
      </c>
      <c r="S216" s="110">
        <v>0</v>
      </c>
      <c r="U216" s="111">
        <v>28540</v>
      </c>
      <c r="V216" s="112">
        <v>0</v>
      </c>
      <c r="W216" s="112">
        <v>0</v>
      </c>
      <c r="X216" s="112">
        <v>0</v>
      </c>
      <c r="Y216" s="112">
        <v>1876</v>
      </c>
      <c r="Z216" s="113">
        <v>30416</v>
      </c>
      <c r="AA216" s="93"/>
      <c r="AB216" s="111">
        <v>0</v>
      </c>
      <c r="AC216" s="112">
        <v>0</v>
      </c>
      <c r="AD216" s="112">
        <v>0</v>
      </c>
      <c r="AE216" s="112">
        <v>0</v>
      </c>
      <c r="AF216" s="112">
        <v>0</v>
      </c>
      <c r="AG216" s="113">
        <v>0</v>
      </c>
    </row>
    <row r="217" spans="1:33" x14ac:dyDescent="0.2">
      <c r="A217" s="101">
        <v>436</v>
      </c>
      <c r="B217" s="102">
        <v>436049149</v>
      </c>
      <c r="C217" s="103" t="s">
        <v>505</v>
      </c>
      <c r="D217" s="104">
        <v>49</v>
      </c>
      <c r="E217" s="103" t="s">
        <v>81</v>
      </c>
      <c r="F217" s="104">
        <v>149</v>
      </c>
      <c r="G217" s="103" t="s">
        <v>181</v>
      </c>
      <c r="H217" s="105">
        <v>1</v>
      </c>
      <c r="I217" s="106">
        <v>10460</v>
      </c>
      <c r="J217" s="106">
        <v>155</v>
      </c>
      <c r="K217" s="106">
        <v>0</v>
      </c>
      <c r="L217" s="106">
        <v>937.65</v>
      </c>
      <c r="M217" s="107">
        <v>11552.65</v>
      </c>
      <c r="O217" s="108">
        <v>0</v>
      </c>
      <c r="P217" s="105">
        <v>0</v>
      </c>
      <c r="Q217" s="109">
        <v>0.18</v>
      </c>
      <c r="R217" s="109">
        <v>0.11903121440246706</v>
      </c>
      <c r="S217" s="110">
        <v>0</v>
      </c>
      <c r="U217" s="111">
        <v>10615</v>
      </c>
      <c r="V217" s="112">
        <v>0</v>
      </c>
      <c r="W217" s="112">
        <v>0</v>
      </c>
      <c r="X217" s="112">
        <v>0</v>
      </c>
      <c r="Y217" s="112">
        <v>938</v>
      </c>
      <c r="Z217" s="113">
        <v>11553</v>
      </c>
      <c r="AA217" s="93"/>
      <c r="AB217" s="111">
        <v>0</v>
      </c>
      <c r="AC217" s="112">
        <v>0</v>
      </c>
      <c r="AD217" s="112">
        <v>0</v>
      </c>
      <c r="AE217" s="112">
        <v>0</v>
      </c>
      <c r="AF217" s="112">
        <v>0</v>
      </c>
      <c r="AG217" s="113">
        <v>0</v>
      </c>
    </row>
    <row r="218" spans="1:33" x14ac:dyDescent="0.2">
      <c r="A218" s="101">
        <v>436</v>
      </c>
      <c r="B218" s="102">
        <v>436049155</v>
      </c>
      <c r="C218" s="103" t="s">
        <v>505</v>
      </c>
      <c r="D218" s="104">
        <v>49</v>
      </c>
      <c r="E218" s="103" t="s">
        <v>81</v>
      </c>
      <c r="F218" s="104">
        <v>155</v>
      </c>
      <c r="G218" s="103" t="s">
        <v>187</v>
      </c>
      <c r="H218" s="105">
        <v>1</v>
      </c>
      <c r="I218" s="106">
        <v>9496</v>
      </c>
      <c r="J218" s="106">
        <v>6644</v>
      </c>
      <c r="K218" s="106">
        <v>0</v>
      </c>
      <c r="L218" s="106">
        <v>937.65</v>
      </c>
      <c r="M218" s="107">
        <v>17077.650000000001</v>
      </c>
      <c r="O218" s="108">
        <v>0</v>
      </c>
      <c r="P218" s="105">
        <v>0</v>
      </c>
      <c r="Q218" s="109">
        <v>0.09</v>
      </c>
      <c r="R218" s="109">
        <v>1.159937104718511E-4</v>
      </c>
      <c r="S218" s="110">
        <v>0</v>
      </c>
      <c r="U218" s="111">
        <v>16140</v>
      </c>
      <c r="V218" s="112">
        <v>0</v>
      </c>
      <c r="W218" s="112">
        <v>0</v>
      </c>
      <c r="X218" s="112">
        <v>0</v>
      </c>
      <c r="Y218" s="112">
        <v>938</v>
      </c>
      <c r="Z218" s="113">
        <v>17078</v>
      </c>
      <c r="AA218" s="93"/>
      <c r="AB218" s="111">
        <v>0</v>
      </c>
      <c r="AC218" s="112">
        <v>0</v>
      </c>
      <c r="AD218" s="112">
        <v>0</v>
      </c>
      <c r="AE218" s="112">
        <v>0</v>
      </c>
      <c r="AF218" s="112">
        <v>0</v>
      </c>
      <c r="AG218" s="113">
        <v>0</v>
      </c>
    </row>
    <row r="219" spans="1:33" x14ac:dyDescent="0.2">
      <c r="A219" s="101">
        <v>436</v>
      </c>
      <c r="B219" s="102">
        <v>436049163</v>
      </c>
      <c r="C219" s="103" t="s">
        <v>505</v>
      </c>
      <c r="D219" s="104">
        <v>49</v>
      </c>
      <c r="E219" s="103" t="s">
        <v>81</v>
      </c>
      <c r="F219" s="104">
        <v>163</v>
      </c>
      <c r="G219" s="103" t="s">
        <v>195</v>
      </c>
      <c r="H219" s="105">
        <v>1</v>
      </c>
      <c r="I219" s="106">
        <v>10460</v>
      </c>
      <c r="J219" s="106">
        <v>117</v>
      </c>
      <c r="K219" s="106">
        <v>0</v>
      </c>
      <c r="L219" s="106">
        <v>937.65</v>
      </c>
      <c r="M219" s="107">
        <v>11514.65</v>
      </c>
      <c r="O219" s="108">
        <v>0</v>
      </c>
      <c r="P219" s="105">
        <v>0</v>
      </c>
      <c r="Q219" s="109">
        <v>0.09</v>
      </c>
      <c r="R219" s="109">
        <v>9.7438916190428812E-2</v>
      </c>
      <c r="S219" s="110">
        <v>0</v>
      </c>
      <c r="U219" s="111">
        <v>10577</v>
      </c>
      <c r="V219" s="112">
        <v>0</v>
      </c>
      <c r="W219" s="112">
        <v>0</v>
      </c>
      <c r="X219" s="112">
        <v>0</v>
      </c>
      <c r="Y219" s="112">
        <v>938</v>
      </c>
      <c r="Z219" s="113">
        <v>11515</v>
      </c>
      <c r="AA219" s="93"/>
      <c r="AB219" s="111">
        <v>0</v>
      </c>
      <c r="AC219" s="112">
        <v>0</v>
      </c>
      <c r="AD219" s="112">
        <v>0</v>
      </c>
      <c r="AE219" s="112">
        <v>0</v>
      </c>
      <c r="AF219" s="112">
        <v>0</v>
      </c>
      <c r="AG219" s="113">
        <v>0</v>
      </c>
    </row>
    <row r="220" spans="1:33" x14ac:dyDescent="0.2">
      <c r="A220" s="101">
        <v>436</v>
      </c>
      <c r="B220" s="102">
        <v>436049165</v>
      </c>
      <c r="C220" s="103" t="s">
        <v>505</v>
      </c>
      <c r="D220" s="104">
        <v>49</v>
      </c>
      <c r="E220" s="103" t="s">
        <v>81</v>
      </c>
      <c r="F220" s="104">
        <v>165</v>
      </c>
      <c r="G220" s="103" t="s">
        <v>197</v>
      </c>
      <c r="H220" s="105">
        <v>25</v>
      </c>
      <c r="I220" s="106">
        <v>12468</v>
      </c>
      <c r="J220" s="106">
        <v>468</v>
      </c>
      <c r="K220" s="106">
        <v>0</v>
      </c>
      <c r="L220" s="106">
        <v>937.65</v>
      </c>
      <c r="M220" s="107">
        <v>13873.65</v>
      </c>
      <c r="O220" s="108">
        <v>3.2165284588002816</v>
      </c>
      <c r="P220" s="105">
        <v>0</v>
      </c>
      <c r="Q220" s="109">
        <v>9.8299999999999998E-2</v>
      </c>
      <c r="R220" s="109">
        <v>0.1089244649244638</v>
      </c>
      <c r="S220" s="110">
        <v>0</v>
      </c>
      <c r="U220" s="111">
        <v>365009</v>
      </c>
      <c r="V220" s="112">
        <v>0</v>
      </c>
      <c r="W220" s="112">
        <v>-41609.01214304044</v>
      </c>
      <c r="X220" s="112">
        <v>0</v>
      </c>
      <c r="Y220" s="112">
        <v>23441</v>
      </c>
      <c r="Z220" s="113">
        <v>346840.98785695957</v>
      </c>
      <c r="AA220" s="93"/>
      <c r="AB220" s="111">
        <v>11</v>
      </c>
      <c r="AC220" s="112">
        <v>3.2165284588002816</v>
      </c>
      <c r="AD220" s="112">
        <v>41609.01214304044</v>
      </c>
      <c r="AE220" s="112">
        <v>0</v>
      </c>
      <c r="AF220" s="112">
        <v>3016</v>
      </c>
      <c r="AG220" s="113">
        <v>44625</v>
      </c>
    </row>
    <row r="221" spans="1:33" x14ac:dyDescent="0.2">
      <c r="A221" s="101">
        <v>436</v>
      </c>
      <c r="B221" s="102">
        <v>436049176</v>
      </c>
      <c r="C221" s="103" t="s">
        <v>505</v>
      </c>
      <c r="D221" s="104">
        <v>49</v>
      </c>
      <c r="E221" s="103" t="s">
        <v>81</v>
      </c>
      <c r="F221" s="104">
        <v>176</v>
      </c>
      <c r="G221" s="103" t="s">
        <v>208</v>
      </c>
      <c r="H221" s="105">
        <v>17</v>
      </c>
      <c r="I221" s="106">
        <v>13808</v>
      </c>
      <c r="J221" s="106">
        <v>4945</v>
      </c>
      <c r="K221" s="106">
        <v>0</v>
      </c>
      <c r="L221" s="106">
        <v>937.65</v>
      </c>
      <c r="M221" s="107">
        <v>19690.650000000001</v>
      </c>
      <c r="O221" s="108">
        <v>0</v>
      </c>
      <c r="P221" s="105">
        <v>0</v>
      </c>
      <c r="Q221" s="109">
        <v>0.09</v>
      </c>
      <c r="R221" s="109">
        <v>9.1492336245101724E-2</v>
      </c>
      <c r="S221" s="110">
        <v>0</v>
      </c>
      <c r="U221" s="111">
        <v>318801</v>
      </c>
      <c r="V221" s="112">
        <v>0</v>
      </c>
      <c r="W221" s="112">
        <v>0</v>
      </c>
      <c r="X221" s="112">
        <v>0</v>
      </c>
      <c r="Y221" s="112">
        <v>15940</v>
      </c>
      <c r="Z221" s="113">
        <v>334741</v>
      </c>
      <c r="AA221" s="93"/>
      <c r="AB221" s="111">
        <v>0</v>
      </c>
      <c r="AC221" s="112">
        <v>0</v>
      </c>
      <c r="AD221" s="112">
        <v>0</v>
      </c>
      <c r="AE221" s="112">
        <v>0</v>
      </c>
      <c r="AF221" s="112">
        <v>0</v>
      </c>
      <c r="AG221" s="113">
        <v>0</v>
      </c>
    </row>
    <row r="222" spans="1:33" x14ac:dyDescent="0.2">
      <c r="A222" s="101">
        <v>436</v>
      </c>
      <c r="B222" s="102">
        <v>436049199</v>
      </c>
      <c r="C222" s="103" t="s">
        <v>505</v>
      </c>
      <c r="D222" s="104">
        <v>49</v>
      </c>
      <c r="E222" s="103" t="s">
        <v>81</v>
      </c>
      <c r="F222" s="104">
        <v>199</v>
      </c>
      <c r="G222" s="103" t="s">
        <v>231</v>
      </c>
      <c r="H222" s="105">
        <v>1</v>
      </c>
      <c r="I222" s="106">
        <v>16425</v>
      </c>
      <c r="J222" s="106">
        <v>11039</v>
      </c>
      <c r="K222" s="106">
        <v>0</v>
      </c>
      <c r="L222" s="106">
        <v>937.65</v>
      </c>
      <c r="M222" s="107">
        <v>28401.65</v>
      </c>
      <c r="O222" s="108">
        <v>0</v>
      </c>
      <c r="P222" s="105">
        <v>0</v>
      </c>
      <c r="Q222" s="109">
        <v>0.09</v>
      </c>
      <c r="R222" s="109">
        <v>1.05124325740629E-3</v>
      </c>
      <c r="S222" s="110">
        <v>0</v>
      </c>
      <c r="U222" s="111">
        <v>27464</v>
      </c>
      <c r="V222" s="112">
        <v>0</v>
      </c>
      <c r="W222" s="112">
        <v>0</v>
      </c>
      <c r="X222" s="112">
        <v>0</v>
      </c>
      <c r="Y222" s="112">
        <v>938</v>
      </c>
      <c r="Z222" s="113">
        <v>28402</v>
      </c>
      <c r="AA222" s="93"/>
      <c r="AB222" s="111">
        <v>0</v>
      </c>
      <c r="AC222" s="112">
        <v>0</v>
      </c>
      <c r="AD222" s="112">
        <v>0</v>
      </c>
      <c r="AE222" s="112">
        <v>0</v>
      </c>
      <c r="AF222" s="112">
        <v>0</v>
      </c>
      <c r="AG222" s="113">
        <v>0</v>
      </c>
    </row>
    <row r="223" spans="1:33" x14ac:dyDescent="0.2">
      <c r="A223" s="101">
        <v>436</v>
      </c>
      <c r="B223" s="102">
        <v>436049243</v>
      </c>
      <c r="C223" s="103" t="s">
        <v>505</v>
      </c>
      <c r="D223" s="104">
        <v>49</v>
      </c>
      <c r="E223" s="103" t="s">
        <v>81</v>
      </c>
      <c r="F223" s="104">
        <v>243</v>
      </c>
      <c r="G223" s="103" t="s">
        <v>275</v>
      </c>
      <c r="H223" s="105">
        <v>1</v>
      </c>
      <c r="I223" s="106">
        <v>9496</v>
      </c>
      <c r="J223" s="106">
        <v>1973</v>
      </c>
      <c r="K223" s="106">
        <v>0</v>
      </c>
      <c r="L223" s="106">
        <v>937.65</v>
      </c>
      <c r="M223" s="107">
        <v>12406.65</v>
      </c>
      <c r="O223" s="108">
        <v>0</v>
      </c>
      <c r="P223" s="105">
        <v>0</v>
      </c>
      <c r="Q223" s="109">
        <v>0.09</v>
      </c>
      <c r="R223" s="109">
        <v>5.196919586008473E-3</v>
      </c>
      <c r="S223" s="110">
        <v>0</v>
      </c>
      <c r="U223" s="111">
        <v>11469</v>
      </c>
      <c r="V223" s="112">
        <v>0</v>
      </c>
      <c r="W223" s="112">
        <v>0</v>
      </c>
      <c r="X223" s="112">
        <v>0</v>
      </c>
      <c r="Y223" s="112">
        <v>938</v>
      </c>
      <c r="Z223" s="113">
        <v>12407</v>
      </c>
      <c r="AA223" s="93"/>
      <c r="AB223" s="111">
        <v>0</v>
      </c>
      <c r="AC223" s="112">
        <v>0</v>
      </c>
      <c r="AD223" s="112">
        <v>0</v>
      </c>
      <c r="AE223" s="112">
        <v>0</v>
      </c>
      <c r="AF223" s="112">
        <v>0</v>
      </c>
      <c r="AG223" s="113">
        <v>0</v>
      </c>
    </row>
    <row r="224" spans="1:33" x14ac:dyDescent="0.2">
      <c r="A224" s="101">
        <v>436</v>
      </c>
      <c r="B224" s="102">
        <v>436049244</v>
      </c>
      <c r="C224" s="103" t="s">
        <v>505</v>
      </c>
      <c r="D224" s="104">
        <v>49</v>
      </c>
      <c r="E224" s="103" t="s">
        <v>81</v>
      </c>
      <c r="F224" s="104">
        <v>244</v>
      </c>
      <c r="G224" s="103" t="s">
        <v>276</v>
      </c>
      <c r="H224" s="105">
        <v>7</v>
      </c>
      <c r="I224" s="106">
        <v>10460</v>
      </c>
      <c r="J224" s="106">
        <v>4075</v>
      </c>
      <c r="K224" s="106">
        <v>0</v>
      </c>
      <c r="L224" s="106">
        <v>937.65</v>
      </c>
      <c r="M224" s="107">
        <v>15472.65</v>
      </c>
      <c r="O224" s="108">
        <v>0.79947494772544081</v>
      </c>
      <c r="P224" s="105">
        <v>0</v>
      </c>
      <c r="Q224" s="109">
        <v>0.09</v>
      </c>
      <c r="R224" s="109">
        <v>0.12055942472000247</v>
      </c>
      <c r="S224" s="110">
        <v>0</v>
      </c>
      <c r="U224" s="111">
        <v>113365</v>
      </c>
      <c r="V224" s="112">
        <v>0</v>
      </c>
      <c r="W224" s="112">
        <v>-11620.368365189282</v>
      </c>
      <c r="X224" s="112">
        <v>0</v>
      </c>
      <c r="Y224" s="112">
        <v>6564</v>
      </c>
      <c r="Z224" s="113">
        <v>108308.63163481072</v>
      </c>
      <c r="AA224" s="93"/>
      <c r="AB224" s="111">
        <v>1</v>
      </c>
      <c r="AC224" s="112">
        <v>0.79947494772544081</v>
      </c>
      <c r="AD224" s="112">
        <v>11620.368365189282</v>
      </c>
      <c r="AE224" s="112">
        <v>0</v>
      </c>
      <c r="AF224" s="112">
        <v>750</v>
      </c>
      <c r="AG224" s="113">
        <v>12370</v>
      </c>
    </row>
    <row r="225" spans="1:33" x14ac:dyDescent="0.2">
      <c r="A225" s="101">
        <v>436</v>
      </c>
      <c r="B225" s="102">
        <v>436049248</v>
      </c>
      <c r="C225" s="103" t="s">
        <v>505</v>
      </c>
      <c r="D225" s="104">
        <v>49</v>
      </c>
      <c r="E225" s="103" t="s">
        <v>81</v>
      </c>
      <c r="F225" s="104">
        <v>248</v>
      </c>
      <c r="G225" s="103" t="s">
        <v>280</v>
      </c>
      <c r="H225" s="105">
        <v>2</v>
      </c>
      <c r="I225" s="106">
        <v>11499</v>
      </c>
      <c r="J225" s="106">
        <v>887</v>
      </c>
      <c r="K225" s="106">
        <v>0</v>
      </c>
      <c r="L225" s="106">
        <v>937.65</v>
      </c>
      <c r="M225" s="107">
        <v>13323.65</v>
      </c>
      <c r="O225" s="108">
        <v>0</v>
      </c>
      <c r="P225" s="105">
        <v>0</v>
      </c>
      <c r="Q225" s="109">
        <v>0.09</v>
      </c>
      <c r="R225" s="109">
        <v>5.1945859619381911E-2</v>
      </c>
      <c r="S225" s="110">
        <v>0</v>
      </c>
      <c r="U225" s="111">
        <v>24772</v>
      </c>
      <c r="V225" s="112">
        <v>0</v>
      </c>
      <c r="W225" s="112">
        <v>0</v>
      </c>
      <c r="X225" s="112">
        <v>0</v>
      </c>
      <c r="Y225" s="112">
        <v>1875</v>
      </c>
      <c r="Z225" s="113">
        <v>26647</v>
      </c>
      <c r="AA225" s="93"/>
      <c r="AB225" s="111">
        <v>0</v>
      </c>
      <c r="AC225" s="112">
        <v>0</v>
      </c>
      <c r="AD225" s="112">
        <v>0</v>
      </c>
      <c r="AE225" s="112">
        <v>0</v>
      </c>
      <c r="AF225" s="112">
        <v>0</v>
      </c>
      <c r="AG225" s="113">
        <v>0</v>
      </c>
    </row>
    <row r="226" spans="1:33" x14ac:dyDescent="0.2">
      <c r="A226" s="101">
        <v>436</v>
      </c>
      <c r="B226" s="102">
        <v>436049262</v>
      </c>
      <c r="C226" s="103" t="s">
        <v>505</v>
      </c>
      <c r="D226" s="104">
        <v>49</v>
      </c>
      <c r="E226" s="103" t="s">
        <v>81</v>
      </c>
      <c r="F226" s="104">
        <v>262</v>
      </c>
      <c r="G226" s="103" t="s">
        <v>294</v>
      </c>
      <c r="H226" s="105">
        <v>1</v>
      </c>
      <c r="I226" s="106">
        <v>15460</v>
      </c>
      <c r="J226" s="106">
        <v>7245</v>
      </c>
      <c r="K226" s="106">
        <v>0</v>
      </c>
      <c r="L226" s="106">
        <v>937.65</v>
      </c>
      <c r="M226" s="107">
        <v>23642.65</v>
      </c>
      <c r="O226" s="108">
        <v>0</v>
      </c>
      <c r="P226" s="105">
        <v>0</v>
      </c>
      <c r="Q226" s="109">
        <v>0.09</v>
      </c>
      <c r="R226" s="109">
        <v>6.7699523771346692E-2</v>
      </c>
      <c r="S226" s="110">
        <v>0</v>
      </c>
      <c r="U226" s="111">
        <v>22705</v>
      </c>
      <c r="V226" s="112">
        <v>0</v>
      </c>
      <c r="W226" s="112">
        <v>0</v>
      </c>
      <c r="X226" s="112">
        <v>0</v>
      </c>
      <c r="Y226" s="112">
        <v>938</v>
      </c>
      <c r="Z226" s="113">
        <v>23643</v>
      </c>
      <c r="AA226" s="93"/>
      <c r="AB226" s="111">
        <v>0</v>
      </c>
      <c r="AC226" s="112">
        <v>0</v>
      </c>
      <c r="AD226" s="112">
        <v>0</v>
      </c>
      <c r="AE226" s="112">
        <v>0</v>
      </c>
      <c r="AF226" s="112">
        <v>0</v>
      </c>
      <c r="AG226" s="113">
        <v>0</v>
      </c>
    </row>
    <row r="227" spans="1:33" x14ac:dyDescent="0.2">
      <c r="A227" s="101">
        <v>436</v>
      </c>
      <c r="B227" s="102">
        <v>436049274</v>
      </c>
      <c r="C227" s="103" t="s">
        <v>505</v>
      </c>
      <c r="D227" s="104">
        <v>49</v>
      </c>
      <c r="E227" s="103" t="s">
        <v>81</v>
      </c>
      <c r="F227" s="104">
        <v>274</v>
      </c>
      <c r="G227" s="103" t="s">
        <v>306</v>
      </c>
      <c r="H227" s="105">
        <v>9</v>
      </c>
      <c r="I227" s="106">
        <v>13894</v>
      </c>
      <c r="J227" s="106">
        <v>6647</v>
      </c>
      <c r="K227" s="106">
        <v>0</v>
      </c>
      <c r="L227" s="106">
        <v>937.65</v>
      </c>
      <c r="M227" s="107">
        <v>21478.65</v>
      </c>
      <c r="O227" s="108">
        <v>0</v>
      </c>
      <c r="P227" s="105">
        <v>0</v>
      </c>
      <c r="Q227" s="109">
        <v>0.09</v>
      </c>
      <c r="R227" s="109">
        <v>8.099164970829216E-2</v>
      </c>
      <c r="S227" s="110">
        <v>0</v>
      </c>
      <c r="U227" s="111">
        <v>184869</v>
      </c>
      <c r="V227" s="112">
        <v>0</v>
      </c>
      <c r="W227" s="112">
        <v>0</v>
      </c>
      <c r="X227" s="112">
        <v>0</v>
      </c>
      <c r="Y227" s="112">
        <v>8438</v>
      </c>
      <c r="Z227" s="113">
        <v>193307</v>
      </c>
      <c r="AA227" s="93"/>
      <c r="AB227" s="111">
        <v>0</v>
      </c>
      <c r="AC227" s="112">
        <v>0</v>
      </c>
      <c r="AD227" s="112">
        <v>0</v>
      </c>
      <c r="AE227" s="112">
        <v>0</v>
      </c>
      <c r="AF227" s="112">
        <v>0</v>
      </c>
      <c r="AG227" s="113">
        <v>0</v>
      </c>
    </row>
    <row r="228" spans="1:33" x14ac:dyDescent="0.2">
      <c r="A228" s="101">
        <v>436</v>
      </c>
      <c r="B228" s="102">
        <v>436049308</v>
      </c>
      <c r="C228" s="103" t="s">
        <v>505</v>
      </c>
      <c r="D228" s="104">
        <v>49</v>
      </c>
      <c r="E228" s="103" t="s">
        <v>81</v>
      </c>
      <c r="F228" s="104">
        <v>308</v>
      </c>
      <c r="G228" s="103" t="s">
        <v>340</v>
      </c>
      <c r="H228" s="105">
        <v>3</v>
      </c>
      <c r="I228" s="106">
        <v>13442</v>
      </c>
      <c r="J228" s="106">
        <v>7217</v>
      </c>
      <c r="K228" s="106">
        <v>0</v>
      </c>
      <c r="L228" s="106">
        <v>937.65</v>
      </c>
      <c r="M228" s="107">
        <v>21596.65</v>
      </c>
      <c r="O228" s="108">
        <v>0</v>
      </c>
      <c r="P228" s="105">
        <v>0</v>
      </c>
      <c r="Q228" s="109">
        <v>0.09</v>
      </c>
      <c r="R228" s="109">
        <v>1.9745252028527706E-3</v>
      </c>
      <c r="S228" s="110">
        <v>0</v>
      </c>
      <c r="U228" s="111">
        <v>61977</v>
      </c>
      <c r="V228" s="112">
        <v>0</v>
      </c>
      <c r="W228" s="112">
        <v>0</v>
      </c>
      <c r="X228" s="112">
        <v>0</v>
      </c>
      <c r="Y228" s="112">
        <v>2814</v>
      </c>
      <c r="Z228" s="113">
        <v>64791</v>
      </c>
      <c r="AA228" s="93"/>
      <c r="AB228" s="111">
        <v>0</v>
      </c>
      <c r="AC228" s="112">
        <v>0</v>
      </c>
      <c r="AD228" s="112">
        <v>0</v>
      </c>
      <c r="AE228" s="112">
        <v>0</v>
      </c>
      <c r="AF228" s="112">
        <v>0</v>
      </c>
      <c r="AG228" s="113">
        <v>0</v>
      </c>
    </row>
    <row r="229" spans="1:33" x14ac:dyDescent="0.2">
      <c r="A229" s="101">
        <v>436</v>
      </c>
      <c r="B229" s="102">
        <v>436049336</v>
      </c>
      <c r="C229" s="103" t="s">
        <v>505</v>
      </c>
      <c r="D229" s="104">
        <v>49</v>
      </c>
      <c r="E229" s="103" t="s">
        <v>81</v>
      </c>
      <c r="F229" s="104">
        <v>336</v>
      </c>
      <c r="G229" s="103" t="s">
        <v>368</v>
      </c>
      <c r="H229" s="105">
        <v>2</v>
      </c>
      <c r="I229" s="106">
        <v>10460</v>
      </c>
      <c r="J229" s="106">
        <v>2765</v>
      </c>
      <c r="K229" s="106">
        <v>0</v>
      </c>
      <c r="L229" s="106">
        <v>937.65</v>
      </c>
      <c r="M229" s="107">
        <v>14162.65</v>
      </c>
      <c r="O229" s="108">
        <v>0</v>
      </c>
      <c r="P229" s="105">
        <v>0</v>
      </c>
      <c r="Q229" s="109">
        <v>0.09</v>
      </c>
      <c r="R229" s="109">
        <v>4.3162983240578393E-2</v>
      </c>
      <c r="S229" s="110">
        <v>0</v>
      </c>
      <c r="U229" s="111">
        <v>26450</v>
      </c>
      <c r="V229" s="112">
        <v>0</v>
      </c>
      <c r="W229" s="112">
        <v>0</v>
      </c>
      <c r="X229" s="112">
        <v>0</v>
      </c>
      <c r="Y229" s="112">
        <v>1876</v>
      </c>
      <c r="Z229" s="113">
        <v>28326</v>
      </c>
      <c r="AA229" s="93"/>
      <c r="AB229" s="111">
        <v>0</v>
      </c>
      <c r="AC229" s="112">
        <v>0</v>
      </c>
      <c r="AD229" s="112">
        <v>0</v>
      </c>
      <c r="AE229" s="112">
        <v>0</v>
      </c>
      <c r="AF229" s="112">
        <v>0</v>
      </c>
      <c r="AG229" s="113">
        <v>0</v>
      </c>
    </row>
    <row r="230" spans="1:33" x14ac:dyDescent="0.2">
      <c r="A230" s="101">
        <v>436</v>
      </c>
      <c r="B230" s="102">
        <v>436049625</v>
      </c>
      <c r="C230" s="103" t="s">
        <v>505</v>
      </c>
      <c r="D230" s="104">
        <v>49</v>
      </c>
      <c r="E230" s="103" t="s">
        <v>81</v>
      </c>
      <c r="F230" s="104">
        <v>625</v>
      </c>
      <c r="G230" s="103" t="s">
        <v>395</v>
      </c>
      <c r="H230" s="105">
        <v>1</v>
      </c>
      <c r="I230" s="106">
        <v>15460</v>
      </c>
      <c r="J230" s="106">
        <v>2689</v>
      </c>
      <c r="K230" s="106">
        <v>0</v>
      </c>
      <c r="L230" s="106">
        <v>937.65</v>
      </c>
      <c r="M230" s="107">
        <v>19086.650000000001</v>
      </c>
      <c r="O230" s="108">
        <v>0</v>
      </c>
      <c r="P230" s="105">
        <v>0</v>
      </c>
      <c r="Q230" s="109">
        <v>0.09</v>
      </c>
      <c r="R230" s="109">
        <v>4.3788060952530267E-3</v>
      </c>
      <c r="S230" s="110">
        <v>0</v>
      </c>
      <c r="U230" s="111">
        <v>18149</v>
      </c>
      <c r="V230" s="112">
        <v>0</v>
      </c>
      <c r="W230" s="112">
        <v>0</v>
      </c>
      <c r="X230" s="112">
        <v>0</v>
      </c>
      <c r="Y230" s="112">
        <v>938</v>
      </c>
      <c r="Z230" s="113">
        <v>19087</v>
      </c>
      <c r="AA230" s="93"/>
      <c r="AB230" s="111">
        <v>0</v>
      </c>
      <c r="AC230" s="112">
        <v>0</v>
      </c>
      <c r="AD230" s="112">
        <v>0</v>
      </c>
      <c r="AE230" s="112">
        <v>0</v>
      </c>
      <c r="AF230" s="112">
        <v>0</v>
      </c>
      <c r="AG230" s="113">
        <v>0</v>
      </c>
    </row>
    <row r="231" spans="1:33" x14ac:dyDescent="0.2">
      <c r="A231" s="101">
        <v>437</v>
      </c>
      <c r="B231" s="102">
        <v>437035035</v>
      </c>
      <c r="C231" s="103" t="s">
        <v>506</v>
      </c>
      <c r="D231" s="104">
        <v>35</v>
      </c>
      <c r="E231" s="103" t="s">
        <v>67</v>
      </c>
      <c r="F231" s="104">
        <v>35</v>
      </c>
      <c r="G231" s="103" t="s">
        <v>67</v>
      </c>
      <c r="H231" s="105">
        <v>266</v>
      </c>
      <c r="I231" s="106">
        <v>14683</v>
      </c>
      <c r="J231" s="106">
        <v>5063</v>
      </c>
      <c r="K231" s="106">
        <v>621.65789473684208</v>
      </c>
      <c r="L231" s="106">
        <v>937.65</v>
      </c>
      <c r="M231" s="107">
        <v>21305.307894736845</v>
      </c>
      <c r="O231" s="108">
        <v>0</v>
      </c>
      <c r="P231" s="105">
        <v>0</v>
      </c>
      <c r="Q231" s="109">
        <v>0.18</v>
      </c>
      <c r="R231" s="109">
        <v>0.16912741853149985</v>
      </c>
      <c r="S231" s="110">
        <v>0</v>
      </c>
      <c r="U231" s="111">
        <v>5252436</v>
      </c>
      <c r="V231" s="112">
        <v>165361</v>
      </c>
      <c r="W231" s="112">
        <v>0</v>
      </c>
      <c r="X231" s="112">
        <v>0</v>
      </c>
      <c r="Y231" s="112">
        <v>249415</v>
      </c>
      <c r="Z231" s="113">
        <v>5667212</v>
      </c>
      <c r="AA231" s="93"/>
      <c r="AB231" s="111">
        <v>0</v>
      </c>
      <c r="AC231" s="112">
        <v>0</v>
      </c>
      <c r="AD231" s="112">
        <v>0</v>
      </c>
      <c r="AE231" s="112">
        <v>0</v>
      </c>
      <c r="AF231" s="112">
        <v>0</v>
      </c>
      <c r="AG231" s="113">
        <v>0</v>
      </c>
    </row>
    <row r="232" spans="1:33" x14ac:dyDescent="0.2">
      <c r="A232" s="101">
        <v>437</v>
      </c>
      <c r="B232" s="102">
        <v>437035073</v>
      </c>
      <c r="C232" s="103" t="s">
        <v>506</v>
      </c>
      <c r="D232" s="104">
        <v>35</v>
      </c>
      <c r="E232" s="103" t="s">
        <v>67</v>
      </c>
      <c r="F232" s="104">
        <v>73</v>
      </c>
      <c r="G232" s="103" t="s">
        <v>105</v>
      </c>
      <c r="H232" s="105">
        <v>1</v>
      </c>
      <c r="I232" s="106">
        <v>11312.126870607293</v>
      </c>
      <c r="J232" s="106">
        <v>7880</v>
      </c>
      <c r="K232" s="106">
        <v>0</v>
      </c>
      <c r="L232" s="106">
        <v>937.65</v>
      </c>
      <c r="M232" s="107">
        <v>20129.776870607297</v>
      </c>
      <c r="O232" s="108">
        <v>0</v>
      </c>
      <c r="P232" s="105">
        <v>0</v>
      </c>
      <c r="Q232" s="109">
        <v>0.09</v>
      </c>
      <c r="R232" s="109">
        <v>1.0020606113344996E-2</v>
      </c>
      <c r="S232" s="110">
        <v>0</v>
      </c>
      <c r="U232" s="111">
        <v>19192</v>
      </c>
      <c r="V232" s="112">
        <v>0</v>
      </c>
      <c r="W232" s="112">
        <v>0</v>
      </c>
      <c r="X232" s="112">
        <v>0</v>
      </c>
      <c r="Y232" s="112">
        <v>938</v>
      </c>
      <c r="Z232" s="113">
        <v>20130</v>
      </c>
      <c r="AA232" s="93"/>
      <c r="AB232" s="111">
        <v>0</v>
      </c>
      <c r="AC232" s="112">
        <v>0</v>
      </c>
      <c r="AD232" s="112">
        <v>0</v>
      </c>
      <c r="AE232" s="112">
        <v>0</v>
      </c>
      <c r="AF232" s="112">
        <v>0</v>
      </c>
      <c r="AG232" s="113">
        <v>0</v>
      </c>
    </row>
    <row r="233" spans="1:33" x14ac:dyDescent="0.2">
      <c r="A233" s="101">
        <v>437</v>
      </c>
      <c r="B233" s="102">
        <v>437035093</v>
      </c>
      <c r="C233" s="103" t="s">
        <v>506</v>
      </c>
      <c r="D233" s="104">
        <v>35</v>
      </c>
      <c r="E233" s="103" t="s">
        <v>67</v>
      </c>
      <c r="F233" s="104">
        <v>93</v>
      </c>
      <c r="G233" s="103" t="s">
        <v>125</v>
      </c>
      <c r="H233" s="105">
        <v>1</v>
      </c>
      <c r="I233" s="106">
        <v>16181</v>
      </c>
      <c r="J233" s="106">
        <v>803</v>
      </c>
      <c r="K233" s="106">
        <v>0</v>
      </c>
      <c r="L233" s="106">
        <v>937.65</v>
      </c>
      <c r="M233" s="107">
        <v>17921.650000000001</v>
      </c>
      <c r="O233" s="108">
        <v>0</v>
      </c>
      <c r="P233" s="105">
        <v>0</v>
      </c>
      <c r="Q233" s="109">
        <v>0.09</v>
      </c>
      <c r="R233" s="109">
        <v>7.926438503009009E-2</v>
      </c>
      <c r="S233" s="110">
        <v>0</v>
      </c>
      <c r="U233" s="111">
        <v>16984</v>
      </c>
      <c r="V233" s="112">
        <v>0</v>
      </c>
      <c r="W233" s="112">
        <v>0</v>
      </c>
      <c r="X233" s="112">
        <v>0</v>
      </c>
      <c r="Y233" s="112">
        <v>938</v>
      </c>
      <c r="Z233" s="113">
        <v>17922</v>
      </c>
      <c r="AA233" s="93"/>
      <c r="AB233" s="111">
        <v>0</v>
      </c>
      <c r="AC233" s="112">
        <v>0</v>
      </c>
      <c r="AD233" s="112">
        <v>0</v>
      </c>
      <c r="AE233" s="112">
        <v>0</v>
      </c>
      <c r="AF233" s="112">
        <v>0</v>
      </c>
      <c r="AG233" s="113">
        <v>0</v>
      </c>
    </row>
    <row r="234" spans="1:33" x14ac:dyDescent="0.2">
      <c r="A234" s="101">
        <v>437</v>
      </c>
      <c r="B234" s="102">
        <v>437035189</v>
      </c>
      <c r="C234" s="103" t="s">
        <v>506</v>
      </c>
      <c r="D234" s="104">
        <v>35</v>
      </c>
      <c r="E234" s="103" t="s">
        <v>67</v>
      </c>
      <c r="F234" s="104">
        <v>189</v>
      </c>
      <c r="G234" s="103" t="s">
        <v>221</v>
      </c>
      <c r="H234" s="105">
        <v>1</v>
      </c>
      <c r="I234" s="106">
        <v>16181</v>
      </c>
      <c r="J234" s="106">
        <v>6221</v>
      </c>
      <c r="K234" s="106">
        <v>0</v>
      </c>
      <c r="L234" s="106">
        <v>937.65</v>
      </c>
      <c r="M234" s="107">
        <v>23339.65</v>
      </c>
      <c r="O234" s="108">
        <v>0</v>
      </c>
      <c r="P234" s="105">
        <v>0</v>
      </c>
      <c r="Q234" s="109">
        <v>0.09</v>
      </c>
      <c r="R234" s="109">
        <v>3.3315476927127468E-3</v>
      </c>
      <c r="S234" s="110">
        <v>0</v>
      </c>
      <c r="U234" s="111">
        <v>22402</v>
      </c>
      <c r="V234" s="112">
        <v>0</v>
      </c>
      <c r="W234" s="112">
        <v>0</v>
      </c>
      <c r="X234" s="112">
        <v>0</v>
      </c>
      <c r="Y234" s="112">
        <v>938</v>
      </c>
      <c r="Z234" s="113">
        <v>23340</v>
      </c>
      <c r="AA234" s="93"/>
      <c r="AB234" s="111">
        <v>0</v>
      </c>
      <c r="AC234" s="112">
        <v>0</v>
      </c>
      <c r="AD234" s="112">
        <v>0</v>
      </c>
      <c r="AE234" s="112">
        <v>0</v>
      </c>
      <c r="AF234" s="112">
        <v>0</v>
      </c>
      <c r="AG234" s="113">
        <v>0</v>
      </c>
    </row>
    <row r="235" spans="1:33" x14ac:dyDescent="0.2">
      <c r="A235" s="101">
        <v>437</v>
      </c>
      <c r="B235" s="102">
        <v>437035285</v>
      </c>
      <c r="C235" s="103" t="s">
        <v>506</v>
      </c>
      <c r="D235" s="104">
        <v>35</v>
      </c>
      <c r="E235" s="103" t="s">
        <v>67</v>
      </c>
      <c r="F235" s="104">
        <v>285</v>
      </c>
      <c r="G235" s="103" t="s">
        <v>317</v>
      </c>
      <c r="H235" s="105">
        <v>1</v>
      </c>
      <c r="I235" s="106">
        <v>11688.430466808875</v>
      </c>
      <c r="J235" s="106">
        <v>3297</v>
      </c>
      <c r="K235" s="106">
        <v>0</v>
      </c>
      <c r="L235" s="106">
        <v>937.65</v>
      </c>
      <c r="M235" s="107">
        <v>15923.080466808875</v>
      </c>
      <c r="O235" s="108">
        <v>0</v>
      </c>
      <c r="P235" s="105">
        <v>0</v>
      </c>
      <c r="Q235" s="109">
        <v>0.09</v>
      </c>
      <c r="R235" s="109">
        <v>3.6335617660578738E-2</v>
      </c>
      <c r="S235" s="110">
        <v>0</v>
      </c>
      <c r="U235" s="111">
        <v>14985</v>
      </c>
      <c r="V235" s="112">
        <v>0</v>
      </c>
      <c r="W235" s="112">
        <v>0</v>
      </c>
      <c r="X235" s="112">
        <v>0</v>
      </c>
      <c r="Y235" s="112">
        <v>938</v>
      </c>
      <c r="Z235" s="113">
        <v>15923</v>
      </c>
      <c r="AA235" s="93"/>
      <c r="AB235" s="111">
        <v>0</v>
      </c>
      <c r="AC235" s="112">
        <v>0</v>
      </c>
      <c r="AD235" s="112">
        <v>0</v>
      </c>
      <c r="AE235" s="112">
        <v>0</v>
      </c>
      <c r="AF235" s="112">
        <v>0</v>
      </c>
      <c r="AG235" s="113">
        <v>0</v>
      </c>
    </row>
    <row r="236" spans="1:33" x14ac:dyDescent="0.2">
      <c r="A236" s="101">
        <v>438</v>
      </c>
      <c r="B236" s="102">
        <v>438035035</v>
      </c>
      <c r="C236" s="103" t="s">
        <v>507</v>
      </c>
      <c r="D236" s="104">
        <v>35</v>
      </c>
      <c r="E236" s="103" t="s">
        <v>67</v>
      </c>
      <c r="F236" s="104">
        <v>35</v>
      </c>
      <c r="G236" s="103" t="s">
        <v>67</v>
      </c>
      <c r="H236" s="105">
        <v>335</v>
      </c>
      <c r="I236" s="106">
        <v>13694</v>
      </c>
      <c r="J236" s="106">
        <v>4722</v>
      </c>
      <c r="K236" s="106">
        <v>86.734328358208955</v>
      </c>
      <c r="L236" s="106">
        <v>937.65</v>
      </c>
      <c r="M236" s="107">
        <v>19440.38432835821</v>
      </c>
      <c r="O236" s="108">
        <v>0</v>
      </c>
      <c r="P236" s="105">
        <v>0</v>
      </c>
      <c r="Q236" s="109">
        <v>0.18</v>
      </c>
      <c r="R236" s="109">
        <v>0.16912741853149985</v>
      </c>
      <c r="S236" s="110">
        <v>0</v>
      </c>
      <c r="U236" s="111">
        <v>6169360</v>
      </c>
      <c r="V236" s="112">
        <v>29056</v>
      </c>
      <c r="W236" s="112">
        <v>0</v>
      </c>
      <c r="X236" s="112">
        <v>0</v>
      </c>
      <c r="Y236" s="112">
        <v>314114</v>
      </c>
      <c r="Z236" s="113">
        <v>6512530</v>
      </c>
      <c r="AA236" s="93"/>
      <c r="AB236" s="111">
        <v>0</v>
      </c>
      <c r="AC236" s="112">
        <v>0</v>
      </c>
      <c r="AD236" s="112">
        <v>0</v>
      </c>
      <c r="AE236" s="112">
        <v>0</v>
      </c>
      <c r="AF236" s="112">
        <v>0</v>
      </c>
      <c r="AG236" s="113">
        <v>0</v>
      </c>
    </row>
    <row r="237" spans="1:33" x14ac:dyDescent="0.2">
      <c r="A237" s="101">
        <v>438</v>
      </c>
      <c r="B237" s="102">
        <v>438035057</v>
      </c>
      <c r="C237" s="103" t="s">
        <v>507</v>
      </c>
      <c r="D237" s="104">
        <v>35</v>
      </c>
      <c r="E237" s="103" t="s">
        <v>67</v>
      </c>
      <c r="F237" s="104">
        <v>57</v>
      </c>
      <c r="G237" s="103" t="s">
        <v>89</v>
      </c>
      <c r="H237" s="105">
        <v>2</v>
      </c>
      <c r="I237" s="106">
        <v>10494</v>
      </c>
      <c r="J237" s="106">
        <v>255</v>
      </c>
      <c r="K237" s="106">
        <v>0</v>
      </c>
      <c r="L237" s="106">
        <v>937.65</v>
      </c>
      <c r="M237" s="107">
        <v>11686.65</v>
      </c>
      <c r="O237" s="108">
        <v>0</v>
      </c>
      <c r="P237" s="105">
        <v>0</v>
      </c>
      <c r="Q237" s="109">
        <v>0.18</v>
      </c>
      <c r="R237" s="109">
        <v>0.13557285142841133</v>
      </c>
      <c r="S237" s="110">
        <v>0</v>
      </c>
      <c r="U237" s="111">
        <v>21498</v>
      </c>
      <c r="V237" s="112">
        <v>0</v>
      </c>
      <c r="W237" s="112">
        <v>0</v>
      </c>
      <c r="X237" s="112">
        <v>0</v>
      </c>
      <c r="Y237" s="112">
        <v>1876</v>
      </c>
      <c r="Z237" s="113">
        <v>23374</v>
      </c>
      <c r="AA237" s="93"/>
      <c r="AB237" s="111">
        <v>0</v>
      </c>
      <c r="AC237" s="112">
        <v>0</v>
      </c>
      <c r="AD237" s="112">
        <v>0</v>
      </c>
      <c r="AE237" s="112">
        <v>0</v>
      </c>
      <c r="AF237" s="112">
        <v>0</v>
      </c>
      <c r="AG237" s="113">
        <v>0</v>
      </c>
    </row>
    <row r="238" spans="1:33" x14ac:dyDescent="0.2">
      <c r="A238" s="101">
        <v>438</v>
      </c>
      <c r="B238" s="102">
        <v>438035244</v>
      </c>
      <c r="C238" s="103" t="s">
        <v>507</v>
      </c>
      <c r="D238" s="104">
        <v>35</v>
      </c>
      <c r="E238" s="103" t="s">
        <v>67</v>
      </c>
      <c r="F238" s="104">
        <v>244</v>
      </c>
      <c r="G238" s="103" t="s">
        <v>276</v>
      </c>
      <c r="H238" s="105">
        <v>6</v>
      </c>
      <c r="I238" s="106">
        <v>11110</v>
      </c>
      <c r="J238" s="106">
        <v>4329</v>
      </c>
      <c r="K238" s="106">
        <v>0</v>
      </c>
      <c r="L238" s="106">
        <v>937.65</v>
      </c>
      <c r="M238" s="107">
        <v>16376.65</v>
      </c>
      <c r="O238" s="108">
        <v>2.3984248431763224</v>
      </c>
      <c r="P238" s="105">
        <v>0</v>
      </c>
      <c r="Q238" s="109">
        <v>0.09</v>
      </c>
      <c r="R238" s="109">
        <v>0.12055942472000247</v>
      </c>
      <c r="S238" s="110">
        <v>0</v>
      </c>
      <c r="U238" s="111">
        <v>129663</v>
      </c>
      <c r="V238" s="112">
        <v>0</v>
      </c>
      <c r="W238" s="112">
        <v>-37029.281153799238</v>
      </c>
      <c r="X238" s="112">
        <v>0</v>
      </c>
      <c r="Y238" s="112">
        <v>5626</v>
      </c>
      <c r="Z238" s="113">
        <v>98259.718846200762</v>
      </c>
      <c r="AA238" s="93"/>
      <c r="AB238" s="111">
        <v>3</v>
      </c>
      <c r="AC238" s="112">
        <v>2.3984248431763224</v>
      </c>
      <c r="AD238" s="112">
        <v>37029.281153799238</v>
      </c>
      <c r="AE238" s="112">
        <v>0</v>
      </c>
      <c r="AF238" s="112">
        <v>2249</v>
      </c>
      <c r="AG238" s="113">
        <v>39278</v>
      </c>
    </row>
    <row r="239" spans="1:33" x14ac:dyDescent="0.2">
      <c r="A239" s="101">
        <v>438</v>
      </c>
      <c r="B239" s="102">
        <v>438035336</v>
      </c>
      <c r="C239" s="103" t="s">
        <v>507</v>
      </c>
      <c r="D239" s="104">
        <v>35</v>
      </c>
      <c r="E239" s="103" t="s">
        <v>67</v>
      </c>
      <c r="F239" s="104">
        <v>336</v>
      </c>
      <c r="G239" s="103" t="s">
        <v>368</v>
      </c>
      <c r="H239" s="105">
        <v>2</v>
      </c>
      <c r="I239" s="106">
        <v>12033.357723379762</v>
      </c>
      <c r="J239" s="106">
        <v>3181</v>
      </c>
      <c r="K239" s="106">
        <v>0</v>
      </c>
      <c r="L239" s="106">
        <v>937.65</v>
      </c>
      <c r="M239" s="107">
        <v>16152.007723379762</v>
      </c>
      <c r="O239" s="108">
        <v>0</v>
      </c>
      <c r="P239" s="105">
        <v>0</v>
      </c>
      <c r="Q239" s="109">
        <v>0.09</v>
      </c>
      <c r="R239" s="109">
        <v>4.3162983240578393E-2</v>
      </c>
      <c r="S239" s="110">
        <v>0</v>
      </c>
      <c r="U239" s="111">
        <v>30428</v>
      </c>
      <c r="V239" s="112">
        <v>0</v>
      </c>
      <c r="W239" s="112">
        <v>0</v>
      </c>
      <c r="X239" s="112">
        <v>0</v>
      </c>
      <c r="Y239" s="112">
        <v>1876</v>
      </c>
      <c r="Z239" s="113">
        <v>32304</v>
      </c>
      <c r="AA239" s="93"/>
      <c r="AB239" s="111">
        <v>0</v>
      </c>
      <c r="AC239" s="112">
        <v>0</v>
      </c>
      <c r="AD239" s="112">
        <v>0</v>
      </c>
      <c r="AE239" s="112">
        <v>0</v>
      </c>
      <c r="AF239" s="112">
        <v>0</v>
      </c>
      <c r="AG239" s="113">
        <v>0</v>
      </c>
    </row>
    <row r="240" spans="1:33" x14ac:dyDescent="0.2">
      <c r="A240" s="101">
        <v>439</v>
      </c>
      <c r="B240" s="102">
        <v>439035035</v>
      </c>
      <c r="C240" s="103" t="s">
        <v>508</v>
      </c>
      <c r="D240" s="104">
        <v>35</v>
      </c>
      <c r="E240" s="103" t="s">
        <v>67</v>
      </c>
      <c r="F240" s="104">
        <v>35</v>
      </c>
      <c r="G240" s="103" t="s">
        <v>67</v>
      </c>
      <c r="H240" s="105">
        <v>444</v>
      </c>
      <c r="I240" s="106">
        <v>12804</v>
      </c>
      <c r="J240" s="106">
        <v>4415</v>
      </c>
      <c r="K240" s="106">
        <v>0</v>
      </c>
      <c r="L240" s="106">
        <v>937.65</v>
      </c>
      <c r="M240" s="107">
        <v>18156.650000000001</v>
      </c>
      <c r="O240" s="108">
        <v>0</v>
      </c>
      <c r="P240" s="105">
        <v>0</v>
      </c>
      <c r="Q240" s="109">
        <v>0.18</v>
      </c>
      <c r="R240" s="109">
        <v>0.16912741853149985</v>
      </c>
      <c r="S240" s="110">
        <v>0</v>
      </c>
      <c r="U240" s="111">
        <v>7645236</v>
      </c>
      <c r="V240" s="112">
        <v>0</v>
      </c>
      <c r="W240" s="112">
        <v>0</v>
      </c>
      <c r="X240" s="112">
        <v>0</v>
      </c>
      <c r="Y240" s="112">
        <v>416317</v>
      </c>
      <c r="Z240" s="113">
        <v>8061553</v>
      </c>
      <c r="AA240" s="93"/>
      <c r="AB240" s="111">
        <v>34</v>
      </c>
      <c r="AC240" s="112">
        <v>0</v>
      </c>
      <c r="AD240" s="112">
        <v>0</v>
      </c>
      <c r="AE240" s="112">
        <v>0</v>
      </c>
      <c r="AF240" s="112">
        <v>0</v>
      </c>
      <c r="AG240" s="113">
        <v>0</v>
      </c>
    </row>
    <row r="241" spans="1:33" x14ac:dyDescent="0.2">
      <c r="A241" s="101">
        <v>440</v>
      </c>
      <c r="B241" s="102">
        <v>440149009</v>
      </c>
      <c r="C241" s="103" t="s">
        <v>509</v>
      </c>
      <c r="D241" s="104">
        <v>149</v>
      </c>
      <c r="E241" s="103" t="s">
        <v>181</v>
      </c>
      <c r="F241" s="104">
        <v>9</v>
      </c>
      <c r="G241" s="103" t="s">
        <v>41</v>
      </c>
      <c r="H241" s="105">
        <v>1</v>
      </c>
      <c r="I241" s="106">
        <v>13544</v>
      </c>
      <c r="J241" s="106">
        <v>8655</v>
      </c>
      <c r="K241" s="106">
        <v>0</v>
      </c>
      <c r="L241" s="106">
        <v>937.65</v>
      </c>
      <c r="M241" s="107">
        <v>23136.65</v>
      </c>
      <c r="O241" s="108">
        <v>0</v>
      </c>
      <c r="P241" s="105">
        <v>0</v>
      </c>
      <c r="Q241" s="109">
        <v>0.09</v>
      </c>
      <c r="R241" s="109">
        <v>1.8103446527849146E-3</v>
      </c>
      <c r="S241" s="110">
        <v>0</v>
      </c>
      <c r="U241" s="111">
        <v>22199</v>
      </c>
      <c r="V241" s="112">
        <v>0</v>
      </c>
      <c r="W241" s="112">
        <v>0</v>
      </c>
      <c r="X241" s="112">
        <v>0</v>
      </c>
      <c r="Y241" s="112">
        <v>938</v>
      </c>
      <c r="Z241" s="113">
        <v>23137</v>
      </c>
      <c r="AA241" s="93"/>
      <c r="AB241" s="111">
        <v>0</v>
      </c>
      <c r="AC241" s="112">
        <v>0</v>
      </c>
      <c r="AD241" s="112">
        <v>0</v>
      </c>
      <c r="AE241" s="112">
        <v>0</v>
      </c>
      <c r="AF241" s="112">
        <v>0</v>
      </c>
      <c r="AG241" s="113">
        <v>0</v>
      </c>
    </row>
    <row r="242" spans="1:33" x14ac:dyDescent="0.2">
      <c r="A242" s="101">
        <v>440</v>
      </c>
      <c r="B242" s="102">
        <v>440149128</v>
      </c>
      <c r="C242" s="103" t="s">
        <v>509</v>
      </c>
      <c r="D242" s="104">
        <v>149</v>
      </c>
      <c r="E242" s="103" t="s">
        <v>181</v>
      </c>
      <c r="F242" s="104">
        <v>128</v>
      </c>
      <c r="G242" s="103" t="s">
        <v>160</v>
      </c>
      <c r="H242" s="105">
        <v>3</v>
      </c>
      <c r="I242" s="106">
        <v>12196.58468970729</v>
      </c>
      <c r="J242" s="106">
        <v>616</v>
      </c>
      <c r="K242" s="106">
        <v>0</v>
      </c>
      <c r="L242" s="106">
        <v>937.65</v>
      </c>
      <c r="M242" s="107">
        <v>13750.234689707289</v>
      </c>
      <c r="O242" s="108">
        <v>0</v>
      </c>
      <c r="P242" s="105">
        <v>0</v>
      </c>
      <c r="Q242" s="109">
        <v>0.18</v>
      </c>
      <c r="R242" s="109">
        <v>3.7070806919853511E-2</v>
      </c>
      <c r="S242" s="110">
        <v>0</v>
      </c>
      <c r="U242" s="111">
        <v>38439</v>
      </c>
      <c r="V242" s="112">
        <v>0</v>
      </c>
      <c r="W242" s="112">
        <v>0</v>
      </c>
      <c r="X242" s="112">
        <v>0</v>
      </c>
      <c r="Y242" s="112">
        <v>2814</v>
      </c>
      <c r="Z242" s="113">
        <v>41253</v>
      </c>
      <c r="AA242" s="93"/>
      <c r="AB242" s="111">
        <v>0</v>
      </c>
      <c r="AC242" s="112">
        <v>0</v>
      </c>
      <c r="AD242" s="112">
        <v>0</v>
      </c>
      <c r="AE242" s="112">
        <v>0</v>
      </c>
      <c r="AF242" s="112">
        <v>0</v>
      </c>
      <c r="AG242" s="113">
        <v>0</v>
      </c>
    </row>
    <row r="243" spans="1:33" x14ac:dyDescent="0.2">
      <c r="A243" s="101">
        <v>440</v>
      </c>
      <c r="B243" s="102">
        <v>440149149</v>
      </c>
      <c r="C243" s="103" t="s">
        <v>509</v>
      </c>
      <c r="D243" s="104">
        <v>149</v>
      </c>
      <c r="E243" s="103" t="s">
        <v>181</v>
      </c>
      <c r="F243" s="104">
        <v>149</v>
      </c>
      <c r="G243" s="103" t="s">
        <v>181</v>
      </c>
      <c r="H243" s="105">
        <v>373</v>
      </c>
      <c r="I243" s="106">
        <v>12524</v>
      </c>
      <c r="J243" s="106">
        <v>186</v>
      </c>
      <c r="K243" s="106">
        <v>335.56032171581768</v>
      </c>
      <c r="L243" s="106">
        <v>937.65</v>
      </c>
      <c r="M243" s="107">
        <v>13983.210321715816</v>
      </c>
      <c r="O243" s="108">
        <v>0</v>
      </c>
      <c r="P243" s="105">
        <v>0</v>
      </c>
      <c r="Q243" s="109">
        <v>0.18</v>
      </c>
      <c r="R243" s="109">
        <v>0.11903121440246706</v>
      </c>
      <c r="S243" s="110">
        <v>0</v>
      </c>
      <c r="U243" s="111">
        <v>4740830</v>
      </c>
      <c r="V243" s="112">
        <v>125164</v>
      </c>
      <c r="W243" s="112">
        <v>0</v>
      </c>
      <c r="X243" s="112">
        <v>0</v>
      </c>
      <c r="Y243" s="112">
        <v>349743</v>
      </c>
      <c r="Z243" s="113">
        <v>5215737</v>
      </c>
      <c r="AA243" s="93"/>
      <c r="AB243" s="111">
        <v>11</v>
      </c>
      <c r="AC243" s="112">
        <v>0</v>
      </c>
      <c r="AD243" s="112">
        <v>0</v>
      </c>
      <c r="AE243" s="112">
        <v>0</v>
      </c>
      <c r="AF243" s="112">
        <v>0</v>
      </c>
      <c r="AG243" s="113">
        <v>0</v>
      </c>
    </row>
    <row r="244" spans="1:33" x14ac:dyDescent="0.2">
      <c r="A244" s="101">
        <v>440</v>
      </c>
      <c r="B244" s="102">
        <v>440149160</v>
      </c>
      <c r="C244" s="103" t="s">
        <v>509</v>
      </c>
      <c r="D244" s="104">
        <v>149</v>
      </c>
      <c r="E244" s="103" t="s">
        <v>181</v>
      </c>
      <c r="F244" s="104">
        <v>160</v>
      </c>
      <c r="G244" s="103" t="s">
        <v>192</v>
      </c>
      <c r="H244" s="105">
        <v>1</v>
      </c>
      <c r="I244" s="106">
        <v>15755</v>
      </c>
      <c r="J244" s="106">
        <v>174</v>
      </c>
      <c r="K244" s="106">
        <v>0</v>
      </c>
      <c r="L244" s="106">
        <v>937.65</v>
      </c>
      <c r="M244" s="107">
        <v>16866.650000000001</v>
      </c>
      <c r="O244" s="108">
        <v>0</v>
      </c>
      <c r="P244" s="105">
        <v>0</v>
      </c>
      <c r="Q244" s="109">
        <v>0.1273</v>
      </c>
      <c r="R244" s="109">
        <v>0.11525242683930494</v>
      </c>
      <c r="S244" s="110">
        <v>0</v>
      </c>
      <c r="U244" s="111">
        <v>15929</v>
      </c>
      <c r="V244" s="112">
        <v>0</v>
      </c>
      <c r="W244" s="112">
        <v>0</v>
      </c>
      <c r="X244" s="112">
        <v>0</v>
      </c>
      <c r="Y244" s="112">
        <v>938</v>
      </c>
      <c r="Z244" s="113">
        <v>16867</v>
      </c>
      <c r="AA244" s="93"/>
      <c r="AB244" s="111">
        <v>0</v>
      </c>
      <c r="AC244" s="112">
        <v>0</v>
      </c>
      <c r="AD244" s="112">
        <v>0</v>
      </c>
      <c r="AE244" s="112">
        <v>0</v>
      </c>
      <c r="AF244" s="112">
        <v>0</v>
      </c>
      <c r="AG244" s="113">
        <v>0</v>
      </c>
    </row>
    <row r="245" spans="1:33" x14ac:dyDescent="0.2">
      <c r="A245" s="101">
        <v>440</v>
      </c>
      <c r="B245" s="102">
        <v>440149181</v>
      </c>
      <c r="C245" s="103" t="s">
        <v>509</v>
      </c>
      <c r="D245" s="104">
        <v>149</v>
      </c>
      <c r="E245" s="103" t="s">
        <v>181</v>
      </c>
      <c r="F245" s="104">
        <v>181</v>
      </c>
      <c r="G245" s="103" t="s">
        <v>213</v>
      </c>
      <c r="H245" s="105">
        <v>21</v>
      </c>
      <c r="I245" s="106">
        <v>11019</v>
      </c>
      <c r="J245" s="106">
        <v>711</v>
      </c>
      <c r="K245" s="106">
        <v>0</v>
      </c>
      <c r="L245" s="106">
        <v>937.65</v>
      </c>
      <c r="M245" s="107">
        <v>12667.65</v>
      </c>
      <c r="O245" s="108">
        <v>0</v>
      </c>
      <c r="P245" s="105">
        <v>0</v>
      </c>
      <c r="Q245" s="109">
        <v>0.09</v>
      </c>
      <c r="R245" s="109">
        <v>1.7706253714257283E-2</v>
      </c>
      <c r="S245" s="110">
        <v>0</v>
      </c>
      <c r="U245" s="111">
        <v>246330</v>
      </c>
      <c r="V245" s="112">
        <v>0</v>
      </c>
      <c r="W245" s="112">
        <v>0</v>
      </c>
      <c r="X245" s="112">
        <v>0</v>
      </c>
      <c r="Y245" s="112">
        <v>19692</v>
      </c>
      <c r="Z245" s="113">
        <v>266022</v>
      </c>
      <c r="AA245" s="93"/>
      <c r="AB245" s="111">
        <v>1</v>
      </c>
      <c r="AC245" s="112">
        <v>0</v>
      </c>
      <c r="AD245" s="112">
        <v>0</v>
      </c>
      <c r="AE245" s="112">
        <v>0</v>
      </c>
      <c r="AF245" s="112">
        <v>0</v>
      </c>
      <c r="AG245" s="113">
        <v>0</v>
      </c>
    </row>
    <row r="246" spans="1:33" x14ac:dyDescent="0.2">
      <c r="A246" s="101">
        <v>440</v>
      </c>
      <c r="B246" s="102">
        <v>440149745</v>
      </c>
      <c r="C246" s="103" t="s">
        <v>509</v>
      </c>
      <c r="D246" s="104">
        <v>149</v>
      </c>
      <c r="E246" s="103" t="s">
        <v>181</v>
      </c>
      <c r="F246" s="104">
        <v>745</v>
      </c>
      <c r="G246" s="103" t="s">
        <v>429</v>
      </c>
      <c r="H246" s="105">
        <v>1</v>
      </c>
      <c r="I246" s="106">
        <v>10309.661909230215</v>
      </c>
      <c r="J246" s="106">
        <v>4710</v>
      </c>
      <c r="K246" s="106">
        <v>0</v>
      </c>
      <c r="L246" s="106">
        <v>937.65</v>
      </c>
      <c r="M246" s="107">
        <v>15957.311909230215</v>
      </c>
      <c r="O246" s="108">
        <v>0</v>
      </c>
      <c r="P246" s="105">
        <v>0</v>
      </c>
      <c r="Q246" s="109">
        <v>0.09</v>
      </c>
      <c r="R246" s="109">
        <v>9.791989230760887E-3</v>
      </c>
      <c r="S246" s="110">
        <v>0</v>
      </c>
      <c r="U246" s="111">
        <v>15020</v>
      </c>
      <c r="V246" s="112">
        <v>0</v>
      </c>
      <c r="W246" s="112">
        <v>0</v>
      </c>
      <c r="X246" s="112">
        <v>0</v>
      </c>
      <c r="Y246" s="112">
        <v>938</v>
      </c>
      <c r="Z246" s="113">
        <v>15958</v>
      </c>
      <c r="AA246" s="93"/>
      <c r="AB246" s="111">
        <v>0</v>
      </c>
      <c r="AC246" s="112">
        <v>0</v>
      </c>
      <c r="AD246" s="112">
        <v>0</v>
      </c>
      <c r="AE246" s="112">
        <v>0</v>
      </c>
      <c r="AF246" s="112">
        <v>0</v>
      </c>
      <c r="AG246" s="113">
        <v>0</v>
      </c>
    </row>
    <row r="247" spans="1:33" x14ac:dyDescent="0.2">
      <c r="A247" s="101">
        <v>441</v>
      </c>
      <c r="B247" s="102">
        <v>441281005</v>
      </c>
      <c r="C247" s="103" t="s">
        <v>510</v>
      </c>
      <c r="D247" s="104">
        <v>281</v>
      </c>
      <c r="E247" s="103" t="s">
        <v>313</v>
      </c>
      <c r="F247" s="104">
        <v>5</v>
      </c>
      <c r="G247" s="103" t="s">
        <v>37</v>
      </c>
      <c r="H247" s="105">
        <v>2</v>
      </c>
      <c r="I247" s="106">
        <v>13640</v>
      </c>
      <c r="J247" s="106">
        <v>5845</v>
      </c>
      <c r="K247" s="106">
        <v>0</v>
      </c>
      <c r="L247" s="106">
        <v>937.65</v>
      </c>
      <c r="M247" s="107">
        <v>20422.650000000001</v>
      </c>
      <c r="O247" s="108">
        <v>0</v>
      </c>
      <c r="P247" s="105">
        <v>0</v>
      </c>
      <c r="Q247" s="109">
        <v>0.09</v>
      </c>
      <c r="R247" s="109">
        <v>1.3254794514822114E-2</v>
      </c>
      <c r="S247" s="110">
        <v>0</v>
      </c>
      <c r="U247" s="111">
        <v>38970</v>
      </c>
      <c r="V247" s="112">
        <v>0</v>
      </c>
      <c r="W247" s="112">
        <v>0</v>
      </c>
      <c r="X247" s="112">
        <v>0</v>
      </c>
      <c r="Y247" s="112">
        <v>1876</v>
      </c>
      <c r="Z247" s="113">
        <v>40846</v>
      </c>
      <c r="AA247" s="93"/>
      <c r="AB247" s="111">
        <v>0</v>
      </c>
      <c r="AC247" s="112">
        <v>0</v>
      </c>
      <c r="AD247" s="112">
        <v>0</v>
      </c>
      <c r="AE247" s="112">
        <v>0</v>
      </c>
      <c r="AF247" s="112">
        <v>0</v>
      </c>
      <c r="AG247" s="113">
        <v>0</v>
      </c>
    </row>
    <row r="248" spans="1:33" x14ac:dyDescent="0.2">
      <c r="A248" s="101">
        <v>441</v>
      </c>
      <c r="B248" s="102">
        <v>441281061</v>
      </c>
      <c r="C248" s="103" t="s">
        <v>510</v>
      </c>
      <c r="D248" s="104">
        <v>281</v>
      </c>
      <c r="E248" s="103" t="s">
        <v>313</v>
      </c>
      <c r="F248" s="104">
        <v>61</v>
      </c>
      <c r="G248" s="103" t="s">
        <v>93</v>
      </c>
      <c r="H248" s="105">
        <v>2</v>
      </c>
      <c r="I248" s="106">
        <v>9839</v>
      </c>
      <c r="J248" s="106">
        <v>710</v>
      </c>
      <c r="K248" s="106">
        <v>0</v>
      </c>
      <c r="L248" s="106">
        <v>937.65</v>
      </c>
      <c r="M248" s="107">
        <v>11486.65</v>
      </c>
      <c r="O248" s="108">
        <v>0</v>
      </c>
      <c r="P248" s="105">
        <v>0</v>
      </c>
      <c r="Q248" s="109">
        <v>0.09</v>
      </c>
      <c r="R248" s="109">
        <v>3.4153781467560332E-2</v>
      </c>
      <c r="S248" s="110">
        <v>0</v>
      </c>
      <c r="U248" s="111">
        <v>21098</v>
      </c>
      <c r="V248" s="112">
        <v>0</v>
      </c>
      <c r="W248" s="112">
        <v>0</v>
      </c>
      <c r="X248" s="112">
        <v>0</v>
      </c>
      <c r="Y248" s="112">
        <v>1876</v>
      </c>
      <c r="Z248" s="113">
        <v>22974</v>
      </c>
      <c r="AA248" s="93"/>
      <c r="AB248" s="111">
        <v>0</v>
      </c>
      <c r="AC248" s="112">
        <v>0</v>
      </c>
      <c r="AD248" s="112">
        <v>0</v>
      </c>
      <c r="AE248" s="112">
        <v>0</v>
      </c>
      <c r="AF248" s="112">
        <v>0</v>
      </c>
      <c r="AG248" s="113">
        <v>0</v>
      </c>
    </row>
    <row r="249" spans="1:33" x14ac:dyDescent="0.2">
      <c r="A249" s="101">
        <v>441</v>
      </c>
      <c r="B249" s="102">
        <v>441281087</v>
      </c>
      <c r="C249" s="103" t="s">
        <v>510</v>
      </c>
      <c r="D249" s="104">
        <v>281</v>
      </c>
      <c r="E249" s="103" t="s">
        <v>313</v>
      </c>
      <c r="F249" s="104">
        <v>87</v>
      </c>
      <c r="G249" s="103" t="s">
        <v>119</v>
      </c>
      <c r="H249" s="105">
        <v>3</v>
      </c>
      <c r="I249" s="106">
        <v>10820</v>
      </c>
      <c r="J249" s="106">
        <v>3785</v>
      </c>
      <c r="K249" s="106">
        <v>0</v>
      </c>
      <c r="L249" s="106">
        <v>937.65</v>
      </c>
      <c r="M249" s="107">
        <v>15542.65</v>
      </c>
      <c r="O249" s="108">
        <v>0</v>
      </c>
      <c r="P249" s="105">
        <v>0</v>
      </c>
      <c r="Q249" s="109">
        <v>0.09</v>
      </c>
      <c r="R249" s="109">
        <v>5.4295534102869235E-3</v>
      </c>
      <c r="S249" s="110">
        <v>0</v>
      </c>
      <c r="U249" s="111">
        <v>43815</v>
      </c>
      <c r="V249" s="112">
        <v>0</v>
      </c>
      <c r="W249" s="112">
        <v>0</v>
      </c>
      <c r="X249" s="112">
        <v>0</v>
      </c>
      <c r="Y249" s="112">
        <v>2814</v>
      </c>
      <c r="Z249" s="113">
        <v>46629</v>
      </c>
      <c r="AA249" s="93"/>
      <c r="AB249" s="111">
        <v>0</v>
      </c>
      <c r="AC249" s="112">
        <v>0</v>
      </c>
      <c r="AD249" s="112">
        <v>0</v>
      </c>
      <c r="AE249" s="112">
        <v>0</v>
      </c>
      <c r="AF249" s="112">
        <v>0</v>
      </c>
      <c r="AG249" s="113">
        <v>0</v>
      </c>
    </row>
    <row r="250" spans="1:33" x14ac:dyDescent="0.2">
      <c r="A250" s="101">
        <v>441</v>
      </c>
      <c r="B250" s="102">
        <v>441281137</v>
      </c>
      <c r="C250" s="103" t="s">
        <v>510</v>
      </c>
      <c r="D250" s="104">
        <v>281</v>
      </c>
      <c r="E250" s="103" t="s">
        <v>313</v>
      </c>
      <c r="F250" s="104">
        <v>137</v>
      </c>
      <c r="G250" s="103" t="s">
        <v>169</v>
      </c>
      <c r="H250" s="105">
        <v>4</v>
      </c>
      <c r="I250" s="106">
        <v>13645</v>
      </c>
      <c r="J250" s="106">
        <v>18</v>
      </c>
      <c r="K250" s="106">
        <v>0</v>
      </c>
      <c r="L250" s="106">
        <v>937.65</v>
      </c>
      <c r="M250" s="107">
        <v>14600.65</v>
      </c>
      <c r="O250" s="108">
        <v>0</v>
      </c>
      <c r="P250" s="105">
        <v>0</v>
      </c>
      <c r="Q250" s="109">
        <v>0.18</v>
      </c>
      <c r="R250" s="109">
        <v>0.12746053123054191</v>
      </c>
      <c r="S250" s="110">
        <v>0</v>
      </c>
      <c r="U250" s="111">
        <v>54652</v>
      </c>
      <c r="V250" s="112">
        <v>0</v>
      </c>
      <c r="W250" s="112">
        <v>0</v>
      </c>
      <c r="X250" s="112">
        <v>0</v>
      </c>
      <c r="Y250" s="112">
        <v>3751</v>
      </c>
      <c r="Z250" s="113">
        <v>58403</v>
      </c>
      <c r="AA250" s="93"/>
      <c r="AB250" s="111">
        <v>0</v>
      </c>
      <c r="AC250" s="112">
        <v>0</v>
      </c>
      <c r="AD250" s="112">
        <v>0</v>
      </c>
      <c r="AE250" s="112">
        <v>0</v>
      </c>
      <c r="AF250" s="112">
        <v>0</v>
      </c>
      <c r="AG250" s="113">
        <v>0</v>
      </c>
    </row>
    <row r="251" spans="1:33" x14ac:dyDescent="0.2">
      <c r="A251" s="101">
        <v>441</v>
      </c>
      <c r="B251" s="102">
        <v>441281159</v>
      </c>
      <c r="C251" s="103" t="s">
        <v>510</v>
      </c>
      <c r="D251" s="104">
        <v>281</v>
      </c>
      <c r="E251" s="103" t="s">
        <v>313</v>
      </c>
      <c r="F251" s="104">
        <v>159</v>
      </c>
      <c r="G251" s="103" t="s">
        <v>191</v>
      </c>
      <c r="H251" s="105">
        <v>2</v>
      </c>
      <c r="I251" s="106">
        <v>11965</v>
      </c>
      <c r="J251" s="106">
        <v>5461</v>
      </c>
      <c r="K251" s="106">
        <v>0</v>
      </c>
      <c r="L251" s="106">
        <v>937.65</v>
      </c>
      <c r="M251" s="107">
        <v>18363.650000000001</v>
      </c>
      <c r="O251" s="108">
        <v>0</v>
      </c>
      <c r="P251" s="105">
        <v>0</v>
      </c>
      <c r="Q251" s="109">
        <v>0.09</v>
      </c>
      <c r="R251" s="109">
        <v>4.3669385826577518E-3</v>
      </c>
      <c r="S251" s="110">
        <v>0</v>
      </c>
      <c r="U251" s="111">
        <v>34852</v>
      </c>
      <c r="V251" s="112">
        <v>0</v>
      </c>
      <c r="W251" s="112">
        <v>0</v>
      </c>
      <c r="X251" s="112">
        <v>0</v>
      </c>
      <c r="Y251" s="112">
        <v>1876</v>
      </c>
      <c r="Z251" s="113">
        <v>36728</v>
      </c>
      <c r="AA251" s="93"/>
      <c r="AB251" s="111">
        <v>0</v>
      </c>
      <c r="AC251" s="112">
        <v>0</v>
      </c>
      <c r="AD251" s="112">
        <v>0</v>
      </c>
      <c r="AE251" s="112">
        <v>0</v>
      </c>
      <c r="AF251" s="112">
        <v>0</v>
      </c>
      <c r="AG251" s="113">
        <v>0</v>
      </c>
    </row>
    <row r="252" spans="1:33" x14ac:dyDescent="0.2">
      <c r="A252" s="101">
        <v>441</v>
      </c>
      <c r="B252" s="102">
        <v>441281161</v>
      </c>
      <c r="C252" s="103" t="s">
        <v>510</v>
      </c>
      <c r="D252" s="104">
        <v>281</v>
      </c>
      <c r="E252" s="103" t="s">
        <v>313</v>
      </c>
      <c r="F252" s="104">
        <v>161</v>
      </c>
      <c r="G252" s="103" t="s">
        <v>193</v>
      </c>
      <c r="H252" s="105">
        <v>3</v>
      </c>
      <c r="I252" s="106">
        <v>12070</v>
      </c>
      <c r="J252" s="106">
        <v>5034</v>
      </c>
      <c r="K252" s="106">
        <v>0</v>
      </c>
      <c r="L252" s="106">
        <v>937.65</v>
      </c>
      <c r="M252" s="107">
        <v>18041.650000000001</v>
      </c>
      <c r="O252" s="108">
        <v>0</v>
      </c>
      <c r="P252" s="105">
        <v>0</v>
      </c>
      <c r="Q252" s="109">
        <v>0.09</v>
      </c>
      <c r="R252" s="109">
        <v>8.9713144283966161E-3</v>
      </c>
      <c r="S252" s="110">
        <v>0</v>
      </c>
      <c r="U252" s="111">
        <v>51312</v>
      </c>
      <c r="V252" s="112">
        <v>0</v>
      </c>
      <c r="W252" s="112">
        <v>0</v>
      </c>
      <c r="X252" s="112">
        <v>0</v>
      </c>
      <c r="Y252" s="112">
        <v>2813</v>
      </c>
      <c r="Z252" s="113">
        <v>54125</v>
      </c>
      <c r="AA252" s="93"/>
      <c r="AB252" s="111">
        <v>0</v>
      </c>
      <c r="AC252" s="112">
        <v>0</v>
      </c>
      <c r="AD252" s="112">
        <v>0</v>
      </c>
      <c r="AE252" s="112">
        <v>0</v>
      </c>
      <c r="AF252" s="112">
        <v>0</v>
      </c>
      <c r="AG252" s="113">
        <v>0</v>
      </c>
    </row>
    <row r="253" spans="1:33" x14ac:dyDescent="0.2">
      <c r="A253" s="101">
        <v>441</v>
      </c>
      <c r="B253" s="102">
        <v>441281227</v>
      </c>
      <c r="C253" s="103" t="s">
        <v>510</v>
      </c>
      <c r="D253" s="104">
        <v>281</v>
      </c>
      <c r="E253" s="103" t="s">
        <v>313</v>
      </c>
      <c r="F253" s="104">
        <v>227</v>
      </c>
      <c r="G253" s="103" t="s">
        <v>259</v>
      </c>
      <c r="H253" s="105">
        <v>2</v>
      </c>
      <c r="I253" s="106">
        <v>11015</v>
      </c>
      <c r="J253" s="106">
        <v>3188</v>
      </c>
      <c r="K253" s="106">
        <v>0</v>
      </c>
      <c r="L253" s="106">
        <v>937.65</v>
      </c>
      <c r="M253" s="107">
        <v>15140.65</v>
      </c>
      <c r="O253" s="108">
        <v>0</v>
      </c>
      <c r="P253" s="105">
        <v>0</v>
      </c>
      <c r="Q253" s="109">
        <v>0.18</v>
      </c>
      <c r="R253" s="109">
        <v>1.422417565998375E-2</v>
      </c>
      <c r="S253" s="110">
        <v>0</v>
      </c>
      <c r="U253" s="111">
        <v>28406</v>
      </c>
      <c r="V253" s="112">
        <v>0</v>
      </c>
      <c r="W253" s="112">
        <v>0</v>
      </c>
      <c r="X253" s="112">
        <v>0</v>
      </c>
      <c r="Y253" s="112">
        <v>1876</v>
      </c>
      <c r="Z253" s="113">
        <v>30282</v>
      </c>
      <c r="AA253" s="93"/>
      <c r="AB253" s="111">
        <v>0</v>
      </c>
      <c r="AC253" s="112">
        <v>0</v>
      </c>
      <c r="AD253" s="112">
        <v>0</v>
      </c>
      <c r="AE253" s="112">
        <v>0</v>
      </c>
      <c r="AF253" s="112">
        <v>0</v>
      </c>
      <c r="AG253" s="113">
        <v>0</v>
      </c>
    </row>
    <row r="254" spans="1:33" x14ac:dyDescent="0.2">
      <c r="A254" s="101">
        <v>441</v>
      </c>
      <c r="B254" s="102">
        <v>441281281</v>
      </c>
      <c r="C254" s="103" t="s">
        <v>510</v>
      </c>
      <c r="D254" s="104">
        <v>281</v>
      </c>
      <c r="E254" s="103" t="s">
        <v>313</v>
      </c>
      <c r="F254" s="104">
        <v>281</v>
      </c>
      <c r="G254" s="103" t="s">
        <v>313</v>
      </c>
      <c r="H254" s="105">
        <v>1553</v>
      </c>
      <c r="I254" s="106">
        <v>11588</v>
      </c>
      <c r="J254" s="106">
        <v>89</v>
      </c>
      <c r="K254" s="106">
        <v>0</v>
      </c>
      <c r="L254" s="106">
        <v>937.65</v>
      </c>
      <c r="M254" s="107">
        <v>12614.65</v>
      </c>
      <c r="O254" s="108">
        <v>0</v>
      </c>
      <c r="P254" s="105">
        <v>0</v>
      </c>
      <c r="Q254" s="109">
        <v>0.18</v>
      </c>
      <c r="R254" s="109">
        <v>0.13543295381386494</v>
      </c>
      <c r="S254" s="110">
        <v>0</v>
      </c>
      <c r="U254" s="111">
        <v>18134381</v>
      </c>
      <c r="V254" s="112">
        <v>0</v>
      </c>
      <c r="W254" s="112">
        <v>0</v>
      </c>
      <c r="X254" s="112">
        <v>0</v>
      </c>
      <c r="Y254" s="112">
        <v>1456172</v>
      </c>
      <c r="Z254" s="113">
        <v>19590553</v>
      </c>
      <c r="AA254" s="93"/>
      <c r="AB254" s="111">
        <v>0</v>
      </c>
      <c r="AC254" s="112">
        <v>0</v>
      </c>
      <c r="AD254" s="112">
        <v>0</v>
      </c>
      <c r="AE254" s="112">
        <v>0</v>
      </c>
      <c r="AF254" s="112">
        <v>0</v>
      </c>
      <c r="AG254" s="113">
        <v>0</v>
      </c>
    </row>
    <row r="255" spans="1:33" x14ac:dyDescent="0.2">
      <c r="A255" s="101">
        <v>441</v>
      </c>
      <c r="B255" s="102">
        <v>441281332</v>
      </c>
      <c r="C255" s="103" t="s">
        <v>510</v>
      </c>
      <c r="D255" s="104">
        <v>281</v>
      </c>
      <c r="E255" s="103" t="s">
        <v>313</v>
      </c>
      <c r="F255" s="104">
        <v>332</v>
      </c>
      <c r="G255" s="103" t="s">
        <v>364</v>
      </c>
      <c r="H255" s="105">
        <v>1</v>
      </c>
      <c r="I255" s="106">
        <v>8785</v>
      </c>
      <c r="J255" s="106">
        <v>813</v>
      </c>
      <c r="K255" s="106">
        <v>0</v>
      </c>
      <c r="L255" s="106">
        <v>937.65</v>
      </c>
      <c r="M255" s="107">
        <v>10535.65</v>
      </c>
      <c r="O255" s="108">
        <v>0</v>
      </c>
      <c r="P255" s="105">
        <v>0</v>
      </c>
      <c r="Q255" s="109">
        <v>0.09</v>
      </c>
      <c r="R255" s="109">
        <v>2.143496505616516E-2</v>
      </c>
      <c r="S255" s="110">
        <v>0</v>
      </c>
      <c r="U255" s="111">
        <v>9598</v>
      </c>
      <c r="V255" s="112">
        <v>0</v>
      </c>
      <c r="W255" s="112">
        <v>0</v>
      </c>
      <c r="X255" s="112">
        <v>0</v>
      </c>
      <c r="Y255" s="112">
        <v>938</v>
      </c>
      <c r="Z255" s="113">
        <v>10536</v>
      </c>
      <c r="AA255" s="93"/>
      <c r="AB255" s="111">
        <v>0</v>
      </c>
      <c r="AC255" s="112">
        <v>0</v>
      </c>
      <c r="AD255" s="112">
        <v>0</v>
      </c>
      <c r="AE255" s="112">
        <v>0</v>
      </c>
      <c r="AF255" s="112">
        <v>0</v>
      </c>
      <c r="AG255" s="113">
        <v>0</v>
      </c>
    </row>
    <row r="256" spans="1:33" x14ac:dyDescent="0.2">
      <c r="A256" s="101">
        <v>441</v>
      </c>
      <c r="B256" s="102">
        <v>441281680</v>
      </c>
      <c r="C256" s="103" t="s">
        <v>510</v>
      </c>
      <c r="D256" s="104">
        <v>281</v>
      </c>
      <c r="E256" s="103" t="s">
        <v>313</v>
      </c>
      <c r="F256" s="104">
        <v>680</v>
      </c>
      <c r="G256" s="103" t="s">
        <v>411</v>
      </c>
      <c r="H256" s="105">
        <v>2</v>
      </c>
      <c r="I256" s="106">
        <v>11418</v>
      </c>
      <c r="J256" s="106">
        <v>4333</v>
      </c>
      <c r="K256" s="106">
        <v>0</v>
      </c>
      <c r="L256" s="106">
        <v>937.65</v>
      </c>
      <c r="M256" s="107">
        <v>16688.650000000001</v>
      </c>
      <c r="O256" s="108">
        <v>0</v>
      </c>
      <c r="P256" s="105">
        <v>0</v>
      </c>
      <c r="Q256" s="109">
        <v>0.09</v>
      </c>
      <c r="R256" s="109">
        <v>3.1178934510177675E-3</v>
      </c>
      <c r="S256" s="110">
        <v>0</v>
      </c>
      <c r="U256" s="111">
        <v>31502</v>
      </c>
      <c r="V256" s="112">
        <v>0</v>
      </c>
      <c r="W256" s="112">
        <v>0</v>
      </c>
      <c r="X256" s="112">
        <v>0</v>
      </c>
      <c r="Y256" s="112">
        <v>1876</v>
      </c>
      <c r="Z256" s="113">
        <v>33378</v>
      </c>
      <c r="AA256" s="93"/>
      <c r="AB256" s="111">
        <v>0</v>
      </c>
      <c r="AC256" s="112">
        <v>0</v>
      </c>
      <c r="AD256" s="112">
        <v>0</v>
      </c>
      <c r="AE256" s="112">
        <v>0</v>
      </c>
      <c r="AF256" s="112">
        <v>0</v>
      </c>
      <c r="AG256" s="113">
        <v>0</v>
      </c>
    </row>
    <row r="257" spans="1:33" x14ac:dyDescent="0.2">
      <c r="A257" s="101">
        <v>444</v>
      </c>
      <c r="B257" s="102">
        <v>444035001</v>
      </c>
      <c r="C257" s="103" t="s">
        <v>511</v>
      </c>
      <c r="D257" s="104">
        <v>35</v>
      </c>
      <c r="E257" s="103" t="s">
        <v>67</v>
      </c>
      <c r="F257" s="104">
        <v>1</v>
      </c>
      <c r="G257" s="103" t="s">
        <v>33</v>
      </c>
      <c r="H257" s="105">
        <v>1</v>
      </c>
      <c r="I257" s="106">
        <v>9361</v>
      </c>
      <c r="J257" s="106">
        <v>2192</v>
      </c>
      <c r="K257" s="106">
        <v>0</v>
      </c>
      <c r="L257" s="106">
        <v>937.65</v>
      </c>
      <c r="M257" s="107">
        <v>12490.65</v>
      </c>
      <c r="O257" s="108">
        <v>0</v>
      </c>
      <c r="P257" s="105">
        <v>0</v>
      </c>
      <c r="Q257" s="109">
        <v>0.09</v>
      </c>
      <c r="R257" s="109">
        <v>1.2255221699040402E-2</v>
      </c>
      <c r="S257" s="110">
        <v>0</v>
      </c>
      <c r="U257" s="111">
        <v>11553</v>
      </c>
      <c r="V257" s="112">
        <v>0</v>
      </c>
      <c r="W257" s="112">
        <v>0</v>
      </c>
      <c r="X257" s="112">
        <v>0</v>
      </c>
      <c r="Y257" s="112">
        <v>938</v>
      </c>
      <c r="Z257" s="113">
        <v>12491</v>
      </c>
      <c r="AA257" s="93"/>
      <c r="AB257" s="111">
        <v>0</v>
      </c>
      <c r="AC257" s="112">
        <v>0</v>
      </c>
      <c r="AD257" s="112">
        <v>0</v>
      </c>
      <c r="AE257" s="112">
        <v>0</v>
      </c>
      <c r="AF257" s="112">
        <v>0</v>
      </c>
      <c r="AG257" s="113">
        <v>0</v>
      </c>
    </row>
    <row r="258" spans="1:33" x14ac:dyDescent="0.2">
      <c r="A258" s="101">
        <v>444</v>
      </c>
      <c r="B258" s="102">
        <v>444035035</v>
      </c>
      <c r="C258" s="103" t="s">
        <v>511</v>
      </c>
      <c r="D258" s="104">
        <v>35</v>
      </c>
      <c r="E258" s="103" t="s">
        <v>67</v>
      </c>
      <c r="F258" s="104">
        <v>35</v>
      </c>
      <c r="G258" s="103" t="s">
        <v>67</v>
      </c>
      <c r="H258" s="105">
        <v>718</v>
      </c>
      <c r="I258" s="106">
        <v>12447</v>
      </c>
      <c r="J258" s="106">
        <v>4292</v>
      </c>
      <c r="K258" s="106">
        <v>0</v>
      </c>
      <c r="L258" s="106">
        <v>937.65</v>
      </c>
      <c r="M258" s="107">
        <v>17676.650000000001</v>
      </c>
      <c r="O258" s="108">
        <v>0</v>
      </c>
      <c r="P258" s="105">
        <v>0</v>
      </c>
      <c r="Q258" s="109">
        <v>0.18</v>
      </c>
      <c r="R258" s="109">
        <v>0.16912741853149985</v>
      </c>
      <c r="S258" s="110">
        <v>0</v>
      </c>
      <c r="U258" s="111">
        <v>12018602</v>
      </c>
      <c r="V258" s="112">
        <v>0</v>
      </c>
      <c r="W258" s="112">
        <v>0</v>
      </c>
      <c r="X258" s="112">
        <v>0</v>
      </c>
      <c r="Y258" s="112">
        <v>673233</v>
      </c>
      <c r="Z258" s="113">
        <v>12691835</v>
      </c>
      <c r="AA258" s="93"/>
      <c r="AB258" s="111">
        <v>48</v>
      </c>
      <c r="AC258" s="112">
        <v>0</v>
      </c>
      <c r="AD258" s="112">
        <v>0</v>
      </c>
      <c r="AE258" s="112">
        <v>0</v>
      </c>
      <c r="AF258" s="112">
        <v>0</v>
      </c>
      <c r="AG258" s="113">
        <v>0</v>
      </c>
    </row>
    <row r="259" spans="1:33" x14ac:dyDescent="0.2">
      <c r="A259" s="101">
        <v>444</v>
      </c>
      <c r="B259" s="102">
        <v>444035044</v>
      </c>
      <c r="C259" s="103" t="s">
        <v>511</v>
      </c>
      <c r="D259" s="104">
        <v>35</v>
      </c>
      <c r="E259" s="103" t="s">
        <v>67</v>
      </c>
      <c r="F259" s="104">
        <v>44</v>
      </c>
      <c r="G259" s="103" t="s">
        <v>76</v>
      </c>
      <c r="H259" s="105">
        <v>2</v>
      </c>
      <c r="I259" s="106">
        <v>9361</v>
      </c>
      <c r="J259" s="106">
        <v>189</v>
      </c>
      <c r="K259" s="106">
        <v>0</v>
      </c>
      <c r="L259" s="106">
        <v>937.65</v>
      </c>
      <c r="M259" s="107">
        <v>10487.65</v>
      </c>
      <c r="O259" s="108">
        <v>0</v>
      </c>
      <c r="P259" s="105">
        <v>0</v>
      </c>
      <c r="Q259" s="109">
        <v>0.18</v>
      </c>
      <c r="R259" s="109">
        <v>6.2873237656336595E-2</v>
      </c>
      <c r="S259" s="110">
        <v>0</v>
      </c>
      <c r="U259" s="111">
        <v>19100</v>
      </c>
      <c r="V259" s="112">
        <v>0</v>
      </c>
      <c r="W259" s="112">
        <v>0</v>
      </c>
      <c r="X259" s="112">
        <v>0</v>
      </c>
      <c r="Y259" s="112">
        <v>1875</v>
      </c>
      <c r="Z259" s="113">
        <v>20975</v>
      </c>
      <c r="AA259" s="93"/>
      <c r="AB259" s="111">
        <v>0</v>
      </c>
      <c r="AC259" s="112">
        <v>0</v>
      </c>
      <c r="AD259" s="112">
        <v>0</v>
      </c>
      <c r="AE259" s="112">
        <v>0</v>
      </c>
      <c r="AF259" s="112">
        <v>0</v>
      </c>
      <c r="AG259" s="113">
        <v>0</v>
      </c>
    </row>
    <row r="260" spans="1:33" x14ac:dyDescent="0.2">
      <c r="A260" s="101">
        <v>444</v>
      </c>
      <c r="B260" s="102">
        <v>444035189</v>
      </c>
      <c r="C260" s="103" t="s">
        <v>511</v>
      </c>
      <c r="D260" s="104">
        <v>35</v>
      </c>
      <c r="E260" s="103" t="s">
        <v>67</v>
      </c>
      <c r="F260" s="104">
        <v>189</v>
      </c>
      <c r="G260" s="103" t="s">
        <v>221</v>
      </c>
      <c r="H260" s="105">
        <v>1</v>
      </c>
      <c r="I260" s="106">
        <v>10532.136865623679</v>
      </c>
      <c r="J260" s="106">
        <v>4049</v>
      </c>
      <c r="K260" s="106">
        <v>0</v>
      </c>
      <c r="L260" s="106">
        <v>937.65</v>
      </c>
      <c r="M260" s="107">
        <v>15518.786865623679</v>
      </c>
      <c r="O260" s="108">
        <v>0</v>
      </c>
      <c r="P260" s="105">
        <v>0</v>
      </c>
      <c r="Q260" s="109">
        <v>0.09</v>
      </c>
      <c r="R260" s="109">
        <v>3.3315476927127468E-3</v>
      </c>
      <c r="S260" s="110">
        <v>0</v>
      </c>
      <c r="U260" s="111">
        <v>14581</v>
      </c>
      <c r="V260" s="112">
        <v>0</v>
      </c>
      <c r="W260" s="112">
        <v>0</v>
      </c>
      <c r="X260" s="112">
        <v>0</v>
      </c>
      <c r="Y260" s="112">
        <v>938</v>
      </c>
      <c r="Z260" s="113">
        <v>15519</v>
      </c>
      <c r="AA260" s="93"/>
      <c r="AB260" s="111">
        <v>0</v>
      </c>
      <c r="AC260" s="112">
        <v>0</v>
      </c>
      <c r="AD260" s="112">
        <v>0</v>
      </c>
      <c r="AE260" s="112">
        <v>0</v>
      </c>
      <c r="AF260" s="112">
        <v>0</v>
      </c>
      <c r="AG260" s="113">
        <v>0</v>
      </c>
    </row>
    <row r="261" spans="1:33" x14ac:dyDescent="0.2">
      <c r="A261" s="101">
        <v>444</v>
      </c>
      <c r="B261" s="102">
        <v>444035199</v>
      </c>
      <c r="C261" s="103" t="s">
        <v>511</v>
      </c>
      <c r="D261" s="104">
        <v>35</v>
      </c>
      <c r="E261" s="103" t="s">
        <v>67</v>
      </c>
      <c r="F261" s="104">
        <v>199</v>
      </c>
      <c r="G261" s="103" t="s">
        <v>231</v>
      </c>
      <c r="H261" s="105">
        <v>1</v>
      </c>
      <c r="I261" s="106">
        <v>14283</v>
      </c>
      <c r="J261" s="106">
        <v>9599</v>
      </c>
      <c r="K261" s="106">
        <v>0</v>
      </c>
      <c r="L261" s="106">
        <v>937.65</v>
      </c>
      <c r="M261" s="107">
        <v>24819.65</v>
      </c>
      <c r="O261" s="108">
        <v>0</v>
      </c>
      <c r="P261" s="105">
        <v>0</v>
      </c>
      <c r="Q261" s="109">
        <v>0.09</v>
      </c>
      <c r="R261" s="109">
        <v>1.05124325740629E-3</v>
      </c>
      <c r="S261" s="110">
        <v>0</v>
      </c>
      <c r="U261" s="111">
        <v>23882</v>
      </c>
      <c r="V261" s="112">
        <v>0</v>
      </c>
      <c r="W261" s="112">
        <v>0</v>
      </c>
      <c r="X261" s="112">
        <v>0</v>
      </c>
      <c r="Y261" s="112">
        <v>938</v>
      </c>
      <c r="Z261" s="113">
        <v>24820</v>
      </c>
      <c r="AA261" s="93"/>
      <c r="AB261" s="111">
        <v>0</v>
      </c>
      <c r="AC261" s="112">
        <v>0</v>
      </c>
      <c r="AD261" s="112">
        <v>0</v>
      </c>
      <c r="AE261" s="112">
        <v>0</v>
      </c>
      <c r="AF261" s="112">
        <v>0</v>
      </c>
      <c r="AG261" s="113">
        <v>0</v>
      </c>
    </row>
    <row r="262" spans="1:33" x14ac:dyDescent="0.2">
      <c r="A262" s="101">
        <v>444</v>
      </c>
      <c r="B262" s="102">
        <v>444035220</v>
      </c>
      <c r="C262" s="103" t="s">
        <v>511</v>
      </c>
      <c r="D262" s="104">
        <v>35</v>
      </c>
      <c r="E262" s="103" t="s">
        <v>67</v>
      </c>
      <c r="F262" s="104">
        <v>220</v>
      </c>
      <c r="G262" s="103" t="s">
        <v>252</v>
      </c>
      <c r="H262" s="105">
        <v>2</v>
      </c>
      <c r="I262" s="106">
        <v>7774</v>
      </c>
      <c r="J262" s="106">
        <v>3096</v>
      </c>
      <c r="K262" s="106">
        <v>0</v>
      </c>
      <c r="L262" s="106">
        <v>937.65</v>
      </c>
      <c r="M262" s="107">
        <v>11807.65</v>
      </c>
      <c r="O262" s="108">
        <v>0</v>
      </c>
      <c r="P262" s="105">
        <v>0</v>
      </c>
      <c r="Q262" s="109">
        <v>0.09</v>
      </c>
      <c r="R262" s="109">
        <v>1.8135486341086995E-2</v>
      </c>
      <c r="S262" s="110">
        <v>0</v>
      </c>
      <c r="U262" s="111">
        <v>21740</v>
      </c>
      <c r="V262" s="112">
        <v>0</v>
      </c>
      <c r="W262" s="112">
        <v>0</v>
      </c>
      <c r="X262" s="112">
        <v>0</v>
      </c>
      <c r="Y262" s="112">
        <v>1876</v>
      </c>
      <c r="Z262" s="113">
        <v>23616</v>
      </c>
      <c r="AA262" s="93"/>
      <c r="AB262" s="111">
        <v>0</v>
      </c>
      <c r="AC262" s="112">
        <v>0</v>
      </c>
      <c r="AD262" s="112">
        <v>0</v>
      </c>
      <c r="AE262" s="112">
        <v>0</v>
      </c>
      <c r="AF262" s="112">
        <v>0</v>
      </c>
      <c r="AG262" s="113">
        <v>0</v>
      </c>
    </row>
    <row r="263" spans="1:33" x14ac:dyDescent="0.2">
      <c r="A263" s="101">
        <v>444</v>
      </c>
      <c r="B263" s="102">
        <v>444035244</v>
      </c>
      <c r="C263" s="103" t="s">
        <v>511</v>
      </c>
      <c r="D263" s="104">
        <v>35</v>
      </c>
      <c r="E263" s="103" t="s">
        <v>67</v>
      </c>
      <c r="F263" s="104">
        <v>244</v>
      </c>
      <c r="G263" s="103" t="s">
        <v>276</v>
      </c>
      <c r="H263" s="105">
        <v>7</v>
      </c>
      <c r="I263" s="106">
        <v>13412</v>
      </c>
      <c r="J263" s="106">
        <v>5225</v>
      </c>
      <c r="K263" s="106">
        <v>0</v>
      </c>
      <c r="L263" s="106">
        <v>937.65</v>
      </c>
      <c r="M263" s="107">
        <v>19574.650000000001</v>
      </c>
      <c r="O263" s="108">
        <v>0</v>
      </c>
      <c r="P263" s="105">
        <v>0</v>
      </c>
      <c r="Q263" s="109">
        <v>0.09</v>
      </c>
      <c r="R263" s="109">
        <v>0.12055942472000247</v>
      </c>
      <c r="S263" s="110">
        <v>0</v>
      </c>
      <c r="U263" s="111">
        <v>130459</v>
      </c>
      <c r="V263" s="112">
        <v>0</v>
      </c>
      <c r="W263" s="112">
        <v>0</v>
      </c>
      <c r="X263" s="112">
        <v>0</v>
      </c>
      <c r="Y263" s="112">
        <v>6566</v>
      </c>
      <c r="Z263" s="113">
        <v>137025</v>
      </c>
      <c r="AA263" s="93"/>
      <c r="AB263" s="111">
        <v>0</v>
      </c>
      <c r="AC263" s="112">
        <v>0</v>
      </c>
      <c r="AD263" s="112">
        <v>0</v>
      </c>
      <c r="AE263" s="112">
        <v>0</v>
      </c>
      <c r="AF263" s="112">
        <v>0</v>
      </c>
      <c r="AG263" s="113">
        <v>0</v>
      </c>
    </row>
    <row r="264" spans="1:33" x14ac:dyDescent="0.2">
      <c r="A264" s="101">
        <v>444</v>
      </c>
      <c r="B264" s="102">
        <v>444035336</v>
      </c>
      <c r="C264" s="103" t="s">
        <v>511</v>
      </c>
      <c r="D264" s="104">
        <v>35</v>
      </c>
      <c r="E264" s="103" t="s">
        <v>67</v>
      </c>
      <c r="F264" s="104">
        <v>336</v>
      </c>
      <c r="G264" s="103" t="s">
        <v>368</v>
      </c>
      <c r="H264" s="105">
        <v>1</v>
      </c>
      <c r="I264" s="106">
        <v>9545</v>
      </c>
      <c r="J264" s="106">
        <v>2523</v>
      </c>
      <c r="K264" s="106">
        <v>0</v>
      </c>
      <c r="L264" s="106">
        <v>937.65</v>
      </c>
      <c r="M264" s="107">
        <v>13005.65</v>
      </c>
      <c r="O264" s="108">
        <v>0</v>
      </c>
      <c r="P264" s="105">
        <v>0</v>
      </c>
      <c r="Q264" s="109">
        <v>0.09</v>
      </c>
      <c r="R264" s="109">
        <v>4.3162983240578393E-2</v>
      </c>
      <c r="S264" s="110">
        <v>0</v>
      </c>
      <c r="U264" s="111">
        <v>12068</v>
      </c>
      <c r="V264" s="112">
        <v>0</v>
      </c>
      <c r="W264" s="112">
        <v>0</v>
      </c>
      <c r="X264" s="112">
        <v>0</v>
      </c>
      <c r="Y264" s="112">
        <v>938</v>
      </c>
      <c r="Z264" s="113">
        <v>13006</v>
      </c>
      <c r="AA264" s="93"/>
      <c r="AB264" s="111">
        <v>0</v>
      </c>
      <c r="AC264" s="112">
        <v>0</v>
      </c>
      <c r="AD264" s="112">
        <v>0</v>
      </c>
      <c r="AE264" s="112">
        <v>0</v>
      </c>
      <c r="AF264" s="112">
        <v>0</v>
      </c>
      <c r="AG264" s="113">
        <v>0</v>
      </c>
    </row>
    <row r="265" spans="1:33" x14ac:dyDescent="0.2">
      <c r="A265" s="101">
        <v>445</v>
      </c>
      <c r="B265" s="102">
        <v>445348017</v>
      </c>
      <c r="C265" s="103" t="s">
        <v>512</v>
      </c>
      <c r="D265" s="104">
        <v>348</v>
      </c>
      <c r="E265" s="103" t="s">
        <v>380</v>
      </c>
      <c r="F265" s="104">
        <v>17</v>
      </c>
      <c r="G265" s="103" t="s">
        <v>49</v>
      </c>
      <c r="H265" s="105">
        <v>9</v>
      </c>
      <c r="I265" s="106">
        <v>11670</v>
      </c>
      <c r="J265" s="106">
        <v>2960</v>
      </c>
      <c r="K265" s="106">
        <v>0</v>
      </c>
      <c r="L265" s="106">
        <v>937.65</v>
      </c>
      <c r="M265" s="107">
        <v>15567.65</v>
      </c>
      <c r="O265" s="108">
        <v>0</v>
      </c>
      <c r="P265" s="105">
        <v>0</v>
      </c>
      <c r="Q265" s="109">
        <v>0.09</v>
      </c>
      <c r="R265" s="109">
        <v>4.6491707120061947E-3</v>
      </c>
      <c r="S265" s="110">
        <v>0</v>
      </c>
      <c r="U265" s="111">
        <v>131670</v>
      </c>
      <c r="V265" s="112">
        <v>0</v>
      </c>
      <c r="W265" s="112">
        <v>0</v>
      </c>
      <c r="X265" s="112">
        <v>0</v>
      </c>
      <c r="Y265" s="112">
        <v>8439</v>
      </c>
      <c r="Z265" s="113">
        <v>140109</v>
      </c>
      <c r="AA265" s="93"/>
      <c r="AB265" s="111">
        <v>0</v>
      </c>
      <c r="AC265" s="112">
        <v>0</v>
      </c>
      <c r="AD265" s="112">
        <v>0</v>
      </c>
      <c r="AE265" s="112">
        <v>0</v>
      </c>
      <c r="AF265" s="112">
        <v>0</v>
      </c>
      <c r="AG265" s="113">
        <v>0</v>
      </c>
    </row>
    <row r="266" spans="1:33" x14ac:dyDescent="0.2">
      <c r="A266" s="101">
        <v>445</v>
      </c>
      <c r="B266" s="102">
        <v>445348064</v>
      </c>
      <c r="C266" s="103" t="s">
        <v>512</v>
      </c>
      <c r="D266" s="104">
        <v>348</v>
      </c>
      <c r="E266" s="103" t="s">
        <v>380</v>
      </c>
      <c r="F266" s="104">
        <v>64</v>
      </c>
      <c r="G266" s="103" t="s">
        <v>96</v>
      </c>
      <c r="H266" s="105">
        <v>1</v>
      </c>
      <c r="I266" s="106">
        <v>10556</v>
      </c>
      <c r="J266" s="106">
        <v>1750</v>
      </c>
      <c r="K266" s="106">
        <v>0</v>
      </c>
      <c r="L266" s="106">
        <v>937.65</v>
      </c>
      <c r="M266" s="107">
        <v>13243.65</v>
      </c>
      <c r="O266" s="108">
        <v>0</v>
      </c>
      <c r="P266" s="105">
        <v>0</v>
      </c>
      <c r="Q266" s="109">
        <v>0.09</v>
      </c>
      <c r="R266" s="109">
        <v>3.3219534304614731E-2</v>
      </c>
      <c r="S266" s="110">
        <v>0</v>
      </c>
      <c r="U266" s="111">
        <v>12306</v>
      </c>
      <c r="V266" s="112">
        <v>0</v>
      </c>
      <c r="W266" s="112">
        <v>0</v>
      </c>
      <c r="X266" s="112">
        <v>0</v>
      </c>
      <c r="Y266" s="112">
        <v>938</v>
      </c>
      <c r="Z266" s="113">
        <v>13244</v>
      </c>
      <c r="AA266" s="93"/>
      <c r="AB266" s="111">
        <v>0</v>
      </c>
      <c r="AC266" s="112">
        <v>0</v>
      </c>
      <c r="AD266" s="112">
        <v>0</v>
      </c>
      <c r="AE266" s="112">
        <v>0</v>
      </c>
      <c r="AF266" s="112">
        <v>0</v>
      </c>
      <c r="AG266" s="113">
        <v>0</v>
      </c>
    </row>
    <row r="267" spans="1:33" x14ac:dyDescent="0.2">
      <c r="A267" s="101">
        <v>445</v>
      </c>
      <c r="B267" s="102">
        <v>445348110</v>
      </c>
      <c r="C267" s="103" t="s">
        <v>512</v>
      </c>
      <c r="D267" s="104">
        <v>348</v>
      </c>
      <c r="E267" s="103" t="s">
        <v>380</v>
      </c>
      <c r="F267" s="104">
        <v>110</v>
      </c>
      <c r="G267" s="103" t="s">
        <v>142</v>
      </c>
      <c r="H267" s="105">
        <v>3</v>
      </c>
      <c r="I267" s="106">
        <v>9123</v>
      </c>
      <c r="J267" s="106">
        <v>1852</v>
      </c>
      <c r="K267" s="106">
        <v>0</v>
      </c>
      <c r="L267" s="106">
        <v>937.65</v>
      </c>
      <c r="M267" s="107">
        <v>11912.65</v>
      </c>
      <c r="O267" s="108">
        <v>0</v>
      </c>
      <c r="P267" s="105">
        <v>0</v>
      </c>
      <c r="Q267" s="109">
        <v>0.09</v>
      </c>
      <c r="R267" s="109">
        <v>8.2074061801407569E-3</v>
      </c>
      <c r="S267" s="110">
        <v>0</v>
      </c>
      <c r="U267" s="111">
        <v>32925</v>
      </c>
      <c r="V267" s="112">
        <v>0</v>
      </c>
      <c r="W267" s="112">
        <v>0</v>
      </c>
      <c r="X267" s="112">
        <v>0</v>
      </c>
      <c r="Y267" s="112">
        <v>2813</v>
      </c>
      <c r="Z267" s="113">
        <v>35738</v>
      </c>
      <c r="AA267" s="93"/>
      <c r="AB267" s="111">
        <v>0</v>
      </c>
      <c r="AC267" s="112">
        <v>0</v>
      </c>
      <c r="AD267" s="112">
        <v>0</v>
      </c>
      <c r="AE267" s="112">
        <v>0</v>
      </c>
      <c r="AF267" s="112">
        <v>0</v>
      </c>
      <c r="AG267" s="113">
        <v>0</v>
      </c>
    </row>
    <row r="268" spans="1:33" x14ac:dyDescent="0.2">
      <c r="A268" s="101">
        <v>445</v>
      </c>
      <c r="B268" s="102">
        <v>445348151</v>
      </c>
      <c r="C268" s="103" t="s">
        <v>512</v>
      </c>
      <c r="D268" s="104">
        <v>348</v>
      </c>
      <c r="E268" s="103" t="s">
        <v>380</v>
      </c>
      <c r="F268" s="104">
        <v>151</v>
      </c>
      <c r="G268" s="103" t="s">
        <v>183</v>
      </c>
      <c r="H268" s="105">
        <v>11</v>
      </c>
      <c r="I268" s="106">
        <v>10096</v>
      </c>
      <c r="J268" s="106">
        <v>1613</v>
      </c>
      <c r="K268" s="106">
        <v>0</v>
      </c>
      <c r="L268" s="106">
        <v>937.65</v>
      </c>
      <c r="M268" s="107">
        <v>12646.65</v>
      </c>
      <c r="O268" s="108">
        <v>0</v>
      </c>
      <c r="P268" s="105">
        <v>0</v>
      </c>
      <c r="Q268" s="109">
        <v>0.18</v>
      </c>
      <c r="R268" s="109">
        <v>8.1027567399686654E-3</v>
      </c>
      <c r="S268" s="110">
        <v>0</v>
      </c>
      <c r="U268" s="111">
        <v>128799</v>
      </c>
      <c r="V268" s="112">
        <v>0</v>
      </c>
      <c r="W268" s="112">
        <v>0</v>
      </c>
      <c r="X268" s="112">
        <v>0</v>
      </c>
      <c r="Y268" s="112">
        <v>10315</v>
      </c>
      <c r="Z268" s="113">
        <v>139114</v>
      </c>
      <c r="AA268" s="93"/>
      <c r="AB268" s="111">
        <v>0</v>
      </c>
      <c r="AC268" s="112">
        <v>0</v>
      </c>
      <c r="AD268" s="112">
        <v>0</v>
      </c>
      <c r="AE268" s="112">
        <v>0</v>
      </c>
      <c r="AF268" s="112">
        <v>0</v>
      </c>
      <c r="AG268" s="113">
        <v>0</v>
      </c>
    </row>
    <row r="269" spans="1:33" x14ac:dyDescent="0.2">
      <c r="A269" s="101">
        <v>445</v>
      </c>
      <c r="B269" s="102">
        <v>445348186</v>
      </c>
      <c r="C269" s="103" t="s">
        <v>512</v>
      </c>
      <c r="D269" s="104">
        <v>348</v>
      </c>
      <c r="E269" s="103" t="s">
        <v>380</v>
      </c>
      <c r="F269" s="104">
        <v>186</v>
      </c>
      <c r="G269" s="103" t="s">
        <v>218</v>
      </c>
      <c r="H269" s="105">
        <v>4</v>
      </c>
      <c r="I269" s="106">
        <v>11907</v>
      </c>
      <c r="J269" s="106">
        <v>4926</v>
      </c>
      <c r="K269" s="106">
        <v>0</v>
      </c>
      <c r="L269" s="106">
        <v>937.65</v>
      </c>
      <c r="M269" s="107">
        <v>17770.650000000001</v>
      </c>
      <c r="O269" s="108">
        <v>0</v>
      </c>
      <c r="P269" s="105">
        <v>0</v>
      </c>
      <c r="Q269" s="109">
        <v>0.09</v>
      </c>
      <c r="R269" s="109">
        <v>4.8422182304749296E-3</v>
      </c>
      <c r="S269" s="110">
        <v>0</v>
      </c>
      <c r="U269" s="111">
        <v>67332</v>
      </c>
      <c r="V269" s="112">
        <v>0</v>
      </c>
      <c r="W269" s="112">
        <v>0</v>
      </c>
      <c r="X269" s="112">
        <v>0</v>
      </c>
      <c r="Y269" s="112">
        <v>3751</v>
      </c>
      <c r="Z269" s="113">
        <v>71083</v>
      </c>
      <c r="AA269" s="93"/>
      <c r="AB269" s="111">
        <v>0</v>
      </c>
      <c r="AC269" s="112">
        <v>0</v>
      </c>
      <c r="AD269" s="112">
        <v>0</v>
      </c>
      <c r="AE269" s="112">
        <v>0</v>
      </c>
      <c r="AF269" s="112">
        <v>0</v>
      </c>
      <c r="AG269" s="113">
        <v>0</v>
      </c>
    </row>
    <row r="270" spans="1:33" x14ac:dyDescent="0.2">
      <c r="A270" s="101">
        <v>445</v>
      </c>
      <c r="B270" s="102">
        <v>445348214</v>
      </c>
      <c r="C270" s="103" t="s">
        <v>512</v>
      </c>
      <c r="D270" s="104">
        <v>348</v>
      </c>
      <c r="E270" s="103" t="s">
        <v>380</v>
      </c>
      <c r="F270" s="104">
        <v>214</v>
      </c>
      <c r="G270" s="103" t="s">
        <v>246</v>
      </c>
      <c r="H270" s="105">
        <v>1</v>
      </c>
      <c r="I270" s="106">
        <v>11210.577605286329</v>
      </c>
      <c r="J270" s="106">
        <v>2142</v>
      </c>
      <c r="K270" s="106">
        <v>0</v>
      </c>
      <c r="L270" s="106">
        <v>937.65</v>
      </c>
      <c r="M270" s="107">
        <v>14290.227605286329</v>
      </c>
      <c r="O270" s="108">
        <v>0</v>
      </c>
      <c r="P270" s="105">
        <v>0</v>
      </c>
      <c r="Q270" s="109">
        <v>0.09</v>
      </c>
      <c r="R270" s="109">
        <v>1.5243957835944727E-3</v>
      </c>
      <c r="S270" s="110">
        <v>0</v>
      </c>
      <c r="U270" s="111">
        <v>13353</v>
      </c>
      <c r="V270" s="112">
        <v>0</v>
      </c>
      <c r="W270" s="112">
        <v>0</v>
      </c>
      <c r="X270" s="112">
        <v>0</v>
      </c>
      <c r="Y270" s="112">
        <v>938</v>
      </c>
      <c r="Z270" s="113">
        <v>14291</v>
      </c>
      <c r="AA270" s="93"/>
      <c r="AB270" s="111">
        <v>0</v>
      </c>
      <c r="AC270" s="112">
        <v>0</v>
      </c>
      <c r="AD270" s="112">
        <v>0</v>
      </c>
      <c r="AE270" s="112">
        <v>0</v>
      </c>
      <c r="AF270" s="112">
        <v>0</v>
      </c>
      <c r="AG270" s="113">
        <v>0</v>
      </c>
    </row>
    <row r="271" spans="1:33" x14ac:dyDescent="0.2">
      <c r="A271" s="101">
        <v>445</v>
      </c>
      <c r="B271" s="102">
        <v>445348226</v>
      </c>
      <c r="C271" s="103" t="s">
        <v>512</v>
      </c>
      <c r="D271" s="104">
        <v>348</v>
      </c>
      <c r="E271" s="103" t="s">
        <v>380</v>
      </c>
      <c r="F271" s="104">
        <v>226</v>
      </c>
      <c r="G271" s="103" t="s">
        <v>258</v>
      </c>
      <c r="H271" s="105">
        <v>26</v>
      </c>
      <c r="I271" s="106">
        <v>11238</v>
      </c>
      <c r="J271" s="106">
        <v>1318</v>
      </c>
      <c r="K271" s="106">
        <v>0</v>
      </c>
      <c r="L271" s="106">
        <v>937.65</v>
      </c>
      <c r="M271" s="107">
        <v>13493.65</v>
      </c>
      <c r="O271" s="108">
        <v>0</v>
      </c>
      <c r="P271" s="105">
        <v>0</v>
      </c>
      <c r="Q271" s="109">
        <v>0.09</v>
      </c>
      <c r="R271" s="109">
        <v>1.6077331371431611E-2</v>
      </c>
      <c r="S271" s="110">
        <v>0</v>
      </c>
      <c r="U271" s="111">
        <v>326456</v>
      </c>
      <c r="V271" s="112">
        <v>0</v>
      </c>
      <c r="W271" s="112">
        <v>0</v>
      </c>
      <c r="X271" s="112">
        <v>0</v>
      </c>
      <c r="Y271" s="112">
        <v>24379</v>
      </c>
      <c r="Z271" s="113">
        <v>350835</v>
      </c>
      <c r="AA271" s="93"/>
      <c r="AB271" s="111">
        <v>0</v>
      </c>
      <c r="AC271" s="112">
        <v>0</v>
      </c>
      <c r="AD271" s="112">
        <v>0</v>
      </c>
      <c r="AE271" s="112">
        <v>0</v>
      </c>
      <c r="AF271" s="112">
        <v>0</v>
      </c>
      <c r="AG271" s="113">
        <v>0</v>
      </c>
    </row>
    <row r="272" spans="1:33" x14ac:dyDescent="0.2">
      <c r="A272" s="101">
        <v>445</v>
      </c>
      <c r="B272" s="102">
        <v>445348271</v>
      </c>
      <c r="C272" s="103" t="s">
        <v>512</v>
      </c>
      <c r="D272" s="104">
        <v>348</v>
      </c>
      <c r="E272" s="103" t="s">
        <v>380</v>
      </c>
      <c r="F272" s="104">
        <v>271</v>
      </c>
      <c r="G272" s="103" t="s">
        <v>303</v>
      </c>
      <c r="H272" s="105">
        <v>4</v>
      </c>
      <c r="I272" s="106">
        <v>12660</v>
      </c>
      <c r="J272" s="106">
        <v>3564</v>
      </c>
      <c r="K272" s="106">
        <v>0</v>
      </c>
      <c r="L272" s="106">
        <v>937.65</v>
      </c>
      <c r="M272" s="107">
        <v>17161.650000000001</v>
      </c>
      <c r="O272" s="108">
        <v>0</v>
      </c>
      <c r="P272" s="105">
        <v>0</v>
      </c>
      <c r="Q272" s="109">
        <v>0.09</v>
      </c>
      <c r="R272" s="109">
        <v>4.997476768941367E-3</v>
      </c>
      <c r="S272" s="110">
        <v>0</v>
      </c>
      <c r="U272" s="111">
        <v>64896</v>
      </c>
      <c r="V272" s="112">
        <v>0</v>
      </c>
      <c r="W272" s="112">
        <v>0</v>
      </c>
      <c r="X272" s="112">
        <v>0</v>
      </c>
      <c r="Y272" s="112">
        <v>3751</v>
      </c>
      <c r="Z272" s="113">
        <v>68647</v>
      </c>
      <c r="AA272" s="93"/>
      <c r="AB272" s="111">
        <v>0</v>
      </c>
      <c r="AC272" s="112">
        <v>0</v>
      </c>
      <c r="AD272" s="112">
        <v>0</v>
      </c>
      <c r="AE272" s="112">
        <v>0</v>
      </c>
      <c r="AF272" s="112">
        <v>0</v>
      </c>
      <c r="AG272" s="113">
        <v>0</v>
      </c>
    </row>
    <row r="273" spans="1:33" x14ac:dyDescent="0.2">
      <c r="A273" s="101">
        <v>445</v>
      </c>
      <c r="B273" s="102">
        <v>445348316</v>
      </c>
      <c r="C273" s="103" t="s">
        <v>512</v>
      </c>
      <c r="D273" s="104">
        <v>348</v>
      </c>
      <c r="E273" s="103" t="s">
        <v>380</v>
      </c>
      <c r="F273" s="104">
        <v>316</v>
      </c>
      <c r="G273" s="103" t="s">
        <v>348</v>
      </c>
      <c r="H273" s="105">
        <v>3</v>
      </c>
      <c r="I273" s="106">
        <v>10556</v>
      </c>
      <c r="J273" s="106">
        <v>1469</v>
      </c>
      <c r="K273" s="106">
        <v>0</v>
      </c>
      <c r="L273" s="106">
        <v>937.65</v>
      </c>
      <c r="M273" s="107">
        <v>12962.65</v>
      </c>
      <c r="O273" s="108">
        <v>0</v>
      </c>
      <c r="P273" s="105">
        <v>0</v>
      </c>
      <c r="Q273" s="109">
        <v>0.18</v>
      </c>
      <c r="R273" s="109">
        <v>8.1359077354256869E-3</v>
      </c>
      <c r="S273" s="110">
        <v>0</v>
      </c>
      <c r="U273" s="111">
        <v>36075</v>
      </c>
      <c r="V273" s="112">
        <v>0</v>
      </c>
      <c r="W273" s="112">
        <v>0</v>
      </c>
      <c r="X273" s="112">
        <v>0</v>
      </c>
      <c r="Y273" s="112">
        <v>2814</v>
      </c>
      <c r="Z273" s="113">
        <v>38889</v>
      </c>
      <c r="AA273" s="93"/>
      <c r="AB273" s="111">
        <v>0</v>
      </c>
      <c r="AC273" s="112">
        <v>0</v>
      </c>
      <c r="AD273" s="112">
        <v>0</v>
      </c>
      <c r="AE273" s="112">
        <v>0</v>
      </c>
      <c r="AF273" s="112">
        <v>0</v>
      </c>
      <c r="AG273" s="113">
        <v>0</v>
      </c>
    </row>
    <row r="274" spans="1:33" x14ac:dyDescent="0.2">
      <c r="A274" s="101">
        <v>445</v>
      </c>
      <c r="B274" s="102">
        <v>445348322</v>
      </c>
      <c r="C274" s="103" t="s">
        <v>512</v>
      </c>
      <c r="D274" s="104">
        <v>348</v>
      </c>
      <c r="E274" s="103" t="s">
        <v>380</v>
      </c>
      <c r="F274" s="104">
        <v>322</v>
      </c>
      <c r="G274" s="103" t="s">
        <v>354</v>
      </c>
      <c r="H274" s="105">
        <v>4</v>
      </c>
      <c r="I274" s="106">
        <v>9123</v>
      </c>
      <c r="J274" s="106">
        <v>4855</v>
      </c>
      <c r="K274" s="106">
        <v>0</v>
      </c>
      <c r="L274" s="106">
        <v>937.65</v>
      </c>
      <c r="M274" s="107">
        <v>14915.65</v>
      </c>
      <c r="O274" s="108">
        <v>0</v>
      </c>
      <c r="P274" s="105">
        <v>0</v>
      </c>
      <c r="Q274" s="109">
        <v>0.09</v>
      </c>
      <c r="R274" s="109">
        <v>9.5968792425736981E-3</v>
      </c>
      <c r="S274" s="110">
        <v>0</v>
      </c>
      <c r="U274" s="111">
        <v>55912</v>
      </c>
      <c r="V274" s="112">
        <v>0</v>
      </c>
      <c r="W274" s="112">
        <v>0</v>
      </c>
      <c r="X274" s="112">
        <v>0</v>
      </c>
      <c r="Y274" s="112">
        <v>3752</v>
      </c>
      <c r="Z274" s="113">
        <v>59664</v>
      </c>
      <c r="AA274" s="93"/>
      <c r="AB274" s="111">
        <v>0</v>
      </c>
      <c r="AC274" s="112">
        <v>0</v>
      </c>
      <c r="AD274" s="112">
        <v>0</v>
      </c>
      <c r="AE274" s="112">
        <v>0</v>
      </c>
      <c r="AF274" s="112">
        <v>0</v>
      </c>
      <c r="AG274" s="113">
        <v>0</v>
      </c>
    </row>
    <row r="275" spans="1:33" x14ac:dyDescent="0.2">
      <c r="A275" s="101">
        <v>445</v>
      </c>
      <c r="B275" s="102">
        <v>445348348</v>
      </c>
      <c r="C275" s="103" t="s">
        <v>512</v>
      </c>
      <c r="D275" s="104">
        <v>348</v>
      </c>
      <c r="E275" s="103" t="s">
        <v>380</v>
      </c>
      <c r="F275" s="104">
        <v>348</v>
      </c>
      <c r="G275" s="103" t="s">
        <v>380</v>
      </c>
      <c r="H275" s="105">
        <v>1342</v>
      </c>
      <c r="I275" s="106">
        <v>11808</v>
      </c>
      <c r="J275" s="106">
        <v>113</v>
      </c>
      <c r="K275" s="106">
        <v>826.90312965722796</v>
      </c>
      <c r="L275" s="106">
        <v>937.65</v>
      </c>
      <c r="M275" s="107">
        <v>13685.553129657228</v>
      </c>
      <c r="O275" s="108">
        <v>0</v>
      </c>
      <c r="P275" s="105">
        <v>0</v>
      </c>
      <c r="Q275" s="109">
        <v>0.09</v>
      </c>
      <c r="R275" s="109">
        <v>6.4330786188733655E-2</v>
      </c>
      <c r="S275" s="110">
        <v>0</v>
      </c>
      <c r="U275" s="111">
        <v>15997982</v>
      </c>
      <c r="V275" s="112">
        <v>1109704</v>
      </c>
      <c r="W275" s="112">
        <v>0</v>
      </c>
      <c r="X275" s="112">
        <v>0</v>
      </c>
      <c r="Y275" s="112">
        <v>1258326</v>
      </c>
      <c r="Z275" s="113">
        <v>18366012</v>
      </c>
      <c r="AA275" s="93"/>
      <c r="AB275" s="111">
        <v>36</v>
      </c>
      <c r="AC275" s="112">
        <v>0</v>
      </c>
      <c r="AD275" s="112">
        <v>0</v>
      </c>
      <c r="AE275" s="112">
        <v>0</v>
      </c>
      <c r="AF275" s="112">
        <v>0</v>
      </c>
      <c r="AG275" s="113">
        <v>0</v>
      </c>
    </row>
    <row r="276" spans="1:33" x14ac:dyDescent="0.2">
      <c r="A276" s="101">
        <v>445</v>
      </c>
      <c r="B276" s="102">
        <v>445348615</v>
      </c>
      <c r="C276" s="103" t="s">
        <v>512</v>
      </c>
      <c r="D276" s="104">
        <v>348</v>
      </c>
      <c r="E276" s="103" t="s">
        <v>380</v>
      </c>
      <c r="F276" s="104">
        <v>615</v>
      </c>
      <c r="G276" s="103" t="s">
        <v>390</v>
      </c>
      <c r="H276" s="105">
        <v>1</v>
      </c>
      <c r="I276" s="106">
        <v>11783.101649266679</v>
      </c>
      <c r="J276" s="106">
        <v>1442</v>
      </c>
      <c r="K276" s="106">
        <v>0</v>
      </c>
      <c r="L276" s="106">
        <v>937.65</v>
      </c>
      <c r="M276" s="107">
        <v>14162.751649266678</v>
      </c>
      <c r="O276" s="108">
        <v>0</v>
      </c>
      <c r="P276" s="105">
        <v>0</v>
      </c>
      <c r="Q276" s="109">
        <v>0.18</v>
      </c>
      <c r="R276" s="109">
        <v>1.0283713328828427E-3</v>
      </c>
      <c r="S276" s="110">
        <v>0</v>
      </c>
      <c r="U276" s="111">
        <v>13225</v>
      </c>
      <c r="V276" s="112">
        <v>0</v>
      </c>
      <c r="W276" s="112">
        <v>0</v>
      </c>
      <c r="X276" s="112">
        <v>0</v>
      </c>
      <c r="Y276" s="112">
        <v>938</v>
      </c>
      <c r="Z276" s="113">
        <v>14163</v>
      </c>
      <c r="AA276" s="93"/>
      <c r="AB276" s="111">
        <v>0</v>
      </c>
      <c r="AC276" s="112">
        <v>0</v>
      </c>
      <c r="AD276" s="112">
        <v>0</v>
      </c>
      <c r="AE276" s="112">
        <v>0</v>
      </c>
      <c r="AF276" s="112">
        <v>0</v>
      </c>
      <c r="AG276" s="113">
        <v>0</v>
      </c>
    </row>
    <row r="277" spans="1:33" x14ac:dyDescent="0.2">
      <c r="A277" s="101">
        <v>445</v>
      </c>
      <c r="B277" s="102">
        <v>445348658</v>
      </c>
      <c r="C277" s="103" t="s">
        <v>512</v>
      </c>
      <c r="D277" s="104">
        <v>348</v>
      </c>
      <c r="E277" s="103" t="s">
        <v>380</v>
      </c>
      <c r="F277" s="104">
        <v>658</v>
      </c>
      <c r="G277" s="103" t="s">
        <v>402</v>
      </c>
      <c r="H277" s="105">
        <v>1</v>
      </c>
      <c r="I277" s="106">
        <v>10780.327200125494</v>
      </c>
      <c r="J277" s="106">
        <v>1497</v>
      </c>
      <c r="K277" s="106">
        <v>0</v>
      </c>
      <c r="L277" s="106">
        <v>937.65</v>
      </c>
      <c r="M277" s="107">
        <v>13214.977200125493</v>
      </c>
      <c r="O277" s="108">
        <v>0</v>
      </c>
      <c r="P277" s="105">
        <v>0</v>
      </c>
      <c r="Q277" s="109">
        <v>0.09</v>
      </c>
      <c r="R277" s="109">
        <v>1.7478925458274037E-3</v>
      </c>
      <c r="S277" s="110">
        <v>0</v>
      </c>
      <c r="U277" s="111">
        <v>12277</v>
      </c>
      <c r="V277" s="112">
        <v>0</v>
      </c>
      <c r="W277" s="112">
        <v>0</v>
      </c>
      <c r="X277" s="112">
        <v>0</v>
      </c>
      <c r="Y277" s="112">
        <v>938</v>
      </c>
      <c r="Z277" s="113">
        <v>13215</v>
      </c>
      <c r="AA277" s="93"/>
      <c r="AB277" s="111">
        <v>0</v>
      </c>
      <c r="AC277" s="112">
        <v>0</v>
      </c>
      <c r="AD277" s="112">
        <v>0</v>
      </c>
      <c r="AE277" s="112">
        <v>0</v>
      </c>
      <c r="AF277" s="112">
        <v>0</v>
      </c>
      <c r="AG277" s="113">
        <v>0</v>
      </c>
    </row>
    <row r="278" spans="1:33" x14ac:dyDescent="0.2">
      <c r="A278" s="101">
        <v>445</v>
      </c>
      <c r="B278" s="102">
        <v>445348753</v>
      </c>
      <c r="C278" s="103" t="s">
        <v>512</v>
      </c>
      <c r="D278" s="104">
        <v>348</v>
      </c>
      <c r="E278" s="103" t="s">
        <v>380</v>
      </c>
      <c r="F278" s="104">
        <v>753</v>
      </c>
      <c r="G278" s="103" t="s">
        <v>431</v>
      </c>
      <c r="H278" s="105">
        <v>1</v>
      </c>
      <c r="I278" s="106">
        <v>11076.503278166167</v>
      </c>
      <c r="J278" s="106">
        <v>4201</v>
      </c>
      <c r="K278" s="106">
        <v>0</v>
      </c>
      <c r="L278" s="106">
        <v>937.65</v>
      </c>
      <c r="M278" s="107">
        <v>16215.153278166166</v>
      </c>
      <c r="O278" s="108">
        <v>0</v>
      </c>
      <c r="P278" s="105">
        <v>0</v>
      </c>
      <c r="Q278" s="109">
        <v>0.09</v>
      </c>
      <c r="R278" s="109">
        <v>1.0016914920905874E-2</v>
      </c>
      <c r="S278" s="110">
        <v>0</v>
      </c>
      <c r="U278" s="111">
        <v>15278</v>
      </c>
      <c r="V278" s="112">
        <v>0</v>
      </c>
      <c r="W278" s="112">
        <v>0</v>
      </c>
      <c r="X278" s="112">
        <v>0</v>
      </c>
      <c r="Y278" s="112">
        <v>938</v>
      </c>
      <c r="Z278" s="113">
        <v>16216</v>
      </c>
      <c r="AA278" s="93"/>
      <c r="AB278" s="111">
        <v>0</v>
      </c>
      <c r="AC278" s="112">
        <v>0</v>
      </c>
      <c r="AD278" s="112">
        <v>0</v>
      </c>
      <c r="AE278" s="112">
        <v>0</v>
      </c>
      <c r="AF278" s="112">
        <v>0</v>
      </c>
      <c r="AG278" s="113">
        <v>0</v>
      </c>
    </row>
    <row r="279" spans="1:33" x14ac:dyDescent="0.2">
      <c r="A279" s="101">
        <v>445</v>
      </c>
      <c r="B279" s="102">
        <v>445348767</v>
      </c>
      <c r="C279" s="103" t="s">
        <v>512</v>
      </c>
      <c r="D279" s="104">
        <v>348</v>
      </c>
      <c r="E279" s="103" t="s">
        <v>380</v>
      </c>
      <c r="F279" s="104">
        <v>767</v>
      </c>
      <c r="G279" s="103" t="s">
        <v>437</v>
      </c>
      <c r="H279" s="105">
        <v>3</v>
      </c>
      <c r="I279" s="106">
        <v>9397</v>
      </c>
      <c r="J279" s="106">
        <v>2075</v>
      </c>
      <c r="K279" s="106">
        <v>0</v>
      </c>
      <c r="L279" s="106">
        <v>937.65</v>
      </c>
      <c r="M279" s="107">
        <v>12409.65</v>
      </c>
      <c r="O279" s="108">
        <v>0</v>
      </c>
      <c r="P279" s="105">
        <v>0</v>
      </c>
      <c r="Q279" s="109">
        <v>0.09</v>
      </c>
      <c r="R279" s="109">
        <v>2.9401509639504761E-2</v>
      </c>
      <c r="S279" s="110">
        <v>0</v>
      </c>
      <c r="U279" s="111">
        <v>34416</v>
      </c>
      <c r="V279" s="112">
        <v>0</v>
      </c>
      <c r="W279" s="112">
        <v>0</v>
      </c>
      <c r="X279" s="112">
        <v>0</v>
      </c>
      <c r="Y279" s="112">
        <v>2814</v>
      </c>
      <c r="Z279" s="113">
        <v>37230</v>
      </c>
      <c r="AA279" s="93"/>
      <c r="AB279" s="111">
        <v>0</v>
      </c>
      <c r="AC279" s="112">
        <v>0</v>
      </c>
      <c r="AD279" s="112">
        <v>0</v>
      </c>
      <c r="AE279" s="112">
        <v>0</v>
      </c>
      <c r="AF279" s="112">
        <v>0</v>
      </c>
      <c r="AG279" s="113">
        <v>0</v>
      </c>
    </row>
    <row r="280" spans="1:33" x14ac:dyDescent="0.2">
      <c r="A280" s="101">
        <v>445</v>
      </c>
      <c r="B280" s="102">
        <v>445348775</v>
      </c>
      <c r="C280" s="103" t="s">
        <v>512</v>
      </c>
      <c r="D280" s="104">
        <v>348</v>
      </c>
      <c r="E280" s="103" t="s">
        <v>380</v>
      </c>
      <c r="F280" s="104">
        <v>775</v>
      </c>
      <c r="G280" s="103" t="s">
        <v>441</v>
      </c>
      <c r="H280" s="105">
        <v>12</v>
      </c>
      <c r="I280" s="106">
        <v>10371</v>
      </c>
      <c r="J280" s="106">
        <v>2217</v>
      </c>
      <c r="K280" s="106">
        <v>0</v>
      </c>
      <c r="L280" s="106">
        <v>937.65</v>
      </c>
      <c r="M280" s="107">
        <v>13525.65</v>
      </c>
      <c r="O280" s="108">
        <v>0</v>
      </c>
      <c r="P280" s="105">
        <v>0</v>
      </c>
      <c r="Q280" s="109">
        <v>0.09</v>
      </c>
      <c r="R280" s="109">
        <v>5.9882849415342741E-3</v>
      </c>
      <c r="S280" s="110">
        <v>0</v>
      </c>
      <c r="U280" s="111">
        <v>151056</v>
      </c>
      <c r="V280" s="112">
        <v>0</v>
      </c>
      <c r="W280" s="112">
        <v>0</v>
      </c>
      <c r="X280" s="112">
        <v>0</v>
      </c>
      <c r="Y280" s="112">
        <v>11252</v>
      </c>
      <c r="Z280" s="113">
        <v>162308</v>
      </c>
      <c r="AA280" s="93"/>
      <c r="AB280" s="111">
        <v>0</v>
      </c>
      <c r="AC280" s="112">
        <v>0</v>
      </c>
      <c r="AD280" s="112">
        <v>0</v>
      </c>
      <c r="AE280" s="112">
        <v>0</v>
      </c>
      <c r="AF280" s="112">
        <v>0</v>
      </c>
      <c r="AG280" s="113">
        <v>0</v>
      </c>
    </row>
    <row r="281" spans="1:33" x14ac:dyDescent="0.2">
      <c r="A281" s="101">
        <v>446</v>
      </c>
      <c r="B281" s="102">
        <v>446099016</v>
      </c>
      <c r="C281" s="103" t="s">
        <v>513</v>
      </c>
      <c r="D281" s="104">
        <v>99</v>
      </c>
      <c r="E281" s="103" t="s">
        <v>131</v>
      </c>
      <c r="F281" s="104">
        <v>16</v>
      </c>
      <c r="G281" s="103" t="s">
        <v>48</v>
      </c>
      <c r="H281" s="105">
        <v>358</v>
      </c>
      <c r="I281" s="106">
        <v>10586</v>
      </c>
      <c r="J281" s="106">
        <v>439</v>
      </c>
      <c r="K281" s="106">
        <v>0</v>
      </c>
      <c r="L281" s="106">
        <v>937.65</v>
      </c>
      <c r="M281" s="107">
        <v>11962.65</v>
      </c>
      <c r="O281" s="108">
        <v>0</v>
      </c>
      <c r="P281" s="105">
        <v>0</v>
      </c>
      <c r="Q281" s="109">
        <v>0.09</v>
      </c>
      <c r="R281" s="109">
        <v>4.9382518593947926E-2</v>
      </c>
      <c r="S281" s="110">
        <v>0</v>
      </c>
      <c r="U281" s="111">
        <v>3946950</v>
      </c>
      <c r="V281" s="112">
        <v>0</v>
      </c>
      <c r="W281" s="112">
        <v>0</v>
      </c>
      <c r="X281" s="112">
        <v>0</v>
      </c>
      <c r="Y281" s="112">
        <v>335680</v>
      </c>
      <c r="Z281" s="113">
        <v>4282630</v>
      </c>
      <c r="AA281" s="93"/>
      <c r="AB281" s="111">
        <v>9</v>
      </c>
      <c r="AC281" s="112">
        <v>0</v>
      </c>
      <c r="AD281" s="112">
        <v>0</v>
      </c>
      <c r="AE281" s="112">
        <v>0</v>
      </c>
      <c r="AF281" s="112">
        <v>0</v>
      </c>
      <c r="AG281" s="113">
        <v>0</v>
      </c>
    </row>
    <row r="282" spans="1:33" x14ac:dyDescent="0.2">
      <c r="A282" s="101">
        <v>446</v>
      </c>
      <c r="B282" s="102">
        <v>446099018</v>
      </c>
      <c r="C282" s="103" t="s">
        <v>513</v>
      </c>
      <c r="D282" s="104">
        <v>99</v>
      </c>
      <c r="E282" s="103" t="s">
        <v>131</v>
      </c>
      <c r="F282" s="104">
        <v>18</v>
      </c>
      <c r="G282" s="103" t="s">
        <v>50</v>
      </c>
      <c r="H282" s="105">
        <v>5</v>
      </c>
      <c r="I282" s="106">
        <v>11656</v>
      </c>
      <c r="J282" s="106">
        <v>8064</v>
      </c>
      <c r="K282" s="106">
        <v>0</v>
      </c>
      <c r="L282" s="106">
        <v>937.65</v>
      </c>
      <c r="M282" s="107">
        <v>20657.650000000001</v>
      </c>
      <c r="O282" s="108">
        <v>0</v>
      </c>
      <c r="P282" s="105">
        <v>0</v>
      </c>
      <c r="Q282" s="109">
        <v>0.09</v>
      </c>
      <c r="R282" s="109">
        <v>2.2909478382735302E-2</v>
      </c>
      <c r="S282" s="110">
        <v>0</v>
      </c>
      <c r="U282" s="111">
        <v>98600</v>
      </c>
      <c r="V282" s="112">
        <v>0</v>
      </c>
      <c r="W282" s="112">
        <v>0</v>
      </c>
      <c r="X282" s="112">
        <v>0</v>
      </c>
      <c r="Y282" s="112">
        <v>4690</v>
      </c>
      <c r="Z282" s="113">
        <v>103290</v>
      </c>
      <c r="AA282" s="93"/>
      <c r="AB282" s="111">
        <v>0</v>
      </c>
      <c r="AC282" s="112">
        <v>0</v>
      </c>
      <c r="AD282" s="112">
        <v>0</v>
      </c>
      <c r="AE282" s="112">
        <v>0</v>
      </c>
      <c r="AF282" s="112">
        <v>0</v>
      </c>
      <c r="AG282" s="113">
        <v>0</v>
      </c>
    </row>
    <row r="283" spans="1:33" x14ac:dyDescent="0.2">
      <c r="A283" s="101">
        <v>446</v>
      </c>
      <c r="B283" s="102">
        <v>446099035</v>
      </c>
      <c r="C283" s="103" t="s">
        <v>513</v>
      </c>
      <c r="D283" s="104">
        <v>99</v>
      </c>
      <c r="E283" s="103" t="s">
        <v>131</v>
      </c>
      <c r="F283" s="104">
        <v>35</v>
      </c>
      <c r="G283" s="103" t="s">
        <v>67</v>
      </c>
      <c r="H283" s="105">
        <v>7</v>
      </c>
      <c r="I283" s="106">
        <v>14490</v>
      </c>
      <c r="J283" s="106">
        <v>4996</v>
      </c>
      <c r="K283" s="106">
        <v>0</v>
      </c>
      <c r="L283" s="106">
        <v>937.65</v>
      </c>
      <c r="M283" s="107">
        <v>20423.650000000001</v>
      </c>
      <c r="O283" s="108">
        <v>0</v>
      </c>
      <c r="P283" s="105">
        <v>0</v>
      </c>
      <c r="Q283" s="109">
        <v>0.18</v>
      </c>
      <c r="R283" s="109">
        <v>0.16912741853149985</v>
      </c>
      <c r="S283" s="110">
        <v>0</v>
      </c>
      <c r="U283" s="111">
        <v>136402</v>
      </c>
      <c r="V283" s="112">
        <v>0</v>
      </c>
      <c r="W283" s="112">
        <v>0</v>
      </c>
      <c r="X283" s="112">
        <v>0</v>
      </c>
      <c r="Y283" s="112">
        <v>6564</v>
      </c>
      <c r="Z283" s="113">
        <v>142966</v>
      </c>
      <c r="AA283" s="93"/>
      <c r="AB283" s="111">
        <v>0</v>
      </c>
      <c r="AC283" s="112">
        <v>0</v>
      </c>
      <c r="AD283" s="112">
        <v>0</v>
      </c>
      <c r="AE283" s="112">
        <v>0</v>
      </c>
      <c r="AF283" s="112">
        <v>0</v>
      </c>
      <c r="AG283" s="113">
        <v>0</v>
      </c>
    </row>
    <row r="284" spans="1:33" x14ac:dyDescent="0.2">
      <c r="A284" s="101">
        <v>446</v>
      </c>
      <c r="B284" s="102">
        <v>446099044</v>
      </c>
      <c r="C284" s="103" t="s">
        <v>513</v>
      </c>
      <c r="D284" s="104">
        <v>99</v>
      </c>
      <c r="E284" s="103" t="s">
        <v>131</v>
      </c>
      <c r="F284" s="104">
        <v>44</v>
      </c>
      <c r="G284" s="103" t="s">
        <v>76</v>
      </c>
      <c r="H284" s="105">
        <v>511</v>
      </c>
      <c r="I284" s="106">
        <v>12004</v>
      </c>
      <c r="J284" s="106">
        <v>242</v>
      </c>
      <c r="K284" s="106">
        <v>0</v>
      </c>
      <c r="L284" s="106">
        <v>937.65</v>
      </c>
      <c r="M284" s="107">
        <v>13183.65</v>
      </c>
      <c r="O284" s="108">
        <v>0</v>
      </c>
      <c r="P284" s="105">
        <v>0</v>
      </c>
      <c r="Q284" s="109">
        <v>0.18</v>
      </c>
      <c r="R284" s="109">
        <v>6.2873237656336595E-2</v>
      </c>
      <c r="S284" s="110">
        <v>0</v>
      </c>
      <c r="U284" s="111">
        <v>6257706</v>
      </c>
      <c r="V284" s="112">
        <v>0</v>
      </c>
      <c r="W284" s="112">
        <v>0</v>
      </c>
      <c r="X284" s="112">
        <v>0</v>
      </c>
      <c r="Y284" s="112">
        <v>479141</v>
      </c>
      <c r="Z284" s="113">
        <v>6736847</v>
      </c>
      <c r="AA284" s="93"/>
      <c r="AB284" s="111">
        <v>12</v>
      </c>
      <c r="AC284" s="112">
        <v>0</v>
      </c>
      <c r="AD284" s="112">
        <v>0</v>
      </c>
      <c r="AE284" s="112">
        <v>0</v>
      </c>
      <c r="AF284" s="112">
        <v>0</v>
      </c>
      <c r="AG284" s="113">
        <v>0</v>
      </c>
    </row>
    <row r="285" spans="1:33" x14ac:dyDescent="0.2">
      <c r="A285" s="101">
        <v>446</v>
      </c>
      <c r="B285" s="102">
        <v>446099050</v>
      </c>
      <c r="C285" s="103" t="s">
        <v>513</v>
      </c>
      <c r="D285" s="104">
        <v>99</v>
      </c>
      <c r="E285" s="103" t="s">
        <v>131</v>
      </c>
      <c r="F285" s="104">
        <v>50</v>
      </c>
      <c r="G285" s="103" t="s">
        <v>82</v>
      </c>
      <c r="H285" s="105">
        <v>9</v>
      </c>
      <c r="I285" s="106">
        <v>11092</v>
      </c>
      <c r="J285" s="106">
        <v>4718</v>
      </c>
      <c r="K285" s="106">
        <v>0</v>
      </c>
      <c r="L285" s="106">
        <v>937.65</v>
      </c>
      <c r="M285" s="107">
        <v>16747.650000000001</v>
      </c>
      <c r="O285" s="108">
        <v>0</v>
      </c>
      <c r="P285" s="105">
        <v>0</v>
      </c>
      <c r="Q285" s="109">
        <v>0.09</v>
      </c>
      <c r="R285" s="109">
        <v>4.5327102568384322E-3</v>
      </c>
      <c r="S285" s="110">
        <v>0</v>
      </c>
      <c r="U285" s="111">
        <v>142290</v>
      </c>
      <c r="V285" s="112">
        <v>0</v>
      </c>
      <c r="W285" s="112">
        <v>0</v>
      </c>
      <c r="X285" s="112">
        <v>0</v>
      </c>
      <c r="Y285" s="112">
        <v>8439</v>
      </c>
      <c r="Z285" s="113">
        <v>150729</v>
      </c>
      <c r="AA285" s="93"/>
      <c r="AB285" s="111">
        <v>0</v>
      </c>
      <c r="AC285" s="112">
        <v>0</v>
      </c>
      <c r="AD285" s="112">
        <v>0</v>
      </c>
      <c r="AE285" s="112">
        <v>0</v>
      </c>
      <c r="AF285" s="112">
        <v>0</v>
      </c>
      <c r="AG285" s="113">
        <v>0</v>
      </c>
    </row>
    <row r="286" spans="1:33" x14ac:dyDescent="0.2">
      <c r="A286" s="101">
        <v>446</v>
      </c>
      <c r="B286" s="102">
        <v>446099073</v>
      </c>
      <c r="C286" s="103" t="s">
        <v>513</v>
      </c>
      <c r="D286" s="104">
        <v>99</v>
      </c>
      <c r="E286" s="103" t="s">
        <v>131</v>
      </c>
      <c r="F286" s="104">
        <v>73</v>
      </c>
      <c r="G286" s="103" t="s">
        <v>105</v>
      </c>
      <c r="H286" s="105">
        <v>3</v>
      </c>
      <c r="I286" s="106">
        <v>14338</v>
      </c>
      <c r="J286" s="106">
        <v>9988</v>
      </c>
      <c r="K286" s="106">
        <v>0</v>
      </c>
      <c r="L286" s="106">
        <v>937.65</v>
      </c>
      <c r="M286" s="107">
        <v>25263.65</v>
      </c>
      <c r="O286" s="108">
        <v>0</v>
      </c>
      <c r="P286" s="105">
        <v>0</v>
      </c>
      <c r="Q286" s="109">
        <v>0.09</v>
      </c>
      <c r="R286" s="109">
        <v>1.0020606113344996E-2</v>
      </c>
      <c r="S286" s="110">
        <v>0</v>
      </c>
      <c r="U286" s="111">
        <v>72978</v>
      </c>
      <c r="V286" s="112">
        <v>0</v>
      </c>
      <c r="W286" s="112">
        <v>0</v>
      </c>
      <c r="X286" s="112">
        <v>0</v>
      </c>
      <c r="Y286" s="112">
        <v>2813</v>
      </c>
      <c r="Z286" s="113">
        <v>75791</v>
      </c>
      <c r="AA286" s="93"/>
      <c r="AB286" s="111">
        <v>0</v>
      </c>
      <c r="AC286" s="112">
        <v>0</v>
      </c>
      <c r="AD286" s="112">
        <v>0</v>
      </c>
      <c r="AE286" s="112">
        <v>0</v>
      </c>
      <c r="AF286" s="112">
        <v>0</v>
      </c>
      <c r="AG286" s="113">
        <v>0</v>
      </c>
    </row>
    <row r="287" spans="1:33" x14ac:dyDescent="0.2">
      <c r="A287" s="101">
        <v>446</v>
      </c>
      <c r="B287" s="102">
        <v>446099083</v>
      </c>
      <c r="C287" s="103" t="s">
        <v>513</v>
      </c>
      <c r="D287" s="104">
        <v>99</v>
      </c>
      <c r="E287" s="103" t="s">
        <v>131</v>
      </c>
      <c r="F287" s="104">
        <v>83</v>
      </c>
      <c r="G287" s="103" t="s">
        <v>115</v>
      </c>
      <c r="H287" s="105">
        <v>3</v>
      </c>
      <c r="I287" s="106">
        <v>11434</v>
      </c>
      <c r="J287" s="106">
        <v>1919</v>
      </c>
      <c r="K287" s="106">
        <v>0</v>
      </c>
      <c r="L287" s="106">
        <v>937.65</v>
      </c>
      <c r="M287" s="107">
        <v>14290.65</v>
      </c>
      <c r="O287" s="108">
        <v>0</v>
      </c>
      <c r="P287" s="105">
        <v>0</v>
      </c>
      <c r="Q287" s="109">
        <v>0.09</v>
      </c>
      <c r="R287" s="109">
        <v>4.5017781713054608E-3</v>
      </c>
      <c r="S287" s="110">
        <v>0</v>
      </c>
      <c r="U287" s="111">
        <v>40059</v>
      </c>
      <c r="V287" s="112">
        <v>0</v>
      </c>
      <c r="W287" s="112">
        <v>0</v>
      </c>
      <c r="X287" s="112">
        <v>0</v>
      </c>
      <c r="Y287" s="112">
        <v>2814</v>
      </c>
      <c r="Z287" s="113">
        <v>42873</v>
      </c>
      <c r="AA287" s="93"/>
      <c r="AB287" s="111">
        <v>0</v>
      </c>
      <c r="AC287" s="112">
        <v>0</v>
      </c>
      <c r="AD287" s="112">
        <v>0</v>
      </c>
      <c r="AE287" s="112">
        <v>0</v>
      </c>
      <c r="AF287" s="112">
        <v>0</v>
      </c>
      <c r="AG287" s="113">
        <v>0</v>
      </c>
    </row>
    <row r="288" spans="1:33" x14ac:dyDescent="0.2">
      <c r="A288" s="101">
        <v>446</v>
      </c>
      <c r="B288" s="102">
        <v>446099088</v>
      </c>
      <c r="C288" s="103" t="s">
        <v>513</v>
      </c>
      <c r="D288" s="104">
        <v>99</v>
      </c>
      <c r="E288" s="103" t="s">
        <v>131</v>
      </c>
      <c r="F288" s="104">
        <v>88</v>
      </c>
      <c r="G288" s="103" t="s">
        <v>120</v>
      </c>
      <c r="H288" s="105">
        <v>24</v>
      </c>
      <c r="I288" s="106">
        <v>11406</v>
      </c>
      <c r="J288" s="106">
        <v>3457</v>
      </c>
      <c r="K288" s="106">
        <v>0</v>
      </c>
      <c r="L288" s="106">
        <v>937.65</v>
      </c>
      <c r="M288" s="107">
        <v>15800.65</v>
      </c>
      <c r="O288" s="108">
        <v>0</v>
      </c>
      <c r="P288" s="105">
        <v>0</v>
      </c>
      <c r="Q288" s="109">
        <v>0.09</v>
      </c>
      <c r="R288" s="109">
        <v>8.1871117285681645E-3</v>
      </c>
      <c r="S288" s="110">
        <v>0</v>
      </c>
      <c r="U288" s="111">
        <v>356712</v>
      </c>
      <c r="V288" s="112">
        <v>0</v>
      </c>
      <c r="W288" s="112">
        <v>0</v>
      </c>
      <c r="X288" s="112">
        <v>0</v>
      </c>
      <c r="Y288" s="112">
        <v>22504</v>
      </c>
      <c r="Z288" s="113">
        <v>379216</v>
      </c>
      <c r="AA288" s="93"/>
      <c r="AB288" s="111">
        <v>0</v>
      </c>
      <c r="AC288" s="112">
        <v>0</v>
      </c>
      <c r="AD288" s="112">
        <v>0</v>
      </c>
      <c r="AE288" s="112">
        <v>0</v>
      </c>
      <c r="AF288" s="112">
        <v>0</v>
      </c>
      <c r="AG288" s="113">
        <v>0</v>
      </c>
    </row>
    <row r="289" spans="1:33" x14ac:dyDescent="0.2">
      <c r="A289" s="101">
        <v>446</v>
      </c>
      <c r="B289" s="102">
        <v>446099099</v>
      </c>
      <c r="C289" s="103" t="s">
        <v>513</v>
      </c>
      <c r="D289" s="104">
        <v>99</v>
      </c>
      <c r="E289" s="103" t="s">
        <v>131</v>
      </c>
      <c r="F289" s="104">
        <v>99</v>
      </c>
      <c r="G289" s="103" t="s">
        <v>131</v>
      </c>
      <c r="H289" s="105">
        <v>118</v>
      </c>
      <c r="I289" s="106">
        <v>10638</v>
      </c>
      <c r="J289" s="106">
        <v>5838</v>
      </c>
      <c r="K289" s="106">
        <v>0</v>
      </c>
      <c r="L289" s="106">
        <v>937.65</v>
      </c>
      <c r="M289" s="107">
        <v>17413.650000000001</v>
      </c>
      <c r="O289" s="108">
        <v>0</v>
      </c>
      <c r="P289" s="105">
        <v>0</v>
      </c>
      <c r="Q289" s="109">
        <v>0.09</v>
      </c>
      <c r="R289" s="109">
        <v>4.3738129887002257E-2</v>
      </c>
      <c r="S289" s="110">
        <v>0</v>
      </c>
      <c r="U289" s="111">
        <v>1944168</v>
      </c>
      <c r="V289" s="112">
        <v>0</v>
      </c>
      <c r="W289" s="112">
        <v>0</v>
      </c>
      <c r="X289" s="112">
        <v>0</v>
      </c>
      <c r="Y289" s="112">
        <v>110642</v>
      </c>
      <c r="Z289" s="113">
        <v>2054810</v>
      </c>
      <c r="AA289" s="93"/>
      <c r="AB289" s="111">
        <v>6</v>
      </c>
      <c r="AC289" s="112">
        <v>0</v>
      </c>
      <c r="AD289" s="112">
        <v>0</v>
      </c>
      <c r="AE289" s="112">
        <v>0</v>
      </c>
      <c r="AF289" s="112">
        <v>0</v>
      </c>
      <c r="AG289" s="113">
        <v>0</v>
      </c>
    </row>
    <row r="290" spans="1:33" x14ac:dyDescent="0.2">
      <c r="A290" s="101">
        <v>446</v>
      </c>
      <c r="B290" s="102">
        <v>446099101</v>
      </c>
      <c r="C290" s="103" t="s">
        <v>513</v>
      </c>
      <c r="D290" s="104">
        <v>99</v>
      </c>
      <c r="E290" s="103" t="s">
        <v>131</v>
      </c>
      <c r="F290" s="104">
        <v>101</v>
      </c>
      <c r="G290" s="103" t="s">
        <v>133</v>
      </c>
      <c r="H290" s="105">
        <v>1</v>
      </c>
      <c r="I290" s="106">
        <v>10702.113255628905</v>
      </c>
      <c r="J290" s="106">
        <v>2842</v>
      </c>
      <c r="K290" s="106">
        <v>0</v>
      </c>
      <c r="L290" s="106">
        <v>937.65</v>
      </c>
      <c r="M290" s="107">
        <v>14481.763255628905</v>
      </c>
      <c r="O290" s="108">
        <v>0</v>
      </c>
      <c r="P290" s="105">
        <v>0</v>
      </c>
      <c r="Q290" s="109">
        <v>0.09</v>
      </c>
      <c r="R290" s="109">
        <v>6.1682002549903199E-2</v>
      </c>
      <c r="S290" s="110">
        <v>0</v>
      </c>
      <c r="U290" s="111">
        <v>13544</v>
      </c>
      <c r="V290" s="112">
        <v>0</v>
      </c>
      <c r="W290" s="112">
        <v>0</v>
      </c>
      <c r="X290" s="112">
        <v>0</v>
      </c>
      <c r="Y290" s="112">
        <v>938</v>
      </c>
      <c r="Z290" s="113">
        <v>14482</v>
      </c>
      <c r="AA290" s="93"/>
      <c r="AB290" s="111">
        <v>0</v>
      </c>
      <c r="AC290" s="112">
        <v>0</v>
      </c>
      <c r="AD290" s="112">
        <v>0</v>
      </c>
      <c r="AE290" s="112">
        <v>0</v>
      </c>
      <c r="AF290" s="112">
        <v>0</v>
      </c>
      <c r="AG290" s="113">
        <v>0</v>
      </c>
    </row>
    <row r="291" spans="1:33" x14ac:dyDescent="0.2">
      <c r="A291" s="101">
        <v>446</v>
      </c>
      <c r="B291" s="102">
        <v>446099133</v>
      </c>
      <c r="C291" s="103" t="s">
        <v>513</v>
      </c>
      <c r="D291" s="104">
        <v>99</v>
      </c>
      <c r="E291" s="103" t="s">
        <v>131</v>
      </c>
      <c r="F291" s="104">
        <v>133</v>
      </c>
      <c r="G291" s="103" t="s">
        <v>165</v>
      </c>
      <c r="H291" s="105">
        <v>4</v>
      </c>
      <c r="I291" s="106">
        <v>16167</v>
      </c>
      <c r="J291" s="106">
        <v>4026</v>
      </c>
      <c r="K291" s="106">
        <v>0</v>
      </c>
      <c r="L291" s="106">
        <v>937.65</v>
      </c>
      <c r="M291" s="107">
        <v>21130.65</v>
      </c>
      <c r="O291" s="108">
        <v>0</v>
      </c>
      <c r="P291" s="105">
        <v>0</v>
      </c>
      <c r="Q291" s="109">
        <v>0.09</v>
      </c>
      <c r="R291" s="109">
        <v>2.9901351075344206E-2</v>
      </c>
      <c r="S291" s="110">
        <v>0</v>
      </c>
      <c r="U291" s="111">
        <v>80772</v>
      </c>
      <c r="V291" s="112">
        <v>0</v>
      </c>
      <c r="W291" s="112">
        <v>0</v>
      </c>
      <c r="X291" s="112">
        <v>0</v>
      </c>
      <c r="Y291" s="112">
        <v>3751</v>
      </c>
      <c r="Z291" s="113">
        <v>84523</v>
      </c>
      <c r="AA291" s="93"/>
      <c r="AB291" s="111">
        <v>0</v>
      </c>
      <c r="AC291" s="112">
        <v>0</v>
      </c>
      <c r="AD291" s="112">
        <v>0</v>
      </c>
      <c r="AE291" s="112">
        <v>0</v>
      </c>
      <c r="AF291" s="112">
        <v>0</v>
      </c>
      <c r="AG291" s="113">
        <v>0</v>
      </c>
    </row>
    <row r="292" spans="1:33" x14ac:dyDescent="0.2">
      <c r="A292" s="101">
        <v>446</v>
      </c>
      <c r="B292" s="102">
        <v>446099167</v>
      </c>
      <c r="C292" s="103" t="s">
        <v>513</v>
      </c>
      <c r="D292" s="104">
        <v>99</v>
      </c>
      <c r="E292" s="103" t="s">
        <v>131</v>
      </c>
      <c r="F292" s="104">
        <v>167</v>
      </c>
      <c r="G292" s="103" t="s">
        <v>199</v>
      </c>
      <c r="H292" s="105">
        <v>82</v>
      </c>
      <c r="I292" s="106">
        <v>10889</v>
      </c>
      <c r="J292" s="106">
        <v>4195</v>
      </c>
      <c r="K292" s="106">
        <v>0</v>
      </c>
      <c r="L292" s="106">
        <v>937.65</v>
      </c>
      <c r="M292" s="107">
        <v>16021.65</v>
      </c>
      <c r="O292" s="108">
        <v>0</v>
      </c>
      <c r="P292" s="105">
        <v>0</v>
      </c>
      <c r="Q292" s="109">
        <v>0.09</v>
      </c>
      <c r="R292" s="109">
        <v>2.1067172890743384E-2</v>
      </c>
      <c r="S292" s="110">
        <v>0</v>
      </c>
      <c r="U292" s="111">
        <v>1236888</v>
      </c>
      <c r="V292" s="112">
        <v>0</v>
      </c>
      <c r="W292" s="112">
        <v>0</v>
      </c>
      <c r="X292" s="112">
        <v>0</v>
      </c>
      <c r="Y292" s="112">
        <v>76889</v>
      </c>
      <c r="Z292" s="113">
        <v>1313777</v>
      </c>
      <c r="AA292" s="93"/>
      <c r="AB292" s="111">
        <v>4</v>
      </c>
      <c r="AC292" s="112">
        <v>0</v>
      </c>
      <c r="AD292" s="112">
        <v>0</v>
      </c>
      <c r="AE292" s="112">
        <v>0</v>
      </c>
      <c r="AF292" s="112">
        <v>0</v>
      </c>
      <c r="AG292" s="113">
        <v>0</v>
      </c>
    </row>
    <row r="293" spans="1:33" x14ac:dyDescent="0.2">
      <c r="A293" s="101">
        <v>446</v>
      </c>
      <c r="B293" s="102">
        <v>446099170</v>
      </c>
      <c r="C293" s="103" t="s">
        <v>513</v>
      </c>
      <c r="D293" s="104">
        <v>99</v>
      </c>
      <c r="E293" s="103" t="s">
        <v>131</v>
      </c>
      <c r="F293" s="104">
        <v>170</v>
      </c>
      <c r="G293" s="103" t="s">
        <v>202</v>
      </c>
      <c r="H293" s="105">
        <v>1</v>
      </c>
      <c r="I293" s="106">
        <v>9527</v>
      </c>
      <c r="J293" s="106">
        <v>3227</v>
      </c>
      <c r="K293" s="106">
        <v>0</v>
      </c>
      <c r="L293" s="106">
        <v>937.65</v>
      </c>
      <c r="M293" s="107">
        <v>13691.65</v>
      </c>
      <c r="O293" s="108">
        <v>0</v>
      </c>
      <c r="P293" s="105">
        <v>0</v>
      </c>
      <c r="Q293" s="109">
        <v>0.18</v>
      </c>
      <c r="R293" s="109">
        <v>9.1044308900246784E-2</v>
      </c>
      <c r="S293" s="110">
        <v>0</v>
      </c>
      <c r="U293" s="111">
        <v>12754</v>
      </c>
      <c r="V293" s="112">
        <v>0</v>
      </c>
      <c r="W293" s="112">
        <v>0</v>
      </c>
      <c r="X293" s="112">
        <v>0</v>
      </c>
      <c r="Y293" s="112">
        <v>938</v>
      </c>
      <c r="Z293" s="113">
        <v>13692</v>
      </c>
      <c r="AA293" s="93"/>
      <c r="AB293" s="111">
        <v>0</v>
      </c>
      <c r="AC293" s="112">
        <v>0</v>
      </c>
      <c r="AD293" s="112">
        <v>0</v>
      </c>
      <c r="AE293" s="112">
        <v>0</v>
      </c>
      <c r="AF293" s="112">
        <v>0</v>
      </c>
      <c r="AG293" s="113">
        <v>0</v>
      </c>
    </row>
    <row r="294" spans="1:33" x14ac:dyDescent="0.2">
      <c r="A294" s="101">
        <v>446</v>
      </c>
      <c r="B294" s="102">
        <v>446099177</v>
      </c>
      <c r="C294" s="103" t="s">
        <v>513</v>
      </c>
      <c r="D294" s="104">
        <v>99</v>
      </c>
      <c r="E294" s="103" t="s">
        <v>131</v>
      </c>
      <c r="F294" s="104">
        <v>177</v>
      </c>
      <c r="G294" s="103" t="s">
        <v>209</v>
      </c>
      <c r="H294" s="105">
        <v>2</v>
      </c>
      <c r="I294" s="106">
        <v>15087</v>
      </c>
      <c r="J294" s="106">
        <v>6334</v>
      </c>
      <c r="K294" s="106">
        <v>0</v>
      </c>
      <c r="L294" s="106">
        <v>937.65</v>
      </c>
      <c r="M294" s="107">
        <v>22358.65</v>
      </c>
      <c r="O294" s="108">
        <v>0</v>
      </c>
      <c r="P294" s="105">
        <v>0</v>
      </c>
      <c r="Q294" s="109">
        <v>0.09</v>
      </c>
      <c r="R294" s="109">
        <v>9.3720184908422585E-3</v>
      </c>
      <c r="S294" s="110">
        <v>0</v>
      </c>
      <c r="U294" s="111">
        <v>42842</v>
      </c>
      <c r="V294" s="112">
        <v>0</v>
      </c>
      <c r="W294" s="112">
        <v>0</v>
      </c>
      <c r="X294" s="112">
        <v>0</v>
      </c>
      <c r="Y294" s="112">
        <v>1876</v>
      </c>
      <c r="Z294" s="113">
        <v>44718</v>
      </c>
      <c r="AA294" s="93"/>
      <c r="AB294" s="111">
        <v>0</v>
      </c>
      <c r="AC294" s="112">
        <v>0</v>
      </c>
      <c r="AD294" s="112">
        <v>0</v>
      </c>
      <c r="AE294" s="112">
        <v>0</v>
      </c>
      <c r="AF294" s="112">
        <v>0</v>
      </c>
      <c r="AG294" s="113">
        <v>0</v>
      </c>
    </row>
    <row r="295" spans="1:33" x14ac:dyDescent="0.2">
      <c r="A295" s="101">
        <v>446</v>
      </c>
      <c r="B295" s="102">
        <v>446099182</v>
      </c>
      <c r="C295" s="103" t="s">
        <v>513</v>
      </c>
      <c r="D295" s="104">
        <v>99</v>
      </c>
      <c r="E295" s="103" t="s">
        <v>131</v>
      </c>
      <c r="F295" s="104">
        <v>182</v>
      </c>
      <c r="G295" s="103" t="s">
        <v>214</v>
      </c>
      <c r="H295" s="105">
        <v>1</v>
      </c>
      <c r="I295" s="106">
        <v>16469</v>
      </c>
      <c r="J295" s="106">
        <v>3876</v>
      </c>
      <c r="K295" s="106">
        <v>0</v>
      </c>
      <c r="L295" s="106">
        <v>937.65</v>
      </c>
      <c r="M295" s="107">
        <v>21282.65</v>
      </c>
      <c r="O295" s="108">
        <v>0</v>
      </c>
      <c r="P295" s="105">
        <v>0</v>
      </c>
      <c r="Q295" s="109">
        <v>0.09</v>
      </c>
      <c r="R295" s="109">
        <v>1.2488707989605087E-2</v>
      </c>
      <c r="S295" s="110">
        <v>0</v>
      </c>
      <c r="U295" s="111">
        <v>20345</v>
      </c>
      <c r="V295" s="112">
        <v>0</v>
      </c>
      <c r="W295" s="112">
        <v>0</v>
      </c>
      <c r="X295" s="112">
        <v>0</v>
      </c>
      <c r="Y295" s="112">
        <v>938</v>
      </c>
      <c r="Z295" s="113">
        <v>21283</v>
      </c>
      <c r="AA295" s="93"/>
      <c r="AB295" s="111">
        <v>0</v>
      </c>
      <c r="AC295" s="112">
        <v>0</v>
      </c>
      <c r="AD295" s="112">
        <v>0</v>
      </c>
      <c r="AE295" s="112">
        <v>0</v>
      </c>
      <c r="AF295" s="112">
        <v>0</v>
      </c>
      <c r="AG295" s="113">
        <v>0</v>
      </c>
    </row>
    <row r="296" spans="1:33" x14ac:dyDescent="0.2">
      <c r="A296" s="101">
        <v>446</v>
      </c>
      <c r="B296" s="102">
        <v>446099208</v>
      </c>
      <c r="C296" s="103" t="s">
        <v>513</v>
      </c>
      <c r="D296" s="104">
        <v>99</v>
      </c>
      <c r="E296" s="103" t="s">
        <v>131</v>
      </c>
      <c r="F296" s="104">
        <v>208</v>
      </c>
      <c r="G296" s="103" t="s">
        <v>240</v>
      </c>
      <c r="H296" s="105">
        <v>2</v>
      </c>
      <c r="I296" s="106">
        <v>9527</v>
      </c>
      <c r="J296" s="106">
        <v>5594</v>
      </c>
      <c r="K296" s="106">
        <v>0</v>
      </c>
      <c r="L296" s="106">
        <v>937.65</v>
      </c>
      <c r="M296" s="107">
        <v>16058.65</v>
      </c>
      <c r="O296" s="108">
        <v>0</v>
      </c>
      <c r="P296" s="105">
        <v>0</v>
      </c>
      <c r="Q296" s="109">
        <v>0.09</v>
      </c>
      <c r="R296" s="109">
        <v>9.5658681946458879E-3</v>
      </c>
      <c r="S296" s="110">
        <v>0</v>
      </c>
      <c r="U296" s="111">
        <v>30242</v>
      </c>
      <c r="V296" s="112">
        <v>0</v>
      </c>
      <c r="W296" s="112">
        <v>0</v>
      </c>
      <c r="X296" s="112">
        <v>0</v>
      </c>
      <c r="Y296" s="112">
        <v>1875</v>
      </c>
      <c r="Z296" s="113">
        <v>32117</v>
      </c>
      <c r="AA296" s="93"/>
      <c r="AB296" s="111">
        <v>0</v>
      </c>
      <c r="AC296" s="112">
        <v>0</v>
      </c>
      <c r="AD296" s="112">
        <v>0</v>
      </c>
      <c r="AE296" s="112">
        <v>0</v>
      </c>
      <c r="AF296" s="112">
        <v>0</v>
      </c>
      <c r="AG296" s="113">
        <v>0</v>
      </c>
    </row>
    <row r="297" spans="1:33" x14ac:dyDescent="0.2">
      <c r="A297" s="101">
        <v>446</v>
      </c>
      <c r="B297" s="102">
        <v>446099212</v>
      </c>
      <c r="C297" s="103" t="s">
        <v>513</v>
      </c>
      <c r="D297" s="104">
        <v>99</v>
      </c>
      <c r="E297" s="103" t="s">
        <v>131</v>
      </c>
      <c r="F297" s="104">
        <v>212</v>
      </c>
      <c r="G297" s="103" t="s">
        <v>244</v>
      </c>
      <c r="H297" s="105">
        <v>160</v>
      </c>
      <c r="I297" s="106">
        <v>10593</v>
      </c>
      <c r="J297" s="106">
        <v>2394</v>
      </c>
      <c r="K297" s="106">
        <v>0</v>
      </c>
      <c r="L297" s="106">
        <v>937.65</v>
      </c>
      <c r="M297" s="107">
        <v>13924.65</v>
      </c>
      <c r="O297" s="108">
        <v>0</v>
      </c>
      <c r="P297" s="105">
        <v>0</v>
      </c>
      <c r="Q297" s="109">
        <v>0.09</v>
      </c>
      <c r="R297" s="109">
        <v>3.8376016576507806E-2</v>
      </c>
      <c r="S297" s="110">
        <v>0</v>
      </c>
      <c r="U297" s="111">
        <v>2077920</v>
      </c>
      <c r="V297" s="112">
        <v>0</v>
      </c>
      <c r="W297" s="112">
        <v>0</v>
      </c>
      <c r="X297" s="112">
        <v>0</v>
      </c>
      <c r="Y297" s="112">
        <v>150026</v>
      </c>
      <c r="Z297" s="113">
        <v>2227946</v>
      </c>
      <c r="AA297" s="93"/>
      <c r="AB297" s="111">
        <v>7</v>
      </c>
      <c r="AC297" s="112">
        <v>0</v>
      </c>
      <c r="AD297" s="112">
        <v>0</v>
      </c>
      <c r="AE297" s="112">
        <v>0</v>
      </c>
      <c r="AF297" s="112">
        <v>0</v>
      </c>
      <c r="AG297" s="113">
        <v>0</v>
      </c>
    </row>
    <row r="298" spans="1:33" x14ac:dyDescent="0.2">
      <c r="A298" s="101">
        <v>446</v>
      </c>
      <c r="B298" s="102">
        <v>446099218</v>
      </c>
      <c r="C298" s="103" t="s">
        <v>513</v>
      </c>
      <c r="D298" s="104">
        <v>99</v>
      </c>
      <c r="E298" s="103" t="s">
        <v>131</v>
      </c>
      <c r="F298" s="104">
        <v>218</v>
      </c>
      <c r="G298" s="103" t="s">
        <v>250</v>
      </c>
      <c r="H298" s="105">
        <v>90</v>
      </c>
      <c r="I298" s="106">
        <v>10374</v>
      </c>
      <c r="J298" s="106">
        <v>3279</v>
      </c>
      <c r="K298" s="106">
        <v>0</v>
      </c>
      <c r="L298" s="106">
        <v>937.65</v>
      </c>
      <c r="M298" s="107">
        <v>14590.65</v>
      </c>
      <c r="O298" s="108">
        <v>0</v>
      </c>
      <c r="P298" s="105">
        <v>0</v>
      </c>
      <c r="Q298" s="109">
        <v>0.09</v>
      </c>
      <c r="R298" s="109">
        <v>3.6661937428808952E-2</v>
      </c>
      <c r="S298" s="110">
        <v>0</v>
      </c>
      <c r="U298" s="111">
        <v>1228770</v>
      </c>
      <c r="V298" s="112">
        <v>0</v>
      </c>
      <c r="W298" s="112">
        <v>0</v>
      </c>
      <c r="X298" s="112">
        <v>0</v>
      </c>
      <c r="Y298" s="112">
        <v>84389</v>
      </c>
      <c r="Z298" s="113">
        <v>1313159</v>
      </c>
      <c r="AA298" s="93"/>
      <c r="AB298" s="111">
        <v>2</v>
      </c>
      <c r="AC298" s="112">
        <v>0</v>
      </c>
      <c r="AD298" s="112">
        <v>0</v>
      </c>
      <c r="AE298" s="112">
        <v>0</v>
      </c>
      <c r="AF298" s="112">
        <v>0</v>
      </c>
      <c r="AG298" s="113">
        <v>0</v>
      </c>
    </row>
    <row r="299" spans="1:33" x14ac:dyDescent="0.2">
      <c r="A299" s="101">
        <v>446</v>
      </c>
      <c r="B299" s="102">
        <v>446099220</v>
      </c>
      <c r="C299" s="103" t="s">
        <v>513</v>
      </c>
      <c r="D299" s="104">
        <v>99</v>
      </c>
      <c r="E299" s="103" t="s">
        <v>131</v>
      </c>
      <c r="F299" s="104">
        <v>220</v>
      </c>
      <c r="G299" s="103" t="s">
        <v>252</v>
      </c>
      <c r="H299" s="105">
        <v>38</v>
      </c>
      <c r="I299" s="106">
        <v>11295</v>
      </c>
      <c r="J299" s="106">
        <v>4499</v>
      </c>
      <c r="K299" s="106">
        <v>0</v>
      </c>
      <c r="L299" s="106">
        <v>937.65</v>
      </c>
      <c r="M299" s="107">
        <v>16731.650000000001</v>
      </c>
      <c r="O299" s="108">
        <v>0</v>
      </c>
      <c r="P299" s="105">
        <v>0</v>
      </c>
      <c r="Q299" s="109">
        <v>0.09</v>
      </c>
      <c r="R299" s="109">
        <v>1.8135486341086995E-2</v>
      </c>
      <c r="S299" s="110">
        <v>0</v>
      </c>
      <c r="U299" s="111">
        <v>600172</v>
      </c>
      <c r="V299" s="112">
        <v>0</v>
      </c>
      <c r="W299" s="112">
        <v>0</v>
      </c>
      <c r="X299" s="112">
        <v>0</v>
      </c>
      <c r="Y299" s="112">
        <v>35632</v>
      </c>
      <c r="Z299" s="113">
        <v>635804</v>
      </c>
      <c r="AA299" s="93"/>
      <c r="AB299" s="111">
        <v>1</v>
      </c>
      <c r="AC299" s="112">
        <v>0</v>
      </c>
      <c r="AD299" s="112">
        <v>0</v>
      </c>
      <c r="AE299" s="112">
        <v>0</v>
      </c>
      <c r="AF299" s="112">
        <v>0</v>
      </c>
      <c r="AG299" s="113">
        <v>0</v>
      </c>
    </row>
    <row r="300" spans="1:33" x14ac:dyDescent="0.2">
      <c r="A300" s="101">
        <v>446</v>
      </c>
      <c r="B300" s="102">
        <v>446099238</v>
      </c>
      <c r="C300" s="103" t="s">
        <v>513</v>
      </c>
      <c r="D300" s="104">
        <v>99</v>
      </c>
      <c r="E300" s="103" t="s">
        <v>131</v>
      </c>
      <c r="F300" s="104">
        <v>238</v>
      </c>
      <c r="G300" s="103" t="s">
        <v>270</v>
      </c>
      <c r="H300" s="105">
        <v>27</v>
      </c>
      <c r="I300" s="106">
        <v>10294</v>
      </c>
      <c r="J300" s="106">
        <v>6928</v>
      </c>
      <c r="K300" s="106">
        <v>0</v>
      </c>
      <c r="L300" s="106">
        <v>937.65</v>
      </c>
      <c r="M300" s="107">
        <v>18159.650000000001</v>
      </c>
      <c r="O300" s="108">
        <v>0</v>
      </c>
      <c r="P300" s="105">
        <v>0</v>
      </c>
      <c r="Q300" s="109">
        <v>0.09</v>
      </c>
      <c r="R300" s="109">
        <v>6.0516279609613338E-2</v>
      </c>
      <c r="S300" s="110">
        <v>0</v>
      </c>
      <c r="U300" s="111">
        <v>464994</v>
      </c>
      <c r="V300" s="112">
        <v>0</v>
      </c>
      <c r="W300" s="112">
        <v>0</v>
      </c>
      <c r="X300" s="112">
        <v>0</v>
      </c>
      <c r="Y300" s="112">
        <v>25316</v>
      </c>
      <c r="Z300" s="113">
        <v>490310</v>
      </c>
      <c r="AA300" s="93"/>
      <c r="AB300" s="111">
        <v>0</v>
      </c>
      <c r="AC300" s="112">
        <v>0</v>
      </c>
      <c r="AD300" s="112">
        <v>0</v>
      </c>
      <c r="AE300" s="112">
        <v>0</v>
      </c>
      <c r="AF300" s="112">
        <v>0</v>
      </c>
      <c r="AG300" s="113">
        <v>0</v>
      </c>
    </row>
    <row r="301" spans="1:33" x14ac:dyDescent="0.2">
      <c r="A301" s="101">
        <v>446</v>
      </c>
      <c r="B301" s="102">
        <v>446099244</v>
      </c>
      <c r="C301" s="103" t="s">
        <v>513</v>
      </c>
      <c r="D301" s="104">
        <v>99</v>
      </c>
      <c r="E301" s="103" t="s">
        <v>131</v>
      </c>
      <c r="F301" s="104">
        <v>244</v>
      </c>
      <c r="G301" s="103" t="s">
        <v>276</v>
      </c>
      <c r="H301" s="105">
        <v>31</v>
      </c>
      <c r="I301" s="106">
        <v>11496</v>
      </c>
      <c r="J301" s="106">
        <v>4479</v>
      </c>
      <c r="K301" s="106">
        <v>0</v>
      </c>
      <c r="L301" s="106">
        <v>937.65</v>
      </c>
      <c r="M301" s="107">
        <v>16912.650000000001</v>
      </c>
      <c r="O301" s="108">
        <v>7.1952745295289677</v>
      </c>
      <c r="P301" s="105">
        <v>0</v>
      </c>
      <c r="Q301" s="109">
        <v>0.09</v>
      </c>
      <c r="R301" s="109">
        <v>0.12055942472000247</v>
      </c>
      <c r="S301" s="110">
        <v>0</v>
      </c>
      <c r="U301" s="111">
        <v>610170</v>
      </c>
      <c r="V301" s="112">
        <v>0</v>
      </c>
      <c r="W301" s="112">
        <v>-114944.51060922525</v>
      </c>
      <c r="X301" s="112">
        <v>0</v>
      </c>
      <c r="Y301" s="112">
        <v>29069</v>
      </c>
      <c r="Z301" s="113">
        <v>524294.48939077475</v>
      </c>
      <c r="AA301" s="93"/>
      <c r="AB301" s="111">
        <v>9</v>
      </c>
      <c r="AC301" s="112">
        <v>7.1952745295289677</v>
      </c>
      <c r="AD301" s="112">
        <v>114944.51060922525</v>
      </c>
      <c r="AE301" s="112">
        <v>0</v>
      </c>
      <c r="AF301" s="112">
        <v>6747</v>
      </c>
      <c r="AG301" s="113">
        <v>121692</v>
      </c>
    </row>
    <row r="302" spans="1:33" x14ac:dyDescent="0.2">
      <c r="A302" s="101">
        <v>446</v>
      </c>
      <c r="B302" s="102">
        <v>446099266</v>
      </c>
      <c r="C302" s="103" t="s">
        <v>513</v>
      </c>
      <c r="D302" s="104">
        <v>99</v>
      </c>
      <c r="E302" s="103" t="s">
        <v>131</v>
      </c>
      <c r="F302" s="104">
        <v>266</v>
      </c>
      <c r="G302" s="103" t="s">
        <v>298</v>
      </c>
      <c r="H302" s="105">
        <v>5</v>
      </c>
      <c r="I302" s="106">
        <v>9455</v>
      </c>
      <c r="J302" s="106">
        <v>4759</v>
      </c>
      <c r="K302" s="106">
        <v>0</v>
      </c>
      <c r="L302" s="106">
        <v>937.65</v>
      </c>
      <c r="M302" s="107">
        <v>15151.65</v>
      </c>
      <c r="O302" s="108">
        <v>0</v>
      </c>
      <c r="P302" s="105">
        <v>0</v>
      </c>
      <c r="Q302" s="109">
        <v>0.09</v>
      </c>
      <c r="R302" s="109">
        <v>1.2903863546656019E-3</v>
      </c>
      <c r="S302" s="110">
        <v>0</v>
      </c>
      <c r="U302" s="111">
        <v>71070</v>
      </c>
      <c r="V302" s="112">
        <v>0</v>
      </c>
      <c r="W302" s="112">
        <v>0</v>
      </c>
      <c r="X302" s="112">
        <v>0</v>
      </c>
      <c r="Y302" s="112">
        <v>4689</v>
      </c>
      <c r="Z302" s="113">
        <v>75759</v>
      </c>
      <c r="AA302" s="93"/>
      <c r="AB302" s="111">
        <v>0</v>
      </c>
      <c r="AC302" s="112">
        <v>0</v>
      </c>
      <c r="AD302" s="112">
        <v>0</v>
      </c>
      <c r="AE302" s="112">
        <v>0</v>
      </c>
      <c r="AF302" s="112">
        <v>0</v>
      </c>
      <c r="AG302" s="113">
        <v>0</v>
      </c>
    </row>
    <row r="303" spans="1:33" x14ac:dyDescent="0.2">
      <c r="A303" s="101">
        <v>446</v>
      </c>
      <c r="B303" s="102">
        <v>446099285</v>
      </c>
      <c r="C303" s="103" t="s">
        <v>513</v>
      </c>
      <c r="D303" s="104">
        <v>99</v>
      </c>
      <c r="E303" s="103" t="s">
        <v>131</v>
      </c>
      <c r="F303" s="104">
        <v>285</v>
      </c>
      <c r="G303" s="103" t="s">
        <v>317</v>
      </c>
      <c r="H303" s="105">
        <v>114</v>
      </c>
      <c r="I303" s="106">
        <v>10778</v>
      </c>
      <c r="J303" s="106">
        <v>3040</v>
      </c>
      <c r="K303" s="106">
        <v>0</v>
      </c>
      <c r="L303" s="106">
        <v>937.65</v>
      </c>
      <c r="M303" s="107">
        <v>14755.65</v>
      </c>
      <c r="O303" s="108">
        <v>0</v>
      </c>
      <c r="P303" s="105">
        <v>0</v>
      </c>
      <c r="Q303" s="109">
        <v>0.09</v>
      </c>
      <c r="R303" s="109">
        <v>3.6335617660578738E-2</v>
      </c>
      <c r="S303" s="110">
        <v>0</v>
      </c>
      <c r="U303" s="111">
        <v>1575252</v>
      </c>
      <c r="V303" s="112">
        <v>0</v>
      </c>
      <c r="W303" s="112">
        <v>0</v>
      </c>
      <c r="X303" s="112">
        <v>0</v>
      </c>
      <c r="Y303" s="112">
        <v>106893</v>
      </c>
      <c r="Z303" s="113">
        <v>1682145</v>
      </c>
      <c r="AA303" s="93"/>
      <c r="AB303" s="111">
        <v>4</v>
      </c>
      <c r="AC303" s="112">
        <v>0</v>
      </c>
      <c r="AD303" s="112">
        <v>0</v>
      </c>
      <c r="AE303" s="112">
        <v>0</v>
      </c>
      <c r="AF303" s="112">
        <v>0</v>
      </c>
      <c r="AG303" s="113">
        <v>0</v>
      </c>
    </row>
    <row r="304" spans="1:33" x14ac:dyDescent="0.2">
      <c r="A304" s="101">
        <v>446</v>
      </c>
      <c r="B304" s="102">
        <v>446099293</v>
      </c>
      <c r="C304" s="103" t="s">
        <v>513</v>
      </c>
      <c r="D304" s="104">
        <v>99</v>
      </c>
      <c r="E304" s="103" t="s">
        <v>131</v>
      </c>
      <c r="F304" s="104">
        <v>293</v>
      </c>
      <c r="G304" s="103" t="s">
        <v>325</v>
      </c>
      <c r="H304" s="105">
        <v>19</v>
      </c>
      <c r="I304" s="106">
        <v>12057</v>
      </c>
      <c r="J304" s="106">
        <v>929</v>
      </c>
      <c r="K304" s="106">
        <v>0</v>
      </c>
      <c r="L304" s="106">
        <v>937.65</v>
      </c>
      <c r="M304" s="107">
        <v>13923.65</v>
      </c>
      <c r="O304" s="108">
        <v>0</v>
      </c>
      <c r="P304" s="105">
        <v>0</v>
      </c>
      <c r="Q304" s="109">
        <v>0.18</v>
      </c>
      <c r="R304" s="109">
        <v>7.6180865332653828E-3</v>
      </c>
      <c r="S304" s="110">
        <v>0</v>
      </c>
      <c r="U304" s="111">
        <v>246734</v>
      </c>
      <c r="V304" s="112">
        <v>0</v>
      </c>
      <c r="W304" s="112">
        <v>0</v>
      </c>
      <c r="X304" s="112">
        <v>0</v>
      </c>
      <c r="Y304" s="112">
        <v>17818</v>
      </c>
      <c r="Z304" s="113">
        <v>264552</v>
      </c>
      <c r="AA304" s="93"/>
      <c r="AB304" s="111">
        <v>0</v>
      </c>
      <c r="AC304" s="112">
        <v>0</v>
      </c>
      <c r="AD304" s="112">
        <v>0</v>
      </c>
      <c r="AE304" s="112">
        <v>0</v>
      </c>
      <c r="AF304" s="112">
        <v>0</v>
      </c>
      <c r="AG304" s="113">
        <v>0</v>
      </c>
    </row>
    <row r="305" spans="1:33" x14ac:dyDescent="0.2">
      <c r="A305" s="101">
        <v>446</v>
      </c>
      <c r="B305" s="102">
        <v>446099307</v>
      </c>
      <c r="C305" s="103" t="s">
        <v>513</v>
      </c>
      <c r="D305" s="104">
        <v>99</v>
      </c>
      <c r="E305" s="103" t="s">
        <v>131</v>
      </c>
      <c r="F305" s="104">
        <v>307</v>
      </c>
      <c r="G305" s="103" t="s">
        <v>339</v>
      </c>
      <c r="H305" s="105">
        <v>31</v>
      </c>
      <c r="I305" s="106">
        <v>11111</v>
      </c>
      <c r="J305" s="106">
        <v>4363</v>
      </c>
      <c r="K305" s="106">
        <v>0</v>
      </c>
      <c r="L305" s="106">
        <v>937.65</v>
      </c>
      <c r="M305" s="107">
        <v>16411.650000000001</v>
      </c>
      <c r="O305" s="108">
        <v>0</v>
      </c>
      <c r="P305" s="105">
        <v>0</v>
      </c>
      <c r="Q305" s="109">
        <v>0.09</v>
      </c>
      <c r="R305" s="109">
        <v>1.1796851333975202E-2</v>
      </c>
      <c r="S305" s="110">
        <v>0</v>
      </c>
      <c r="U305" s="111">
        <v>479694</v>
      </c>
      <c r="V305" s="112">
        <v>0</v>
      </c>
      <c r="W305" s="112">
        <v>0</v>
      </c>
      <c r="X305" s="112">
        <v>0</v>
      </c>
      <c r="Y305" s="112">
        <v>29067</v>
      </c>
      <c r="Z305" s="113">
        <v>508761</v>
      </c>
      <c r="AA305" s="93"/>
      <c r="AB305" s="111">
        <v>1</v>
      </c>
      <c r="AC305" s="112">
        <v>0</v>
      </c>
      <c r="AD305" s="112">
        <v>0</v>
      </c>
      <c r="AE305" s="112">
        <v>0</v>
      </c>
      <c r="AF305" s="112">
        <v>0</v>
      </c>
      <c r="AG305" s="113">
        <v>0</v>
      </c>
    </row>
    <row r="306" spans="1:33" x14ac:dyDescent="0.2">
      <c r="A306" s="101">
        <v>446</v>
      </c>
      <c r="B306" s="102">
        <v>446099323</v>
      </c>
      <c r="C306" s="103" t="s">
        <v>513</v>
      </c>
      <c r="D306" s="104">
        <v>99</v>
      </c>
      <c r="E306" s="103" t="s">
        <v>131</v>
      </c>
      <c r="F306" s="104">
        <v>323</v>
      </c>
      <c r="G306" s="103" t="s">
        <v>355</v>
      </c>
      <c r="H306" s="105">
        <v>3</v>
      </c>
      <c r="I306" s="106">
        <v>10819</v>
      </c>
      <c r="J306" s="106">
        <v>4105</v>
      </c>
      <c r="K306" s="106">
        <v>0</v>
      </c>
      <c r="L306" s="106">
        <v>937.65</v>
      </c>
      <c r="M306" s="107">
        <v>15861.65</v>
      </c>
      <c r="O306" s="108">
        <v>0</v>
      </c>
      <c r="P306" s="105">
        <v>0</v>
      </c>
      <c r="Q306" s="109">
        <v>0.09</v>
      </c>
      <c r="R306" s="109">
        <v>2.8154280769012723E-3</v>
      </c>
      <c r="S306" s="110">
        <v>0</v>
      </c>
      <c r="U306" s="111">
        <v>44772</v>
      </c>
      <c r="V306" s="112">
        <v>0</v>
      </c>
      <c r="W306" s="112">
        <v>0</v>
      </c>
      <c r="X306" s="112">
        <v>0</v>
      </c>
      <c r="Y306" s="112">
        <v>2814</v>
      </c>
      <c r="Z306" s="113">
        <v>47586</v>
      </c>
      <c r="AA306" s="93"/>
      <c r="AB306" s="111">
        <v>0</v>
      </c>
      <c r="AC306" s="112">
        <v>0</v>
      </c>
      <c r="AD306" s="112">
        <v>0</v>
      </c>
      <c r="AE306" s="112">
        <v>0</v>
      </c>
      <c r="AF306" s="112">
        <v>0</v>
      </c>
      <c r="AG306" s="113">
        <v>0</v>
      </c>
    </row>
    <row r="307" spans="1:33" x14ac:dyDescent="0.2">
      <c r="A307" s="101">
        <v>446</v>
      </c>
      <c r="B307" s="102">
        <v>446099336</v>
      </c>
      <c r="C307" s="103" t="s">
        <v>513</v>
      </c>
      <c r="D307" s="104">
        <v>99</v>
      </c>
      <c r="E307" s="103" t="s">
        <v>131</v>
      </c>
      <c r="F307" s="104">
        <v>336</v>
      </c>
      <c r="G307" s="103" t="s">
        <v>368</v>
      </c>
      <c r="H307" s="105">
        <v>3</v>
      </c>
      <c r="I307" s="106">
        <v>14159</v>
      </c>
      <c r="J307" s="106">
        <v>3742</v>
      </c>
      <c r="K307" s="106">
        <v>0</v>
      </c>
      <c r="L307" s="106">
        <v>937.65</v>
      </c>
      <c r="M307" s="107">
        <v>18838.650000000001</v>
      </c>
      <c r="O307" s="108">
        <v>0</v>
      </c>
      <c r="P307" s="105">
        <v>0</v>
      </c>
      <c r="Q307" s="109">
        <v>0.09</v>
      </c>
      <c r="R307" s="109">
        <v>4.3162983240578393E-2</v>
      </c>
      <c r="S307" s="110">
        <v>0</v>
      </c>
      <c r="U307" s="111">
        <v>53703</v>
      </c>
      <c r="V307" s="112">
        <v>0</v>
      </c>
      <c r="W307" s="112">
        <v>0</v>
      </c>
      <c r="X307" s="112">
        <v>0</v>
      </c>
      <c r="Y307" s="112">
        <v>2813</v>
      </c>
      <c r="Z307" s="113">
        <v>56516</v>
      </c>
      <c r="AA307" s="93"/>
      <c r="AB307" s="111">
        <v>0</v>
      </c>
      <c r="AC307" s="112">
        <v>0</v>
      </c>
      <c r="AD307" s="112">
        <v>0</v>
      </c>
      <c r="AE307" s="112">
        <v>0</v>
      </c>
      <c r="AF307" s="112">
        <v>0</v>
      </c>
      <c r="AG307" s="113">
        <v>0</v>
      </c>
    </row>
    <row r="308" spans="1:33" x14ac:dyDescent="0.2">
      <c r="A308" s="101">
        <v>446</v>
      </c>
      <c r="B308" s="102">
        <v>446099350</v>
      </c>
      <c r="C308" s="103" t="s">
        <v>513</v>
      </c>
      <c r="D308" s="104">
        <v>99</v>
      </c>
      <c r="E308" s="103" t="s">
        <v>131</v>
      </c>
      <c r="F308" s="104">
        <v>350</v>
      </c>
      <c r="G308" s="103" t="s">
        <v>382</v>
      </c>
      <c r="H308" s="105">
        <v>8</v>
      </c>
      <c r="I308" s="106">
        <v>11414</v>
      </c>
      <c r="J308" s="106">
        <v>6582</v>
      </c>
      <c r="K308" s="106">
        <v>0</v>
      </c>
      <c r="L308" s="106">
        <v>937.65</v>
      </c>
      <c r="M308" s="107">
        <v>18933.650000000001</v>
      </c>
      <c r="O308" s="108">
        <v>0</v>
      </c>
      <c r="P308" s="105">
        <v>0</v>
      </c>
      <c r="Q308" s="109">
        <v>0.09</v>
      </c>
      <c r="R308" s="109">
        <v>5.0693381863658793E-2</v>
      </c>
      <c r="S308" s="110">
        <v>0</v>
      </c>
      <c r="U308" s="111">
        <v>143968</v>
      </c>
      <c r="V308" s="112">
        <v>0</v>
      </c>
      <c r="W308" s="112">
        <v>0</v>
      </c>
      <c r="X308" s="112">
        <v>0</v>
      </c>
      <c r="Y308" s="112">
        <v>7501</v>
      </c>
      <c r="Z308" s="113">
        <v>151469</v>
      </c>
      <c r="AA308" s="93"/>
      <c r="AB308" s="111">
        <v>1</v>
      </c>
      <c r="AC308" s="112">
        <v>0</v>
      </c>
      <c r="AD308" s="112">
        <v>0</v>
      </c>
      <c r="AE308" s="112">
        <v>0</v>
      </c>
      <c r="AF308" s="112">
        <v>0</v>
      </c>
      <c r="AG308" s="113">
        <v>0</v>
      </c>
    </row>
    <row r="309" spans="1:33" x14ac:dyDescent="0.2">
      <c r="A309" s="101">
        <v>446</v>
      </c>
      <c r="B309" s="102">
        <v>446099625</v>
      </c>
      <c r="C309" s="103" t="s">
        <v>513</v>
      </c>
      <c r="D309" s="104">
        <v>99</v>
      </c>
      <c r="E309" s="103" t="s">
        <v>131</v>
      </c>
      <c r="F309" s="104">
        <v>625</v>
      </c>
      <c r="G309" s="103" t="s">
        <v>395</v>
      </c>
      <c r="H309" s="105">
        <v>10</v>
      </c>
      <c r="I309" s="106">
        <v>13684</v>
      </c>
      <c r="J309" s="106">
        <v>2380</v>
      </c>
      <c r="K309" s="106">
        <v>0</v>
      </c>
      <c r="L309" s="106">
        <v>937.65</v>
      </c>
      <c r="M309" s="107">
        <v>17001.650000000001</v>
      </c>
      <c r="O309" s="108">
        <v>0</v>
      </c>
      <c r="P309" s="105">
        <v>0</v>
      </c>
      <c r="Q309" s="109">
        <v>0.09</v>
      </c>
      <c r="R309" s="109">
        <v>4.3788060952530267E-3</v>
      </c>
      <c r="S309" s="110">
        <v>0</v>
      </c>
      <c r="U309" s="111">
        <v>160640</v>
      </c>
      <c r="V309" s="112">
        <v>0</v>
      </c>
      <c r="W309" s="112">
        <v>0</v>
      </c>
      <c r="X309" s="112">
        <v>0</v>
      </c>
      <c r="Y309" s="112">
        <v>9378</v>
      </c>
      <c r="Z309" s="113">
        <v>170018</v>
      </c>
      <c r="AA309" s="93"/>
      <c r="AB309" s="111">
        <v>0</v>
      </c>
      <c r="AC309" s="112">
        <v>0</v>
      </c>
      <c r="AD309" s="112">
        <v>0</v>
      </c>
      <c r="AE309" s="112">
        <v>0</v>
      </c>
      <c r="AF309" s="112">
        <v>0</v>
      </c>
      <c r="AG309" s="113">
        <v>0</v>
      </c>
    </row>
    <row r="310" spans="1:33" x14ac:dyDescent="0.2">
      <c r="A310" s="101">
        <v>446</v>
      </c>
      <c r="B310" s="102">
        <v>446099650</v>
      </c>
      <c r="C310" s="103" t="s">
        <v>513</v>
      </c>
      <c r="D310" s="104">
        <v>99</v>
      </c>
      <c r="E310" s="103" t="s">
        <v>131</v>
      </c>
      <c r="F310" s="104">
        <v>650</v>
      </c>
      <c r="G310" s="103" t="s">
        <v>400</v>
      </c>
      <c r="H310" s="105">
        <v>1</v>
      </c>
      <c r="I310" s="106">
        <v>11932</v>
      </c>
      <c r="J310" s="106">
        <v>3748</v>
      </c>
      <c r="K310" s="106">
        <v>0</v>
      </c>
      <c r="L310" s="106">
        <v>937.65</v>
      </c>
      <c r="M310" s="107">
        <v>16617.650000000001</v>
      </c>
      <c r="O310" s="108">
        <v>0</v>
      </c>
      <c r="P310" s="105">
        <v>0</v>
      </c>
      <c r="Q310" s="109">
        <v>0.09</v>
      </c>
      <c r="R310" s="109">
        <v>1.1420736908714345E-3</v>
      </c>
      <c r="S310" s="110">
        <v>0</v>
      </c>
      <c r="U310" s="111">
        <v>15680</v>
      </c>
      <c r="V310" s="112">
        <v>0</v>
      </c>
      <c r="W310" s="112">
        <v>0</v>
      </c>
      <c r="X310" s="112">
        <v>0</v>
      </c>
      <c r="Y310" s="112">
        <v>938</v>
      </c>
      <c r="Z310" s="113">
        <v>16618</v>
      </c>
      <c r="AA310" s="93"/>
      <c r="AB310" s="111">
        <v>0</v>
      </c>
      <c r="AC310" s="112">
        <v>0</v>
      </c>
      <c r="AD310" s="112">
        <v>0</v>
      </c>
      <c r="AE310" s="112">
        <v>0</v>
      </c>
      <c r="AF310" s="112">
        <v>0</v>
      </c>
      <c r="AG310" s="113">
        <v>0</v>
      </c>
    </row>
    <row r="311" spans="1:33" x14ac:dyDescent="0.2">
      <c r="A311" s="101">
        <v>446</v>
      </c>
      <c r="B311" s="102">
        <v>446099690</v>
      </c>
      <c r="C311" s="103" t="s">
        <v>513</v>
      </c>
      <c r="D311" s="104">
        <v>99</v>
      </c>
      <c r="E311" s="103" t="s">
        <v>131</v>
      </c>
      <c r="F311" s="104">
        <v>690</v>
      </c>
      <c r="G311" s="103" t="s">
        <v>414</v>
      </c>
      <c r="H311" s="105">
        <v>9</v>
      </c>
      <c r="I311" s="106">
        <v>10804</v>
      </c>
      <c r="J311" s="106">
        <v>3329</v>
      </c>
      <c r="K311" s="106">
        <v>0</v>
      </c>
      <c r="L311" s="106">
        <v>937.65</v>
      </c>
      <c r="M311" s="107">
        <v>15070.65</v>
      </c>
      <c r="O311" s="108">
        <v>0</v>
      </c>
      <c r="P311" s="105">
        <v>0</v>
      </c>
      <c r="Q311" s="109">
        <v>0.09</v>
      </c>
      <c r="R311" s="109">
        <v>6.6913349306871152E-3</v>
      </c>
      <c r="S311" s="110">
        <v>0</v>
      </c>
      <c r="U311" s="111">
        <v>127197</v>
      </c>
      <c r="V311" s="112">
        <v>0</v>
      </c>
      <c r="W311" s="112">
        <v>0</v>
      </c>
      <c r="X311" s="112">
        <v>0</v>
      </c>
      <c r="Y311" s="112">
        <v>8439</v>
      </c>
      <c r="Z311" s="113">
        <v>135636</v>
      </c>
      <c r="AA311" s="93"/>
      <c r="AB311" s="111">
        <v>0</v>
      </c>
      <c r="AC311" s="112">
        <v>0</v>
      </c>
      <c r="AD311" s="112">
        <v>0</v>
      </c>
      <c r="AE311" s="112">
        <v>0</v>
      </c>
      <c r="AF311" s="112">
        <v>0</v>
      </c>
      <c r="AG311" s="113">
        <v>0</v>
      </c>
    </row>
    <row r="312" spans="1:33" x14ac:dyDescent="0.2">
      <c r="A312" s="101">
        <v>447</v>
      </c>
      <c r="B312" s="102">
        <v>447101016</v>
      </c>
      <c r="C312" s="103" t="s">
        <v>514</v>
      </c>
      <c r="D312" s="104">
        <v>101</v>
      </c>
      <c r="E312" s="103" t="s">
        <v>133</v>
      </c>
      <c r="F312" s="104">
        <v>16</v>
      </c>
      <c r="G312" s="103" t="s">
        <v>48</v>
      </c>
      <c r="H312" s="105">
        <v>1</v>
      </c>
      <c r="I312" s="106">
        <v>9541</v>
      </c>
      <c r="J312" s="106">
        <v>395</v>
      </c>
      <c r="K312" s="106">
        <v>0</v>
      </c>
      <c r="L312" s="106">
        <v>937.65</v>
      </c>
      <c r="M312" s="107">
        <v>10873.65</v>
      </c>
      <c r="O312" s="108">
        <v>0</v>
      </c>
      <c r="P312" s="105">
        <v>0</v>
      </c>
      <c r="Q312" s="109">
        <v>0.09</v>
      </c>
      <c r="R312" s="109">
        <v>4.9382518593947926E-2</v>
      </c>
      <c r="S312" s="110">
        <v>0</v>
      </c>
      <c r="U312" s="111">
        <v>9936</v>
      </c>
      <c r="V312" s="112">
        <v>0</v>
      </c>
      <c r="W312" s="112">
        <v>0</v>
      </c>
      <c r="X312" s="112">
        <v>0</v>
      </c>
      <c r="Y312" s="112">
        <v>938</v>
      </c>
      <c r="Z312" s="113">
        <v>10874</v>
      </c>
      <c r="AA312" s="93"/>
      <c r="AB312" s="111">
        <v>0</v>
      </c>
      <c r="AC312" s="112">
        <v>0</v>
      </c>
      <c r="AD312" s="112">
        <v>0</v>
      </c>
      <c r="AE312" s="112">
        <v>0</v>
      </c>
      <c r="AF312" s="112">
        <v>0</v>
      </c>
      <c r="AG312" s="113">
        <v>0</v>
      </c>
    </row>
    <row r="313" spans="1:33" x14ac:dyDescent="0.2">
      <c r="A313" s="101">
        <v>447</v>
      </c>
      <c r="B313" s="102">
        <v>447101025</v>
      </c>
      <c r="C313" s="103" t="s">
        <v>514</v>
      </c>
      <c r="D313" s="104">
        <v>101</v>
      </c>
      <c r="E313" s="103" t="s">
        <v>133</v>
      </c>
      <c r="F313" s="104">
        <v>25</v>
      </c>
      <c r="G313" s="103" t="s">
        <v>57</v>
      </c>
      <c r="H313" s="105">
        <v>109</v>
      </c>
      <c r="I313" s="106">
        <v>10401</v>
      </c>
      <c r="J313" s="106">
        <v>4112</v>
      </c>
      <c r="K313" s="106">
        <v>0</v>
      </c>
      <c r="L313" s="106">
        <v>937.65</v>
      </c>
      <c r="M313" s="107">
        <v>15450.65</v>
      </c>
      <c r="O313" s="108">
        <v>0</v>
      </c>
      <c r="P313" s="105">
        <v>0</v>
      </c>
      <c r="Q313" s="109">
        <v>0.09</v>
      </c>
      <c r="R313" s="109">
        <v>4.7629157936363457E-2</v>
      </c>
      <c r="S313" s="110">
        <v>0</v>
      </c>
      <c r="U313" s="111">
        <v>1581917</v>
      </c>
      <c r="V313" s="112">
        <v>0</v>
      </c>
      <c r="W313" s="112">
        <v>0</v>
      </c>
      <c r="X313" s="112">
        <v>0</v>
      </c>
      <c r="Y313" s="112">
        <v>102203</v>
      </c>
      <c r="Z313" s="113">
        <v>1684120</v>
      </c>
      <c r="AA313" s="93"/>
      <c r="AB313" s="111">
        <v>0</v>
      </c>
      <c r="AC313" s="112">
        <v>0</v>
      </c>
      <c r="AD313" s="112">
        <v>0</v>
      </c>
      <c r="AE313" s="112">
        <v>0</v>
      </c>
      <c r="AF313" s="112">
        <v>0</v>
      </c>
      <c r="AG313" s="113">
        <v>0</v>
      </c>
    </row>
    <row r="314" spans="1:33" x14ac:dyDescent="0.2">
      <c r="A314" s="101">
        <v>447</v>
      </c>
      <c r="B314" s="102">
        <v>447101101</v>
      </c>
      <c r="C314" s="103" t="s">
        <v>514</v>
      </c>
      <c r="D314" s="104">
        <v>101</v>
      </c>
      <c r="E314" s="103" t="s">
        <v>133</v>
      </c>
      <c r="F314" s="104">
        <v>101</v>
      </c>
      <c r="G314" s="103" t="s">
        <v>133</v>
      </c>
      <c r="H314" s="105">
        <v>380</v>
      </c>
      <c r="I314" s="106">
        <v>9717</v>
      </c>
      <c r="J314" s="106">
        <v>2580</v>
      </c>
      <c r="K314" s="106">
        <v>0</v>
      </c>
      <c r="L314" s="106">
        <v>937.65</v>
      </c>
      <c r="M314" s="107">
        <v>13234.65</v>
      </c>
      <c r="O314" s="108">
        <v>0</v>
      </c>
      <c r="P314" s="105">
        <v>0</v>
      </c>
      <c r="Q314" s="109">
        <v>0.09</v>
      </c>
      <c r="R314" s="109">
        <v>6.1682002549903199E-2</v>
      </c>
      <c r="S314" s="110">
        <v>0</v>
      </c>
      <c r="U314" s="111">
        <v>4672860</v>
      </c>
      <c r="V314" s="112">
        <v>0</v>
      </c>
      <c r="W314" s="112">
        <v>0</v>
      </c>
      <c r="X314" s="112">
        <v>0</v>
      </c>
      <c r="Y314" s="112">
        <v>356308</v>
      </c>
      <c r="Z314" s="113">
        <v>5029168</v>
      </c>
      <c r="AA314" s="93"/>
      <c r="AB314" s="111">
        <v>0</v>
      </c>
      <c r="AC314" s="112">
        <v>0</v>
      </c>
      <c r="AD314" s="112">
        <v>0</v>
      </c>
      <c r="AE314" s="112">
        <v>0</v>
      </c>
      <c r="AF314" s="112">
        <v>0</v>
      </c>
      <c r="AG314" s="113">
        <v>0</v>
      </c>
    </row>
    <row r="315" spans="1:33" x14ac:dyDescent="0.2">
      <c r="A315" s="101">
        <v>447</v>
      </c>
      <c r="B315" s="102">
        <v>447101136</v>
      </c>
      <c r="C315" s="103" t="s">
        <v>514</v>
      </c>
      <c r="D315" s="104">
        <v>101</v>
      </c>
      <c r="E315" s="103" t="s">
        <v>133</v>
      </c>
      <c r="F315" s="104">
        <v>136</v>
      </c>
      <c r="G315" s="103" t="s">
        <v>168</v>
      </c>
      <c r="H315" s="105">
        <v>6</v>
      </c>
      <c r="I315" s="106">
        <v>11875</v>
      </c>
      <c r="J315" s="106">
        <v>3908</v>
      </c>
      <c r="K315" s="106">
        <v>0</v>
      </c>
      <c r="L315" s="106">
        <v>937.65</v>
      </c>
      <c r="M315" s="107">
        <v>16720.650000000001</v>
      </c>
      <c r="O315" s="108">
        <v>0</v>
      </c>
      <c r="P315" s="105">
        <v>0</v>
      </c>
      <c r="Q315" s="109">
        <v>0.09</v>
      </c>
      <c r="R315" s="109">
        <v>6.8538865971735528E-3</v>
      </c>
      <c r="S315" s="110">
        <v>0</v>
      </c>
      <c r="U315" s="111">
        <v>94698</v>
      </c>
      <c r="V315" s="112">
        <v>0</v>
      </c>
      <c r="W315" s="112">
        <v>0</v>
      </c>
      <c r="X315" s="112">
        <v>0</v>
      </c>
      <c r="Y315" s="112">
        <v>5627</v>
      </c>
      <c r="Z315" s="113">
        <v>100325</v>
      </c>
      <c r="AA315" s="93"/>
      <c r="AB315" s="111">
        <v>0</v>
      </c>
      <c r="AC315" s="112">
        <v>0</v>
      </c>
      <c r="AD315" s="112">
        <v>0</v>
      </c>
      <c r="AE315" s="112">
        <v>0</v>
      </c>
      <c r="AF315" s="112">
        <v>0</v>
      </c>
      <c r="AG315" s="113">
        <v>0</v>
      </c>
    </row>
    <row r="316" spans="1:33" x14ac:dyDescent="0.2">
      <c r="A316" s="101">
        <v>447</v>
      </c>
      <c r="B316" s="102">
        <v>447101138</v>
      </c>
      <c r="C316" s="103" t="s">
        <v>514</v>
      </c>
      <c r="D316" s="104">
        <v>101</v>
      </c>
      <c r="E316" s="103" t="s">
        <v>133</v>
      </c>
      <c r="F316" s="104">
        <v>138</v>
      </c>
      <c r="G316" s="103" t="s">
        <v>170</v>
      </c>
      <c r="H316" s="105">
        <v>7</v>
      </c>
      <c r="I316" s="106">
        <v>9362</v>
      </c>
      <c r="J316" s="106">
        <v>3882</v>
      </c>
      <c r="K316" s="106">
        <v>0</v>
      </c>
      <c r="L316" s="106">
        <v>937.65</v>
      </c>
      <c r="M316" s="107">
        <v>14181.65</v>
      </c>
      <c r="O316" s="108">
        <v>0</v>
      </c>
      <c r="P316" s="105">
        <v>0</v>
      </c>
      <c r="Q316" s="109">
        <v>0.09</v>
      </c>
      <c r="R316" s="109">
        <v>6.3047582235872361E-3</v>
      </c>
      <c r="S316" s="110">
        <v>0</v>
      </c>
      <c r="U316" s="111">
        <v>92708</v>
      </c>
      <c r="V316" s="112">
        <v>0</v>
      </c>
      <c r="W316" s="112">
        <v>0</v>
      </c>
      <c r="X316" s="112">
        <v>0</v>
      </c>
      <c r="Y316" s="112">
        <v>6564</v>
      </c>
      <c r="Z316" s="113">
        <v>99272</v>
      </c>
      <c r="AA316" s="93"/>
      <c r="AB316" s="111">
        <v>0</v>
      </c>
      <c r="AC316" s="112">
        <v>0</v>
      </c>
      <c r="AD316" s="112">
        <v>0</v>
      </c>
      <c r="AE316" s="112">
        <v>0</v>
      </c>
      <c r="AF316" s="112">
        <v>0</v>
      </c>
      <c r="AG316" s="113">
        <v>0</v>
      </c>
    </row>
    <row r="317" spans="1:33" x14ac:dyDescent="0.2">
      <c r="A317" s="101">
        <v>447</v>
      </c>
      <c r="B317" s="102">
        <v>447101139</v>
      </c>
      <c r="C317" s="103" t="s">
        <v>514</v>
      </c>
      <c r="D317" s="104">
        <v>101</v>
      </c>
      <c r="E317" s="103" t="s">
        <v>133</v>
      </c>
      <c r="F317" s="104">
        <v>139</v>
      </c>
      <c r="G317" s="103" t="s">
        <v>171</v>
      </c>
      <c r="H317" s="105">
        <v>2</v>
      </c>
      <c r="I317" s="106">
        <v>9183</v>
      </c>
      <c r="J317" s="106">
        <v>3179</v>
      </c>
      <c r="K317" s="106">
        <v>0</v>
      </c>
      <c r="L317" s="106">
        <v>937.65</v>
      </c>
      <c r="M317" s="107">
        <v>13299.65</v>
      </c>
      <c r="O317" s="108">
        <v>0</v>
      </c>
      <c r="P317" s="105">
        <v>0</v>
      </c>
      <c r="Q317" s="109">
        <v>0.09</v>
      </c>
      <c r="R317" s="109">
        <v>5.0424619277454549E-3</v>
      </c>
      <c r="S317" s="110">
        <v>0</v>
      </c>
      <c r="U317" s="111">
        <v>24724</v>
      </c>
      <c r="V317" s="112">
        <v>0</v>
      </c>
      <c r="W317" s="112">
        <v>0</v>
      </c>
      <c r="X317" s="112">
        <v>0</v>
      </c>
      <c r="Y317" s="112">
        <v>1876</v>
      </c>
      <c r="Z317" s="113">
        <v>26600</v>
      </c>
      <c r="AA317" s="93"/>
      <c r="AB317" s="111">
        <v>0</v>
      </c>
      <c r="AC317" s="112">
        <v>0</v>
      </c>
      <c r="AD317" s="112">
        <v>0</v>
      </c>
      <c r="AE317" s="112">
        <v>0</v>
      </c>
      <c r="AF317" s="112">
        <v>0</v>
      </c>
      <c r="AG317" s="113">
        <v>0</v>
      </c>
    </row>
    <row r="318" spans="1:33" x14ac:dyDescent="0.2">
      <c r="A318" s="101">
        <v>447</v>
      </c>
      <c r="B318" s="102">
        <v>447101177</v>
      </c>
      <c r="C318" s="103" t="s">
        <v>514</v>
      </c>
      <c r="D318" s="104">
        <v>101</v>
      </c>
      <c r="E318" s="103" t="s">
        <v>133</v>
      </c>
      <c r="F318" s="104">
        <v>177</v>
      </c>
      <c r="G318" s="103" t="s">
        <v>209</v>
      </c>
      <c r="H318" s="105">
        <v>20</v>
      </c>
      <c r="I318" s="106">
        <v>9281</v>
      </c>
      <c r="J318" s="106">
        <v>3897</v>
      </c>
      <c r="K318" s="106">
        <v>0</v>
      </c>
      <c r="L318" s="106">
        <v>937.65</v>
      </c>
      <c r="M318" s="107">
        <v>14115.65</v>
      </c>
      <c r="O318" s="108">
        <v>0</v>
      </c>
      <c r="P318" s="105">
        <v>0</v>
      </c>
      <c r="Q318" s="109">
        <v>0.09</v>
      </c>
      <c r="R318" s="109">
        <v>9.3720184908422585E-3</v>
      </c>
      <c r="S318" s="110">
        <v>0</v>
      </c>
      <c r="U318" s="111">
        <v>263560</v>
      </c>
      <c r="V318" s="112">
        <v>0</v>
      </c>
      <c r="W318" s="112">
        <v>0</v>
      </c>
      <c r="X318" s="112">
        <v>0</v>
      </c>
      <c r="Y318" s="112">
        <v>18754</v>
      </c>
      <c r="Z318" s="113">
        <v>282314</v>
      </c>
      <c r="AA318" s="93"/>
      <c r="AB318" s="111">
        <v>0</v>
      </c>
      <c r="AC318" s="112">
        <v>0</v>
      </c>
      <c r="AD318" s="112">
        <v>0</v>
      </c>
      <c r="AE318" s="112">
        <v>0</v>
      </c>
      <c r="AF318" s="112">
        <v>0</v>
      </c>
      <c r="AG318" s="113">
        <v>0</v>
      </c>
    </row>
    <row r="319" spans="1:33" x14ac:dyDescent="0.2">
      <c r="A319" s="101">
        <v>447</v>
      </c>
      <c r="B319" s="102">
        <v>447101185</v>
      </c>
      <c r="C319" s="103" t="s">
        <v>514</v>
      </c>
      <c r="D319" s="104">
        <v>101</v>
      </c>
      <c r="E319" s="103" t="s">
        <v>133</v>
      </c>
      <c r="F319" s="104">
        <v>185</v>
      </c>
      <c r="G319" s="103" t="s">
        <v>217</v>
      </c>
      <c r="H319" s="105">
        <v>62</v>
      </c>
      <c r="I319" s="106">
        <v>10522</v>
      </c>
      <c r="J319" s="106">
        <v>1961</v>
      </c>
      <c r="K319" s="106">
        <v>0</v>
      </c>
      <c r="L319" s="106">
        <v>937.65</v>
      </c>
      <c r="M319" s="107">
        <v>13420.65</v>
      </c>
      <c r="O319" s="108">
        <v>0</v>
      </c>
      <c r="P319" s="105">
        <v>0</v>
      </c>
      <c r="Q319" s="109">
        <v>0.09</v>
      </c>
      <c r="R319" s="109">
        <v>1.269969071344134E-2</v>
      </c>
      <c r="S319" s="110">
        <v>0</v>
      </c>
      <c r="U319" s="111">
        <v>773946</v>
      </c>
      <c r="V319" s="112">
        <v>0</v>
      </c>
      <c r="W319" s="112">
        <v>0</v>
      </c>
      <c r="X319" s="112">
        <v>0</v>
      </c>
      <c r="Y319" s="112">
        <v>58134</v>
      </c>
      <c r="Z319" s="113">
        <v>832080</v>
      </c>
      <c r="AA319" s="93"/>
      <c r="AB319" s="111">
        <v>0</v>
      </c>
      <c r="AC319" s="112">
        <v>0</v>
      </c>
      <c r="AD319" s="112">
        <v>0</v>
      </c>
      <c r="AE319" s="112">
        <v>0</v>
      </c>
      <c r="AF319" s="112">
        <v>0</v>
      </c>
      <c r="AG319" s="113">
        <v>0</v>
      </c>
    </row>
    <row r="320" spans="1:33" x14ac:dyDescent="0.2">
      <c r="A320" s="101">
        <v>447</v>
      </c>
      <c r="B320" s="102">
        <v>447101187</v>
      </c>
      <c r="C320" s="103" t="s">
        <v>514</v>
      </c>
      <c r="D320" s="104">
        <v>101</v>
      </c>
      <c r="E320" s="103" t="s">
        <v>133</v>
      </c>
      <c r="F320" s="104">
        <v>187</v>
      </c>
      <c r="G320" s="103" t="s">
        <v>219</v>
      </c>
      <c r="H320" s="105">
        <v>7</v>
      </c>
      <c r="I320" s="106">
        <v>10804</v>
      </c>
      <c r="J320" s="106">
        <v>4909</v>
      </c>
      <c r="K320" s="106">
        <v>0</v>
      </c>
      <c r="L320" s="106">
        <v>937.65</v>
      </c>
      <c r="M320" s="107">
        <v>16650.650000000001</v>
      </c>
      <c r="O320" s="108">
        <v>0</v>
      </c>
      <c r="P320" s="105">
        <v>0</v>
      </c>
      <c r="Q320" s="109">
        <v>0.09</v>
      </c>
      <c r="R320" s="109">
        <v>6.0237404035829323E-3</v>
      </c>
      <c r="S320" s="110">
        <v>0</v>
      </c>
      <c r="U320" s="111">
        <v>109991</v>
      </c>
      <c r="V320" s="112">
        <v>0</v>
      </c>
      <c r="W320" s="112">
        <v>0</v>
      </c>
      <c r="X320" s="112">
        <v>0</v>
      </c>
      <c r="Y320" s="112">
        <v>6565</v>
      </c>
      <c r="Z320" s="113">
        <v>116556</v>
      </c>
      <c r="AA320" s="93"/>
      <c r="AB320" s="111">
        <v>0</v>
      </c>
      <c r="AC320" s="112">
        <v>0</v>
      </c>
      <c r="AD320" s="112">
        <v>0</v>
      </c>
      <c r="AE320" s="112">
        <v>0</v>
      </c>
      <c r="AF320" s="112">
        <v>0</v>
      </c>
      <c r="AG320" s="113">
        <v>0</v>
      </c>
    </row>
    <row r="321" spans="1:33" x14ac:dyDescent="0.2">
      <c r="A321" s="101">
        <v>447</v>
      </c>
      <c r="B321" s="102">
        <v>447101198</v>
      </c>
      <c r="C321" s="103" t="s">
        <v>514</v>
      </c>
      <c r="D321" s="104">
        <v>101</v>
      </c>
      <c r="E321" s="103" t="s">
        <v>133</v>
      </c>
      <c r="F321" s="104">
        <v>198</v>
      </c>
      <c r="G321" s="103" t="s">
        <v>230</v>
      </c>
      <c r="H321" s="105">
        <v>1</v>
      </c>
      <c r="I321" s="106">
        <v>16744</v>
      </c>
      <c r="J321" s="106">
        <v>6939</v>
      </c>
      <c r="K321" s="106">
        <v>0</v>
      </c>
      <c r="L321" s="106">
        <v>937.65</v>
      </c>
      <c r="M321" s="107">
        <v>24620.65</v>
      </c>
      <c r="O321" s="108">
        <v>0</v>
      </c>
      <c r="P321" s="105">
        <v>0</v>
      </c>
      <c r="Q321" s="109">
        <v>0.09</v>
      </c>
      <c r="R321" s="109">
        <v>4.7625464751424925E-3</v>
      </c>
      <c r="S321" s="110">
        <v>0</v>
      </c>
      <c r="U321" s="111">
        <v>23683</v>
      </c>
      <c r="V321" s="112">
        <v>0</v>
      </c>
      <c r="W321" s="112">
        <v>0</v>
      </c>
      <c r="X321" s="112">
        <v>0</v>
      </c>
      <c r="Y321" s="112">
        <v>938</v>
      </c>
      <c r="Z321" s="113">
        <v>24621</v>
      </c>
      <c r="AA321" s="93"/>
      <c r="AB321" s="111">
        <v>0</v>
      </c>
      <c r="AC321" s="112">
        <v>0</v>
      </c>
      <c r="AD321" s="112">
        <v>0</v>
      </c>
      <c r="AE321" s="112">
        <v>0</v>
      </c>
      <c r="AF321" s="112">
        <v>0</v>
      </c>
      <c r="AG321" s="113">
        <v>0</v>
      </c>
    </row>
    <row r="322" spans="1:33" x14ac:dyDescent="0.2">
      <c r="A322" s="101">
        <v>447</v>
      </c>
      <c r="B322" s="102">
        <v>447101208</v>
      </c>
      <c r="C322" s="103" t="s">
        <v>514</v>
      </c>
      <c r="D322" s="104">
        <v>101</v>
      </c>
      <c r="E322" s="103" t="s">
        <v>133</v>
      </c>
      <c r="F322" s="104">
        <v>208</v>
      </c>
      <c r="G322" s="103" t="s">
        <v>240</v>
      </c>
      <c r="H322" s="105">
        <v>7</v>
      </c>
      <c r="I322" s="106">
        <v>9541</v>
      </c>
      <c r="J322" s="106">
        <v>5602</v>
      </c>
      <c r="K322" s="106">
        <v>0</v>
      </c>
      <c r="L322" s="106">
        <v>937.65</v>
      </c>
      <c r="M322" s="107">
        <v>16080.65</v>
      </c>
      <c r="O322" s="108">
        <v>0</v>
      </c>
      <c r="P322" s="105">
        <v>0</v>
      </c>
      <c r="Q322" s="109">
        <v>0.09</v>
      </c>
      <c r="R322" s="109">
        <v>9.5658681946458879E-3</v>
      </c>
      <c r="S322" s="110">
        <v>0</v>
      </c>
      <c r="U322" s="111">
        <v>106001</v>
      </c>
      <c r="V322" s="112">
        <v>0</v>
      </c>
      <c r="W322" s="112">
        <v>0</v>
      </c>
      <c r="X322" s="112">
        <v>0</v>
      </c>
      <c r="Y322" s="112">
        <v>6564</v>
      </c>
      <c r="Z322" s="113">
        <v>112565</v>
      </c>
      <c r="AA322" s="93"/>
      <c r="AB322" s="111">
        <v>0</v>
      </c>
      <c r="AC322" s="112">
        <v>0</v>
      </c>
      <c r="AD322" s="112">
        <v>0</v>
      </c>
      <c r="AE322" s="112">
        <v>0</v>
      </c>
      <c r="AF322" s="112">
        <v>0</v>
      </c>
      <c r="AG322" s="113">
        <v>0</v>
      </c>
    </row>
    <row r="323" spans="1:33" x14ac:dyDescent="0.2">
      <c r="A323" s="101">
        <v>447</v>
      </c>
      <c r="B323" s="102">
        <v>447101212</v>
      </c>
      <c r="C323" s="103" t="s">
        <v>514</v>
      </c>
      <c r="D323" s="104">
        <v>101</v>
      </c>
      <c r="E323" s="103" t="s">
        <v>133</v>
      </c>
      <c r="F323" s="104">
        <v>212</v>
      </c>
      <c r="G323" s="103" t="s">
        <v>244</v>
      </c>
      <c r="H323" s="105">
        <v>1</v>
      </c>
      <c r="I323" s="106">
        <v>9541</v>
      </c>
      <c r="J323" s="106">
        <v>2157</v>
      </c>
      <c r="K323" s="106">
        <v>0</v>
      </c>
      <c r="L323" s="106">
        <v>937.65</v>
      </c>
      <c r="M323" s="107">
        <v>12635.65</v>
      </c>
      <c r="O323" s="108">
        <v>0</v>
      </c>
      <c r="P323" s="105">
        <v>0</v>
      </c>
      <c r="Q323" s="109">
        <v>0.09</v>
      </c>
      <c r="R323" s="109">
        <v>3.8376016576507806E-2</v>
      </c>
      <c r="S323" s="110">
        <v>0</v>
      </c>
      <c r="U323" s="111">
        <v>11698</v>
      </c>
      <c r="V323" s="112">
        <v>0</v>
      </c>
      <c r="W323" s="112">
        <v>0</v>
      </c>
      <c r="X323" s="112">
        <v>0</v>
      </c>
      <c r="Y323" s="112">
        <v>938</v>
      </c>
      <c r="Z323" s="113">
        <v>12636</v>
      </c>
      <c r="AA323" s="93"/>
      <c r="AB323" s="111">
        <v>0</v>
      </c>
      <c r="AC323" s="112">
        <v>0</v>
      </c>
      <c r="AD323" s="112">
        <v>0</v>
      </c>
      <c r="AE323" s="112">
        <v>0</v>
      </c>
      <c r="AF323" s="112">
        <v>0</v>
      </c>
      <c r="AG323" s="113">
        <v>0</v>
      </c>
    </row>
    <row r="324" spans="1:33" x14ac:dyDescent="0.2">
      <c r="A324" s="101">
        <v>447</v>
      </c>
      <c r="B324" s="102">
        <v>447101214</v>
      </c>
      <c r="C324" s="103" t="s">
        <v>514</v>
      </c>
      <c r="D324" s="104">
        <v>101</v>
      </c>
      <c r="E324" s="103" t="s">
        <v>133</v>
      </c>
      <c r="F324" s="104">
        <v>214</v>
      </c>
      <c r="G324" s="103" t="s">
        <v>246</v>
      </c>
      <c r="H324" s="105">
        <v>1</v>
      </c>
      <c r="I324" s="106">
        <v>16694</v>
      </c>
      <c r="J324" s="106">
        <v>3190</v>
      </c>
      <c r="K324" s="106">
        <v>0</v>
      </c>
      <c r="L324" s="106">
        <v>937.65</v>
      </c>
      <c r="M324" s="107">
        <v>20821.650000000001</v>
      </c>
      <c r="O324" s="108">
        <v>0</v>
      </c>
      <c r="P324" s="105">
        <v>0</v>
      </c>
      <c r="Q324" s="109">
        <v>0.09</v>
      </c>
      <c r="R324" s="109">
        <v>1.5243957835944727E-3</v>
      </c>
      <c r="S324" s="110">
        <v>0</v>
      </c>
      <c r="U324" s="111">
        <v>19884</v>
      </c>
      <c r="V324" s="112">
        <v>0</v>
      </c>
      <c r="W324" s="112">
        <v>0</v>
      </c>
      <c r="X324" s="112">
        <v>0</v>
      </c>
      <c r="Y324" s="112">
        <v>938</v>
      </c>
      <c r="Z324" s="113">
        <v>20822</v>
      </c>
      <c r="AA324" s="93"/>
      <c r="AB324" s="111">
        <v>0</v>
      </c>
      <c r="AC324" s="112">
        <v>0</v>
      </c>
      <c r="AD324" s="112">
        <v>0</v>
      </c>
      <c r="AE324" s="112">
        <v>0</v>
      </c>
      <c r="AF324" s="112">
        <v>0</v>
      </c>
      <c r="AG324" s="113">
        <v>0</v>
      </c>
    </row>
    <row r="325" spans="1:33" x14ac:dyDescent="0.2">
      <c r="A325" s="101">
        <v>447</v>
      </c>
      <c r="B325" s="102">
        <v>447101220</v>
      </c>
      <c r="C325" s="103" t="s">
        <v>514</v>
      </c>
      <c r="D325" s="104">
        <v>101</v>
      </c>
      <c r="E325" s="103" t="s">
        <v>133</v>
      </c>
      <c r="F325" s="104">
        <v>220</v>
      </c>
      <c r="G325" s="103" t="s">
        <v>252</v>
      </c>
      <c r="H325" s="105">
        <v>4</v>
      </c>
      <c r="I325" s="106">
        <v>9362</v>
      </c>
      <c r="J325" s="106">
        <v>3729</v>
      </c>
      <c r="K325" s="106">
        <v>0</v>
      </c>
      <c r="L325" s="106">
        <v>937.65</v>
      </c>
      <c r="M325" s="107">
        <v>14028.65</v>
      </c>
      <c r="O325" s="108">
        <v>0</v>
      </c>
      <c r="P325" s="105">
        <v>0</v>
      </c>
      <c r="Q325" s="109">
        <v>0.09</v>
      </c>
      <c r="R325" s="109">
        <v>1.8135486341086995E-2</v>
      </c>
      <c r="S325" s="110">
        <v>0</v>
      </c>
      <c r="U325" s="111">
        <v>52364</v>
      </c>
      <c r="V325" s="112">
        <v>0</v>
      </c>
      <c r="W325" s="112">
        <v>0</v>
      </c>
      <c r="X325" s="112">
        <v>0</v>
      </c>
      <c r="Y325" s="112">
        <v>3750</v>
      </c>
      <c r="Z325" s="113">
        <v>56114</v>
      </c>
      <c r="AA325" s="93"/>
      <c r="AB325" s="111">
        <v>0</v>
      </c>
      <c r="AC325" s="112">
        <v>0</v>
      </c>
      <c r="AD325" s="112">
        <v>0</v>
      </c>
      <c r="AE325" s="112">
        <v>0</v>
      </c>
      <c r="AF325" s="112">
        <v>0</v>
      </c>
      <c r="AG325" s="113">
        <v>0</v>
      </c>
    </row>
    <row r="326" spans="1:33" x14ac:dyDescent="0.2">
      <c r="A326" s="101">
        <v>447</v>
      </c>
      <c r="B326" s="102">
        <v>447101238</v>
      </c>
      <c r="C326" s="103" t="s">
        <v>514</v>
      </c>
      <c r="D326" s="104">
        <v>101</v>
      </c>
      <c r="E326" s="103" t="s">
        <v>133</v>
      </c>
      <c r="F326" s="104">
        <v>238</v>
      </c>
      <c r="G326" s="103" t="s">
        <v>270</v>
      </c>
      <c r="H326" s="105">
        <v>15</v>
      </c>
      <c r="I326" s="106">
        <v>10052</v>
      </c>
      <c r="J326" s="106">
        <v>6765</v>
      </c>
      <c r="K326" s="106">
        <v>0</v>
      </c>
      <c r="L326" s="106">
        <v>937.65</v>
      </c>
      <c r="M326" s="107">
        <v>17754.650000000001</v>
      </c>
      <c r="O326" s="108">
        <v>0</v>
      </c>
      <c r="P326" s="105">
        <v>0</v>
      </c>
      <c r="Q326" s="109">
        <v>0.09</v>
      </c>
      <c r="R326" s="109">
        <v>6.0516279609613338E-2</v>
      </c>
      <c r="S326" s="110">
        <v>0</v>
      </c>
      <c r="U326" s="111">
        <v>252255</v>
      </c>
      <c r="V326" s="112">
        <v>0</v>
      </c>
      <c r="W326" s="112">
        <v>0</v>
      </c>
      <c r="X326" s="112">
        <v>0</v>
      </c>
      <c r="Y326" s="112">
        <v>14067</v>
      </c>
      <c r="Z326" s="113">
        <v>266322</v>
      </c>
      <c r="AA326" s="93"/>
      <c r="AB326" s="111">
        <v>0</v>
      </c>
      <c r="AC326" s="112">
        <v>0</v>
      </c>
      <c r="AD326" s="112">
        <v>0</v>
      </c>
      <c r="AE326" s="112">
        <v>0</v>
      </c>
      <c r="AF326" s="112">
        <v>0</v>
      </c>
      <c r="AG326" s="113">
        <v>0</v>
      </c>
    </row>
    <row r="327" spans="1:33" x14ac:dyDescent="0.2">
      <c r="A327" s="101">
        <v>447</v>
      </c>
      <c r="B327" s="102">
        <v>447101265</v>
      </c>
      <c r="C327" s="103" t="s">
        <v>514</v>
      </c>
      <c r="D327" s="104">
        <v>101</v>
      </c>
      <c r="E327" s="103" t="s">
        <v>133</v>
      </c>
      <c r="F327" s="104">
        <v>265</v>
      </c>
      <c r="G327" s="103" t="s">
        <v>297</v>
      </c>
      <c r="H327" s="105">
        <v>1</v>
      </c>
      <c r="I327" s="106">
        <v>9183</v>
      </c>
      <c r="J327" s="106">
        <v>4280</v>
      </c>
      <c r="K327" s="106">
        <v>0</v>
      </c>
      <c r="L327" s="106">
        <v>937.65</v>
      </c>
      <c r="M327" s="107">
        <v>14400.65</v>
      </c>
      <c r="O327" s="108">
        <v>0</v>
      </c>
      <c r="P327" s="105">
        <v>0</v>
      </c>
      <c r="Q327" s="109">
        <v>0.09</v>
      </c>
      <c r="R327" s="109">
        <v>4.1385835841942415E-4</v>
      </c>
      <c r="S327" s="110">
        <v>0</v>
      </c>
      <c r="U327" s="111">
        <v>13463</v>
      </c>
      <c r="V327" s="112">
        <v>0</v>
      </c>
      <c r="W327" s="112">
        <v>0</v>
      </c>
      <c r="X327" s="112">
        <v>0</v>
      </c>
      <c r="Y327" s="112">
        <v>938</v>
      </c>
      <c r="Z327" s="113">
        <v>14401</v>
      </c>
      <c r="AA327" s="93"/>
      <c r="AB327" s="111">
        <v>0</v>
      </c>
      <c r="AC327" s="112">
        <v>0</v>
      </c>
      <c r="AD327" s="112">
        <v>0</v>
      </c>
      <c r="AE327" s="112">
        <v>0</v>
      </c>
      <c r="AF327" s="112">
        <v>0</v>
      </c>
      <c r="AG327" s="113">
        <v>0</v>
      </c>
    </row>
    <row r="328" spans="1:33" x14ac:dyDescent="0.2">
      <c r="A328" s="101">
        <v>447</v>
      </c>
      <c r="B328" s="102">
        <v>447101307</v>
      </c>
      <c r="C328" s="103" t="s">
        <v>514</v>
      </c>
      <c r="D328" s="104">
        <v>101</v>
      </c>
      <c r="E328" s="103" t="s">
        <v>133</v>
      </c>
      <c r="F328" s="104">
        <v>307</v>
      </c>
      <c r="G328" s="103" t="s">
        <v>339</v>
      </c>
      <c r="H328" s="105">
        <v>7</v>
      </c>
      <c r="I328" s="106">
        <v>10924</v>
      </c>
      <c r="J328" s="106">
        <v>4290</v>
      </c>
      <c r="K328" s="106">
        <v>0</v>
      </c>
      <c r="L328" s="106">
        <v>937.65</v>
      </c>
      <c r="M328" s="107">
        <v>16151.65</v>
      </c>
      <c r="O328" s="108">
        <v>0</v>
      </c>
      <c r="P328" s="105">
        <v>0</v>
      </c>
      <c r="Q328" s="109">
        <v>0.09</v>
      </c>
      <c r="R328" s="109">
        <v>1.1796851333975202E-2</v>
      </c>
      <c r="S328" s="110">
        <v>0</v>
      </c>
      <c r="U328" s="111">
        <v>106498</v>
      </c>
      <c r="V328" s="112">
        <v>0</v>
      </c>
      <c r="W328" s="112">
        <v>0</v>
      </c>
      <c r="X328" s="112">
        <v>0</v>
      </c>
      <c r="Y328" s="112">
        <v>6563</v>
      </c>
      <c r="Z328" s="113">
        <v>113061</v>
      </c>
      <c r="AA328" s="93"/>
      <c r="AB328" s="111">
        <v>0</v>
      </c>
      <c r="AC328" s="112">
        <v>0</v>
      </c>
      <c r="AD328" s="112">
        <v>0</v>
      </c>
      <c r="AE328" s="112">
        <v>0</v>
      </c>
      <c r="AF328" s="112">
        <v>0</v>
      </c>
      <c r="AG328" s="113">
        <v>0</v>
      </c>
    </row>
    <row r="329" spans="1:33" x14ac:dyDescent="0.2">
      <c r="A329" s="101">
        <v>447</v>
      </c>
      <c r="B329" s="102">
        <v>447101350</v>
      </c>
      <c r="C329" s="103" t="s">
        <v>514</v>
      </c>
      <c r="D329" s="104">
        <v>101</v>
      </c>
      <c r="E329" s="103" t="s">
        <v>133</v>
      </c>
      <c r="F329" s="104">
        <v>350</v>
      </c>
      <c r="G329" s="103" t="s">
        <v>382</v>
      </c>
      <c r="H329" s="105">
        <v>35</v>
      </c>
      <c r="I329" s="106">
        <v>9942</v>
      </c>
      <c r="J329" s="106">
        <v>5733</v>
      </c>
      <c r="K329" s="106">
        <v>0</v>
      </c>
      <c r="L329" s="106">
        <v>937.65</v>
      </c>
      <c r="M329" s="107">
        <v>16612.650000000001</v>
      </c>
      <c r="O329" s="108">
        <v>0</v>
      </c>
      <c r="P329" s="105">
        <v>0</v>
      </c>
      <c r="Q329" s="109">
        <v>0.09</v>
      </c>
      <c r="R329" s="109">
        <v>5.0693381863658793E-2</v>
      </c>
      <c r="S329" s="110">
        <v>0</v>
      </c>
      <c r="U329" s="111">
        <v>548625</v>
      </c>
      <c r="V329" s="112">
        <v>0</v>
      </c>
      <c r="W329" s="112">
        <v>0</v>
      </c>
      <c r="X329" s="112">
        <v>0</v>
      </c>
      <c r="Y329" s="112">
        <v>32819</v>
      </c>
      <c r="Z329" s="113">
        <v>581444</v>
      </c>
      <c r="AA329" s="93"/>
      <c r="AB329" s="111">
        <v>0</v>
      </c>
      <c r="AC329" s="112">
        <v>0</v>
      </c>
      <c r="AD329" s="112">
        <v>0</v>
      </c>
      <c r="AE329" s="112">
        <v>0</v>
      </c>
      <c r="AF329" s="112">
        <v>0</v>
      </c>
      <c r="AG329" s="113">
        <v>0</v>
      </c>
    </row>
    <row r="330" spans="1:33" x14ac:dyDescent="0.2">
      <c r="A330" s="101">
        <v>447</v>
      </c>
      <c r="B330" s="102">
        <v>447101622</v>
      </c>
      <c r="C330" s="103" t="s">
        <v>514</v>
      </c>
      <c r="D330" s="104">
        <v>101</v>
      </c>
      <c r="E330" s="103" t="s">
        <v>133</v>
      </c>
      <c r="F330" s="104">
        <v>622</v>
      </c>
      <c r="G330" s="103" t="s">
        <v>394</v>
      </c>
      <c r="H330" s="105">
        <v>32</v>
      </c>
      <c r="I330" s="106">
        <v>11366</v>
      </c>
      <c r="J330" s="106">
        <v>1997</v>
      </c>
      <c r="K330" s="106">
        <v>0</v>
      </c>
      <c r="L330" s="106">
        <v>937.65</v>
      </c>
      <c r="M330" s="107">
        <v>14300.65</v>
      </c>
      <c r="O330" s="108">
        <v>0</v>
      </c>
      <c r="P330" s="105">
        <v>0</v>
      </c>
      <c r="Q330" s="109">
        <v>0.09</v>
      </c>
      <c r="R330" s="109">
        <v>1.9655189666577279E-2</v>
      </c>
      <c r="S330" s="110">
        <v>0</v>
      </c>
      <c r="U330" s="111">
        <v>427616</v>
      </c>
      <c r="V330" s="112">
        <v>0</v>
      </c>
      <c r="W330" s="112">
        <v>0</v>
      </c>
      <c r="X330" s="112">
        <v>0</v>
      </c>
      <c r="Y330" s="112">
        <v>30006</v>
      </c>
      <c r="Z330" s="113">
        <v>457622</v>
      </c>
      <c r="AA330" s="93"/>
      <c r="AB330" s="111">
        <v>0</v>
      </c>
      <c r="AC330" s="112">
        <v>0</v>
      </c>
      <c r="AD330" s="112">
        <v>0</v>
      </c>
      <c r="AE330" s="112">
        <v>0</v>
      </c>
      <c r="AF330" s="112">
        <v>0</v>
      </c>
      <c r="AG330" s="113">
        <v>0</v>
      </c>
    </row>
    <row r="331" spans="1:33" x14ac:dyDescent="0.2">
      <c r="A331" s="101">
        <v>447</v>
      </c>
      <c r="B331" s="102">
        <v>447101690</v>
      </c>
      <c r="C331" s="103" t="s">
        <v>514</v>
      </c>
      <c r="D331" s="104">
        <v>101</v>
      </c>
      <c r="E331" s="103" t="s">
        <v>133</v>
      </c>
      <c r="F331" s="104">
        <v>690</v>
      </c>
      <c r="G331" s="103" t="s">
        <v>414</v>
      </c>
      <c r="H331" s="105">
        <v>6</v>
      </c>
      <c r="I331" s="106">
        <v>10270</v>
      </c>
      <c r="J331" s="106">
        <v>3165</v>
      </c>
      <c r="K331" s="106">
        <v>0</v>
      </c>
      <c r="L331" s="106">
        <v>937.65</v>
      </c>
      <c r="M331" s="107">
        <v>14372.65</v>
      </c>
      <c r="O331" s="108">
        <v>0</v>
      </c>
      <c r="P331" s="105">
        <v>0</v>
      </c>
      <c r="Q331" s="109">
        <v>0.09</v>
      </c>
      <c r="R331" s="109">
        <v>6.6913349306871152E-3</v>
      </c>
      <c r="S331" s="110">
        <v>0</v>
      </c>
      <c r="U331" s="111">
        <v>80610</v>
      </c>
      <c r="V331" s="112">
        <v>0</v>
      </c>
      <c r="W331" s="112">
        <v>0</v>
      </c>
      <c r="X331" s="112">
        <v>0</v>
      </c>
      <c r="Y331" s="112">
        <v>5626</v>
      </c>
      <c r="Z331" s="113">
        <v>86236</v>
      </c>
      <c r="AA331" s="93"/>
      <c r="AB331" s="111">
        <v>0</v>
      </c>
      <c r="AC331" s="112">
        <v>0</v>
      </c>
      <c r="AD331" s="112">
        <v>0</v>
      </c>
      <c r="AE331" s="112">
        <v>0</v>
      </c>
      <c r="AF331" s="112">
        <v>0</v>
      </c>
      <c r="AG331" s="113">
        <v>0</v>
      </c>
    </row>
    <row r="332" spans="1:33" x14ac:dyDescent="0.2">
      <c r="A332" s="101">
        <v>447</v>
      </c>
      <c r="B332" s="102">
        <v>447101710</v>
      </c>
      <c r="C332" s="103" t="s">
        <v>514</v>
      </c>
      <c r="D332" s="104">
        <v>101</v>
      </c>
      <c r="E332" s="103" t="s">
        <v>133</v>
      </c>
      <c r="F332" s="104">
        <v>710</v>
      </c>
      <c r="G332" s="103" t="s">
        <v>419</v>
      </c>
      <c r="H332" s="105">
        <v>4</v>
      </c>
      <c r="I332" s="106">
        <v>9362</v>
      </c>
      <c r="J332" s="106">
        <v>4272</v>
      </c>
      <c r="K332" s="106">
        <v>0</v>
      </c>
      <c r="L332" s="106">
        <v>937.65</v>
      </c>
      <c r="M332" s="107">
        <v>14571.65</v>
      </c>
      <c r="O332" s="108">
        <v>0</v>
      </c>
      <c r="P332" s="105">
        <v>0</v>
      </c>
      <c r="Q332" s="109">
        <v>0.09</v>
      </c>
      <c r="R332" s="109">
        <v>3.1143365864673782E-3</v>
      </c>
      <c r="S332" s="110">
        <v>0</v>
      </c>
      <c r="U332" s="111">
        <v>54536</v>
      </c>
      <c r="V332" s="112">
        <v>0</v>
      </c>
      <c r="W332" s="112">
        <v>0</v>
      </c>
      <c r="X332" s="112">
        <v>0</v>
      </c>
      <c r="Y332" s="112">
        <v>3752</v>
      </c>
      <c r="Z332" s="113">
        <v>58288</v>
      </c>
      <c r="AA332" s="93"/>
      <c r="AB332" s="111">
        <v>0</v>
      </c>
      <c r="AC332" s="112">
        <v>0</v>
      </c>
      <c r="AD332" s="112">
        <v>0</v>
      </c>
      <c r="AE332" s="112">
        <v>0</v>
      </c>
      <c r="AF332" s="112">
        <v>0</v>
      </c>
      <c r="AG332" s="113">
        <v>0</v>
      </c>
    </row>
    <row r="333" spans="1:33" x14ac:dyDescent="0.2">
      <c r="A333" s="101">
        <v>449</v>
      </c>
      <c r="B333" s="102">
        <v>449035035</v>
      </c>
      <c r="C333" s="103" t="s">
        <v>515</v>
      </c>
      <c r="D333" s="104">
        <v>35</v>
      </c>
      <c r="E333" s="103" t="s">
        <v>67</v>
      </c>
      <c r="F333" s="104">
        <v>35</v>
      </c>
      <c r="G333" s="103" t="s">
        <v>67</v>
      </c>
      <c r="H333" s="105">
        <v>674</v>
      </c>
      <c r="I333" s="106">
        <v>12100</v>
      </c>
      <c r="J333" s="106">
        <v>4172</v>
      </c>
      <c r="K333" s="106">
        <v>0</v>
      </c>
      <c r="L333" s="106">
        <v>937.65</v>
      </c>
      <c r="M333" s="107">
        <v>17209.650000000001</v>
      </c>
      <c r="O333" s="108">
        <v>0</v>
      </c>
      <c r="P333" s="105">
        <v>0</v>
      </c>
      <c r="Q333" s="109">
        <v>0.18</v>
      </c>
      <c r="R333" s="109">
        <v>0.16912741853149985</v>
      </c>
      <c r="S333" s="110">
        <v>0</v>
      </c>
      <c r="U333" s="111">
        <v>10967328</v>
      </c>
      <c r="V333" s="112">
        <v>0</v>
      </c>
      <c r="W333" s="112">
        <v>0</v>
      </c>
      <c r="X333" s="112">
        <v>0</v>
      </c>
      <c r="Y333" s="112">
        <v>631976</v>
      </c>
      <c r="Z333" s="113">
        <v>11599304</v>
      </c>
      <c r="AA333" s="93"/>
      <c r="AB333" s="111">
        <v>23</v>
      </c>
      <c r="AC333" s="112">
        <v>0</v>
      </c>
      <c r="AD333" s="112">
        <v>0</v>
      </c>
      <c r="AE333" s="112">
        <v>0</v>
      </c>
      <c r="AF333" s="112">
        <v>0</v>
      </c>
      <c r="AG333" s="113">
        <v>0</v>
      </c>
    </row>
    <row r="334" spans="1:33" x14ac:dyDescent="0.2">
      <c r="A334" s="101">
        <v>449</v>
      </c>
      <c r="B334" s="102">
        <v>449035044</v>
      </c>
      <c r="C334" s="103" t="s">
        <v>515</v>
      </c>
      <c r="D334" s="104">
        <v>35</v>
      </c>
      <c r="E334" s="103" t="s">
        <v>67</v>
      </c>
      <c r="F334" s="104">
        <v>44</v>
      </c>
      <c r="G334" s="103" t="s">
        <v>76</v>
      </c>
      <c r="H334" s="105">
        <v>7</v>
      </c>
      <c r="I334" s="106">
        <v>12457</v>
      </c>
      <c r="J334" s="106">
        <v>251</v>
      </c>
      <c r="K334" s="106">
        <v>0</v>
      </c>
      <c r="L334" s="106">
        <v>937.65</v>
      </c>
      <c r="M334" s="107">
        <v>13645.65</v>
      </c>
      <c r="O334" s="108">
        <v>0</v>
      </c>
      <c r="P334" s="105">
        <v>0</v>
      </c>
      <c r="Q334" s="109">
        <v>0.18</v>
      </c>
      <c r="R334" s="109">
        <v>6.2873237656336595E-2</v>
      </c>
      <c r="S334" s="110">
        <v>0</v>
      </c>
      <c r="U334" s="111">
        <v>88956</v>
      </c>
      <c r="V334" s="112">
        <v>0</v>
      </c>
      <c r="W334" s="112">
        <v>0</v>
      </c>
      <c r="X334" s="112">
        <v>0</v>
      </c>
      <c r="Y334" s="112">
        <v>6565</v>
      </c>
      <c r="Z334" s="113">
        <v>95521</v>
      </c>
      <c r="AA334" s="93"/>
      <c r="AB334" s="111">
        <v>0</v>
      </c>
      <c r="AC334" s="112">
        <v>0</v>
      </c>
      <c r="AD334" s="112">
        <v>0</v>
      </c>
      <c r="AE334" s="112">
        <v>0</v>
      </c>
      <c r="AF334" s="112">
        <v>0</v>
      </c>
      <c r="AG334" s="113">
        <v>0</v>
      </c>
    </row>
    <row r="335" spans="1:33" x14ac:dyDescent="0.2">
      <c r="A335" s="101">
        <v>449</v>
      </c>
      <c r="B335" s="102">
        <v>449035073</v>
      </c>
      <c r="C335" s="103" t="s">
        <v>515</v>
      </c>
      <c r="D335" s="104">
        <v>35</v>
      </c>
      <c r="E335" s="103" t="s">
        <v>67</v>
      </c>
      <c r="F335" s="104">
        <v>73</v>
      </c>
      <c r="G335" s="103" t="s">
        <v>105</v>
      </c>
      <c r="H335" s="105">
        <v>2</v>
      </c>
      <c r="I335" s="106">
        <v>12771</v>
      </c>
      <c r="J335" s="106">
        <v>8897</v>
      </c>
      <c r="K335" s="106">
        <v>0</v>
      </c>
      <c r="L335" s="106">
        <v>937.65</v>
      </c>
      <c r="M335" s="107">
        <v>22605.65</v>
      </c>
      <c r="O335" s="108">
        <v>0</v>
      </c>
      <c r="P335" s="105">
        <v>0</v>
      </c>
      <c r="Q335" s="109">
        <v>0.09</v>
      </c>
      <c r="R335" s="109">
        <v>1.0020606113344996E-2</v>
      </c>
      <c r="S335" s="110">
        <v>0</v>
      </c>
      <c r="U335" s="111">
        <v>43336</v>
      </c>
      <c r="V335" s="112">
        <v>0</v>
      </c>
      <c r="W335" s="112">
        <v>0</v>
      </c>
      <c r="X335" s="112">
        <v>0</v>
      </c>
      <c r="Y335" s="112">
        <v>1876</v>
      </c>
      <c r="Z335" s="113">
        <v>45212</v>
      </c>
      <c r="AA335" s="93"/>
      <c r="AB335" s="111">
        <v>0</v>
      </c>
      <c r="AC335" s="112">
        <v>0</v>
      </c>
      <c r="AD335" s="112">
        <v>0</v>
      </c>
      <c r="AE335" s="112">
        <v>0</v>
      </c>
      <c r="AF335" s="112">
        <v>0</v>
      </c>
      <c r="AG335" s="113">
        <v>0</v>
      </c>
    </row>
    <row r="336" spans="1:33" x14ac:dyDescent="0.2">
      <c r="A336" s="101">
        <v>449</v>
      </c>
      <c r="B336" s="102">
        <v>449035243</v>
      </c>
      <c r="C336" s="103" t="s">
        <v>515</v>
      </c>
      <c r="D336" s="104">
        <v>35</v>
      </c>
      <c r="E336" s="103" t="s">
        <v>67</v>
      </c>
      <c r="F336" s="104">
        <v>243</v>
      </c>
      <c r="G336" s="103" t="s">
        <v>275</v>
      </c>
      <c r="H336" s="105">
        <v>4</v>
      </c>
      <c r="I336" s="106">
        <v>12457</v>
      </c>
      <c r="J336" s="106">
        <v>2589</v>
      </c>
      <c r="K336" s="106">
        <v>0</v>
      </c>
      <c r="L336" s="106">
        <v>937.65</v>
      </c>
      <c r="M336" s="107">
        <v>15983.65</v>
      </c>
      <c r="O336" s="108">
        <v>0</v>
      </c>
      <c r="P336" s="105">
        <v>0</v>
      </c>
      <c r="Q336" s="109">
        <v>0.09</v>
      </c>
      <c r="R336" s="109">
        <v>5.196919586008473E-3</v>
      </c>
      <c r="S336" s="110">
        <v>0</v>
      </c>
      <c r="U336" s="111">
        <v>60184</v>
      </c>
      <c r="V336" s="112">
        <v>0</v>
      </c>
      <c r="W336" s="112">
        <v>0</v>
      </c>
      <c r="X336" s="112">
        <v>0</v>
      </c>
      <c r="Y336" s="112">
        <v>3752</v>
      </c>
      <c r="Z336" s="113">
        <v>63936</v>
      </c>
      <c r="AA336" s="93"/>
      <c r="AB336" s="111">
        <v>0</v>
      </c>
      <c r="AC336" s="112">
        <v>0</v>
      </c>
      <c r="AD336" s="112">
        <v>0</v>
      </c>
      <c r="AE336" s="112">
        <v>0</v>
      </c>
      <c r="AF336" s="112">
        <v>0</v>
      </c>
      <c r="AG336" s="113">
        <v>0</v>
      </c>
    </row>
    <row r="337" spans="1:33" x14ac:dyDescent="0.2">
      <c r="A337" s="101">
        <v>449</v>
      </c>
      <c r="B337" s="102">
        <v>449035244</v>
      </c>
      <c r="C337" s="103" t="s">
        <v>515</v>
      </c>
      <c r="D337" s="104">
        <v>35</v>
      </c>
      <c r="E337" s="103" t="s">
        <v>67</v>
      </c>
      <c r="F337" s="104">
        <v>244</v>
      </c>
      <c r="G337" s="103" t="s">
        <v>276</v>
      </c>
      <c r="H337" s="105">
        <v>7</v>
      </c>
      <c r="I337" s="106">
        <v>12160</v>
      </c>
      <c r="J337" s="106">
        <v>4738</v>
      </c>
      <c r="K337" s="106">
        <v>0</v>
      </c>
      <c r="L337" s="106">
        <v>937.65</v>
      </c>
      <c r="M337" s="107">
        <v>17835.650000000001</v>
      </c>
      <c r="O337" s="108">
        <v>3.1978997909017632</v>
      </c>
      <c r="P337" s="105">
        <v>0</v>
      </c>
      <c r="Q337" s="109">
        <v>0.09</v>
      </c>
      <c r="R337" s="109">
        <v>0.12055942472000247</v>
      </c>
      <c r="S337" s="110">
        <v>0</v>
      </c>
      <c r="U337" s="111">
        <v>172324</v>
      </c>
      <c r="V337" s="112">
        <v>0</v>
      </c>
      <c r="W337" s="112">
        <v>-54038.110666657994</v>
      </c>
      <c r="X337" s="112">
        <v>0</v>
      </c>
      <c r="Y337" s="112">
        <v>6564</v>
      </c>
      <c r="Z337" s="113">
        <v>124849.889333342</v>
      </c>
      <c r="AA337" s="93"/>
      <c r="AB337" s="111">
        <v>4</v>
      </c>
      <c r="AC337" s="112">
        <v>3.1978997909017632</v>
      </c>
      <c r="AD337" s="112">
        <v>54038.110666657994</v>
      </c>
      <c r="AE337" s="112">
        <v>0</v>
      </c>
      <c r="AF337" s="112">
        <v>2999</v>
      </c>
      <c r="AG337" s="113">
        <v>57037</v>
      </c>
    </row>
    <row r="338" spans="1:33" x14ac:dyDescent="0.2">
      <c r="A338" s="101">
        <v>449</v>
      </c>
      <c r="B338" s="102">
        <v>449035285</v>
      </c>
      <c r="C338" s="103" t="s">
        <v>515</v>
      </c>
      <c r="D338" s="104">
        <v>35</v>
      </c>
      <c r="E338" s="103" t="s">
        <v>67</v>
      </c>
      <c r="F338" s="104">
        <v>285</v>
      </c>
      <c r="G338" s="103" t="s">
        <v>317</v>
      </c>
      <c r="H338" s="105">
        <v>4</v>
      </c>
      <c r="I338" s="106">
        <v>12477</v>
      </c>
      <c r="J338" s="106">
        <v>3519</v>
      </c>
      <c r="K338" s="106">
        <v>0</v>
      </c>
      <c r="L338" s="106">
        <v>937.65</v>
      </c>
      <c r="M338" s="107">
        <v>16933.650000000001</v>
      </c>
      <c r="O338" s="108">
        <v>0</v>
      </c>
      <c r="P338" s="105">
        <v>0</v>
      </c>
      <c r="Q338" s="109">
        <v>0.09</v>
      </c>
      <c r="R338" s="109">
        <v>3.6335617660578738E-2</v>
      </c>
      <c r="S338" s="110">
        <v>0</v>
      </c>
      <c r="U338" s="111">
        <v>63984</v>
      </c>
      <c r="V338" s="112">
        <v>0</v>
      </c>
      <c r="W338" s="112">
        <v>0</v>
      </c>
      <c r="X338" s="112">
        <v>0</v>
      </c>
      <c r="Y338" s="112">
        <v>3751</v>
      </c>
      <c r="Z338" s="113">
        <v>67735</v>
      </c>
      <c r="AA338" s="93"/>
      <c r="AB338" s="111">
        <v>0</v>
      </c>
      <c r="AC338" s="112">
        <v>0</v>
      </c>
      <c r="AD338" s="112">
        <v>0</v>
      </c>
      <c r="AE338" s="112">
        <v>0</v>
      </c>
      <c r="AF338" s="112">
        <v>0</v>
      </c>
      <c r="AG338" s="113">
        <v>0</v>
      </c>
    </row>
    <row r="339" spans="1:33" x14ac:dyDescent="0.2">
      <c r="A339" s="101">
        <v>449</v>
      </c>
      <c r="B339" s="102">
        <v>449035336</v>
      </c>
      <c r="C339" s="103" t="s">
        <v>515</v>
      </c>
      <c r="D339" s="104">
        <v>35</v>
      </c>
      <c r="E339" s="103" t="s">
        <v>67</v>
      </c>
      <c r="F339" s="104">
        <v>336</v>
      </c>
      <c r="G339" s="103" t="s">
        <v>368</v>
      </c>
      <c r="H339" s="105">
        <v>2</v>
      </c>
      <c r="I339" s="106">
        <v>12160</v>
      </c>
      <c r="J339" s="106">
        <v>3214</v>
      </c>
      <c r="K339" s="106">
        <v>0</v>
      </c>
      <c r="L339" s="106">
        <v>937.65</v>
      </c>
      <c r="M339" s="107">
        <v>16311.65</v>
      </c>
      <c r="O339" s="108">
        <v>0</v>
      </c>
      <c r="P339" s="105">
        <v>0</v>
      </c>
      <c r="Q339" s="109">
        <v>0.09</v>
      </c>
      <c r="R339" s="109">
        <v>4.3162983240578393E-2</v>
      </c>
      <c r="S339" s="110">
        <v>0</v>
      </c>
      <c r="U339" s="111">
        <v>30748</v>
      </c>
      <c r="V339" s="112">
        <v>0</v>
      </c>
      <c r="W339" s="112">
        <v>0</v>
      </c>
      <c r="X339" s="112">
        <v>0</v>
      </c>
      <c r="Y339" s="112">
        <v>1876</v>
      </c>
      <c r="Z339" s="113">
        <v>32624</v>
      </c>
      <c r="AA339" s="93"/>
      <c r="AB339" s="111">
        <v>0</v>
      </c>
      <c r="AC339" s="112">
        <v>0</v>
      </c>
      <c r="AD339" s="112">
        <v>0</v>
      </c>
      <c r="AE339" s="112">
        <v>0</v>
      </c>
      <c r="AF339" s="112">
        <v>0</v>
      </c>
      <c r="AG339" s="113">
        <v>0</v>
      </c>
    </row>
    <row r="340" spans="1:33" x14ac:dyDescent="0.2">
      <c r="A340" s="101">
        <v>450</v>
      </c>
      <c r="B340" s="102">
        <v>450086008</v>
      </c>
      <c r="C340" s="103" t="s">
        <v>516</v>
      </c>
      <c r="D340" s="104">
        <v>86</v>
      </c>
      <c r="E340" s="103" t="s">
        <v>118</v>
      </c>
      <c r="F340" s="104">
        <v>8</v>
      </c>
      <c r="G340" s="103" t="s">
        <v>40</v>
      </c>
      <c r="H340" s="105">
        <v>7</v>
      </c>
      <c r="I340" s="106">
        <v>9115</v>
      </c>
      <c r="J340" s="106">
        <v>9610</v>
      </c>
      <c r="K340" s="106">
        <v>0</v>
      </c>
      <c r="L340" s="106">
        <v>937.65</v>
      </c>
      <c r="M340" s="107">
        <v>19662.650000000001</v>
      </c>
      <c r="O340" s="108">
        <v>0</v>
      </c>
      <c r="P340" s="105">
        <v>0</v>
      </c>
      <c r="Q340" s="109">
        <v>0.09</v>
      </c>
      <c r="R340" s="109">
        <v>7.3496936237618576E-2</v>
      </c>
      <c r="S340" s="110">
        <v>0</v>
      </c>
      <c r="U340" s="111">
        <v>131075</v>
      </c>
      <c r="V340" s="112">
        <v>0</v>
      </c>
      <c r="W340" s="112">
        <v>0</v>
      </c>
      <c r="X340" s="112">
        <v>0</v>
      </c>
      <c r="Y340" s="112">
        <v>6564</v>
      </c>
      <c r="Z340" s="113">
        <v>137639</v>
      </c>
      <c r="AA340" s="93"/>
      <c r="AB340" s="111">
        <v>0</v>
      </c>
      <c r="AC340" s="112">
        <v>0</v>
      </c>
      <c r="AD340" s="112">
        <v>0</v>
      </c>
      <c r="AE340" s="112">
        <v>0</v>
      </c>
      <c r="AF340" s="112">
        <v>0</v>
      </c>
      <c r="AG340" s="113">
        <v>0</v>
      </c>
    </row>
    <row r="341" spans="1:33" x14ac:dyDescent="0.2">
      <c r="A341" s="101">
        <v>450</v>
      </c>
      <c r="B341" s="102">
        <v>450086086</v>
      </c>
      <c r="C341" s="103" t="s">
        <v>516</v>
      </c>
      <c r="D341" s="104">
        <v>86</v>
      </c>
      <c r="E341" s="103" t="s">
        <v>118</v>
      </c>
      <c r="F341" s="104">
        <v>86</v>
      </c>
      <c r="G341" s="103" t="s">
        <v>118</v>
      </c>
      <c r="H341" s="105">
        <v>74</v>
      </c>
      <c r="I341" s="106">
        <v>9808</v>
      </c>
      <c r="J341" s="106">
        <v>1852</v>
      </c>
      <c r="K341" s="106">
        <v>0</v>
      </c>
      <c r="L341" s="106">
        <v>937.65</v>
      </c>
      <c r="M341" s="107">
        <v>12597.65</v>
      </c>
      <c r="O341" s="108">
        <v>0</v>
      </c>
      <c r="P341" s="105">
        <v>0</v>
      </c>
      <c r="Q341" s="109">
        <v>0.18</v>
      </c>
      <c r="R341" s="109">
        <v>5.8660387111258032E-2</v>
      </c>
      <c r="S341" s="110">
        <v>0</v>
      </c>
      <c r="U341" s="111">
        <v>862840</v>
      </c>
      <c r="V341" s="112">
        <v>0</v>
      </c>
      <c r="W341" s="112">
        <v>0</v>
      </c>
      <c r="X341" s="112">
        <v>0</v>
      </c>
      <c r="Y341" s="112">
        <v>69386</v>
      </c>
      <c r="Z341" s="113">
        <v>932226</v>
      </c>
      <c r="AA341" s="93"/>
      <c r="AB341" s="111">
        <v>0</v>
      </c>
      <c r="AC341" s="112">
        <v>0</v>
      </c>
      <c r="AD341" s="112">
        <v>0</v>
      </c>
      <c r="AE341" s="112">
        <v>0</v>
      </c>
      <c r="AF341" s="112">
        <v>0</v>
      </c>
      <c r="AG341" s="113">
        <v>0</v>
      </c>
    </row>
    <row r="342" spans="1:33" x14ac:dyDescent="0.2">
      <c r="A342" s="101">
        <v>450</v>
      </c>
      <c r="B342" s="102">
        <v>450086117</v>
      </c>
      <c r="C342" s="103" t="s">
        <v>516</v>
      </c>
      <c r="D342" s="104">
        <v>86</v>
      </c>
      <c r="E342" s="103" t="s">
        <v>118</v>
      </c>
      <c r="F342" s="104">
        <v>117</v>
      </c>
      <c r="G342" s="103" t="s">
        <v>149</v>
      </c>
      <c r="H342" s="105">
        <v>2</v>
      </c>
      <c r="I342" s="106">
        <v>13375</v>
      </c>
      <c r="J342" s="106">
        <v>6029</v>
      </c>
      <c r="K342" s="106">
        <v>0</v>
      </c>
      <c r="L342" s="106">
        <v>937.65</v>
      </c>
      <c r="M342" s="107">
        <v>20341.650000000001</v>
      </c>
      <c r="O342" s="108">
        <v>0</v>
      </c>
      <c r="P342" s="105">
        <v>0</v>
      </c>
      <c r="Q342" s="109">
        <v>0.09</v>
      </c>
      <c r="R342" s="109">
        <v>7.5088847339413137E-2</v>
      </c>
      <c r="S342" s="110">
        <v>0</v>
      </c>
      <c r="U342" s="111">
        <v>38808</v>
      </c>
      <c r="V342" s="112">
        <v>0</v>
      </c>
      <c r="W342" s="112">
        <v>0</v>
      </c>
      <c r="X342" s="112">
        <v>0</v>
      </c>
      <c r="Y342" s="112">
        <v>1876</v>
      </c>
      <c r="Z342" s="113">
        <v>40684</v>
      </c>
      <c r="AA342" s="93"/>
      <c r="AB342" s="111">
        <v>0</v>
      </c>
      <c r="AC342" s="112">
        <v>0</v>
      </c>
      <c r="AD342" s="112">
        <v>0</v>
      </c>
      <c r="AE342" s="112">
        <v>0</v>
      </c>
      <c r="AF342" s="112">
        <v>0</v>
      </c>
      <c r="AG342" s="113">
        <v>0</v>
      </c>
    </row>
    <row r="343" spans="1:33" x14ac:dyDescent="0.2">
      <c r="A343" s="101">
        <v>450</v>
      </c>
      <c r="B343" s="102">
        <v>450086127</v>
      </c>
      <c r="C343" s="103" t="s">
        <v>516</v>
      </c>
      <c r="D343" s="104">
        <v>86</v>
      </c>
      <c r="E343" s="103" t="s">
        <v>118</v>
      </c>
      <c r="F343" s="104">
        <v>127</v>
      </c>
      <c r="G343" s="103" t="s">
        <v>159</v>
      </c>
      <c r="H343" s="105">
        <v>7</v>
      </c>
      <c r="I343" s="106">
        <v>8870</v>
      </c>
      <c r="J343" s="106">
        <v>4200</v>
      </c>
      <c r="K343" s="106">
        <v>0</v>
      </c>
      <c r="L343" s="106">
        <v>937.65</v>
      </c>
      <c r="M343" s="107">
        <v>14007.65</v>
      </c>
      <c r="O343" s="108">
        <v>0</v>
      </c>
      <c r="P343" s="105">
        <v>0</v>
      </c>
      <c r="Q343" s="109">
        <v>0.09</v>
      </c>
      <c r="R343" s="109">
        <v>2.937356219287799E-2</v>
      </c>
      <c r="S343" s="110">
        <v>0</v>
      </c>
      <c r="U343" s="111">
        <v>91490</v>
      </c>
      <c r="V343" s="112">
        <v>0</v>
      </c>
      <c r="W343" s="112">
        <v>0</v>
      </c>
      <c r="X343" s="112">
        <v>0</v>
      </c>
      <c r="Y343" s="112">
        <v>6565</v>
      </c>
      <c r="Z343" s="113">
        <v>98055</v>
      </c>
      <c r="AA343" s="93"/>
      <c r="AB343" s="111">
        <v>0</v>
      </c>
      <c r="AC343" s="112">
        <v>0</v>
      </c>
      <c r="AD343" s="112">
        <v>0</v>
      </c>
      <c r="AE343" s="112">
        <v>0</v>
      </c>
      <c r="AF343" s="112">
        <v>0</v>
      </c>
      <c r="AG343" s="113">
        <v>0</v>
      </c>
    </row>
    <row r="344" spans="1:33" x14ac:dyDescent="0.2">
      <c r="A344" s="101">
        <v>450</v>
      </c>
      <c r="B344" s="102">
        <v>450086210</v>
      </c>
      <c r="C344" s="103" t="s">
        <v>516</v>
      </c>
      <c r="D344" s="104">
        <v>86</v>
      </c>
      <c r="E344" s="103" t="s">
        <v>118</v>
      </c>
      <c r="F344" s="104">
        <v>210</v>
      </c>
      <c r="G344" s="103" t="s">
        <v>242</v>
      </c>
      <c r="H344" s="105">
        <v>93</v>
      </c>
      <c r="I344" s="106">
        <v>9724</v>
      </c>
      <c r="J344" s="106">
        <v>3117</v>
      </c>
      <c r="K344" s="106">
        <v>0</v>
      </c>
      <c r="L344" s="106">
        <v>937.65</v>
      </c>
      <c r="M344" s="107">
        <v>13778.65</v>
      </c>
      <c r="O344" s="108">
        <v>0</v>
      </c>
      <c r="P344" s="105">
        <v>0</v>
      </c>
      <c r="Q344" s="109">
        <v>0.09</v>
      </c>
      <c r="R344" s="109">
        <v>6.5217375392491311E-2</v>
      </c>
      <c r="S344" s="110">
        <v>0</v>
      </c>
      <c r="U344" s="111">
        <v>1194213</v>
      </c>
      <c r="V344" s="112">
        <v>0</v>
      </c>
      <c r="W344" s="112">
        <v>0</v>
      </c>
      <c r="X344" s="112">
        <v>0</v>
      </c>
      <c r="Y344" s="112">
        <v>87202</v>
      </c>
      <c r="Z344" s="113">
        <v>1281415</v>
      </c>
      <c r="AA344" s="93"/>
      <c r="AB344" s="111">
        <v>0</v>
      </c>
      <c r="AC344" s="112">
        <v>0</v>
      </c>
      <c r="AD344" s="112">
        <v>0</v>
      </c>
      <c r="AE344" s="112">
        <v>0</v>
      </c>
      <c r="AF344" s="112">
        <v>0</v>
      </c>
      <c r="AG344" s="113">
        <v>0</v>
      </c>
    </row>
    <row r="345" spans="1:33" x14ac:dyDescent="0.2">
      <c r="A345" s="101">
        <v>450</v>
      </c>
      <c r="B345" s="102">
        <v>450086275</v>
      </c>
      <c r="C345" s="103" t="s">
        <v>516</v>
      </c>
      <c r="D345" s="104">
        <v>86</v>
      </c>
      <c r="E345" s="103" t="s">
        <v>118</v>
      </c>
      <c r="F345" s="104">
        <v>275</v>
      </c>
      <c r="G345" s="103" t="s">
        <v>307</v>
      </c>
      <c r="H345" s="105">
        <v>5</v>
      </c>
      <c r="I345" s="106">
        <v>9123</v>
      </c>
      <c r="J345" s="106">
        <v>2825</v>
      </c>
      <c r="K345" s="106">
        <v>0</v>
      </c>
      <c r="L345" s="106">
        <v>937.65</v>
      </c>
      <c r="M345" s="107">
        <v>12885.65</v>
      </c>
      <c r="O345" s="108">
        <v>0</v>
      </c>
      <c r="P345" s="105">
        <v>0</v>
      </c>
      <c r="Q345" s="109">
        <v>0.09</v>
      </c>
      <c r="R345" s="109">
        <v>9.0496007779112576E-3</v>
      </c>
      <c r="S345" s="110">
        <v>0</v>
      </c>
      <c r="U345" s="111">
        <v>59740</v>
      </c>
      <c r="V345" s="112">
        <v>0</v>
      </c>
      <c r="W345" s="112">
        <v>0</v>
      </c>
      <c r="X345" s="112">
        <v>0</v>
      </c>
      <c r="Y345" s="112">
        <v>4688</v>
      </c>
      <c r="Z345" s="113">
        <v>64428</v>
      </c>
      <c r="AA345" s="93"/>
      <c r="AB345" s="111">
        <v>0</v>
      </c>
      <c r="AC345" s="112">
        <v>0</v>
      </c>
      <c r="AD345" s="112">
        <v>0</v>
      </c>
      <c r="AE345" s="112">
        <v>0</v>
      </c>
      <c r="AF345" s="112">
        <v>0</v>
      </c>
      <c r="AG345" s="113">
        <v>0</v>
      </c>
    </row>
    <row r="346" spans="1:33" x14ac:dyDescent="0.2">
      <c r="A346" s="101">
        <v>450</v>
      </c>
      <c r="B346" s="102">
        <v>450086278</v>
      </c>
      <c r="C346" s="103" t="s">
        <v>516</v>
      </c>
      <c r="D346" s="104">
        <v>86</v>
      </c>
      <c r="E346" s="103" t="s">
        <v>118</v>
      </c>
      <c r="F346" s="104">
        <v>278</v>
      </c>
      <c r="G346" s="103" t="s">
        <v>310</v>
      </c>
      <c r="H346" s="105">
        <v>9</v>
      </c>
      <c r="I346" s="106">
        <v>9829</v>
      </c>
      <c r="J346" s="106">
        <v>2619</v>
      </c>
      <c r="K346" s="106">
        <v>0</v>
      </c>
      <c r="L346" s="106">
        <v>937.65</v>
      </c>
      <c r="M346" s="107">
        <v>13385.65</v>
      </c>
      <c r="O346" s="108">
        <v>0</v>
      </c>
      <c r="P346" s="105">
        <v>0</v>
      </c>
      <c r="Q346" s="109">
        <v>0.09</v>
      </c>
      <c r="R346" s="109">
        <v>5.9553014420781897E-2</v>
      </c>
      <c r="S346" s="110">
        <v>0</v>
      </c>
      <c r="U346" s="111">
        <v>112032</v>
      </c>
      <c r="V346" s="112">
        <v>0</v>
      </c>
      <c r="W346" s="112">
        <v>0</v>
      </c>
      <c r="X346" s="112">
        <v>0</v>
      </c>
      <c r="Y346" s="112">
        <v>8440</v>
      </c>
      <c r="Z346" s="113">
        <v>120472</v>
      </c>
      <c r="AA346" s="93"/>
      <c r="AB346" s="111">
        <v>0</v>
      </c>
      <c r="AC346" s="112">
        <v>0</v>
      </c>
      <c r="AD346" s="112">
        <v>0</v>
      </c>
      <c r="AE346" s="112">
        <v>0</v>
      </c>
      <c r="AF346" s="112">
        <v>0</v>
      </c>
      <c r="AG346" s="113">
        <v>0</v>
      </c>
    </row>
    <row r="347" spans="1:33" x14ac:dyDescent="0.2">
      <c r="A347" s="101">
        <v>450</v>
      </c>
      <c r="B347" s="102">
        <v>450086327</v>
      </c>
      <c r="C347" s="103" t="s">
        <v>516</v>
      </c>
      <c r="D347" s="104">
        <v>86</v>
      </c>
      <c r="E347" s="103" t="s">
        <v>118</v>
      </c>
      <c r="F347" s="104">
        <v>327</v>
      </c>
      <c r="G347" s="103" t="s">
        <v>359</v>
      </c>
      <c r="H347" s="105">
        <v>2</v>
      </c>
      <c r="I347" s="106">
        <v>9123</v>
      </c>
      <c r="J347" s="106">
        <v>7622</v>
      </c>
      <c r="K347" s="106">
        <v>0</v>
      </c>
      <c r="L347" s="106">
        <v>937.65</v>
      </c>
      <c r="M347" s="107">
        <v>17682.650000000001</v>
      </c>
      <c r="O347" s="108">
        <v>0</v>
      </c>
      <c r="P347" s="105">
        <v>0</v>
      </c>
      <c r="Q347" s="109">
        <v>0.09</v>
      </c>
      <c r="R347" s="109">
        <v>3.2284600290418353E-2</v>
      </c>
      <c r="S347" s="110">
        <v>0</v>
      </c>
      <c r="U347" s="111">
        <v>33490</v>
      </c>
      <c r="V347" s="112">
        <v>0</v>
      </c>
      <c r="W347" s="112">
        <v>0</v>
      </c>
      <c r="X347" s="112">
        <v>0</v>
      </c>
      <c r="Y347" s="112">
        <v>1876</v>
      </c>
      <c r="Z347" s="113">
        <v>35366</v>
      </c>
      <c r="AA347" s="93"/>
      <c r="AB347" s="111">
        <v>0</v>
      </c>
      <c r="AC347" s="112">
        <v>0</v>
      </c>
      <c r="AD347" s="112">
        <v>0</v>
      </c>
      <c r="AE347" s="112">
        <v>0</v>
      </c>
      <c r="AF347" s="112">
        <v>0</v>
      </c>
      <c r="AG347" s="113">
        <v>0</v>
      </c>
    </row>
    <row r="348" spans="1:33" x14ac:dyDescent="0.2">
      <c r="A348" s="101">
        <v>450</v>
      </c>
      <c r="B348" s="102">
        <v>450086337</v>
      </c>
      <c r="C348" s="103" t="s">
        <v>516</v>
      </c>
      <c r="D348" s="104">
        <v>86</v>
      </c>
      <c r="E348" s="103" t="s">
        <v>118</v>
      </c>
      <c r="F348" s="104">
        <v>337</v>
      </c>
      <c r="G348" s="103" t="s">
        <v>369</v>
      </c>
      <c r="H348" s="105">
        <v>2</v>
      </c>
      <c r="I348" s="106">
        <v>11137.577714382724</v>
      </c>
      <c r="J348" s="106">
        <v>11802</v>
      </c>
      <c r="K348" s="106">
        <v>0</v>
      </c>
      <c r="L348" s="106">
        <v>937.65</v>
      </c>
      <c r="M348" s="107">
        <v>23877.227714382723</v>
      </c>
      <c r="O348" s="108">
        <v>0</v>
      </c>
      <c r="P348" s="105">
        <v>0</v>
      </c>
      <c r="Q348" s="109">
        <v>0.09</v>
      </c>
      <c r="R348" s="109">
        <v>2.1974282983935403E-2</v>
      </c>
      <c r="S348" s="110">
        <v>0</v>
      </c>
      <c r="U348" s="111">
        <v>45880</v>
      </c>
      <c r="V348" s="112">
        <v>0</v>
      </c>
      <c r="W348" s="112">
        <v>0</v>
      </c>
      <c r="X348" s="112">
        <v>0</v>
      </c>
      <c r="Y348" s="112">
        <v>1876</v>
      </c>
      <c r="Z348" s="113">
        <v>47756</v>
      </c>
      <c r="AA348" s="93"/>
      <c r="AB348" s="111">
        <v>0</v>
      </c>
      <c r="AC348" s="112">
        <v>0</v>
      </c>
      <c r="AD348" s="112">
        <v>0</v>
      </c>
      <c r="AE348" s="112">
        <v>0</v>
      </c>
      <c r="AF348" s="112">
        <v>0</v>
      </c>
      <c r="AG348" s="113">
        <v>0</v>
      </c>
    </row>
    <row r="349" spans="1:33" x14ac:dyDescent="0.2">
      <c r="A349" s="101">
        <v>450</v>
      </c>
      <c r="B349" s="102">
        <v>450086340</v>
      </c>
      <c r="C349" s="103" t="s">
        <v>516</v>
      </c>
      <c r="D349" s="104">
        <v>86</v>
      </c>
      <c r="E349" s="103" t="s">
        <v>118</v>
      </c>
      <c r="F349" s="104">
        <v>340</v>
      </c>
      <c r="G349" s="103" t="s">
        <v>372</v>
      </c>
      <c r="H349" s="105">
        <v>11</v>
      </c>
      <c r="I349" s="106">
        <v>9092</v>
      </c>
      <c r="J349" s="106">
        <v>4310</v>
      </c>
      <c r="K349" s="106">
        <v>0</v>
      </c>
      <c r="L349" s="106">
        <v>937.65</v>
      </c>
      <c r="M349" s="107">
        <v>14339.65</v>
      </c>
      <c r="O349" s="108">
        <v>0</v>
      </c>
      <c r="P349" s="105">
        <v>0</v>
      </c>
      <c r="Q349" s="109">
        <v>0.09</v>
      </c>
      <c r="R349" s="109">
        <v>7.4248514049156153E-2</v>
      </c>
      <c r="S349" s="110">
        <v>0</v>
      </c>
      <c r="U349" s="111">
        <v>147422</v>
      </c>
      <c r="V349" s="112">
        <v>0</v>
      </c>
      <c r="W349" s="112">
        <v>0</v>
      </c>
      <c r="X349" s="112">
        <v>0</v>
      </c>
      <c r="Y349" s="112">
        <v>10314</v>
      </c>
      <c r="Z349" s="113">
        <v>157736</v>
      </c>
      <c r="AA349" s="93"/>
      <c r="AB349" s="111">
        <v>0</v>
      </c>
      <c r="AC349" s="112">
        <v>0</v>
      </c>
      <c r="AD349" s="112">
        <v>0</v>
      </c>
      <c r="AE349" s="112">
        <v>0</v>
      </c>
      <c r="AF349" s="112">
        <v>0</v>
      </c>
      <c r="AG349" s="113">
        <v>0</v>
      </c>
    </row>
    <row r="350" spans="1:33" x14ac:dyDescent="0.2">
      <c r="A350" s="101">
        <v>450</v>
      </c>
      <c r="B350" s="102">
        <v>450086605</v>
      </c>
      <c r="C350" s="103" t="s">
        <v>516</v>
      </c>
      <c r="D350" s="104">
        <v>86</v>
      </c>
      <c r="E350" s="103" t="s">
        <v>118</v>
      </c>
      <c r="F350" s="104">
        <v>605</v>
      </c>
      <c r="G350" s="103" t="s">
        <v>388</v>
      </c>
      <c r="H350" s="105">
        <v>1</v>
      </c>
      <c r="I350" s="106">
        <v>8785</v>
      </c>
      <c r="J350" s="106">
        <v>6545</v>
      </c>
      <c r="K350" s="106">
        <v>0</v>
      </c>
      <c r="L350" s="106">
        <v>937.65</v>
      </c>
      <c r="M350" s="107">
        <v>16267.65</v>
      </c>
      <c r="O350" s="108">
        <v>0</v>
      </c>
      <c r="P350" s="105">
        <v>0</v>
      </c>
      <c r="Q350" s="109">
        <v>0.09</v>
      </c>
      <c r="R350" s="109">
        <v>6.2684699340371922E-2</v>
      </c>
      <c r="S350" s="110">
        <v>0</v>
      </c>
      <c r="U350" s="111">
        <v>15330</v>
      </c>
      <c r="V350" s="112">
        <v>0</v>
      </c>
      <c r="W350" s="112">
        <v>0</v>
      </c>
      <c r="X350" s="112">
        <v>0</v>
      </c>
      <c r="Y350" s="112">
        <v>938</v>
      </c>
      <c r="Z350" s="113">
        <v>16268</v>
      </c>
      <c r="AA350" s="93"/>
      <c r="AB350" s="111">
        <v>0</v>
      </c>
      <c r="AC350" s="112">
        <v>0</v>
      </c>
      <c r="AD350" s="112">
        <v>0</v>
      </c>
      <c r="AE350" s="112">
        <v>0</v>
      </c>
      <c r="AF350" s="112">
        <v>0</v>
      </c>
      <c r="AG350" s="113">
        <v>0</v>
      </c>
    </row>
    <row r="351" spans="1:33" x14ac:dyDescent="0.2">
      <c r="A351" s="101">
        <v>450</v>
      </c>
      <c r="B351" s="102">
        <v>450086683</v>
      </c>
      <c r="C351" s="103" t="s">
        <v>516</v>
      </c>
      <c r="D351" s="104">
        <v>86</v>
      </c>
      <c r="E351" s="103" t="s">
        <v>118</v>
      </c>
      <c r="F351" s="104">
        <v>683</v>
      </c>
      <c r="G351" s="103" t="s">
        <v>412</v>
      </c>
      <c r="H351" s="105">
        <v>5</v>
      </c>
      <c r="I351" s="106">
        <v>8785</v>
      </c>
      <c r="J351" s="106">
        <v>6708</v>
      </c>
      <c r="K351" s="106">
        <v>0</v>
      </c>
      <c r="L351" s="106">
        <v>937.65</v>
      </c>
      <c r="M351" s="107">
        <v>16430.650000000001</v>
      </c>
      <c r="O351" s="108">
        <v>0</v>
      </c>
      <c r="P351" s="105">
        <v>0</v>
      </c>
      <c r="Q351" s="109">
        <v>0.09</v>
      </c>
      <c r="R351" s="109">
        <v>2.4009464998076355E-2</v>
      </c>
      <c r="S351" s="110">
        <v>0</v>
      </c>
      <c r="U351" s="111">
        <v>77465</v>
      </c>
      <c r="V351" s="112">
        <v>0</v>
      </c>
      <c r="W351" s="112">
        <v>0</v>
      </c>
      <c r="X351" s="112">
        <v>0</v>
      </c>
      <c r="Y351" s="112">
        <v>4688</v>
      </c>
      <c r="Z351" s="113">
        <v>82153</v>
      </c>
      <c r="AA351" s="93"/>
      <c r="AB351" s="111">
        <v>0</v>
      </c>
      <c r="AC351" s="112">
        <v>0</v>
      </c>
      <c r="AD351" s="112">
        <v>0</v>
      </c>
      <c r="AE351" s="112">
        <v>0</v>
      </c>
      <c r="AF351" s="112">
        <v>0</v>
      </c>
      <c r="AG351" s="113">
        <v>0</v>
      </c>
    </row>
    <row r="352" spans="1:33" x14ac:dyDescent="0.2">
      <c r="A352" s="101">
        <v>453</v>
      </c>
      <c r="B352" s="102">
        <v>453137005</v>
      </c>
      <c r="C352" s="103" t="s">
        <v>517</v>
      </c>
      <c r="D352" s="104">
        <v>137</v>
      </c>
      <c r="E352" s="103" t="s">
        <v>169</v>
      </c>
      <c r="F352" s="104">
        <v>5</v>
      </c>
      <c r="G352" s="103" t="s">
        <v>37</v>
      </c>
      <c r="H352" s="105">
        <v>2</v>
      </c>
      <c r="I352" s="106">
        <v>11418</v>
      </c>
      <c r="J352" s="106">
        <v>4893</v>
      </c>
      <c r="K352" s="106">
        <v>0</v>
      </c>
      <c r="L352" s="106">
        <v>937.65</v>
      </c>
      <c r="M352" s="107">
        <v>17248.650000000001</v>
      </c>
      <c r="O352" s="108">
        <v>0</v>
      </c>
      <c r="P352" s="105">
        <v>0</v>
      </c>
      <c r="Q352" s="109">
        <v>0.09</v>
      </c>
      <c r="R352" s="109">
        <v>1.3254794514822114E-2</v>
      </c>
      <c r="S352" s="110">
        <v>0</v>
      </c>
      <c r="U352" s="111">
        <v>32622</v>
      </c>
      <c r="V352" s="112">
        <v>0</v>
      </c>
      <c r="W352" s="112">
        <v>0</v>
      </c>
      <c r="X352" s="112">
        <v>0</v>
      </c>
      <c r="Y352" s="112">
        <v>1876</v>
      </c>
      <c r="Z352" s="113">
        <v>34498</v>
      </c>
      <c r="AA352" s="93"/>
      <c r="AB352" s="111">
        <v>0</v>
      </c>
      <c r="AC352" s="112">
        <v>0</v>
      </c>
      <c r="AD352" s="112">
        <v>0</v>
      </c>
      <c r="AE352" s="112">
        <v>0</v>
      </c>
      <c r="AF352" s="112">
        <v>0</v>
      </c>
      <c r="AG352" s="113">
        <v>0</v>
      </c>
    </row>
    <row r="353" spans="1:33" x14ac:dyDescent="0.2">
      <c r="A353" s="101">
        <v>453</v>
      </c>
      <c r="B353" s="102">
        <v>453137061</v>
      </c>
      <c r="C353" s="103" t="s">
        <v>517</v>
      </c>
      <c r="D353" s="104">
        <v>137</v>
      </c>
      <c r="E353" s="103" t="s">
        <v>169</v>
      </c>
      <c r="F353" s="104">
        <v>61</v>
      </c>
      <c r="G353" s="103" t="s">
        <v>93</v>
      </c>
      <c r="H353" s="105">
        <v>48</v>
      </c>
      <c r="I353" s="106">
        <v>12631</v>
      </c>
      <c r="J353" s="106">
        <v>912</v>
      </c>
      <c r="K353" s="106">
        <v>0</v>
      </c>
      <c r="L353" s="106">
        <v>937.65</v>
      </c>
      <c r="M353" s="107">
        <v>14480.65</v>
      </c>
      <c r="O353" s="108">
        <v>0</v>
      </c>
      <c r="P353" s="105">
        <v>0</v>
      </c>
      <c r="Q353" s="109">
        <v>0.09</v>
      </c>
      <c r="R353" s="109">
        <v>3.4153781467560332E-2</v>
      </c>
      <c r="S353" s="110">
        <v>0</v>
      </c>
      <c r="U353" s="111">
        <v>650064</v>
      </c>
      <c r="V353" s="112">
        <v>0</v>
      </c>
      <c r="W353" s="112">
        <v>0</v>
      </c>
      <c r="X353" s="112">
        <v>0</v>
      </c>
      <c r="Y353" s="112">
        <v>45008</v>
      </c>
      <c r="Z353" s="113">
        <v>695072</v>
      </c>
      <c r="AA353" s="93"/>
      <c r="AB353" s="111">
        <v>2</v>
      </c>
      <c r="AC353" s="112">
        <v>0</v>
      </c>
      <c r="AD353" s="112">
        <v>0</v>
      </c>
      <c r="AE353" s="112">
        <v>0</v>
      </c>
      <c r="AF353" s="112">
        <v>0</v>
      </c>
      <c r="AG353" s="113">
        <v>0</v>
      </c>
    </row>
    <row r="354" spans="1:33" x14ac:dyDescent="0.2">
      <c r="A354" s="101">
        <v>453</v>
      </c>
      <c r="B354" s="102">
        <v>453137086</v>
      </c>
      <c r="C354" s="103" t="s">
        <v>517</v>
      </c>
      <c r="D354" s="104">
        <v>137</v>
      </c>
      <c r="E354" s="103" t="s">
        <v>169</v>
      </c>
      <c r="F354" s="104">
        <v>86</v>
      </c>
      <c r="G354" s="103" t="s">
        <v>118</v>
      </c>
      <c r="H354" s="105">
        <v>2</v>
      </c>
      <c r="I354" s="106">
        <v>11818</v>
      </c>
      <c r="J354" s="106">
        <v>2231</v>
      </c>
      <c r="K354" s="106">
        <v>0</v>
      </c>
      <c r="L354" s="106">
        <v>937.65</v>
      </c>
      <c r="M354" s="107">
        <v>14986.65</v>
      </c>
      <c r="O354" s="108">
        <v>0</v>
      </c>
      <c r="P354" s="105">
        <v>0</v>
      </c>
      <c r="Q354" s="109">
        <v>0.18</v>
      </c>
      <c r="R354" s="109">
        <v>5.8660387111258032E-2</v>
      </c>
      <c r="S354" s="110">
        <v>0</v>
      </c>
      <c r="U354" s="111">
        <v>28098</v>
      </c>
      <c r="V354" s="112">
        <v>0</v>
      </c>
      <c r="W354" s="112">
        <v>0</v>
      </c>
      <c r="X354" s="112">
        <v>0</v>
      </c>
      <c r="Y354" s="112">
        <v>1876</v>
      </c>
      <c r="Z354" s="113">
        <v>29974</v>
      </c>
      <c r="AA354" s="93"/>
      <c r="AB354" s="111">
        <v>0</v>
      </c>
      <c r="AC354" s="112">
        <v>0</v>
      </c>
      <c r="AD354" s="112">
        <v>0</v>
      </c>
      <c r="AE354" s="112">
        <v>0</v>
      </c>
      <c r="AF354" s="112">
        <v>0</v>
      </c>
      <c r="AG354" s="113">
        <v>0</v>
      </c>
    </row>
    <row r="355" spans="1:33" x14ac:dyDescent="0.2">
      <c r="A355" s="101">
        <v>453</v>
      </c>
      <c r="B355" s="102">
        <v>453137137</v>
      </c>
      <c r="C355" s="103" t="s">
        <v>517</v>
      </c>
      <c r="D355" s="104">
        <v>137</v>
      </c>
      <c r="E355" s="103" t="s">
        <v>169</v>
      </c>
      <c r="F355" s="104">
        <v>137</v>
      </c>
      <c r="G355" s="103" t="s">
        <v>169</v>
      </c>
      <c r="H355" s="105">
        <v>545</v>
      </c>
      <c r="I355" s="106">
        <v>12846</v>
      </c>
      <c r="J355" s="106">
        <v>17</v>
      </c>
      <c r="K355" s="106">
        <v>875.17798165137617</v>
      </c>
      <c r="L355" s="106">
        <v>937.65</v>
      </c>
      <c r="M355" s="107">
        <v>14675.827981651375</v>
      </c>
      <c r="O355" s="108">
        <v>0</v>
      </c>
      <c r="P355" s="105">
        <v>0</v>
      </c>
      <c r="Q355" s="109">
        <v>0.18</v>
      </c>
      <c r="R355" s="109">
        <v>0.12746053123054191</v>
      </c>
      <c r="S355" s="110">
        <v>0</v>
      </c>
      <c r="U355" s="111">
        <v>7010335</v>
      </c>
      <c r="V355" s="112">
        <v>476972</v>
      </c>
      <c r="W355" s="112">
        <v>0</v>
      </c>
      <c r="X355" s="112">
        <v>0</v>
      </c>
      <c r="Y355" s="112">
        <v>511017</v>
      </c>
      <c r="Z355" s="113">
        <v>7998324</v>
      </c>
      <c r="AA355" s="93"/>
      <c r="AB355" s="111">
        <v>28</v>
      </c>
      <c r="AC355" s="112">
        <v>0</v>
      </c>
      <c r="AD355" s="112">
        <v>0</v>
      </c>
      <c r="AE355" s="112">
        <v>0</v>
      </c>
      <c r="AF355" s="112">
        <v>0</v>
      </c>
      <c r="AG355" s="113">
        <v>0</v>
      </c>
    </row>
    <row r="356" spans="1:33" x14ac:dyDescent="0.2">
      <c r="A356" s="101">
        <v>453</v>
      </c>
      <c r="B356" s="102">
        <v>453137161</v>
      </c>
      <c r="C356" s="103" t="s">
        <v>517</v>
      </c>
      <c r="D356" s="104">
        <v>137</v>
      </c>
      <c r="E356" s="103" t="s">
        <v>169</v>
      </c>
      <c r="F356" s="104">
        <v>161</v>
      </c>
      <c r="G356" s="103" t="s">
        <v>193</v>
      </c>
      <c r="H356" s="105">
        <v>1</v>
      </c>
      <c r="I356" s="106">
        <v>11414.932931199048</v>
      </c>
      <c r="J356" s="106">
        <v>4761</v>
      </c>
      <c r="K356" s="106">
        <v>0</v>
      </c>
      <c r="L356" s="106">
        <v>937.65</v>
      </c>
      <c r="M356" s="107">
        <v>17113.582931199049</v>
      </c>
      <c r="O356" s="108">
        <v>0</v>
      </c>
      <c r="P356" s="105">
        <v>0</v>
      </c>
      <c r="Q356" s="109">
        <v>0.09</v>
      </c>
      <c r="R356" s="109">
        <v>8.9713144283966161E-3</v>
      </c>
      <c r="S356" s="110">
        <v>0</v>
      </c>
      <c r="U356" s="111">
        <v>16176</v>
      </c>
      <c r="V356" s="112">
        <v>0</v>
      </c>
      <c r="W356" s="112">
        <v>0</v>
      </c>
      <c r="X356" s="112">
        <v>0</v>
      </c>
      <c r="Y356" s="112">
        <v>938</v>
      </c>
      <c r="Z356" s="113">
        <v>17114</v>
      </c>
      <c r="AA356" s="93"/>
      <c r="AB356" s="111">
        <v>0</v>
      </c>
      <c r="AC356" s="112">
        <v>0</v>
      </c>
      <c r="AD356" s="112">
        <v>0</v>
      </c>
      <c r="AE356" s="112">
        <v>0</v>
      </c>
      <c r="AF356" s="112">
        <v>0</v>
      </c>
      <c r="AG356" s="113">
        <v>0</v>
      </c>
    </row>
    <row r="357" spans="1:33" x14ac:dyDescent="0.2">
      <c r="A357" s="101">
        <v>453</v>
      </c>
      <c r="B357" s="102">
        <v>453137210</v>
      </c>
      <c r="C357" s="103" t="s">
        <v>517</v>
      </c>
      <c r="D357" s="104">
        <v>137</v>
      </c>
      <c r="E357" s="103" t="s">
        <v>169</v>
      </c>
      <c r="F357" s="104">
        <v>210</v>
      </c>
      <c r="G357" s="103" t="s">
        <v>242</v>
      </c>
      <c r="H357" s="105">
        <v>3</v>
      </c>
      <c r="I357" s="106">
        <v>13600</v>
      </c>
      <c r="J357" s="106">
        <v>4360</v>
      </c>
      <c r="K357" s="106">
        <v>0</v>
      </c>
      <c r="L357" s="106">
        <v>937.65</v>
      </c>
      <c r="M357" s="107">
        <v>18897.650000000001</v>
      </c>
      <c r="O357" s="108">
        <v>0</v>
      </c>
      <c r="P357" s="105">
        <v>0</v>
      </c>
      <c r="Q357" s="109">
        <v>0.09</v>
      </c>
      <c r="R357" s="109">
        <v>6.5217375392491311E-2</v>
      </c>
      <c r="S357" s="110">
        <v>0</v>
      </c>
      <c r="U357" s="111">
        <v>53880</v>
      </c>
      <c r="V357" s="112">
        <v>0</v>
      </c>
      <c r="W357" s="112">
        <v>0</v>
      </c>
      <c r="X357" s="112">
        <v>0</v>
      </c>
      <c r="Y357" s="112">
        <v>2814</v>
      </c>
      <c r="Z357" s="113">
        <v>56694</v>
      </c>
      <c r="AA357" s="93"/>
      <c r="AB357" s="111">
        <v>0</v>
      </c>
      <c r="AC357" s="112">
        <v>0</v>
      </c>
      <c r="AD357" s="112">
        <v>0</v>
      </c>
      <c r="AE357" s="112">
        <v>0</v>
      </c>
      <c r="AF357" s="112">
        <v>0</v>
      </c>
      <c r="AG357" s="113">
        <v>0</v>
      </c>
    </row>
    <row r="358" spans="1:33" x14ac:dyDescent="0.2">
      <c r="A358" s="101">
        <v>453</v>
      </c>
      <c r="B358" s="102">
        <v>453137227</v>
      </c>
      <c r="C358" s="103" t="s">
        <v>517</v>
      </c>
      <c r="D358" s="104">
        <v>137</v>
      </c>
      <c r="E358" s="103" t="s">
        <v>169</v>
      </c>
      <c r="F358" s="104">
        <v>227</v>
      </c>
      <c r="G358" s="103" t="s">
        <v>259</v>
      </c>
      <c r="H358" s="105">
        <v>4</v>
      </c>
      <c r="I358" s="106">
        <v>13544</v>
      </c>
      <c r="J358" s="106">
        <v>3920</v>
      </c>
      <c r="K358" s="106">
        <v>0</v>
      </c>
      <c r="L358" s="106">
        <v>937.65</v>
      </c>
      <c r="M358" s="107">
        <v>18401.650000000001</v>
      </c>
      <c r="O358" s="108">
        <v>0</v>
      </c>
      <c r="P358" s="105">
        <v>0</v>
      </c>
      <c r="Q358" s="109">
        <v>0.18</v>
      </c>
      <c r="R358" s="109">
        <v>1.422417565998375E-2</v>
      </c>
      <c r="S358" s="110">
        <v>0</v>
      </c>
      <c r="U358" s="111">
        <v>69856</v>
      </c>
      <c r="V358" s="112">
        <v>0</v>
      </c>
      <c r="W358" s="112">
        <v>0</v>
      </c>
      <c r="X358" s="112">
        <v>0</v>
      </c>
      <c r="Y358" s="112">
        <v>3752</v>
      </c>
      <c r="Z358" s="113">
        <v>73608</v>
      </c>
      <c r="AA358" s="93"/>
      <c r="AB358" s="111">
        <v>0</v>
      </c>
      <c r="AC358" s="112">
        <v>0</v>
      </c>
      <c r="AD358" s="112">
        <v>0</v>
      </c>
      <c r="AE358" s="112">
        <v>0</v>
      </c>
      <c r="AF358" s="112">
        <v>0</v>
      </c>
      <c r="AG358" s="113">
        <v>0</v>
      </c>
    </row>
    <row r="359" spans="1:33" x14ac:dyDescent="0.2">
      <c r="A359" s="101">
        <v>453</v>
      </c>
      <c r="B359" s="102">
        <v>453137278</v>
      </c>
      <c r="C359" s="103" t="s">
        <v>517</v>
      </c>
      <c r="D359" s="104">
        <v>137</v>
      </c>
      <c r="E359" s="103" t="s">
        <v>169</v>
      </c>
      <c r="F359" s="104">
        <v>278</v>
      </c>
      <c r="G359" s="103" t="s">
        <v>310</v>
      </c>
      <c r="H359" s="105">
        <v>8</v>
      </c>
      <c r="I359" s="106">
        <v>13987</v>
      </c>
      <c r="J359" s="106">
        <v>3727</v>
      </c>
      <c r="K359" s="106">
        <v>0</v>
      </c>
      <c r="L359" s="106">
        <v>937.65</v>
      </c>
      <c r="M359" s="107">
        <v>18651.650000000001</v>
      </c>
      <c r="O359" s="108">
        <v>0</v>
      </c>
      <c r="P359" s="105">
        <v>0</v>
      </c>
      <c r="Q359" s="109">
        <v>0.09</v>
      </c>
      <c r="R359" s="109">
        <v>5.9553014420781897E-2</v>
      </c>
      <c r="S359" s="110">
        <v>0</v>
      </c>
      <c r="U359" s="111">
        <v>141712</v>
      </c>
      <c r="V359" s="112">
        <v>0</v>
      </c>
      <c r="W359" s="112">
        <v>0</v>
      </c>
      <c r="X359" s="112">
        <v>0</v>
      </c>
      <c r="Y359" s="112">
        <v>7503</v>
      </c>
      <c r="Z359" s="113">
        <v>149215</v>
      </c>
      <c r="AA359" s="93"/>
      <c r="AB359" s="111">
        <v>0</v>
      </c>
      <c r="AC359" s="112">
        <v>0</v>
      </c>
      <c r="AD359" s="112">
        <v>0</v>
      </c>
      <c r="AE359" s="112">
        <v>0</v>
      </c>
      <c r="AF359" s="112">
        <v>0</v>
      </c>
      <c r="AG359" s="113">
        <v>0</v>
      </c>
    </row>
    <row r="360" spans="1:33" x14ac:dyDescent="0.2">
      <c r="A360" s="101">
        <v>453</v>
      </c>
      <c r="B360" s="102">
        <v>453137281</v>
      </c>
      <c r="C360" s="103" t="s">
        <v>517</v>
      </c>
      <c r="D360" s="104">
        <v>137</v>
      </c>
      <c r="E360" s="103" t="s">
        <v>169</v>
      </c>
      <c r="F360" s="104">
        <v>281</v>
      </c>
      <c r="G360" s="103" t="s">
        <v>313</v>
      </c>
      <c r="H360" s="105">
        <v>81</v>
      </c>
      <c r="I360" s="106">
        <v>12946</v>
      </c>
      <c r="J360" s="106">
        <v>99</v>
      </c>
      <c r="K360" s="106">
        <v>0</v>
      </c>
      <c r="L360" s="106">
        <v>937.65</v>
      </c>
      <c r="M360" s="107">
        <v>13982.65</v>
      </c>
      <c r="O360" s="108">
        <v>0</v>
      </c>
      <c r="P360" s="105">
        <v>0</v>
      </c>
      <c r="Q360" s="109">
        <v>0.18</v>
      </c>
      <c r="R360" s="109">
        <v>0.13543295381386494</v>
      </c>
      <c r="S360" s="110">
        <v>0</v>
      </c>
      <c r="U360" s="111">
        <v>1056645</v>
      </c>
      <c r="V360" s="112">
        <v>0</v>
      </c>
      <c r="W360" s="112">
        <v>0</v>
      </c>
      <c r="X360" s="112">
        <v>0</v>
      </c>
      <c r="Y360" s="112">
        <v>75950</v>
      </c>
      <c r="Z360" s="113">
        <v>1132595</v>
      </c>
      <c r="AA360" s="93"/>
      <c r="AB360" s="111">
        <v>3</v>
      </c>
      <c r="AC360" s="112">
        <v>0</v>
      </c>
      <c r="AD360" s="112">
        <v>0</v>
      </c>
      <c r="AE360" s="112">
        <v>0</v>
      </c>
      <c r="AF360" s="112">
        <v>0</v>
      </c>
      <c r="AG360" s="113">
        <v>0</v>
      </c>
    </row>
    <row r="361" spans="1:33" x14ac:dyDescent="0.2">
      <c r="A361" s="101">
        <v>453</v>
      </c>
      <c r="B361" s="102">
        <v>453137309</v>
      </c>
      <c r="C361" s="103" t="s">
        <v>517</v>
      </c>
      <c r="D361" s="104">
        <v>137</v>
      </c>
      <c r="E361" s="103" t="s">
        <v>169</v>
      </c>
      <c r="F361" s="104">
        <v>309</v>
      </c>
      <c r="G361" s="103" t="s">
        <v>341</v>
      </c>
      <c r="H361" s="105">
        <v>1</v>
      </c>
      <c r="I361" s="106">
        <v>13713</v>
      </c>
      <c r="J361" s="106">
        <v>1936</v>
      </c>
      <c r="K361" s="106">
        <v>0</v>
      </c>
      <c r="L361" s="106">
        <v>937.65</v>
      </c>
      <c r="M361" s="107">
        <v>16586.650000000001</v>
      </c>
      <c r="O361" s="108">
        <v>0</v>
      </c>
      <c r="P361" s="105">
        <v>0</v>
      </c>
      <c r="Q361" s="109">
        <v>0.18</v>
      </c>
      <c r="R361" s="109">
        <v>1.8017437578738862E-3</v>
      </c>
      <c r="S361" s="110">
        <v>0</v>
      </c>
      <c r="U361" s="111">
        <v>15649</v>
      </c>
      <c r="V361" s="112">
        <v>0</v>
      </c>
      <c r="W361" s="112">
        <v>0</v>
      </c>
      <c r="X361" s="112">
        <v>0</v>
      </c>
      <c r="Y361" s="112">
        <v>938</v>
      </c>
      <c r="Z361" s="113">
        <v>16587</v>
      </c>
      <c r="AA361" s="93"/>
      <c r="AB361" s="111">
        <v>0</v>
      </c>
      <c r="AC361" s="112">
        <v>0</v>
      </c>
      <c r="AD361" s="112">
        <v>0</v>
      </c>
      <c r="AE361" s="112">
        <v>0</v>
      </c>
      <c r="AF361" s="112">
        <v>0</v>
      </c>
      <c r="AG361" s="113">
        <v>0</v>
      </c>
    </row>
    <row r="362" spans="1:33" x14ac:dyDescent="0.2">
      <c r="A362" s="101">
        <v>453</v>
      </c>
      <c r="B362" s="102">
        <v>453137325</v>
      </c>
      <c r="C362" s="103" t="s">
        <v>517</v>
      </c>
      <c r="D362" s="104">
        <v>137</v>
      </c>
      <c r="E362" s="103" t="s">
        <v>169</v>
      </c>
      <c r="F362" s="104">
        <v>325</v>
      </c>
      <c r="G362" s="103" t="s">
        <v>357</v>
      </c>
      <c r="H362" s="105">
        <v>1</v>
      </c>
      <c r="I362" s="106">
        <v>9123</v>
      </c>
      <c r="J362" s="106">
        <v>1263</v>
      </c>
      <c r="K362" s="106">
        <v>0</v>
      </c>
      <c r="L362" s="106">
        <v>937.65</v>
      </c>
      <c r="M362" s="107">
        <v>11323.65</v>
      </c>
      <c r="O362" s="108">
        <v>0</v>
      </c>
      <c r="P362" s="105">
        <v>0</v>
      </c>
      <c r="Q362" s="109">
        <v>0.09</v>
      </c>
      <c r="R362" s="109">
        <v>1.1052407314484307E-2</v>
      </c>
      <c r="S362" s="110">
        <v>0</v>
      </c>
      <c r="U362" s="111">
        <v>10386</v>
      </c>
      <c r="V362" s="112">
        <v>0</v>
      </c>
      <c r="W362" s="112">
        <v>0</v>
      </c>
      <c r="X362" s="112">
        <v>0</v>
      </c>
      <c r="Y362" s="112">
        <v>938</v>
      </c>
      <c r="Z362" s="113">
        <v>11324</v>
      </c>
      <c r="AA362" s="93"/>
      <c r="AB362" s="111">
        <v>0</v>
      </c>
      <c r="AC362" s="112">
        <v>0</v>
      </c>
      <c r="AD362" s="112">
        <v>0</v>
      </c>
      <c r="AE362" s="112">
        <v>0</v>
      </c>
      <c r="AF362" s="112">
        <v>0</v>
      </c>
      <c r="AG362" s="113">
        <v>0</v>
      </c>
    </row>
    <row r="363" spans="1:33" x14ac:dyDescent="0.2">
      <c r="A363" s="101">
        <v>453</v>
      </c>
      <c r="B363" s="102">
        <v>453137332</v>
      </c>
      <c r="C363" s="103" t="s">
        <v>517</v>
      </c>
      <c r="D363" s="104">
        <v>137</v>
      </c>
      <c r="E363" s="103" t="s">
        <v>169</v>
      </c>
      <c r="F363" s="104">
        <v>332</v>
      </c>
      <c r="G363" s="103" t="s">
        <v>364</v>
      </c>
      <c r="H363" s="105">
        <v>6</v>
      </c>
      <c r="I363" s="106">
        <v>11418</v>
      </c>
      <c r="J363" s="106">
        <v>1056</v>
      </c>
      <c r="K363" s="106">
        <v>0</v>
      </c>
      <c r="L363" s="106">
        <v>937.65</v>
      </c>
      <c r="M363" s="107">
        <v>13411.65</v>
      </c>
      <c r="O363" s="108">
        <v>0</v>
      </c>
      <c r="P363" s="105">
        <v>0</v>
      </c>
      <c r="Q363" s="109">
        <v>0.09</v>
      </c>
      <c r="R363" s="109">
        <v>2.143496505616516E-2</v>
      </c>
      <c r="S363" s="110">
        <v>0</v>
      </c>
      <c r="U363" s="111">
        <v>74844</v>
      </c>
      <c r="V363" s="112">
        <v>0</v>
      </c>
      <c r="W363" s="112">
        <v>0</v>
      </c>
      <c r="X363" s="112">
        <v>0</v>
      </c>
      <c r="Y363" s="112">
        <v>5627</v>
      </c>
      <c r="Z363" s="113">
        <v>80471</v>
      </c>
      <c r="AA363" s="93"/>
      <c r="AB363" s="111">
        <v>1</v>
      </c>
      <c r="AC363" s="112">
        <v>0</v>
      </c>
      <c r="AD363" s="112">
        <v>0</v>
      </c>
      <c r="AE363" s="112">
        <v>0</v>
      </c>
      <c r="AF363" s="112">
        <v>0</v>
      </c>
      <c r="AG363" s="113">
        <v>0</v>
      </c>
    </row>
    <row r="364" spans="1:33" x14ac:dyDescent="0.2">
      <c r="A364" s="101">
        <v>454</v>
      </c>
      <c r="B364" s="102">
        <v>454149009</v>
      </c>
      <c r="C364" s="103" t="s">
        <v>518</v>
      </c>
      <c r="D364" s="104">
        <v>149</v>
      </c>
      <c r="E364" s="103" t="s">
        <v>181</v>
      </c>
      <c r="F364" s="104">
        <v>9</v>
      </c>
      <c r="G364" s="103" t="s">
        <v>41</v>
      </c>
      <c r="H364" s="105">
        <v>1</v>
      </c>
      <c r="I364" s="106">
        <v>10216</v>
      </c>
      <c r="J364" s="106">
        <v>6528</v>
      </c>
      <c r="K364" s="106">
        <v>0</v>
      </c>
      <c r="L364" s="106">
        <v>937.65</v>
      </c>
      <c r="M364" s="107">
        <v>17681.650000000001</v>
      </c>
      <c r="O364" s="108">
        <v>0</v>
      </c>
      <c r="P364" s="105">
        <v>0</v>
      </c>
      <c r="Q364" s="109">
        <v>0.09</v>
      </c>
      <c r="R364" s="109">
        <v>1.8103446527849146E-3</v>
      </c>
      <c r="S364" s="110">
        <v>0</v>
      </c>
      <c r="U364" s="111">
        <v>16744</v>
      </c>
      <c r="V364" s="112">
        <v>0</v>
      </c>
      <c r="W364" s="112">
        <v>0</v>
      </c>
      <c r="X364" s="112">
        <v>0</v>
      </c>
      <c r="Y364" s="112">
        <v>938</v>
      </c>
      <c r="Z364" s="113">
        <v>17682</v>
      </c>
      <c r="AA364" s="93"/>
      <c r="AB364" s="111">
        <v>0</v>
      </c>
      <c r="AC364" s="112">
        <v>0</v>
      </c>
      <c r="AD364" s="112">
        <v>0</v>
      </c>
      <c r="AE364" s="112">
        <v>0</v>
      </c>
      <c r="AF364" s="112">
        <v>0</v>
      </c>
      <c r="AG364" s="113">
        <v>0</v>
      </c>
    </row>
    <row r="365" spans="1:33" x14ac:dyDescent="0.2">
      <c r="A365" s="101">
        <v>454</v>
      </c>
      <c r="B365" s="102">
        <v>454149128</v>
      </c>
      <c r="C365" s="103" t="s">
        <v>518</v>
      </c>
      <c r="D365" s="104">
        <v>149</v>
      </c>
      <c r="E365" s="103" t="s">
        <v>181</v>
      </c>
      <c r="F365" s="104">
        <v>128</v>
      </c>
      <c r="G365" s="103" t="s">
        <v>160</v>
      </c>
      <c r="H365" s="105">
        <v>18</v>
      </c>
      <c r="I365" s="106">
        <v>12523</v>
      </c>
      <c r="J365" s="106">
        <v>633</v>
      </c>
      <c r="K365" s="106">
        <v>0</v>
      </c>
      <c r="L365" s="106">
        <v>937.65</v>
      </c>
      <c r="M365" s="107">
        <v>14093.65</v>
      </c>
      <c r="O365" s="108">
        <v>0</v>
      </c>
      <c r="P365" s="105">
        <v>0</v>
      </c>
      <c r="Q365" s="109">
        <v>0.18</v>
      </c>
      <c r="R365" s="109">
        <v>3.7070806919853511E-2</v>
      </c>
      <c r="S365" s="110">
        <v>0</v>
      </c>
      <c r="U365" s="111">
        <v>236808</v>
      </c>
      <c r="V365" s="112">
        <v>0</v>
      </c>
      <c r="W365" s="112">
        <v>0</v>
      </c>
      <c r="X365" s="112">
        <v>0</v>
      </c>
      <c r="Y365" s="112">
        <v>16878</v>
      </c>
      <c r="Z365" s="113">
        <v>253686</v>
      </c>
      <c r="AA365" s="93"/>
      <c r="AB365" s="111">
        <v>0</v>
      </c>
      <c r="AC365" s="112">
        <v>0</v>
      </c>
      <c r="AD365" s="112">
        <v>0</v>
      </c>
      <c r="AE365" s="112">
        <v>0</v>
      </c>
      <c r="AF365" s="112">
        <v>0</v>
      </c>
      <c r="AG365" s="113">
        <v>0</v>
      </c>
    </row>
    <row r="366" spans="1:33" x14ac:dyDescent="0.2">
      <c r="A366" s="101">
        <v>454</v>
      </c>
      <c r="B366" s="102">
        <v>454149149</v>
      </c>
      <c r="C366" s="103" t="s">
        <v>518</v>
      </c>
      <c r="D366" s="104">
        <v>149</v>
      </c>
      <c r="E366" s="103" t="s">
        <v>181</v>
      </c>
      <c r="F366" s="104">
        <v>149</v>
      </c>
      <c r="G366" s="103" t="s">
        <v>181</v>
      </c>
      <c r="H366" s="105">
        <v>703</v>
      </c>
      <c r="I366" s="106">
        <v>12746</v>
      </c>
      <c r="J366" s="106">
        <v>189</v>
      </c>
      <c r="K366" s="106">
        <v>286.53342816500714</v>
      </c>
      <c r="L366" s="106">
        <v>937.65</v>
      </c>
      <c r="M366" s="107">
        <v>14159.183428165006</v>
      </c>
      <c r="O366" s="108">
        <v>0</v>
      </c>
      <c r="P366" s="105">
        <v>0</v>
      </c>
      <c r="Q366" s="109">
        <v>0.18</v>
      </c>
      <c r="R366" s="109">
        <v>0.11903121440246706</v>
      </c>
      <c r="S366" s="110">
        <v>0</v>
      </c>
      <c r="U366" s="111">
        <v>9093305</v>
      </c>
      <c r="V366" s="112">
        <v>201433</v>
      </c>
      <c r="W366" s="112">
        <v>0</v>
      </c>
      <c r="X366" s="112">
        <v>0</v>
      </c>
      <c r="Y366" s="112">
        <v>659167</v>
      </c>
      <c r="Z366" s="113">
        <v>9953905</v>
      </c>
      <c r="AA366" s="93"/>
      <c r="AB366" s="111">
        <v>0</v>
      </c>
      <c r="AC366" s="112">
        <v>0</v>
      </c>
      <c r="AD366" s="112">
        <v>0</v>
      </c>
      <c r="AE366" s="112">
        <v>0</v>
      </c>
      <c r="AF366" s="112">
        <v>0</v>
      </c>
      <c r="AG366" s="113">
        <v>0</v>
      </c>
    </row>
    <row r="367" spans="1:33" x14ac:dyDescent="0.2">
      <c r="A367" s="101">
        <v>454</v>
      </c>
      <c r="B367" s="102">
        <v>454149160</v>
      </c>
      <c r="C367" s="103" t="s">
        <v>518</v>
      </c>
      <c r="D367" s="104">
        <v>149</v>
      </c>
      <c r="E367" s="103" t="s">
        <v>181</v>
      </c>
      <c r="F367" s="104">
        <v>160</v>
      </c>
      <c r="G367" s="103" t="s">
        <v>192</v>
      </c>
      <c r="H367" s="105">
        <v>2</v>
      </c>
      <c r="I367" s="106">
        <v>13009.739102635926</v>
      </c>
      <c r="J367" s="106">
        <v>144</v>
      </c>
      <c r="K367" s="106">
        <v>0</v>
      </c>
      <c r="L367" s="106">
        <v>937.65</v>
      </c>
      <c r="M367" s="107">
        <v>14091.389102635925</v>
      </c>
      <c r="O367" s="108">
        <v>0</v>
      </c>
      <c r="P367" s="105">
        <v>0</v>
      </c>
      <c r="Q367" s="109">
        <v>0.1273</v>
      </c>
      <c r="R367" s="109">
        <v>0.11525242683930494</v>
      </c>
      <c r="S367" s="110">
        <v>0</v>
      </c>
      <c r="U367" s="111">
        <v>26308</v>
      </c>
      <c r="V367" s="112">
        <v>0</v>
      </c>
      <c r="W367" s="112">
        <v>0</v>
      </c>
      <c r="X367" s="112">
        <v>0</v>
      </c>
      <c r="Y367" s="112">
        <v>1876</v>
      </c>
      <c r="Z367" s="113">
        <v>28184</v>
      </c>
      <c r="AA367" s="93"/>
      <c r="AB367" s="111">
        <v>0</v>
      </c>
      <c r="AC367" s="112">
        <v>0</v>
      </c>
      <c r="AD367" s="112">
        <v>0</v>
      </c>
      <c r="AE367" s="112">
        <v>0</v>
      </c>
      <c r="AF367" s="112">
        <v>0</v>
      </c>
      <c r="AG367" s="113">
        <v>0</v>
      </c>
    </row>
    <row r="368" spans="1:33" x14ac:dyDescent="0.2">
      <c r="A368" s="101">
        <v>454</v>
      </c>
      <c r="B368" s="102">
        <v>454149181</v>
      </c>
      <c r="C368" s="103" t="s">
        <v>518</v>
      </c>
      <c r="D368" s="104">
        <v>149</v>
      </c>
      <c r="E368" s="103" t="s">
        <v>181</v>
      </c>
      <c r="F368" s="104">
        <v>181</v>
      </c>
      <c r="G368" s="103" t="s">
        <v>213</v>
      </c>
      <c r="H368" s="105">
        <v>54</v>
      </c>
      <c r="I368" s="106">
        <v>11615</v>
      </c>
      <c r="J368" s="106">
        <v>750</v>
      </c>
      <c r="K368" s="106">
        <v>0</v>
      </c>
      <c r="L368" s="106">
        <v>937.65</v>
      </c>
      <c r="M368" s="107">
        <v>13302.65</v>
      </c>
      <c r="O368" s="108">
        <v>0</v>
      </c>
      <c r="P368" s="105">
        <v>0</v>
      </c>
      <c r="Q368" s="109">
        <v>0.09</v>
      </c>
      <c r="R368" s="109">
        <v>1.7706253714257283E-2</v>
      </c>
      <c r="S368" s="110">
        <v>0</v>
      </c>
      <c r="U368" s="111">
        <v>667710</v>
      </c>
      <c r="V368" s="112">
        <v>0</v>
      </c>
      <c r="W368" s="112">
        <v>0</v>
      </c>
      <c r="X368" s="112">
        <v>0</v>
      </c>
      <c r="Y368" s="112">
        <v>50635</v>
      </c>
      <c r="Z368" s="113">
        <v>718345</v>
      </c>
      <c r="AA368" s="93"/>
      <c r="AB368" s="111">
        <v>0</v>
      </c>
      <c r="AC368" s="112">
        <v>0</v>
      </c>
      <c r="AD368" s="112">
        <v>0</v>
      </c>
      <c r="AE368" s="112">
        <v>0</v>
      </c>
      <c r="AF368" s="112">
        <v>0</v>
      </c>
      <c r="AG368" s="113">
        <v>0</v>
      </c>
    </row>
    <row r="369" spans="1:33" x14ac:dyDescent="0.2">
      <c r="A369" s="101">
        <v>454</v>
      </c>
      <c r="B369" s="102">
        <v>454149211</v>
      </c>
      <c r="C369" s="103" t="s">
        <v>518</v>
      </c>
      <c r="D369" s="104">
        <v>149</v>
      </c>
      <c r="E369" s="103" t="s">
        <v>181</v>
      </c>
      <c r="F369" s="104">
        <v>211</v>
      </c>
      <c r="G369" s="103" t="s">
        <v>243</v>
      </c>
      <c r="H369" s="105">
        <v>2</v>
      </c>
      <c r="I369" s="106">
        <v>10493.407939716872</v>
      </c>
      <c r="J369" s="106">
        <v>1781</v>
      </c>
      <c r="K369" s="106">
        <v>0</v>
      </c>
      <c r="L369" s="106">
        <v>937.65</v>
      </c>
      <c r="M369" s="107">
        <v>13212.057939716871</v>
      </c>
      <c r="O369" s="108">
        <v>0</v>
      </c>
      <c r="P369" s="105">
        <v>0</v>
      </c>
      <c r="Q369" s="109">
        <v>0.09</v>
      </c>
      <c r="R369" s="109">
        <v>1.9444733039112388E-3</v>
      </c>
      <c r="S369" s="110">
        <v>0</v>
      </c>
      <c r="U369" s="111">
        <v>24548</v>
      </c>
      <c r="V369" s="112">
        <v>0</v>
      </c>
      <c r="W369" s="112">
        <v>0</v>
      </c>
      <c r="X369" s="112">
        <v>0</v>
      </c>
      <c r="Y369" s="112">
        <v>1876</v>
      </c>
      <c r="Z369" s="113">
        <v>26424</v>
      </c>
      <c r="AA369" s="93"/>
      <c r="AB369" s="111">
        <v>0</v>
      </c>
      <c r="AC369" s="112">
        <v>0</v>
      </c>
      <c r="AD369" s="112">
        <v>0</v>
      </c>
      <c r="AE369" s="112">
        <v>0</v>
      </c>
      <c r="AF369" s="112">
        <v>0</v>
      </c>
      <c r="AG369" s="113">
        <v>0</v>
      </c>
    </row>
    <row r="370" spans="1:33" x14ac:dyDescent="0.2">
      <c r="A370" s="101">
        <v>455</v>
      </c>
      <c r="B370" s="102">
        <v>455128007</v>
      </c>
      <c r="C370" s="103" t="s">
        <v>519</v>
      </c>
      <c r="D370" s="104">
        <v>128</v>
      </c>
      <c r="E370" s="103" t="s">
        <v>160</v>
      </c>
      <c r="F370" s="104">
        <v>7</v>
      </c>
      <c r="G370" s="103" t="s">
        <v>39</v>
      </c>
      <c r="H370" s="105">
        <v>2</v>
      </c>
      <c r="I370" s="106">
        <v>8785</v>
      </c>
      <c r="J370" s="106">
        <v>3475</v>
      </c>
      <c r="K370" s="106">
        <v>0</v>
      </c>
      <c r="L370" s="106">
        <v>937.65</v>
      </c>
      <c r="M370" s="107">
        <v>13197.65</v>
      </c>
      <c r="O370" s="108">
        <v>0</v>
      </c>
      <c r="P370" s="105">
        <v>0</v>
      </c>
      <c r="Q370" s="109">
        <v>0.09</v>
      </c>
      <c r="R370" s="109">
        <v>2.2017680277989719E-2</v>
      </c>
      <c r="S370" s="110">
        <v>0</v>
      </c>
      <c r="U370" s="111">
        <v>24520</v>
      </c>
      <c r="V370" s="112">
        <v>0</v>
      </c>
      <c r="W370" s="112">
        <v>0</v>
      </c>
      <c r="X370" s="112">
        <v>0</v>
      </c>
      <c r="Y370" s="112">
        <v>1875</v>
      </c>
      <c r="Z370" s="113">
        <v>26395</v>
      </c>
      <c r="AA370" s="93"/>
      <c r="AB370" s="111">
        <v>0</v>
      </c>
      <c r="AC370" s="112">
        <v>0</v>
      </c>
      <c r="AD370" s="112">
        <v>0</v>
      </c>
      <c r="AE370" s="112">
        <v>0</v>
      </c>
      <c r="AF370" s="112">
        <v>0</v>
      </c>
      <c r="AG370" s="113">
        <v>0</v>
      </c>
    </row>
    <row r="371" spans="1:33" x14ac:dyDescent="0.2">
      <c r="A371" s="101">
        <v>455</v>
      </c>
      <c r="B371" s="102">
        <v>455128009</v>
      </c>
      <c r="C371" s="103" t="s">
        <v>519</v>
      </c>
      <c r="D371" s="104">
        <v>128</v>
      </c>
      <c r="E371" s="103" t="s">
        <v>160</v>
      </c>
      <c r="F371" s="104">
        <v>9</v>
      </c>
      <c r="G371" s="103" t="s">
        <v>41</v>
      </c>
      <c r="H371" s="105">
        <v>1</v>
      </c>
      <c r="I371" s="106">
        <v>10940.126100074811</v>
      </c>
      <c r="J371" s="106">
        <v>6991</v>
      </c>
      <c r="K371" s="106">
        <v>0</v>
      </c>
      <c r="L371" s="106">
        <v>937.65</v>
      </c>
      <c r="M371" s="107">
        <v>18868.776100074814</v>
      </c>
      <c r="O371" s="108">
        <v>0</v>
      </c>
      <c r="P371" s="105">
        <v>0</v>
      </c>
      <c r="Q371" s="109">
        <v>0.09</v>
      </c>
      <c r="R371" s="109">
        <v>1.8103446527849146E-3</v>
      </c>
      <c r="S371" s="110">
        <v>0</v>
      </c>
      <c r="U371" s="111">
        <v>17931</v>
      </c>
      <c r="V371" s="112">
        <v>0</v>
      </c>
      <c r="W371" s="112">
        <v>0</v>
      </c>
      <c r="X371" s="112">
        <v>0</v>
      </c>
      <c r="Y371" s="112">
        <v>938</v>
      </c>
      <c r="Z371" s="113">
        <v>18869</v>
      </c>
      <c r="AA371" s="93"/>
      <c r="AB371" s="111">
        <v>0</v>
      </c>
      <c r="AC371" s="112">
        <v>0</v>
      </c>
      <c r="AD371" s="112">
        <v>0</v>
      </c>
      <c r="AE371" s="112">
        <v>0</v>
      </c>
      <c r="AF371" s="112">
        <v>0</v>
      </c>
      <c r="AG371" s="113">
        <v>0</v>
      </c>
    </row>
    <row r="372" spans="1:33" x14ac:dyDescent="0.2">
      <c r="A372" s="101">
        <v>455</v>
      </c>
      <c r="B372" s="102">
        <v>455128128</v>
      </c>
      <c r="C372" s="103" t="s">
        <v>519</v>
      </c>
      <c r="D372" s="104">
        <v>128</v>
      </c>
      <c r="E372" s="103" t="s">
        <v>160</v>
      </c>
      <c r="F372" s="104">
        <v>128</v>
      </c>
      <c r="G372" s="103" t="s">
        <v>160</v>
      </c>
      <c r="H372" s="105">
        <v>300</v>
      </c>
      <c r="I372" s="106">
        <v>10105</v>
      </c>
      <c r="J372" s="106">
        <v>511</v>
      </c>
      <c r="K372" s="106">
        <v>0</v>
      </c>
      <c r="L372" s="106">
        <v>937.65</v>
      </c>
      <c r="M372" s="107">
        <v>11553.65</v>
      </c>
      <c r="O372" s="108">
        <v>0</v>
      </c>
      <c r="P372" s="105">
        <v>0</v>
      </c>
      <c r="Q372" s="109">
        <v>0.18</v>
      </c>
      <c r="R372" s="109">
        <v>3.7070806919853511E-2</v>
      </c>
      <c r="S372" s="110">
        <v>0</v>
      </c>
      <c r="U372" s="111">
        <v>3184800</v>
      </c>
      <c r="V372" s="112">
        <v>0</v>
      </c>
      <c r="W372" s="112">
        <v>0</v>
      </c>
      <c r="X372" s="112">
        <v>0</v>
      </c>
      <c r="Y372" s="112">
        <v>281294</v>
      </c>
      <c r="Z372" s="113">
        <v>3466094</v>
      </c>
      <c r="AA372" s="93"/>
      <c r="AB372" s="111">
        <v>15</v>
      </c>
      <c r="AC372" s="112">
        <v>0</v>
      </c>
      <c r="AD372" s="112">
        <v>0</v>
      </c>
      <c r="AE372" s="112">
        <v>0</v>
      </c>
      <c r="AF372" s="112">
        <v>0</v>
      </c>
      <c r="AG372" s="113">
        <v>0</v>
      </c>
    </row>
    <row r="373" spans="1:33" x14ac:dyDescent="0.2">
      <c r="A373" s="101">
        <v>455</v>
      </c>
      <c r="B373" s="102">
        <v>455128149</v>
      </c>
      <c r="C373" s="103" t="s">
        <v>519</v>
      </c>
      <c r="D373" s="104">
        <v>128</v>
      </c>
      <c r="E373" s="103" t="s">
        <v>160</v>
      </c>
      <c r="F373" s="104">
        <v>149</v>
      </c>
      <c r="G373" s="103" t="s">
        <v>181</v>
      </c>
      <c r="H373" s="105">
        <v>3</v>
      </c>
      <c r="I373" s="106">
        <v>13668.070175188335</v>
      </c>
      <c r="J373" s="106">
        <v>203</v>
      </c>
      <c r="K373" s="106">
        <v>0</v>
      </c>
      <c r="L373" s="106">
        <v>937.65</v>
      </c>
      <c r="M373" s="107">
        <v>14808.720175188335</v>
      </c>
      <c r="O373" s="108">
        <v>0</v>
      </c>
      <c r="P373" s="105">
        <v>0</v>
      </c>
      <c r="Q373" s="109">
        <v>0.18</v>
      </c>
      <c r="R373" s="109">
        <v>0.11903121440246706</v>
      </c>
      <c r="S373" s="110">
        <v>0</v>
      </c>
      <c r="U373" s="111">
        <v>41613</v>
      </c>
      <c r="V373" s="112">
        <v>0</v>
      </c>
      <c r="W373" s="112">
        <v>0</v>
      </c>
      <c r="X373" s="112">
        <v>0</v>
      </c>
      <c r="Y373" s="112">
        <v>2813</v>
      </c>
      <c r="Z373" s="113">
        <v>44426</v>
      </c>
      <c r="AA373" s="93"/>
      <c r="AB373" s="111">
        <v>0</v>
      </c>
      <c r="AC373" s="112">
        <v>0</v>
      </c>
      <c r="AD373" s="112">
        <v>0</v>
      </c>
      <c r="AE373" s="112">
        <v>0</v>
      </c>
      <c r="AF373" s="112">
        <v>0</v>
      </c>
      <c r="AG373" s="113">
        <v>0</v>
      </c>
    </row>
    <row r="374" spans="1:33" x14ac:dyDescent="0.2">
      <c r="A374" s="101">
        <v>456</v>
      </c>
      <c r="B374" s="102">
        <v>456160009</v>
      </c>
      <c r="C374" s="103" t="s">
        <v>520</v>
      </c>
      <c r="D374" s="104">
        <v>160</v>
      </c>
      <c r="E374" s="103" t="s">
        <v>192</v>
      </c>
      <c r="F374" s="104">
        <v>9</v>
      </c>
      <c r="G374" s="103" t="s">
        <v>41</v>
      </c>
      <c r="H374" s="105">
        <v>2</v>
      </c>
      <c r="I374" s="106">
        <v>9123</v>
      </c>
      <c r="J374" s="106">
        <v>5830</v>
      </c>
      <c r="K374" s="106">
        <v>0</v>
      </c>
      <c r="L374" s="106">
        <v>937.65</v>
      </c>
      <c r="M374" s="107">
        <v>15890.65</v>
      </c>
      <c r="O374" s="108">
        <v>0</v>
      </c>
      <c r="P374" s="105">
        <v>0</v>
      </c>
      <c r="Q374" s="109">
        <v>0.09</v>
      </c>
      <c r="R374" s="109">
        <v>1.8103446527849146E-3</v>
      </c>
      <c r="S374" s="110">
        <v>0</v>
      </c>
      <c r="U374" s="111">
        <v>29906</v>
      </c>
      <c r="V374" s="112">
        <v>0</v>
      </c>
      <c r="W374" s="112">
        <v>0</v>
      </c>
      <c r="X374" s="112">
        <v>0</v>
      </c>
      <c r="Y374" s="112">
        <v>1876</v>
      </c>
      <c r="Z374" s="113">
        <v>31782</v>
      </c>
      <c r="AA374" s="93"/>
      <c r="AB374" s="111">
        <v>1</v>
      </c>
      <c r="AC374" s="112">
        <v>0</v>
      </c>
      <c r="AD374" s="112">
        <v>0</v>
      </c>
      <c r="AE374" s="112">
        <v>0</v>
      </c>
      <c r="AF374" s="112">
        <v>0</v>
      </c>
      <c r="AG374" s="113">
        <v>0</v>
      </c>
    </row>
    <row r="375" spans="1:33" x14ac:dyDescent="0.2">
      <c r="A375" s="101">
        <v>456</v>
      </c>
      <c r="B375" s="102">
        <v>456160031</v>
      </c>
      <c r="C375" s="103" t="s">
        <v>520</v>
      </c>
      <c r="D375" s="104">
        <v>160</v>
      </c>
      <c r="E375" s="103" t="s">
        <v>192</v>
      </c>
      <c r="F375" s="104">
        <v>31</v>
      </c>
      <c r="G375" s="103" t="s">
        <v>63</v>
      </c>
      <c r="H375" s="105">
        <v>4</v>
      </c>
      <c r="I375" s="106">
        <v>11418</v>
      </c>
      <c r="J375" s="106">
        <v>5442</v>
      </c>
      <c r="K375" s="106">
        <v>0</v>
      </c>
      <c r="L375" s="106">
        <v>937.65</v>
      </c>
      <c r="M375" s="107">
        <v>17797.650000000001</v>
      </c>
      <c r="O375" s="108">
        <v>0</v>
      </c>
      <c r="P375" s="105">
        <v>0</v>
      </c>
      <c r="Q375" s="109">
        <v>0.09</v>
      </c>
      <c r="R375" s="109">
        <v>2.3056596760600807E-2</v>
      </c>
      <c r="S375" s="110">
        <v>0</v>
      </c>
      <c r="U375" s="111">
        <v>67440</v>
      </c>
      <c r="V375" s="112">
        <v>0</v>
      </c>
      <c r="W375" s="112">
        <v>0</v>
      </c>
      <c r="X375" s="112">
        <v>0</v>
      </c>
      <c r="Y375" s="112">
        <v>3751</v>
      </c>
      <c r="Z375" s="113">
        <v>71191</v>
      </c>
      <c r="AA375" s="93"/>
      <c r="AB375" s="111">
        <v>1</v>
      </c>
      <c r="AC375" s="112">
        <v>0</v>
      </c>
      <c r="AD375" s="112">
        <v>0</v>
      </c>
      <c r="AE375" s="112">
        <v>0</v>
      </c>
      <c r="AF375" s="112">
        <v>0</v>
      </c>
      <c r="AG375" s="113">
        <v>0</v>
      </c>
    </row>
    <row r="376" spans="1:33" x14ac:dyDescent="0.2">
      <c r="A376" s="101">
        <v>456</v>
      </c>
      <c r="B376" s="102">
        <v>456160056</v>
      </c>
      <c r="C376" s="103" t="s">
        <v>520</v>
      </c>
      <c r="D376" s="104">
        <v>160</v>
      </c>
      <c r="E376" s="103" t="s">
        <v>192</v>
      </c>
      <c r="F376" s="104">
        <v>56</v>
      </c>
      <c r="G376" s="103" t="s">
        <v>88</v>
      </c>
      <c r="H376" s="105">
        <v>7</v>
      </c>
      <c r="I376" s="106">
        <v>10173</v>
      </c>
      <c r="J376" s="106">
        <v>3467</v>
      </c>
      <c r="K376" s="106">
        <v>0</v>
      </c>
      <c r="L376" s="106">
        <v>937.65</v>
      </c>
      <c r="M376" s="107">
        <v>14577.65</v>
      </c>
      <c r="O376" s="108">
        <v>0</v>
      </c>
      <c r="P376" s="105">
        <v>0</v>
      </c>
      <c r="Q376" s="109">
        <v>0.09</v>
      </c>
      <c r="R376" s="109">
        <v>2.0675731425576934E-2</v>
      </c>
      <c r="S376" s="110">
        <v>0</v>
      </c>
      <c r="U376" s="111">
        <v>95480</v>
      </c>
      <c r="V376" s="112">
        <v>0</v>
      </c>
      <c r="W376" s="112">
        <v>0</v>
      </c>
      <c r="X376" s="112">
        <v>0</v>
      </c>
      <c r="Y376" s="112">
        <v>6565</v>
      </c>
      <c r="Z376" s="113">
        <v>102045</v>
      </c>
      <c r="AA376" s="93"/>
      <c r="AB376" s="111">
        <v>0</v>
      </c>
      <c r="AC376" s="112">
        <v>0</v>
      </c>
      <c r="AD376" s="112">
        <v>0</v>
      </c>
      <c r="AE376" s="112">
        <v>0</v>
      </c>
      <c r="AF376" s="112">
        <v>0</v>
      </c>
      <c r="AG376" s="113">
        <v>0</v>
      </c>
    </row>
    <row r="377" spans="1:33" x14ac:dyDescent="0.2">
      <c r="A377" s="101">
        <v>456</v>
      </c>
      <c r="B377" s="102">
        <v>456160079</v>
      </c>
      <c r="C377" s="103" t="s">
        <v>520</v>
      </c>
      <c r="D377" s="104">
        <v>160</v>
      </c>
      <c r="E377" s="103" t="s">
        <v>192</v>
      </c>
      <c r="F377" s="104">
        <v>79</v>
      </c>
      <c r="G377" s="103" t="s">
        <v>111</v>
      </c>
      <c r="H377" s="105">
        <v>31</v>
      </c>
      <c r="I377" s="106">
        <v>12077</v>
      </c>
      <c r="J377" s="106">
        <v>752</v>
      </c>
      <c r="K377" s="106">
        <v>0</v>
      </c>
      <c r="L377" s="106">
        <v>937.65</v>
      </c>
      <c r="M377" s="107">
        <v>13766.65</v>
      </c>
      <c r="O377" s="108">
        <v>0</v>
      </c>
      <c r="P377" s="105">
        <v>0</v>
      </c>
      <c r="Q377" s="109">
        <v>0.09</v>
      </c>
      <c r="R377" s="109">
        <v>7.366856408979626E-2</v>
      </c>
      <c r="S377" s="110">
        <v>0</v>
      </c>
      <c r="U377" s="111">
        <v>397699</v>
      </c>
      <c r="V377" s="112">
        <v>0</v>
      </c>
      <c r="W377" s="112">
        <v>0</v>
      </c>
      <c r="X377" s="112">
        <v>0</v>
      </c>
      <c r="Y377" s="112">
        <v>29068</v>
      </c>
      <c r="Z377" s="113">
        <v>426767</v>
      </c>
      <c r="AA377" s="93"/>
      <c r="AB377" s="111">
        <v>3</v>
      </c>
      <c r="AC377" s="112">
        <v>0</v>
      </c>
      <c r="AD377" s="112">
        <v>0</v>
      </c>
      <c r="AE377" s="112">
        <v>0</v>
      </c>
      <c r="AF377" s="112">
        <v>0</v>
      </c>
      <c r="AG377" s="113">
        <v>0</v>
      </c>
    </row>
    <row r="378" spans="1:33" x14ac:dyDescent="0.2">
      <c r="A378" s="101">
        <v>456</v>
      </c>
      <c r="B378" s="102">
        <v>456160128</v>
      </c>
      <c r="C378" s="103" t="s">
        <v>520</v>
      </c>
      <c r="D378" s="104">
        <v>160</v>
      </c>
      <c r="E378" s="103" t="s">
        <v>192</v>
      </c>
      <c r="F378" s="104">
        <v>128</v>
      </c>
      <c r="G378" s="103" t="s">
        <v>160</v>
      </c>
      <c r="H378" s="105">
        <v>2</v>
      </c>
      <c r="I378" s="106">
        <v>9123</v>
      </c>
      <c r="J378" s="106">
        <v>461</v>
      </c>
      <c r="K378" s="106">
        <v>0</v>
      </c>
      <c r="L378" s="106">
        <v>937.65</v>
      </c>
      <c r="M378" s="107">
        <v>10521.65</v>
      </c>
      <c r="O378" s="108">
        <v>0</v>
      </c>
      <c r="P378" s="105">
        <v>0</v>
      </c>
      <c r="Q378" s="109">
        <v>0.18</v>
      </c>
      <c r="R378" s="109">
        <v>3.7070806919853511E-2</v>
      </c>
      <c r="S378" s="110">
        <v>0</v>
      </c>
      <c r="U378" s="111">
        <v>19168</v>
      </c>
      <c r="V378" s="112">
        <v>0</v>
      </c>
      <c r="W378" s="112">
        <v>0</v>
      </c>
      <c r="X378" s="112">
        <v>0</v>
      </c>
      <c r="Y378" s="112">
        <v>1876</v>
      </c>
      <c r="Z378" s="113">
        <v>21044</v>
      </c>
      <c r="AA378" s="93"/>
      <c r="AB378" s="111">
        <v>0</v>
      </c>
      <c r="AC378" s="112">
        <v>0</v>
      </c>
      <c r="AD378" s="112">
        <v>0</v>
      </c>
      <c r="AE378" s="112">
        <v>0</v>
      </c>
      <c r="AF378" s="112">
        <v>0</v>
      </c>
      <c r="AG378" s="113">
        <v>0</v>
      </c>
    </row>
    <row r="379" spans="1:33" x14ac:dyDescent="0.2">
      <c r="A379" s="101">
        <v>456</v>
      </c>
      <c r="B379" s="102">
        <v>456160149</v>
      </c>
      <c r="C379" s="103" t="s">
        <v>520</v>
      </c>
      <c r="D379" s="104">
        <v>160</v>
      </c>
      <c r="E379" s="103" t="s">
        <v>192</v>
      </c>
      <c r="F379" s="104">
        <v>149</v>
      </c>
      <c r="G379" s="103" t="s">
        <v>181</v>
      </c>
      <c r="H379" s="105">
        <v>2</v>
      </c>
      <c r="I379" s="106">
        <v>11399</v>
      </c>
      <c r="J379" s="106">
        <v>169</v>
      </c>
      <c r="K379" s="106">
        <v>0</v>
      </c>
      <c r="L379" s="106">
        <v>937.65</v>
      </c>
      <c r="M379" s="107">
        <v>12505.65</v>
      </c>
      <c r="O379" s="108">
        <v>0</v>
      </c>
      <c r="P379" s="105">
        <v>0</v>
      </c>
      <c r="Q379" s="109">
        <v>0.18</v>
      </c>
      <c r="R379" s="109">
        <v>0.11903121440246706</v>
      </c>
      <c r="S379" s="110">
        <v>0</v>
      </c>
      <c r="U379" s="111">
        <v>23136</v>
      </c>
      <c r="V379" s="112">
        <v>0</v>
      </c>
      <c r="W379" s="112">
        <v>0</v>
      </c>
      <c r="X379" s="112">
        <v>0</v>
      </c>
      <c r="Y379" s="112">
        <v>1876</v>
      </c>
      <c r="Z379" s="113">
        <v>25012</v>
      </c>
      <c r="AA379" s="93"/>
      <c r="AB379" s="111">
        <v>0</v>
      </c>
      <c r="AC379" s="112">
        <v>0</v>
      </c>
      <c r="AD379" s="112">
        <v>0</v>
      </c>
      <c r="AE379" s="112">
        <v>0</v>
      </c>
      <c r="AF379" s="112">
        <v>0</v>
      </c>
      <c r="AG379" s="113">
        <v>0</v>
      </c>
    </row>
    <row r="380" spans="1:33" x14ac:dyDescent="0.2">
      <c r="A380" s="101">
        <v>456</v>
      </c>
      <c r="B380" s="102">
        <v>456160160</v>
      </c>
      <c r="C380" s="103" t="s">
        <v>520</v>
      </c>
      <c r="D380" s="104">
        <v>160</v>
      </c>
      <c r="E380" s="103" t="s">
        <v>192</v>
      </c>
      <c r="F380" s="104">
        <v>160</v>
      </c>
      <c r="G380" s="103" t="s">
        <v>192</v>
      </c>
      <c r="H380" s="105">
        <v>735</v>
      </c>
      <c r="I380" s="106">
        <v>12875</v>
      </c>
      <c r="J380" s="106">
        <v>142</v>
      </c>
      <c r="K380" s="106">
        <v>0</v>
      </c>
      <c r="L380" s="106">
        <v>937.65</v>
      </c>
      <c r="M380" s="107">
        <v>13954.65</v>
      </c>
      <c r="O380" s="108">
        <v>0</v>
      </c>
      <c r="P380" s="105">
        <v>0</v>
      </c>
      <c r="Q380" s="109">
        <v>0.1273</v>
      </c>
      <c r="R380" s="109">
        <v>0.11525242683930494</v>
      </c>
      <c r="S380" s="110">
        <v>0</v>
      </c>
      <c r="U380" s="111">
        <v>9567495</v>
      </c>
      <c r="V380" s="112">
        <v>0</v>
      </c>
      <c r="W380" s="112">
        <v>0</v>
      </c>
      <c r="X380" s="112">
        <v>0</v>
      </c>
      <c r="Y380" s="112">
        <v>689173</v>
      </c>
      <c r="Z380" s="113">
        <v>10256668</v>
      </c>
      <c r="AA380" s="93"/>
      <c r="AB380" s="111">
        <v>45</v>
      </c>
      <c r="AC380" s="112">
        <v>0</v>
      </c>
      <c r="AD380" s="112">
        <v>0</v>
      </c>
      <c r="AE380" s="112">
        <v>0</v>
      </c>
      <c r="AF380" s="112">
        <v>0</v>
      </c>
      <c r="AG380" s="113">
        <v>0</v>
      </c>
    </row>
    <row r="381" spans="1:33" x14ac:dyDescent="0.2">
      <c r="A381" s="101">
        <v>456</v>
      </c>
      <c r="B381" s="102">
        <v>456160170</v>
      </c>
      <c r="C381" s="103" t="s">
        <v>520</v>
      </c>
      <c r="D381" s="104">
        <v>160</v>
      </c>
      <c r="E381" s="103" t="s">
        <v>192</v>
      </c>
      <c r="F381" s="104">
        <v>170</v>
      </c>
      <c r="G381" s="103" t="s">
        <v>202</v>
      </c>
      <c r="H381" s="105">
        <v>3</v>
      </c>
      <c r="I381" s="106">
        <v>11306</v>
      </c>
      <c r="J381" s="106">
        <v>3830</v>
      </c>
      <c r="K381" s="106">
        <v>0</v>
      </c>
      <c r="L381" s="106">
        <v>937.65</v>
      </c>
      <c r="M381" s="107">
        <v>16073.65</v>
      </c>
      <c r="O381" s="108">
        <v>0</v>
      </c>
      <c r="P381" s="105">
        <v>0</v>
      </c>
      <c r="Q381" s="109">
        <v>0.18</v>
      </c>
      <c r="R381" s="109">
        <v>9.1044308900246784E-2</v>
      </c>
      <c r="S381" s="110">
        <v>0</v>
      </c>
      <c r="U381" s="111">
        <v>45408</v>
      </c>
      <c r="V381" s="112">
        <v>0</v>
      </c>
      <c r="W381" s="112">
        <v>0</v>
      </c>
      <c r="X381" s="112">
        <v>0</v>
      </c>
      <c r="Y381" s="112">
        <v>2814</v>
      </c>
      <c r="Z381" s="113">
        <v>48222</v>
      </c>
      <c r="AA381" s="93"/>
      <c r="AB381" s="111">
        <v>0</v>
      </c>
      <c r="AC381" s="112">
        <v>0</v>
      </c>
      <c r="AD381" s="112">
        <v>0</v>
      </c>
      <c r="AE381" s="112">
        <v>0</v>
      </c>
      <c r="AF381" s="112">
        <v>0</v>
      </c>
      <c r="AG381" s="113">
        <v>0</v>
      </c>
    </row>
    <row r="382" spans="1:33" x14ac:dyDescent="0.2">
      <c r="A382" s="101">
        <v>456</v>
      </c>
      <c r="B382" s="102">
        <v>456160181</v>
      </c>
      <c r="C382" s="103" t="s">
        <v>520</v>
      </c>
      <c r="D382" s="104">
        <v>160</v>
      </c>
      <c r="E382" s="103" t="s">
        <v>192</v>
      </c>
      <c r="F382" s="104">
        <v>181</v>
      </c>
      <c r="G382" s="103" t="s">
        <v>213</v>
      </c>
      <c r="H382" s="105">
        <v>1</v>
      </c>
      <c r="I382" s="106">
        <v>8785</v>
      </c>
      <c r="J382" s="106">
        <v>567</v>
      </c>
      <c r="K382" s="106">
        <v>0</v>
      </c>
      <c r="L382" s="106">
        <v>937.65</v>
      </c>
      <c r="M382" s="107">
        <v>10289.65</v>
      </c>
      <c r="O382" s="108">
        <v>0</v>
      </c>
      <c r="P382" s="105">
        <v>0</v>
      </c>
      <c r="Q382" s="109">
        <v>0.09</v>
      </c>
      <c r="R382" s="109">
        <v>1.7706253714257283E-2</v>
      </c>
      <c r="S382" s="110">
        <v>0</v>
      </c>
      <c r="U382" s="111">
        <v>9352</v>
      </c>
      <c r="V382" s="112">
        <v>0</v>
      </c>
      <c r="W382" s="112">
        <v>0</v>
      </c>
      <c r="X382" s="112">
        <v>0</v>
      </c>
      <c r="Y382" s="112">
        <v>938</v>
      </c>
      <c r="Z382" s="113">
        <v>10290</v>
      </c>
      <c r="AA382" s="93"/>
      <c r="AB382" s="111">
        <v>0</v>
      </c>
      <c r="AC382" s="112">
        <v>0</v>
      </c>
      <c r="AD382" s="112">
        <v>0</v>
      </c>
      <c r="AE382" s="112">
        <v>0</v>
      </c>
      <c r="AF382" s="112">
        <v>0</v>
      </c>
      <c r="AG382" s="113">
        <v>0</v>
      </c>
    </row>
    <row r="383" spans="1:33" x14ac:dyDescent="0.2">
      <c r="A383" s="101">
        <v>456</v>
      </c>
      <c r="B383" s="102">
        <v>456160295</v>
      </c>
      <c r="C383" s="103" t="s">
        <v>520</v>
      </c>
      <c r="D383" s="104">
        <v>160</v>
      </c>
      <c r="E383" s="103" t="s">
        <v>192</v>
      </c>
      <c r="F383" s="104">
        <v>295</v>
      </c>
      <c r="G383" s="103" t="s">
        <v>327</v>
      </c>
      <c r="H383" s="105">
        <v>7</v>
      </c>
      <c r="I383" s="106">
        <v>11980</v>
      </c>
      <c r="J383" s="106">
        <v>6491</v>
      </c>
      <c r="K383" s="106">
        <v>0</v>
      </c>
      <c r="L383" s="106">
        <v>937.65</v>
      </c>
      <c r="M383" s="107">
        <v>19408.650000000001</v>
      </c>
      <c r="O383" s="108">
        <v>0</v>
      </c>
      <c r="P383" s="105">
        <v>0</v>
      </c>
      <c r="Q383" s="109">
        <v>0.09</v>
      </c>
      <c r="R383" s="109">
        <v>1.8371825985549022E-2</v>
      </c>
      <c r="S383" s="110">
        <v>0</v>
      </c>
      <c r="U383" s="111">
        <v>129297</v>
      </c>
      <c r="V383" s="112">
        <v>0</v>
      </c>
      <c r="W383" s="112">
        <v>0</v>
      </c>
      <c r="X383" s="112">
        <v>0</v>
      </c>
      <c r="Y383" s="112">
        <v>6563</v>
      </c>
      <c r="Z383" s="113">
        <v>135860</v>
      </c>
      <c r="AA383" s="93"/>
      <c r="AB383" s="111">
        <v>0</v>
      </c>
      <c r="AC383" s="112">
        <v>0</v>
      </c>
      <c r="AD383" s="112">
        <v>0</v>
      </c>
      <c r="AE383" s="112">
        <v>0</v>
      </c>
      <c r="AF383" s="112">
        <v>0</v>
      </c>
      <c r="AG383" s="113">
        <v>0</v>
      </c>
    </row>
    <row r="384" spans="1:33" x14ac:dyDescent="0.2">
      <c r="A384" s="101">
        <v>456</v>
      </c>
      <c r="B384" s="102">
        <v>456160301</v>
      </c>
      <c r="C384" s="103" t="s">
        <v>520</v>
      </c>
      <c r="D384" s="104">
        <v>160</v>
      </c>
      <c r="E384" s="103" t="s">
        <v>192</v>
      </c>
      <c r="F384" s="104">
        <v>301</v>
      </c>
      <c r="G384" s="103" t="s">
        <v>333</v>
      </c>
      <c r="H384" s="105">
        <v>3</v>
      </c>
      <c r="I384" s="106">
        <v>11775</v>
      </c>
      <c r="J384" s="106">
        <v>5149</v>
      </c>
      <c r="K384" s="106">
        <v>0</v>
      </c>
      <c r="L384" s="106">
        <v>937.65</v>
      </c>
      <c r="M384" s="107">
        <v>17861.650000000001</v>
      </c>
      <c r="O384" s="108">
        <v>0</v>
      </c>
      <c r="P384" s="105">
        <v>0</v>
      </c>
      <c r="Q384" s="109">
        <v>0.09</v>
      </c>
      <c r="R384" s="109">
        <v>5.1363073320457031E-2</v>
      </c>
      <c r="S384" s="110">
        <v>0</v>
      </c>
      <c r="U384" s="111">
        <v>50772</v>
      </c>
      <c r="V384" s="112">
        <v>0</v>
      </c>
      <c r="W384" s="112">
        <v>0</v>
      </c>
      <c r="X384" s="112">
        <v>0</v>
      </c>
      <c r="Y384" s="112">
        <v>2813</v>
      </c>
      <c r="Z384" s="113">
        <v>53585</v>
      </c>
      <c r="AA384" s="93"/>
      <c r="AB384" s="111">
        <v>0</v>
      </c>
      <c r="AC384" s="112">
        <v>0</v>
      </c>
      <c r="AD384" s="112">
        <v>0</v>
      </c>
      <c r="AE384" s="112">
        <v>0</v>
      </c>
      <c r="AF384" s="112">
        <v>0</v>
      </c>
      <c r="AG384" s="113">
        <v>0</v>
      </c>
    </row>
    <row r="385" spans="1:33" x14ac:dyDescent="0.2">
      <c r="A385" s="101">
        <v>456</v>
      </c>
      <c r="B385" s="102">
        <v>456160673</v>
      </c>
      <c r="C385" s="103" t="s">
        <v>520</v>
      </c>
      <c r="D385" s="104">
        <v>160</v>
      </c>
      <c r="E385" s="103" t="s">
        <v>192</v>
      </c>
      <c r="F385" s="104">
        <v>673</v>
      </c>
      <c r="G385" s="103" t="s">
        <v>408</v>
      </c>
      <c r="H385" s="105">
        <v>2</v>
      </c>
      <c r="I385" s="106">
        <v>15988</v>
      </c>
      <c r="J385" s="106">
        <v>8106</v>
      </c>
      <c r="K385" s="106">
        <v>0</v>
      </c>
      <c r="L385" s="106">
        <v>937.65</v>
      </c>
      <c r="M385" s="107">
        <v>25031.65</v>
      </c>
      <c r="O385" s="108">
        <v>0</v>
      </c>
      <c r="P385" s="105">
        <v>0</v>
      </c>
      <c r="Q385" s="109">
        <v>0.09</v>
      </c>
      <c r="R385" s="109">
        <v>2.0074588207857902E-2</v>
      </c>
      <c r="S385" s="110">
        <v>0</v>
      </c>
      <c r="U385" s="111">
        <v>48188</v>
      </c>
      <c r="V385" s="112">
        <v>0</v>
      </c>
      <c r="W385" s="112">
        <v>0</v>
      </c>
      <c r="X385" s="112">
        <v>0</v>
      </c>
      <c r="Y385" s="112">
        <v>1876</v>
      </c>
      <c r="Z385" s="113">
        <v>50064</v>
      </c>
      <c r="AA385" s="93"/>
      <c r="AB385" s="111">
        <v>1</v>
      </c>
      <c r="AC385" s="112">
        <v>0</v>
      </c>
      <c r="AD385" s="112">
        <v>0</v>
      </c>
      <c r="AE385" s="112">
        <v>0</v>
      </c>
      <c r="AF385" s="112">
        <v>0</v>
      </c>
      <c r="AG385" s="113">
        <v>0</v>
      </c>
    </row>
    <row r="386" spans="1:33" x14ac:dyDescent="0.2">
      <c r="A386" s="101">
        <v>456</v>
      </c>
      <c r="B386" s="102">
        <v>456160735</v>
      </c>
      <c r="C386" s="103" t="s">
        <v>520</v>
      </c>
      <c r="D386" s="104">
        <v>160</v>
      </c>
      <c r="E386" s="103" t="s">
        <v>192</v>
      </c>
      <c r="F386" s="104">
        <v>735</v>
      </c>
      <c r="G386" s="103" t="s">
        <v>427</v>
      </c>
      <c r="H386" s="105">
        <v>1</v>
      </c>
      <c r="I386" s="106">
        <v>10604.446604810182</v>
      </c>
      <c r="J386" s="106">
        <v>4407</v>
      </c>
      <c r="K386" s="106">
        <v>0</v>
      </c>
      <c r="L386" s="106">
        <v>937.65</v>
      </c>
      <c r="M386" s="107">
        <v>15949.096604810182</v>
      </c>
      <c r="O386" s="108">
        <v>0</v>
      </c>
      <c r="P386" s="105">
        <v>0</v>
      </c>
      <c r="Q386" s="109">
        <v>0.09</v>
      </c>
      <c r="R386" s="109">
        <v>1.8047184308854821E-2</v>
      </c>
      <c r="S386" s="110">
        <v>0</v>
      </c>
      <c r="U386" s="111">
        <v>15011</v>
      </c>
      <c r="V386" s="112">
        <v>0</v>
      </c>
      <c r="W386" s="112">
        <v>0</v>
      </c>
      <c r="X386" s="112">
        <v>0</v>
      </c>
      <c r="Y386" s="112">
        <v>938</v>
      </c>
      <c r="Z386" s="113">
        <v>15949</v>
      </c>
      <c r="AA386" s="93"/>
      <c r="AB386" s="111">
        <v>0</v>
      </c>
      <c r="AC386" s="112">
        <v>0</v>
      </c>
      <c r="AD386" s="112">
        <v>0</v>
      </c>
      <c r="AE386" s="112">
        <v>0</v>
      </c>
      <c r="AF386" s="112">
        <v>0</v>
      </c>
      <c r="AG386" s="113">
        <v>0</v>
      </c>
    </row>
    <row r="387" spans="1:33" x14ac:dyDescent="0.2">
      <c r="A387" s="101">
        <v>458</v>
      </c>
      <c r="B387" s="102">
        <v>458160031</v>
      </c>
      <c r="C387" s="103" t="s">
        <v>521</v>
      </c>
      <c r="D387" s="104">
        <v>160</v>
      </c>
      <c r="E387" s="103" t="s">
        <v>192</v>
      </c>
      <c r="F387" s="104">
        <v>31</v>
      </c>
      <c r="G387" s="103" t="s">
        <v>63</v>
      </c>
      <c r="H387" s="105">
        <v>1</v>
      </c>
      <c r="I387" s="106">
        <v>15145</v>
      </c>
      <c r="J387" s="106">
        <v>7219</v>
      </c>
      <c r="K387" s="106">
        <v>0</v>
      </c>
      <c r="L387" s="106">
        <v>937.65</v>
      </c>
      <c r="M387" s="107">
        <v>23301.65</v>
      </c>
      <c r="O387" s="108">
        <v>0</v>
      </c>
      <c r="P387" s="105">
        <v>0</v>
      </c>
      <c r="Q387" s="109">
        <v>0.09</v>
      </c>
      <c r="R387" s="109">
        <v>2.3056596760600807E-2</v>
      </c>
      <c r="S387" s="110">
        <v>0</v>
      </c>
      <c r="U387" s="111">
        <v>22364</v>
      </c>
      <c r="V387" s="112">
        <v>0</v>
      </c>
      <c r="W387" s="112">
        <v>0</v>
      </c>
      <c r="X387" s="112">
        <v>0</v>
      </c>
      <c r="Y387" s="112">
        <v>938</v>
      </c>
      <c r="Z387" s="113">
        <v>23302</v>
      </c>
      <c r="AA387" s="93"/>
      <c r="AB387" s="111">
        <v>0</v>
      </c>
      <c r="AC387" s="112">
        <v>0</v>
      </c>
      <c r="AD387" s="112">
        <v>0</v>
      </c>
      <c r="AE387" s="112">
        <v>0</v>
      </c>
      <c r="AF387" s="112">
        <v>0</v>
      </c>
      <c r="AG387" s="113">
        <v>0</v>
      </c>
    </row>
    <row r="388" spans="1:33" x14ac:dyDescent="0.2">
      <c r="A388" s="101">
        <v>458</v>
      </c>
      <c r="B388" s="102">
        <v>458160056</v>
      </c>
      <c r="C388" s="103" t="s">
        <v>521</v>
      </c>
      <c r="D388" s="104">
        <v>160</v>
      </c>
      <c r="E388" s="103" t="s">
        <v>192</v>
      </c>
      <c r="F388" s="104">
        <v>56</v>
      </c>
      <c r="G388" s="103" t="s">
        <v>88</v>
      </c>
      <c r="H388" s="105">
        <v>1</v>
      </c>
      <c r="I388" s="106">
        <v>10430.527679713074</v>
      </c>
      <c r="J388" s="106">
        <v>3555</v>
      </c>
      <c r="K388" s="106">
        <v>0</v>
      </c>
      <c r="L388" s="106">
        <v>937.65</v>
      </c>
      <c r="M388" s="107">
        <v>14923.177679713073</v>
      </c>
      <c r="O388" s="108">
        <v>0</v>
      </c>
      <c r="P388" s="105">
        <v>0</v>
      </c>
      <c r="Q388" s="109">
        <v>0.09</v>
      </c>
      <c r="R388" s="109">
        <v>2.0675731425576934E-2</v>
      </c>
      <c r="S388" s="110">
        <v>0</v>
      </c>
      <c r="U388" s="111">
        <v>13986</v>
      </c>
      <c r="V388" s="112">
        <v>0</v>
      </c>
      <c r="W388" s="112">
        <v>0</v>
      </c>
      <c r="X388" s="112">
        <v>0</v>
      </c>
      <c r="Y388" s="112">
        <v>938</v>
      </c>
      <c r="Z388" s="113">
        <v>14924</v>
      </c>
      <c r="AA388" s="93"/>
      <c r="AB388" s="111">
        <v>0</v>
      </c>
      <c r="AC388" s="112">
        <v>0</v>
      </c>
      <c r="AD388" s="112">
        <v>0</v>
      </c>
      <c r="AE388" s="112">
        <v>0</v>
      </c>
      <c r="AF388" s="112">
        <v>0</v>
      </c>
      <c r="AG388" s="113">
        <v>0</v>
      </c>
    </row>
    <row r="389" spans="1:33" x14ac:dyDescent="0.2">
      <c r="A389" s="101">
        <v>458</v>
      </c>
      <c r="B389" s="102">
        <v>458160079</v>
      </c>
      <c r="C389" s="103" t="s">
        <v>521</v>
      </c>
      <c r="D389" s="104">
        <v>160</v>
      </c>
      <c r="E389" s="103" t="s">
        <v>192</v>
      </c>
      <c r="F389" s="104">
        <v>79</v>
      </c>
      <c r="G389" s="103" t="s">
        <v>111</v>
      </c>
      <c r="H389" s="105">
        <v>25</v>
      </c>
      <c r="I389" s="106">
        <v>11331</v>
      </c>
      <c r="J389" s="106">
        <v>706</v>
      </c>
      <c r="K389" s="106">
        <v>0</v>
      </c>
      <c r="L389" s="106">
        <v>937.65</v>
      </c>
      <c r="M389" s="107">
        <v>12974.65</v>
      </c>
      <c r="O389" s="108">
        <v>0</v>
      </c>
      <c r="P389" s="105">
        <v>0</v>
      </c>
      <c r="Q389" s="109">
        <v>0.09</v>
      </c>
      <c r="R389" s="109">
        <v>7.366856408979626E-2</v>
      </c>
      <c r="S389" s="110">
        <v>0</v>
      </c>
      <c r="U389" s="111">
        <v>300925</v>
      </c>
      <c r="V389" s="112">
        <v>0</v>
      </c>
      <c r="W389" s="112">
        <v>0</v>
      </c>
      <c r="X389" s="112">
        <v>0</v>
      </c>
      <c r="Y389" s="112">
        <v>23441</v>
      </c>
      <c r="Z389" s="113">
        <v>324366</v>
      </c>
      <c r="AA389" s="93"/>
      <c r="AB389" s="111">
        <v>0</v>
      </c>
      <c r="AC389" s="112">
        <v>0</v>
      </c>
      <c r="AD389" s="112">
        <v>0</v>
      </c>
      <c r="AE389" s="112">
        <v>0</v>
      </c>
      <c r="AF389" s="112">
        <v>0</v>
      </c>
      <c r="AG389" s="113">
        <v>0</v>
      </c>
    </row>
    <row r="390" spans="1:33" x14ac:dyDescent="0.2">
      <c r="A390" s="101">
        <v>458</v>
      </c>
      <c r="B390" s="102">
        <v>458160160</v>
      </c>
      <c r="C390" s="103" t="s">
        <v>521</v>
      </c>
      <c r="D390" s="104">
        <v>160</v>
      </c>
      <c r="E390" s="103" t="s">
        <v>192</v>
      </c>
      <c r="F390" s="104">
        <v>160</v>
      </c>
      <c r="G390" s="103" t="s">
        <v>192</v>
      </c>
      <c r="H390" s="105">
        <v>119</v>
      </c>
      <c r="I390" s="106">
        <v>14268</v>
      </c>
      <c r="J390" s="106">
        <v>157</v>
      </c>
      <c r="K390" s="106">
        <v>0</v>
      </c>
      <c r="L390" s="106">
        <v>937.65</v>
      </c>
      <c r="M390" s="107">
        <v>15362.65</v>
      </c>
      <c r="O390" s="108">
        <v>0</v>
      </c>
      <c r="P390" s="105">
        <v>0</v>
      </c>
      <c r="Q390" s="109">
        <v>0.1273</v>
      </c>
      <c r="R390" s="109">
        <v>0.11525242683930494</v>
      </c>
      <c r="S390" s="110">
        <v>0</v>
      </c>
      <c r="U390" s="111">
        <v>1716575</v>
      </c>
      <c r="V390" s="112">
        <v>0</v>
      </c>
      <c r="W390" s="112">
        <v>0</v>
      </c>
      <c r="X390" s="112">
        <v>0</v>
      </c>
      <c r="Y390" s="112">
        <v>111581</v>
      </c>
      <c r="Z390" s="113">
        <v>1828156</v>
      </c>
      <c r="AA390" s="93"/>
      <c r="AB390" s="111">
        <v>0</v>
      </c>
      <c r="AC390" s="112">
        <v>0</v>
      </c>
      <c r="AD390" s="112">
        <v>0</v>
      </c>
      <c r="AE390" s="112">
        <v>0</v>
      </c>
      <c r="AF390" s="112">
        <v>0</v>
      </c>
      <c r="AG390" s="113">
        <v>0</v>
      </c>
    </row>
    <row r="391" spans="1:33" x14ac:dyDescent="0.2">
      <c r="A391" s="101">
        <v>458</v>
      </c>
      <c r="B391" s="102">
        <v>458160181</v>
      </c>
      <c r="C391" s="103" t="s">
        <v>521</v>
      </c>
      <c r="D391" s="104">
        <v>160</v>
      </c>
      <c r="E391" s="103" t="s">
        <v>192</v>
      </c>
      <c r="F391" s="104">
        <v>181</v>
      </c>
      <c r="G391" s="103" t="s">
        <v>213</v>
      </c>
      <c r="H391" s="105">
        <v>1</v>
      </c>
      <c r="I391" s="106">
        <v>10556</v>
      </c>
      <c r="J391" s="106">
        <v>682</v>
      </c>
      <c r="K391" s="106">
        <v>0</v>
      </c>
      <c r="L391" s="106">
        <v>937.65</v>
      </c>
      <c r="M391" s="107">
        <v>12175.65</v>
      </c>
      <c r="O391" s="108">
        <v>0</v>
      </c>
      <c r="P391" s="105">
        <v>0</v>
      </c>
      <c r="Q391" s="109">
        <v>0.09</v>
      </c>
      <c r="R391" s="109">
        <v>1.7706253714257283E-2</v>
      </c>
      <c r="S391" s="110">
        <v>0</v>
      </c>
      <c r="U391" s="111">
        <v>11238</v>
      </c>
      <c r="V391" s="112">
        <v>0</v>
      </c>
      <c r="W391" s="112">
        <v>0</v>
      </c>
      <c r="X391" s="112">
        <v>0</v>
      </c>
      <c r="Y391" s="112">
        <v>938</v>
      </c>
      <c r="Z391" s="113">
        <v>12176</v>
      </c>
      <c r="AA391" s="93"/>
      <c r="AB391" s="111">
        <v>0</v>
      </c>
      <c r="AC391" s="112">
        <v>0</v>
      </c>
      <c r="AD391" s="112">
        <v>0</v>
      </c>
      <c r="AE391" s="112">
        <v>0</v>
      </c>
      <c r="AF391" s="112">
        <v>0</v>
      </c>
      <c r="AG391" s="113">
        <v>0</v>
      </c>
    </row>
    <row r="392" spans="1:33" x14ac:dyDescent="0.2">
      <c r="A392" s="101">
        <v>458</v>
      </c>
      <c r="B392" s="102">
        <v>458160301</v>
      </c>
      <c r="C392" s="103" t="s">
        <v>521</v>
      </c>
      <c r="D392" s="104">
        <v>160</v>
      </c>
      <c r="E392" s="103" t="s">
        <v>192</v>
      </c>
      <c r="F392" s="104">
        <v>301</v>
      </c>
      <c r="G392" s="103" t="s">
        <v>333</v>
      </c>
      <c r="H392" s="105">
        <v>3</v>
      </c>
      <c r="I392" s="106">
        <v>13615</v>
      </c>
      <c r="J392" s="106">
        <v>5954</v>
      </c>
      <c r="K392" s="106">
        <v>0</v>
      </c>
      <c r="L392" s="106">
        <v>937.65</v>
      </c>
      <c r="M392" s="107">
        <v>20506.650000000001</v>
      </c>
      <c r="O392" s="108">
        <v>0</v>
      </c>
      <c r="P392" s="105">
        <v>0</v>
      </c>
      <c r="Q392" s="109">
        <v>0.09</v>
      </c>
      <c r="R392" s="109">
        <v>5.1363073320457031E-2</v>
      </c>
      <c r="S392" s="110">
        <v>0</v>
      </c>
      <c r="U392" s="111">
        <v>58707</v>
      </c>
      <c r="V392" s="112">
        <v>0</v>
      </c>
      <c r="W392" s="112">
        <v>0</v>
      </c>
      <c r="X392" s="112">
        <v>0</v>
      </c>
      <c r="Y392" s="112">
        <v>2814</v>
      </c>
      <c r="Z392" s="113">
        <v>61521</v>
      </c>
      <c r="AA392" s="93"/>
      <c r="AB392" s="111">
        <v>0</v>
      </c>
      <c r="AC392" s="112">
        <v>0</v>
      </c>
      <c r="AD392" s="112">
        <v>0</v>
      </c>
      <c r="AE392" s="112">
        <v>0</v>
      </c>
      <c r="AF392" s="112">
        <v>0</v>
      </c>
      <c r="AG392" s="113">
        <v>0</v>
      </c>
    </row>
    <row r="393" spans="1:33" x14ac:dyDescent="0.2">
      <c r="A393" s="101">
        <v>463</v>
      </c>
      <c r="B393" s="102">
        <v>463035035</v>
      </c>
      <c r="C393" s="103" t="s">
        <v>522</v>
      </c>
      <c r="D393" s="104">
        <v>35</v>
      </c>
      <c r="E393" s="103" t="s">
        <v>67</v>
      </c>
      <c r="F393" s="104">
        <v>35</v>
      </c>
      <c r="G393" s="103" t="s">
        <v>67</v>
      </c>
      <c r="H393" s="105">
        <v>581</v>
      </c>
      <c r="I393" s="106">
        <v>13848</v>
      </c>
      <c r="J393" s="106">
        <v>4775</v>
      </c>
      <c r="K393" s="106">
        <v>0</v>
      </c>
      <c r="L393" s="106">
        <v>937.65</v>
      </c>
      <c r="M393" s="107">
        <v>19560.650000000001</v>
      </c>
      <c r="O393" s="108">
        <v>0</v>
      </c>
      <c r="P393" s="105">
        <v>0</v>
      </c>
      <c r="Q393" s="109">
        <v>0.18</v>
      </c>
      <c r="R393" s="109">
        <v>0.16912741853149985</v>
      </c>
      <c r="S393" s="110">
        <v>0</v>
      </c>
      <c r="U393" s="111">
        <v>10819963</v>
      </c>
      <c r="V393" s="112">
        <v>0</v>
      </c>
      <c r="W393" s="112">
        <v>0</v>
      </c>
      <c r="X393" s="112">
        <v>0</v>
      </c>
      <c r="Y393" s="112">
        <v>544775</v>
      </c>
      <c r="Z393" s="113">
        <v>11364738</v>
      </c>
      <c r="AA393" s="93"/>
      <c r="AB393" s="111">
        <v>0</v>
      </c>
      <c r="AC393" s="112">
        <v>0</v>
      </c>
      <c r="AD393" s="112">
        <v>0</v>
      </c>
      <c r="AE393" s="112">
        <v>0</v>
      </c>
      <c r="AF393" s="112">
        <v>0</v>
      </c>
      <c r="AG393" s="113">
        <v>0</v>
      </c>
    </row>
    <row r="394" spans="1:33" x14ac:dyDescent="0.2">
      <c r="A394" s="101">
        <v>463</v>
      </c>
      <c r="B394" s="102">
        <v>463035057</v>
      </c>
      <c r="C394" s="103" t="s">
        <v>522</v>
      </c>
      <c r="D394" s="104">
        <v>35</v>
      </c>
      <c r="E394" s="103" t="s">
        <v>67</v>
      </c>
      <c r="F394" s="104">
        <v>57</v>
      </c>
      <c r="G394" s="103" t="s">
        <v>89</v>
      </c>
      <c r="H394" s="105">
        <v>1</v>
      </c>
      <c r="I394" s="106">
        <v>17081</v>
      </c>
      <c r="J394" s="106">
        <v>414</v>
      </c>
      <c r="K394" s="106">
        <v>0</v>
      </c>
      <c r="L394" s="106">
        <v>937.65</v>
      </c>
      <c r="M394" s="107">
        <v>18432.650000000001</v>
      </c>
      <c r="O394" s="108">
        <v>0</v>
      </c>
      <c r="P394" s="105">
        <v>0</v>
      </c>
      <c r="Q394" s="109">
        <v>0.18</v>
      </c>
      <c r="R394" s="109">
        <v>0.13557285142841133</v>
      </c>
      <c r="S394" s="110">
        <v>0</v>
      </c>
      <c r="U394" s="111">
        <v>17495</v>
      </c>
      <c r="V394" s="112">
        <v>0</v>
      </c>
      <c r="W394" s="112">
        <v>0</v>
      </c>
      <c r="X394" s="112">
        <v>0</v>
      </c>
      <c r="Y394" s="112">
        <v>938</v>
      </c>
      <c r="Z394" s="113">
        <v>18433</v>
      </c>
      <c r="AA394" s="93"/>
      <c r="AB394" s="111">
        <v>0</v>
      </c>
      <c r="AC394" s="112">
        <v>0</v>
      </c>
      <c r="AD394" s="112">
        <v>0</v>
      </c>
      <c r="AE394" s="112">
        <v>0</v>
      </c>
      <c r="AF394" s="112">
        <v>0</v>
      </c>
      <c r="AG394" s="113">
        <v>0</v>
      </c>
    </row>
    <row r="395" spans="1:33" x14ac:dyDescent="0.2">
      <c r="A395" s="101">
        <v>463</v>
      </c>
      <c r="B395" s="102">
        <v>463035163</v>
      </c>
      <c r="C395" s="103" t="s">
        <v>522</v>
      </c>
      <c r="D395" s="104">
        <v>35</v>
      </c>
      <c r="E395" s="103" t="s">
        <v>67</v>
      </c>
      <c r="F395" s="104">
        <v>163</v>
      </c>
      <c r="G395" s="103" t="s">
        <v>195</v>
      </c>
      <c r="H395" s="105">
        <v>1</v>
      </c>
      <c r="I395" s="106">
        <v>13524.833516994266</v>
      </c>
      <c r="J395" s="106">
        <v>152</v>
      </c>
      <c r="K395" s="106">
        <v>0</v>
      </c>
      <c r="L395" s="106">
        <v>937.65</v>
      </c>
      <c r="M395" s="107">
        <v>14614.483516994265</v>
      </c>
      <c r="O395" s="108">
        <v>0</v>
      </c>
      <c r="P395" s="105">
        <v>0</v>
      </c>
      <c r="Q395" s="109">
        <v>0.09</v>
      </c>
      <c r="R395" s="109">
        <v>9.7438916190428812E-2</v>
      </c>
      <c r="S395" s="110">
        <v>0</v>
      </c>
      <c r="U395" s="111">
        <v>13677</v>
      </c>
      <c r="V395" s="112">
        <v>0</v>
      </c>
      <c r="W395" s="112">
        <v>0</v>
      </c>
      <c r="X395" s="112">
        <v>0</v>
      </c>
      <c r="Y395" s="112">
        <v>938</v>
      </c>
      <c r="Z395" s="113">
        <v>14615</v>
      </c>
      <c r="AA395" s="93"/>
      <c r="AB395" s="111">
        <v>0</v>
      </c>
      <c r="AC395" s="112">
        <v>0</v>
      </c>
      <c r="AD395" s="112">
        <v>0</v>
      </c>
      <c r="AE395" s="112">
        <v>0</v>
      </c>
      <c r="AF395" s="112">
        <v>0</v>
      </c>
      <c r="AG395" s="113">
        <v>0</v>
      </c>
    </row>
    <row r="396" spans="1:33" x14ac:dyDescent="0.2">
      <c r="A396" s="101">
        <v>463</v>
      </c>
      <c r="B396" s="102">
        <v>463035220</v>
      </c>
      <c r="C396" s="103" t="s">
        <v>522</v>
      </c>
      <c r="D396" s="104">
        <v>35</v>
      </c>
      <c r="E396" s="103" t="s">
        <v>67</v>
      </c>
      <c r="F396" s="104">
        <v>220</v>
      </c>
      <c r="G396" s="103" t="s">
        <v>252</v>
      </c>
      <c r="H396" s="105">
        <v>1</v>
      </c>
      <c r="I396" s="106">
        <v>11691.573738218611</v>
      </c>
      <c r="J396" s="106">
        <v>4657</v>
      </c>
      <c r="K396" s="106">
        <v>0</v>
      </c>
      <c r="L396" s="106">
        <v>937.65</v>
      </c>
      <c r="M396" s="107">
        <v>17286.22373821861</v>
      </c>
      <c r="O396" s="108">
        <v>0</v>
      </c>
      <c r="P396" s="105">
        <v>0</v>
      </c>
      <c r="Q396" s="109">
        <v>0.09</v>
      </c>
      <c r="R396" s="109">
        <v>1.8135486341086995E-2</v>
      </c>
      <c r="S396" s="110">
        <v>0</v>
      </c>
      <c r="U396" s="111">
        <v>16349</v>
      </c>
      <c r="V396" s="112">
        <v>0</v>
      </c>
      <c r="W396" s="112">
        <v>0</v>
      </c>
      <c r="X396" s="112">
        <v>0</v>
      </c>
      <c r="Y396" s="112">
        <v>938</v>
      </c>
      <c r="Z396" s="113">
        <v>17287</v>
      </c>
      <c r="AA396" s="93"/>
      <c r="AB396" s="111">
        <v>0</v>
      </c>
      <c r="AC396" s="112">
        <v>0</v>
      </c>
      <c r="AD396" s="112">
        <v>0</v>
      </c>
      <c r="AE396" s="112">
        <v>0</v>
      </c>
      <c r="AF396" s="112">
        <v>0</v>
      </c>
      <c r="AG396" s="113">
        <v>0</v>
      </c>
    </row>
    <row r="397" spans="1:33" x14ac:dyDescent="0.2">
      <c r="A397" s="101">
        <v>463</v>
      </c>
      <c r="B397" s="102">
        <v>463035244</v>
      </c>
      <c r="C397" s="103" t="s">
        <v>522</v>
      </c>
      <c r="D397" s="104">
        <v>35</v>
      </c>
      <c r="E397" s="103" t="s">
        <v>67</v>
      </c>
      <c r="F397" s="104">
        <v>244</v>
      </c>
      <c r="G397" s="103" t="s">
        <v>276</v>
      </c>
      <c r="H397" s="105">
        <v>4</v>
      </c>
      <c r="I397" s="106">
        <v>14650</v>
      </c>
      <c r="J397" s="106">
        <v>5708</v>
      </c>
      <c r="K397" s="106">
        <v>0</v>
      </c>
      <c r="L397" s="106">
        <v>937.65</v>
      </c>
      <c r="M397" s="107">
        <v>21295.65</v>
      </c>
      <c r="O397" s="108">
        <v>0</v>
      </c>
      <c r="P397" s="105">
        <v>0</v>
      </c>
      <c r="Q397" s="109">
        <v>0.09</v>
      </c>
      <c r="R397" s="109">
        <v>0.12055942472000247</v>
      </c>
      <c r="S397" s="110">
        <v>0</v>
      </c>
      <c r="U397" s="111">
        <v>81432</v>
      </c>
      <c r="V397" s="112">
        <v>0</v>
      </c>
      <c r="W397" s="112">
        <v>0</v>
      </c>
      <c r="X397" s="112">
        <v>0</v>
      </c>
      <c r="Y397" s="112">
        <v>3751</v>
      </c>
      <c r="Z397" s="113">
        <v>85183</v>
      </c>
      <c r="AA397" s="93"/>
      <c r="AB397" s="111">
        <v>0</v>
      </c>
      <c r="AC397" s="112">
        <v>0</v>
      </c>
      <c r="AD397" s="112">
        <v>0</v>
      </c>
      <c r="AE397" s="112">
        <v>0</v>
      </c>
      <c r="AF397" s="112">
        <v>0</v>
      </c>
      <c r="AG397" s="113">
        <v>0</v>
      </c>
    </row>
    <row r="398" spans="1:33" x14ac:dyDescent="0.2">
      <c r="A398" s="101">
        <v>464</v>
      </c>
      <c r="B398" s="102">
        <v>464168030</v>
      </c>
      <c r="C398" s="103" t="s">
        <v>523</v>
      </c>
      <c r="D398" s="104">
        <v>168</v>
      </c>
      <c r="E398" s="103" t="s">
        <v>200</v>
      </c>
      <c r="F398" s="104">
        <v>30</v>
      </c>
      <c r="G398" s="103" t="s">
        <v>62</v>
      </c>
      <c r="H398" s="105">
        <v>2</v>
      </c>
      <c r="I398" s="106">
        <v>9123</v>
      </c>
      <c r="J398" s="106">
        <v>2512</v>
      </c>
      <c r="K398" s="106">
        <v>0</v>
      </c>
      <c r="L398" s="106">
        <v>937.65</v>
      </c>
      <c r="M398" s="107">
        <v>12572.65</v>
      </c>
      <c r="O398" s="108">
        <v>0</v>
      </c>
      <c r="P398" s="105">
        <v>0</v>
      </c>
      <c r="Q398" s="109">
        <v>0.09</v>
      </c>
      <c r="R398" s="109">
        <v>3.2179411156213629E-3</v>
      </c>
      <c r="S398" s="110">
        <v>0</v>
      </c>
      <c r="U398" s="111">
        <v>23270</v>
      </c>
      <c r="V398" s="112">
        <v>0</v>
      </c>
      <c r="W398" s="112">
        <v>0</v>
      </c>
      <c r="X398" s="112">
        <v>0</v>
      </c>
      <c r="Y398" s="112">
        <v>1876</v>
      </c>
      <c r="Z398" s="113">
        <v>25146</v>
      </c>
      <c r="AA398" s="93"/>
      <c r="AB398" s="111">
        <v>0</v>
      </c>
      <c r="AC398" s="112">
        <v>0</v>
      </c>
      <c r="AD398" s="112">
        <v>0</v>
      </c>
      <c r="AE398" s="112">
        <v>0</v>
      </c>
      <c r="AF398" s="112">
        <v>0</v>
      </c>
      <c r="AG398" s="113">
        <v>0</v>
      </c>
    </row>
    <row r="399" spans="1:33" x14ac:dyDescent="0.2">
      <c r="A399" s="101">
        <v>464</v>
      </c>
      <c r="B399" s="102">
        <v>464168035</v>
      </c>
      <c r="C399" s="103" t="s">
        <v>523</v>
      </c>
      <c r="D399" s="104">
        <v>168</v>
      </c>
      <c r="E399" s="103" t="s">
        <v>200</v>
      </c>
      <c r="F399" s="104">
        <v>35</v>
      </c>
      <c r="G399" s="103" t="s">
        <v>67</v>
      </c>
      <c r="H399" s="105">
        <v>1</v>
      </c>
      <c r="I399" s="106">
        <v>14282.026065243112</v>
      </c>
      <c r="J399" s="106">
        <v>4925</v>
      </c>
      <c r="K399" s="106">
        <v>0</v>
      </c>
      <c r="L399" s="106">
        <v>937.65</v>
      </c>
      <c r="M399" s="107">
        <v>20144.676065243111</v>
      </c>
      <c r="O399" s="108">
        <v>0</v>
      </c>
      <c r="P399" s="105">
        <v>0</v>
      </c>
      <c r="Q399" s="109">
        <v>0.18</v>
      </c>
      <c r="R399" s="109">
        <v>0.16912741853149985</v>
      </c>
      <c r="S399" s="110">
        <v>0</v>
      </c>
      <c r="U399" s="111">
        <v>19207</v>
      </c>
      <c r="V399" s="112">
        <v>0</v>
      </c>
      <c r="W399" s="112">
        <v>0</v>
      </c>
      <c r="X399" s="112">
        <v>0</v>
      </c>
      <c r="Y399" s="112">
        <v>938</v>
      </c>
      <c r="Z399" s="113">
        <v>20145</v>
      </c>
      <c r="AA399" s="93"/>
      <c r="AB399" s="111">
        <v>0</v>
      </c>
      <c r="AC399" s="112">
        <v>0</v>
      </c>
      <c r="AD399" s="112">
        <v>0</v>
      </c>
      <c r="AE399" s="112">
        <v>0</v>
      </c>
      <c r="AF399" s="112">
        <v>0</v>
      </c>
      <c r="AG399" s="113">
        <v>0</v>
      </c>
    </row>
    <row r="400" spans="1:33" x14ac:dyDescent="0.2">
      <c r="A400" s="101">
        <v>464</v>
      </c>
      <c r="B400" s="102">
        <v>464168163</v>
      </c>
      <c r="C400" s="103" t="s">
        <v>523</v>
      </c>
      <c r="D400" s="104">
        <v>168</v>
      </c>
      <c r="E400" s="103" t="s">
        <v>200</v>
      </c>
      <c r="F400" s="104">
        <v>163</v>
      </c>
      <c r="G400" s="103" t="s">
        <v>195</v>
      </c>
      <c r="H400" s="105">
        <v>10</v>
      </c>
      <c r="I400" s="106">
        <v>10938</v>
      </c>
      <c r="J400" s="106">
        <v>123</v>
      </c>
      <c r="K400" s="106">
        <v>0</v>
      </c>
      <c r="L400" s="106">
        <v>937.65</v>
      </c>
      <c r="M400" s="107">
        <v>11998.65</v>
      </c>
      <c r="O400" s="108">
        <v>1.1114200607196902</v>
      </c>
      <c r="P400" s="105">
        <v>0</v>
      </c>
      <c r="Q400" s="109">
        <v>0.09</v>
      </c>
      <c r="R400" s="109">
        <v>9.7438916190428812E-2</v>
      </c>
      <c r="S400" s="110">
        <v>0</v>
      </c>
      <c r="U400" s="111">
        <v>122903</v>
      </c>
      <c r="V400" s="112">
        <v>0</v>
      </c>
      <c r="W400" s="112">
        <v>-12293.417291620493</v>
      </c>
      <c r="X400" s="112">
        <v>0</v>
      </c>
      <c r="Y400" s="112">
        <v>9377</v>
      </c>
      <c r="Z400" s="113">
        <v>119986.5827083795</v>
      </c>
      <c r="AA400" s="93"/>
      <c r="AB400" s="111">
        <v>4</v>
      </c>
      <c r="AC400" s="112">
        <v>1.1114200607196902</v>
      </c>
      <c r="AD400" s="112">
        <v>12293.417291620493</v>
      </c>
      <c r="AE400" s="112">
        <v>0</v>
      </c>
      <c r="AF400" s="112">
        <v>1042</v>
      </c>
      <c r="AG400" s="113">
        <v>13335</v>
      </c>
    </row>
    <row r="401" spans="1:33" x14ac:dyDescent="0.2">
      <c r="A401" s="101">
        <v>464</v>
      </c>
      <c r="B401" s="102">
        <v>464168168</v>
      </c>
      <c r="C401" s="103" t="s">
        <v>523</v>
      </c>
      <c r="D401" s="104">
        <v>168</v>
      </c>
      <c r="E401" s="103" t="s">
        <v>200</v>
      </c>
      <c r="F401" s="104">
        <v>168</v>
      </c>
      <c r="G401" s="103" t="s">
        <v>200</v>
      </c>
      <c r="H401" s="105">
        <v>171</v>
      </c>
      <c r="I401" s="106">
        <v>9477</v>
      </c>
      <c r="J401" s="106">
        <v>5112</v>
      </c>
      <c r="K401" s="106">
        <v>0</v>
      </c>
      <c r="L401" s="106">
        <v>937.65</v>
      </c>
      <c r="M401" s="107">
        <v>15526.65</v>
      </c>
      <c r="O401" s="108">
        <v>0</v>
      </c>
      <c r="P401" s="105">
        <v>0</v>
      </c>
      <c r="Q401" s="109">
        <v>0.09</v>
      </c>
      <c r="R401" s="109">
        <v>4.9273384321680921E-2</v>
      </c>
      <c r="S401" s="110">
        <v>0</v>
      </c>
      <c r="U401" s="111">
        <v>2494719</v>
      </c>
      <c r="V401" s="112">
        <v>0</v>
      </c>
      <c r="W401" s="112">
        <v>0</v>
      </c>
      <c r="X401" s="112">
        <v>0</v>
      </c>
      <c r="Y401" s="112">
        <v>160338</v>
      </c>
      <c r="Z401" s="113">
        <v>2655057</v>
      </c>
      <c r="AA401" s="93"/>
      <c r="AB401" s="111">
        <v>7</v>
      </c>
      <c r="AC401" s="112">
        <v>0</v>
      </c>
      <c r="AD401" s="112">
        <v>0</v>
      </c>
      <c r="AE401" s="112">
        <v>0</v>
      </c>
      <c r="AF401" s="112">
        <v>0</v>
      </c>
      <c r="AG401" s="113">
        <v>0</v>
      </c>
    </row>
    <row r="402" spans="1:33" x14ac:dyDescent="0.2">
      <c r="A402" s="101">
        <v>464</v>
      </c>
      <c r="B402" s="102">
        <v>464168196</v>
      </c>
      <c r="C402" s="103" t="s">
        <v>523</v>
      </c>
      <c r="D402" s="104">
        <v>168</v>
      </c>
      <c r="E402" s="103" t="s">
        <v>200</v>
      </c>
      <c r="F402" s="104">
        <v>196</v>
      </c>
      <c r="G402" s="103" t="s">
        <v>228</v>
      </c>
      <c r="H402" s="105">
        <v>2</v>
      </c>
      <c r="I402" s="106">
        <v>8954</v>
      </c>
      <c r="J402" s="106">
        <v>4952</v>
      </c>
      <c r="K402" s="106">
        <v>0</v>
      </c>
      <c r="L402" s="106">
        <v>937.65</v>
      </c>
      <c r="M402" s="107">
        <v>14843.65</v>
      </c>
      <c r="O402" s="108">
        <v>0</v>
      </c>
      <c r="P402" s="105">
        <v>0</v>
      </c>
      <c r="Q402" s="109">
        <v>0.09</v>
      </c>
      <c r="R402" s="109">
        <v>6.6255305239503294E-3</v>
      </c>
      <c r="S402" s="110">
        <v>0</v>
      </c>
      <c r="U402" s="111">
        <v>27812</v>
      </c>
      <c r="V402" s="112">
        <v>0</v>
      </c>
      <c r="W402" s="112">
        <v>0</v>
      </c>
      <c r="X402" s="112">
        <v>0</v>
      </c>
      <c r="Y402" s="112">
        <v>1876</v>
      </c>
      <c r="Z402" s="113">
        <v>29688</v>
      </c>
      <c r="AA402" s="93"/>
      <c r="AB402" s="111">
        <v>0</v>
      </c>
      <c r="AC402" s="112">
        <v>0</v>
      </c>
      <c r="AD402" s="112">
        <v>0</v>
      </c>
      <c r="AE402" s="112">
        <v>0</v>
      </c>
      <c r="AF402" s="112">
        <v>0</v>
      </c>
      <c r="AG402" s="113">
        <v>0</v>
      </c>
    </row>
    <row r="403" spans="1:33" x14ac:dyDescent="0.2">
      <c r="A403" s="101">
        <v>464</v>
      </c>
      <c r="B403" s="102">
        <v>464168229</v>
      </c>
      <c r="C403" s="103" t="s">
        <v>523</v>
      </c>
      <c r="D403" s="104">
        <v>168</v>
      </c>
      <c r="E403" s="103" t="s">
        <v>200</v>
      </c>
      <c r="F403" s="104">
        <v>229</v>
      </c>
      <c r="G403" s="103" t="s">
        <v>261</v>
      </c>
      <c r="H403" s="105">
        <v>6</v>
      </c>
      <c r="I403" s="106">
        <v>10818</v>
      </c>
      <c r="J403" s="106">
        <v>2072</v>
      </c>
      <c r="K403" s="106">
        <v>0</v>
      </c>
      <c r="L403" s="106">
        <v>937.65</v>
      </c>
      <c r="M403" s="107">
        <v>13827.65</v>
      </c>
      <c r="O403" s="108">
        <v>0</v>
      </c>
      <c r="P403" s="105">
        <v>0</v>
      </c>
      <c r="Q403" s="109">
        <v>0.09</v>
      </c>
      <c r="R403" s="109">
        <v>1.018698608098647E-2</v>
      </c>
      <c r="S403" s="110">
        <v>0</v>
      </c>
      <c r="U403" s="111">
        <v>77340</v>
      </c>
      <c r="V403" s="112">
        <v>0</v>
      </c>
      <c r="W403" s="112">
        <v>0</v>
      </c>
      <c r="X403" s="112">
        <v>0</v>
      </c>
      <c r="Y403" s="112">
        <v>5626</v>
      </c>
      <c r="Z403" s="113">
        <v>82966</v>
      </c>
      <c r="AA403" s="93"/>
      <c r="AB403" s="111">
        <v>0</v>
      </c>
      <c r="AC403" s="112">
        <v>0</v>
      </c>
      <c r="AD403" s="112">
        <v>0</v>
      </c>
      <c r="AE403" s="112">
        <v>0</v>
      </c>
      <c r="AF403" s="112">
        <v>0</v>
      </c>
      <c r="AG403" s="113">
        <v>0</v>
      </c>
    </row>
    <row r="404" spans="1:33" x14ac:dyDescent="0.2">
      <c r="A404" s="101">
        <v>464</v>
      </c>
      <c r="B404" s="102">
        <v>464168258</v>
      </c>
      <c r="C404" s="103" t="s">
        <v>523</v>
      </c>
      <c r="D404" s="104">
        <v>168</v>
      </c>
      <c r="E404" s="103" t="s">
        <v>200</v>
      </c>
      <c r="F404" s="104">
        <v>258</v>
      </c>
      <c r="G404" s="103" t="s">
        <v>290</v>
      </c>
      <c r="H404" s="105">
        <v>12</v>
      </c>
      <c r="I404" s="106">
        <v>9892</v>
      </c>
      <c r="J404" s="106">
        <v>2852</v>
      </c>
      <c r="K404" s="106">
        <v>0</v>
      </c>
      <c r="L404" s="106">
        <v>937.65</v>
      </c>
      <c r="M404" s="107">
        <v>13681.65</v>
      </c>
      <c r="O404" s="108">
        <v>0</v>
      </c>
      <c r="P404" s="105">
        <v>0</v>
      </c>
      <c r="Q404" s="109">
        <v>0.09</v>
      </c>
      <c r="R404" s="109">
        <v>8.9657846514689291E-2</v>
      </c>
      <c r="S404" s="110">
        <v>0</v>
      </c>
      <c r="U404" s="111">
        <v>152928</v>
      </c>
      <c r="V404" s="112">
        <v>0</v>
      </c>
      <c r="W404" s="112">
        <v>0</v>
      </c>
      <c r="X404" s="112">
        <v>0</v>
      </c>
      <c r="Y404" s="112">
        <v>11252</v>
      </c>
      <c r="Z404" s="113">
        <v>164180</v>
      </c>
      <c r="AA404" s="93"/>
      <c r="AB404" s="111">
        <v>0</v>
      </c>
      <c r="AC404" s="112">
        <v>0</v>
      </c>
      <c r="AD404" s="112">
        <v>0</v>
      </c>
      <c r="AE404" s="112">
        <v>0</v>
      </c>
      <c r="AF404" s="112">
        <v>0</v>
      </c>
      <c r="AG404" s="113">
        <v>0</v>
      </c>
    </row>
    <row r="405" spans="1:33" x14ac:dyDescent="0.2">
      <c r="A405" s="101">
        <v>464</v>
      </c>
      <c r="B405" s="102">
        <v>464168291</v>
      </c>
      <c r="C405" s="103" t="s">
        <v>523</v>
      </c>
      <c r="D405" s="104">
        <v>168</v>
      </c>
      <c r="E405" s="103" t="s">
        <v>200</v>
      </c>
      <c r="F405" s="104">
        <v>291</v>
      </c>
      <c r="G405" s="103" t="s">
        <v>323</v>
      </c>
      <c r="H405" s="105">
        <v>26</v>
      </c>
      <c r="I405" s="106">
        <v>8984</v>
      </c>
      <c r="J405" s="106">
        <v>4950</v>
      </c>
      <c r="K405" s="106">
        <v>0</v>
      </c>
      <c r="L405" s="106">
        <v>937.65</v>
      </c>
      <c r="M405" s="107">
        <v>14871.65</v>
      </c>
      <c r="O405" s="108">
        <v>0</v>
      </c>
      <c r="P405" s="105">
        <v>0</v>
      </c>
      <c r="Q405" s="109">
        <v>0.09</v>
      </c>
      <c r="R405" s="109">
        <v>1.5155534596840336E-2</v>
      </c>
      <c r="S405" s="110">
        <v>0</v>
      </c>
      <c r="U405" s="111">
        <v>362284</v>
      </c>
      <c r="V405" s="112">
        <v>0</v>
      </c>
      <c r="W405" s="112">
        <v>0</v>
      </c>
      <c r="X405" s="112">
        <v>0</v>
      </c>
      <c r="Y405" s="112">
        <v>24379</v>
      </c>
      <c r="Z405" s="113">
        <v>386663</v>
      </c>
      <c r="AA405" s="93"/>
      <c r="AB405" s="111">
        <v>5</v>
      </c>
      <c r="AC405" s="112">
        <v>0</v>
      </c>
      <c r="AD405" s="112">
        <v>0</v>
      </c>
      <c r="AE405" s="112">
        <v>0</v>
      </c>
      <c r="AF405" s="112">
        <v>0</v>
      </c>
      <c r="AG405" s="113">
        <v>0</v>
      </c>
    </row>
    <row r="406" spans="1:33" x14ac:dyDescent="0.2">
      <c r="A406" s="101">
        <v>466</v>
      </c>
      <c r="B406" s="102">
        <v>466700096</v>
      </c>
      <c r="C406" s="103" t="s">
        <v>524</v>
      </c>
      <c r="D406" s="104">
        <v>700</v>
      </c>
      <c r="E406" s="103" t="s">
        <v>417</v>
      </c>
      <c r="F406" s="104">
        <v>96</v>
      </c>
      <c r="G406" s="103" t="s">
        <v>128</v>
      </c>
      <c r="H406" s="105">
        <v>3</v>
      </c>
      <c r="I406" s="106">
        <v>10556</v>
      </c>
      <c r="J406" s="106">
        <v>5607</v>
      </c>
      <c r="K406" s="106">
        <v>0</v>
      </c>
      <c r="L406" s="106">
        <v>937.65</v>
      </c>
      <c r="M406" s="107">
        <v>17100.650000000001</v>
      </c>
      <c r="O406" s="108">
        <v>0</v>
      </c>
      <c r="P406" s="105">
        <v>0</v>
      </c>
      <c r="Q406" s="109">
        <v>0.09</v>
      </c>
      <c r="R406" s="109">
        <v>3.5295987191695036E-2</v>
      </c>
      <c r="S406" s="110">
        <v>0</v>
      </c>
      <c r="U406" s="111">
        <v>48489</v>
      </c>
      <c r="V406" s="112">
        <v>0</v>
      </c>
      <c r="W406" s="112">
        <v>0</v>
      </c>
      <c r="X406" s="112">
        <v>0</v>
      </c>
      <c r="Y406" s="112">
        <v>2813</v>
      </c>
      <c r="Z406" s="113">
        <v>51302</v>
      </c>
      <c r="AA406" s="93"/>
      <c r="AB406" s="111">
        <v>2</v>
      </c>
      <c r="AC406" s="112">
        <v>0</v>
      </c>
      <c r="AD406" s="112">
        <v>0</v>
      </c>
      <c r="AE406" s="112">
        <v>0</v>
      </c>
      <c r="AF406" s="112">
        <v>0</v>
      </c>
      <c r="AG406" s="113">
        <v>0</v>
      </c>
    </row>
    <row r="407" spans="1:33" x14ac:dyDescent="0.2">
      <c r="A407" s="101">
        <v>466</v>
      </c>
      <c r="B407" s="102">
        <v>466700700</v>
      </c>
      <c r="C407" s="103" t="s">
        <v>524</v>
      </c>
      <c r="D407" s="104">
        <v>700</v>
      </c>
      <c r="E407" s="103" t="s">
        <v>417</v>
      </c>
      <c r="F407" s="104">
        <v>700</v>
      </c>
      <c r="G407" s="103" t="s">
        <v>417</v>
      </c>
      <c r="H407" s="105">
        <v>28</v>
      </c>
      <c r="I407" s="106">
        <v>12285</v>
      </c>
      <c r="J407" s="106">
        <v>14373</v>
      </c>
      <c r="K407" s="106">
        <v>0</v>
      </c>
      <c r="L407" s="106">
        <v>937.65</v>
      </c>
      <c r="M407" s="107">
        <v>27595.65</v>
      </c>
      <c r="O407" s="108">
        <v>0</v>
      </c>
      <c r="P407" s="105">
        <v>0</v>
      </c>
      <c r="Q407" s="109">
        <v>0.09</v>
      </c>
      <c r="R407" s="109">
        <v>3.7127547464234197E-2</v>
      </c>
      <c r="S407" s="110">
        <v>0</v>
      </c>
      <c r="U407" s="111">
        <v>746424</v>
      </c>
      <c r="V407" s="112">
        <v>0</v>
      </c>
      <c r="W407" s="112">
        <v>0</v>
      </c>
      <c r="X407" s="112">
        <v>0</v>
      </c>
      <c r="Y407" s="112">
        <v>26254</v>
      </c>
      <c r="Z407" s="113">
        <v>772678</v>
      </c>
      <c r="AA407" s="93"/>
      <c r="AB407" s="111">
        <v>1</v>
      </c>
      <c r="AC407" s="112">
        <v>0</v>
      </c>
      <c r="AD407" s="112">
        <v>0</v>
      </c>
      <c r="AE407" s="112">
        <v>0</v>
      </c>
      <c r="AF407" s="112">
        <v>0</v>
      </c>
      <c r="AG407" s="113">
        <v>0</v>
      </c>
    </row>
    <row r="408" spans="1:33" x14ac:dyDescent="0.2">
      <c r="A408" s="101">
        <v>466</v>
      </c>
      <c r="B408" s="102">
        <v>466774089</v>
      </c>
      <c r="C408" s="103" t="s">
        <v>524</v>
      </c>
      <c r="D408" s="104">
        <v>774</v>
      </c>
      <c r="E408" s="103" t="s">
        <v>440</v>
      </c>
      <c r="F408" s="104">
        <v>89</v>
      </c>
      <c r="G408" s="103" t="s">
        <v>121</v>
      </c>
      <c r="H408" s="105">
        <v>37</v>
      </c>
      <c r="I408" s="106">
        <v>10903</v>
      </c>
      <c r="J408" s="106">
        <v>17274</v>
      </c>
      <c r="K408" s="106">
        <v>0</v>
      </c>
      <c r="L408" s="106">
        <v>937.65</v>
      </c>
      <c r="M408" s="107">
        <v>29114.65</v>
      </c>
      <c r="O408" s="108">
        <v>0</v>
      </c>
      <c r="P408" s="105">
        <v>0</v>
      </c>
      <c r="Q408" s="109">
        <v>0.09</v>
      </c>
      <c r="R408" s="109">
        <v>8.8526729212229593E-2</v>
      </c>
      <c r="S408" s="110">
        <v>0</v>
      </c>
      <c r="U408" s="111">
        <v>1042549</v>
      </c>
      <c r="V408" s="112">
        <v>0</v>
      </c>
      <c r="W408" s="112">
        <v>0</v>
      </c>
      <c r="X408" s="112">
        <v>0</v>
      </c>
      <c r="Y408" s="112">
        <v>34693</v>
      </c>
      <c r="Z408" s="113">
        <v>1077242</v>
      </c>
      <c r="AA408" s="93"/>
      <c r="AB408" s="111">
        <v>3</v>
      </c>
      <c r="AC408" s="112">
        <v>0</v>
      </c>
      <c r="AD408" s="112">
        <v>0</v>
      </c>
      <c r="AE408" s="112">
        <v>0</v>
      </c>
      <c r="AF408" s="112">
        <v>0</v>
      </c>
      <c r="AG408" s="113">
        <v>0</v>
      </c>
    </row>
    <row r="409" spans="1:33" x14ac:dyDescent="0.2">
      <c r="A409" s="101">
        <v>466</v>
      </c>
      <c r="B409" s="102">
        <v>466774221</v>
      </c>
      <c r="C409" s="103" t="s">
        <v>524</v>
      </c>
      <c r="D409" s="104">
        <v>774</v>
      </c>
      <c r="E409" s="103" t="s">
        <v>440</v>
      </c>
      <c r="F409" s="104">
        <v>221</v>
      </c>
      <c r="G409" s="103" t="s">
        <v>253</v>
      </c>
      <c r="H409" s="105">
        <v>31</v>
      </c>
      <c r="I409" s="106">
        <v>11176</v>
      </c>
      <c r="J409" s="106">
        <v>13967</v>
      </c>
      <c r="K409" s="106">
        <v>0</v>
      </c>
      <c r="L409" s="106">
        <v>937.65</v>
      </c>
      <c r="M409" s="107">
        <v>26080.65</v>
      </c>
      <c r="O409" s="108">
        <v>0</v>
      </c>
      <c r="P409" s="105">
        <v>0</v>
      </c>
      <c r="Q409" s="109">
        <v>0.09</v>
      </c>
      <c r="R409" s="109">
        <v>7.3240261937937881E-2</v>
      </c>
      <c r="S409" s="110">
        <v>0</v>
      </c>
      <c r="U409" s="111">
        <v>779433</v>
      </c>
      <c r="V409" s="112">
        <v>0</v>
      </c>
      <c r="W409" s="112">
        <v>0</v>
      </c>
      <c r="X409" s="112">
        <v>0</v>
      </c>
      <c r="Y409" s="112">
        <v>29069</v>
      </c>
      <c r="Z409" s="113">
        <v>808502</v>
      </c>
      <c r="AA409" s="93"/>
      <c r="AB409" s="111">
        <v>1</v>
      </c>
      <c r="AC409" s="112">
        <v>0</v>
      </c>
      <c r="AD409" s="112">
        <v>0</v>
      </c>
      <c r="AE409" s="112">
        <v>0</v>
      </c>
      <c r="AF409" s="112">
        <v>0</v>
      </c>
      <c r="AG409" s="113">
        <v>0</v>
      </c>
    </row>
    <row r="410" spans="1:33" x14ac:dyDescent="0.2">
      <c r="A410" s="101">
        <v>466</v>
      </c>
      <c r="B410" s="102">
        <v>466774296</v>
      </c>
      <c r="C410" s="103" t="s">
        <v>524</v>
      </c>
      <c r="D410" s="104">
        <v>774</v>
      </c>
      <c r="E410" s="103" t="s">
        <v>440</v>
      </c>
      <c r="F410" s="104">
        <v>296</v>
      </c>
      <c r="G410" s="103" t="s">
        <v>328</v>
      </c>
      <c r="H410" s="105">
        <v>30</v>
      </c>
      <c r="I410" s="106">
        <v>10977</v>
      </c>
      <c r="J410" s="106">
        <v>14455</v>
      </c>
      <c r="K410" s="106">
        <v>0</v>
      </c>
      <c r="L410" s="106">
        <v>937.65</v>
      </c>
      <c r="M410" s="107">
        <v>26369.65</v>
      </c>
      <c r="O410" s="108">
        <v>0</v>
      </c>
      <c r="P410" s="105">
        <v>0</v>
      </c>
      <c r="Q410" s="109">
        <v>0.09</v>
      </c>
      <c r="R410" s="109">
        <v>7.9484998432533926E-2</v>
      </c>
      <c r="S410" s="110">
        <v>0</v>
      </c>
      <c r="U410" s="111">
        <v>762960</v>
      </c>
      <c r="V410" s="112">
        <v>0</v>
      </c>
      <c r="W410" s="112">
        <v>0</v>
      </c>
      <c r="X410" s="112">
        <v>0</v>
      </c>
      <c r="Y410" s="112">
        <v>28130</v>
      </c>
      <c r="Z410" s="113">
        <v>791090</v>
      </c>
      <c r="AA410" s="93"/>
      <c r="AB410" s="111">
        <v>4</v>
      </c>
      <c r="AC410" s="112">
        <v>0</v>
      </c>
      <c r="AD410" s="112">
        <v>0</v>
      </c>
      <c r="AE410" s="112">
        <v>0</v>
      </c>
      <c r="AF410" s="112">
        <v>0</v>
      </c>
      <c r="AG410" s="113">
        <v>0</v>
      </c>
    </row>
    <row r="411" spans="1:33" x14ac:dyDescent="0.2">
      <c r="A411" s="101">
        <v>466</v>
      </c>
      <c r="B411" s="102">
        <v>466774774</v>
      </c>
      <c r="C411" s="103" t="s">
        <v>524</v>
      </c>
      <c r="D411" s="104">
        <v>774</v>
      </c>
      <c r="E411" s="103" t="s">
        <v>440</v>
      </c>
      <c r="F411" s="104">
        <v>774</v>
      </c>
      <c r="G411" s="103" t="s">
        <v>440</v>
      </c>
      <c r="H411" s="105">
        <v>51</v>
      </c>
      <c r="I411" s="106">
        <v>10295</v>
      </c>
      <c r="J411" s="106">
        <v>19662</v>
      </c>
      <c r="K411" s="106">
        <v>0</v>
      </c>
      <c r="L411" s="106">
        <v>937.65</v>
      </c>
      <c r="M411" s="107">
        <v>30894.65</v>
      </c>
      <c r="O411" s="108">
        <v>13.895961017454505</v>
      </c>
      <c r="P411" s="105">
        <v>0</v>
      </c>
      <c r="Q411" s="109">
        <v>0.09</v>
      </c>
      <c r="R411" s="109">
        <v>0.1237062089698437</v>
      </c>
      <c r="S411" s="110">
        <v>0</v>
      </c>
      <c r="U411" s="111">
        <v>1944089</v>
      </c>
      <c r="V411" s="112">
        <v>0</v>
      </c>
      <c r="W411" s="112">
        <v>-416281.30419988459</v>
      </c>
      <c r="X411" s="112">
        <v>0</v>
      </c>
      <c r="Y411" s="112">
        <v>47820</v>
      </c>
      <c r="Z411" s="113">
        <v>1575627.6958001154</v>
      </c>
      <c r="AA411" s="93"/>
      <c r="AB411" s="111">
        <v>29</v>
      </c>
      <c r="AC411" s="112">
        <v>13.895961017454505</v>
      </c>
      <c r="AD411" s="112">
        <v>416281.30419988459</v>
      </c>
      <c r="AE411" s="112">
        <v>0</v>
      </c>
      <c r="AF411" s="112">
        <v>13029</v>
      </c>
      <c r="AG411" s="113">
        <v>429311</v>
      </c>
    </row>
    <row r="412" spans="1:33" x14ac:dyDescent="0.2">
      <c r="A412" s="101">
        <v>469</v>
      </c>
      <c r="B412" s="102">
        <v>469035035</v>
      </c>
      <c r="C412" s="103" t="s">
        <v>525</v>
      </c>
      <c r="D412" s="104">
        <v>35</v>
      </c>
      <c r="E412" s="103" t="s">
        <v>67</v>
      </c>
      <c r="F412" s="104">
        <v>35</v>
      </c>
      <c r="G412" s="103" t="s">
        <v>67</v>
      </c>
      <c r="H412" s="105">
        <v>1224</v>
      </c>
      <c r="I412" s="106">
        <v>13964</v>
      </c>
      <c r="J412" s="106">
        <v>4815</v>
      </c>
      <c r="K412" s="106">
        <v>0</v>
      </c>
      <c r="L412" s="106">
        <v>937.65</v>
      </c>
      <c r="M412" s="107">
        <v>19716.650000000001</v>
      </c>
      <c r="O412" s="108">
        <v>0</v>
      </c>
      <c r="P412" s="105">
        <v>0</v>
      </c>
      <c r="Q412" s="109">
        <v>0.18</v>
      </c>
      <c r="R412" s="109">
        <v>0.16912741853149985</v>
      </c>
      <c r="S412" s="110">
        <v>0</v>
      </c>
      <c r="U412" s="111">
        <v>22985496</v>
      </c>
      <c r="V412" s="112">
        <v>0</v>
      </c>
      <c r="W412" s="112">
        <v>0</v>
      </c>
      <c r="X412" s="112">
        <v>0</v>
      </c>
      <c r="Y412" s="112">
        <v>1147680</v>
      </c>
      <c r="Z412" s="113">
        <v>24133176</v>
      </c>
      <c r="AA412" s="93"/>
      <c r="AB412" s="111">
        <v>0</v>
      </c>
      <c r="AC412" s="112">
        <v>0</v>
      </c>
      <c r="AD412" s="112">
        <v>0</v>
      </c>
      <c r="AE412" s="112">
        <v>0</v>
      </c>
      <c r="AF412" s="112">
        <v>0</v>
      </c>
      <c r="AG412" s="113">
        <v>0</v>
      </c>
    </row>
    <row r="413" spans="1:33" x14ac:dyDescent="0.2">
      <c r="A413" s="101">
        <v>469</v>
      </c>
      <c r="B413" s="102">
        <v>469035044</v>
      </c>
      <c r="C413" s="103" t="s">
        <v>525</v>
      </c>
      <c r="D413" s="104">
        <v>35</v>
      </c>
      <c r="E413" s="103" t="s">
        <v>67</v>
      </c>
      <c r="F413" s="104">
        <v>44</v>
      </c>
      <c r="G413" s="103" t="s">
        <v>76</v>
      </c>
      <c r="H413" s="105">
        <v>4</v>
      </c>
      <c r="I413" s="106">
        <v>14330</v>
      </c>
      <c r="J413" s="106">
        <v>289</v>
      </c>
      <c r="K413" s="106">
        <v>0</v>
      </c>
      <c r="L413" s="106">
        <v>937.65</v>
      </c>
      <c r="M413" s="107">
        <v>15556.65</v>
      </c>
      <c r="O413" s="108">
        <v>0</v>
      </c>
      <c r="P413" s="105">
        <v>0</v>
      </c>
      <c r="Q413" s="109">
        <v>0.18</v>
      </c>
      <c r="R413" s="109">
        <v>6.2873237656336595E-2</v>
      </c>
      <c r="S413" s="110">
        <v>0</v>
      </c>
      <c r="U413" s="111">
        <v>58476</v>
      </c>
      <c r="V413" s="112">
        <v>0</v>
      </c>
      <c r="W413" s="112">
        <v>0</v>
      </c>
      <c r="X413" s="112">
        <v>0</v>
      </c>
      <c r="Y413" s="112">
        <v>3752</v>
      </c>
      <c r="Z413" s="113">
        <v>62228</v>
      </c>
      <c r="AA413" s="93"/>
      <c r="AB413" s="111">
        <v>0</v>
      </c>
      <c r="AC413" s="112">
        <v>0</v>
      </c>
      <c r="AD413" s="112">
        <v>0</v>
      </c>
      <c r="AE413" s="112">
        <v>0</v>
      </c>
      <c r="AF413" s="112">
        <v>0</v>
      </c>
      <c r="AG413" s="113">
        <v>0</v>
      </c>
    </row>
    <row r="414" spans="1:33" x14ac:dyDescent="0.2">
      <c r="A414" s="101">
        <v>469</v>
      </c>
      <c r="B414" s="102">
        <v>469035050</v>
      </c>
      <c r="C414" s="103" t="s">
        <v>525</v>
      </c>
      <c r="D414" s="104">
        <v>35</v>
      </c>
      <c r="E414" s="103" t="s">
        <v>67</v>
      </c>
      <c r="F414" s="104">
        <v>50</v>
      </c>
      <c r="G414" s="103" t="s">
        <v>82</v>
      </c>
      <c r="H414" s="105">
        <v>2</v>
      </c>
      <c r="I414" s="106">
        <v>9728</v>
      </c>
      <c r="J414" s="106">
        <v>4138</v>
      </c>
      <c r="K414" s="106">
        <v>0</v>
      </c>
      <c r="L414" s="106">
        <v>937.65</v>
      </c>
      <c r="M414" s="107">
        <v>14803.65</v>
      </c>
      <c r="O414" s="108">
        <v>0</v>
      </c>
      <c r="P414" s="105">
        <v>0</v>
      </c>
      <c r="Q414" s="109">
        <v>0.09</v>
      </c>
      <c r="R414" s="109">
        <v>4.5327102568384322E-3</v>
      </c>
      <c r="S414" s="110">
        <v>0</v>
      </c>
      <c r="U414" s="111">
        <v>27732</v>
      </c>
      <c r="V414" s="112">
        <v>0</v>
      </c>
      <c r="W414" s="112">
        <v>0</v>
      </c>
      <c r="X414" s="112">
        <v>0</v>
      </c>
      <c r="Y414" s="112">
        <v>1875</v>
      </c>
      <c r="Z414" s="113">
        <v>29607</v>
      </c>
      <c r="AA414" s="93"/>
      <c r="AB414" s="111">
        <v>0</v>
      </c>
      <c r="AC414" s="112">
        <v>0</v>
      </c>
      <c r="AD414" s="112">
        <v>0</v>
      </c>
      <c r="AE414" s="112">
        <v>0</v>
      </c>
      <c r="AF414" s="112">
        <v>0</v>
      </c>
      <c r="AG414" s="113">
        <v>0</v>
      </c>
    </row>
    <row r="415" spans="1:33" x14ac:dyDescent="0.2">
      <c r="A415" s="101">
        <v>469</v>
      </c>
      <c r="B415" s="102">
        <v>469035073</v>
      </c>
      <c r="C415" s="103" t="s">
        <v>525</v>
      </c>
      <c r="D415" s="104">
        <v>35</v>
      </c>
      <c r="E415" s="103" t="s">
        <v>67</v>
      </c>
      <c r="F415" s="104">
        <v>73</v>
      </c>
      <c r="G415" s="103" t="s">
        <v>105</v>
      </c>
      <c r="H415" s="105">
        <v>1</v>
      </c>
      <c r="I415" s="106">
        <v>16181</v>
      </c>
      <c r="J415" s="106">
        <v>11272</v>
      </c>
      <c r="K415" s="106">
        <v>0</v>
      </c>
      <c r="L415" s="106">
        <v>937.65</v>
      </c>
      <c r="M415" s="107">
        <v>28390.65</v>
      </c>
      <c r="O415" s="108">
        <v>0</v>
      </c>
      <c r="P415" s="105">
        <v>0</v>
      </c>
      <c r="Q415" s="109">
        <v>0.09</v>
      </c>
      <c r="R415" s="109">
        <v>1.0020606113344996E-2</v>
      </c>
      <c r="S415" s="110">
        <v>0</v>
      </c>
      <c r="U415" s="111">
        <v>27453</v>
      </c>
      <c r="V415" s="112">
        <v>0</v>
      </c>
      <c r="W415" s="112">
        <v>0</v>
      </c>
      <c r="X415" s="112">
        <v>0</v>
      </c>
      <c r="Y415" s="112">
        <v>938</v>
      </c>
      <c r="Z415" s="113">
        <v>28391</v>
      </c>
      <c r="AA415" s="93"/>
      <c r="AB415" s="111">
        <v>0</v>
      </c>
      <c r="AC415" s="112">
        <v>0</v>
      </c>
      <c r="AD415" s="112">
        <v>0</v>
      </c>
      <c r="AE415" s="112">
        <v>0</v>
      </c>
      <c r="AF415" s="112">
        <v>0</v>
      </c>
      <c r="AG415" s="113">
        <v>0</v>
      </c>
    </row>
    <row r="416" spans="1:33" x14ac:dyDescent="0.2">
      <c r="A416" s="101">
        <v>469</v>
      </c>
      <c r="B416" s="102">
        <v>469035093</v>
      </c>
      <c r="C416" s="103" t="s">
        <v>525</v>
      </c>
      <c r="D416" s="104">
        <v>35</v>
      </c>
      <c r="E416" s="103" t="s">
        <v>67</v>
      </c>
      <c r="F416" s="104">
        <v>93</v>
      </c>
      <c r="G416" s="103" t="s">
        <v>125</v>
      </c>
      <c r="H416" s="105">
        <v>1</v>
      </c>
      <c r="I416" s="106">
        <v>11260</v>
      </c>
      <c r="J416" s="106">
        <v>559</v>
      </c>
      <c r="K416" s="106">
        <v>0</v>
      </c>
      <c r="L416" s="106">
        <v>937.65</v>
      </c>
      <c r="M416" s="107">
        <v>12756.65</v>
      </c>
      <c r="O416" s="108">
        <v>0</v>
      </c>
      <c r="P416" s="105">
        <v>0</v>
      </c>
      <c r="Q416" s="109">
        <v>0.09</v>
      </c>
      <c r="R416" s="109">
        <v>7.926438503009009E-2</v>
      </c>
      <c r="S416" s="110">
        <v>0</v>
      </c>
      <c r="U416" s="111">
        <v>11819</v>
      </c>
      <c r="V416" s="112">
        <v>0</v>
      </c>
      <c r="W416" s="112">
        <v>0</v>
      </c>
      <c r="X416" s="112">
        <v>0</v>
      </c>
      <c r="Y416" s="112">
        <v>938</v>
      </c>
      <c r="Z416" s="113">
        <v>12757</v>
      </c>
      <c r="AA416" s="93"/>
      <c r="AB416" s="111">
        <v>0</v>
      </c>
      <c r="AC416" s="112">
        <v>0</v>
      </c>
      <c r="AD416" s="112">
        <v>0</v>
      </c>
      <c r="AE416" s="112">
        <v>0</v>
      </c>
      <c r="AF416" s="112">
        <v>0</v>
      </c>
      <c r="AG416" s="113">
        <v>0</v>
      </c>
    </row>
    <row r="417" spans="1:33" x14ac:dyDescent="0.2">
      <c r="A417" s="101">
        <v>469</v>
      </c>
      <c r="B417" s="102">
        <v>469035163</v>
      </c>
      <c r="C417" s="103" t="s">
        <v>525</v>
      </c>
      <c r="D417" s="104">
        <v>35</v>
      </c>
      <c r="E417" s="103" t="s">
        <v>67</v>
      </c>
      <c r="F417" s="104">
        <v>163</v>
      </c>
      <c r="G417" s="103" t="s">
        <v>195</v>
      </c>
      <c r="H417" s="105">
        <v>1</v>
      </c>
      <c r="I417" s="106">
        <v>16181</v>
      </c>
      <c r="J417" s="106">
        <v>181</v>
      </c>
      <c r="K417" s="106">
        <v>0</v>
      </c>
      <c r="L417" s="106">
        <v>937.65</v>
      </c>
      <c r="M417" s="107">
        <v>17299.650000000001</v>
      </c>
      <c r="O417" s="108">
        <v>0</v>
      </c>
      <c r="P417" s="105">
        <v>0</v>
      </c>
      <c r="Q417" s="109">
        <v>0.09</v>
      </c>
      <c r="R417" s="109">
        <v>9.7438916190428812E-2</v>
      </c>
      <c r="S417" s="110">
        <v>0</v>
      </c>
      <c r="U417" s="111">
        <v>16362</v>
      </c>
      <c r="V417" s="112">
        <v>0</v>
      </c>
      <c r="W417" s="112">
        <v>0</v>
      </c>
      <c r="X417" s="112">
        <v>0</v>
      </c>
      <c r="Y417" s="112">
        <v>938</v>
      </c>
      <c r="Z417" s="113">
        <v>17300</v>
      </c>
      <c r="AA417" s="93"/>
      <c r="AB417" s="111">
        <v>0</v>
      </c>
      <c r="AC417" s="112">
        <v>0</v>
      </c>
      <c r="AD417" s="112">
        <v>0</v>
      </c>
      <c r="AE417" s="112">
        <v>0</v>
      </c>
      <c r="AF417" s="112">
        <v>0</v>
      </c>
      <c r="AG417" s="113">
        <v>0</v>
      </c>
    </row>
    <row r="418" spans="1:33" x14ac:dyDescent="0.2">
      <c r="A418" s="101">
        <v>469</v>
      </c>
      <c r="B418" s="102">
        <v>469035165</v>
      </c>
      <c r="C418" s="103" t="s">
        <v>525</v>
      </c>
      <c r="D418" s="104">
        <v>35</v>
      </c>
      <c r="E418" s="103" t="s">
        <v>67</v>
      </c>
      <c r="F418" s="104">
        <v>165</v>
      </c>
      <c r="G418" s="103" t="s">
        <v>197</v>
      </c>
      <c r="H418" s="105">
        <v>1</v>
      </c>
      <c r="I418" s="106">
        <v>11260</v>
      </c>
      <c r="J418" s="106">
        <v>423</v>
      </c>
      <c r="K418" s="106">
        <v>0</v>
      </c>
      <c r="L418" s="106">
        <v>937.65</v>
      </c>
      <c r="M418" s="107">
        <v>12620.65</v>
      </c>
      <c r="O418" s="108">
        <v>0</v>
      </c>
      <c r="P418" s="105">
        <v>0</v>
      </c>
      <c r="Q418" s="109">
        <v>9.8299999999999998E-2</v>
      </c>
      <c r="R418" s="109">
        <v>0.1089244649244638</v>
      </c>
      <c r="S418" s="110">
        <v>0</v>
      </c>
      <c r="U418" s="111">
        <v>11683</v>
      </c>
      <c r="V418" s="112">
        <v>0</v>
      </c>
      <c r="W418" s="112">
        <v>0</v>
      </c>
      <c r="X418" s="112">
        <v>0</v>
      </c>
      <c r="Y418" s="112">
        <v>938</v>
      </c>
      <c r="Z418" s="113">
        <v>12621</v>
      </c>
      <c r="AA418" s="93"/>
      <c r="AB418" s="111">
        <v>0</v>
      </c>
      <c r="AC418" s="112">
        <v>0</v>
      </c>
      <c r="AD418" s="112">
        <v>0</v>
      </c>
      <c r="AE418" s="112">
        <v>0</v>
      </c>
      <c r="AF418" s="112">
        <v>0</v>
      </c>
      <c r="AG418" s="113">
        <v>0</v>
      </c>
    </row>
    <row r="419" spans="1:33" x14ac:dyDescent="0.2">
      <c r="A419" s="101">
        <v>469</v>
      </c>
      <c r="B419" s="102">
        <v>469035176</v>
      </c>
      <c r="C419" s="103" t="s">
        <v>525</v>
      </c>
      <c r="D419" s="104">
        <v>35</v>
      </c>
      <c r="E419" s="103" t="s">
        <v>67</v>
      </c>
      <c r="F419" s="104">
        <v>176</v>
      </c>
      <c r="G419" s="103" t="s">
        <v>208</v>
      </c>
      <c r="H419" s="105">
        <v>2</v>
      </c>
      <c r="I419" s="106">
        <v>12642.869099404985</v>
      </c>
      <c r="J419" s="106">
        <v>4528</v>
      </c>
      <c r="K419" s="106">
        <v>0</v>
      </c>
      <c r="L419" s="106">
        <v>937.65</v>
      </c>
      <c r="M419" s="107">
        <v>18108.519099404984</v>
      </c>
      <c r="O419" s="108">
        <v>0</v>
      </c>
      <c r="P419" s="105">
        <v>0</v>
      </c>
      <c r="Q419" s="109">
        <v>0.09</v>
      </c>
      <c r="R419" s="109">
        <v>9.1492336245101724E-2</v>
      </c>
      <c r="S419" s="110">
        <v>0</v>
      </c>
      <c r="U419" s="111">
        <v>34342</v>
      </c>
      <c r="V419" s="112">
        <v>0</v>
      </c>
      <c r="W419" s="112">
        <v>0</v>
      </c>
      <c r="X419" s="112">
        <v>0</v>
      </c>
      <c r="Y419" s="112">
        <v>1875</v>
      </c>
      <c r="Z419" s="113">
        <v>36217</v>
      </c>
      <c r="AA419" s="93"/>
      <c r="AB419" s="111">
        <v>0</v>
      </c>
      <c r="AC419" s="112">
        <v>0</v>
      </c>
      <c r="AD419" s="112">
        <v>0</v>
      </c>
      <c r="AE419" s="112">
        <v>0</v>
      </c>
      <c r="AF419" s="112">
        <v>0</v>
      </c>
      <c r="AG419" s="113">
        <v>0</v>
      </c>
    </row>
    <row r="420" spans="1:33" x14ac:dyDescent="0.2">
      <c r="A420" s="101">
        <v>469</v>
      </c>
      <c r="B420" s="102">
        <v>469035207</v>
      </c>
      <c r="C420" s="103" t="s">
        <v>525</v>
      </c>
      <c r="D420" s="104">
        <v>35</v>
      </c>
      <c r="E420" s="103" t="s">
        <v>67</v>
      </c>
      <c r="F420" s="104">
        <v>207</v>
      </c>
      <c r="G420" s="103" t="s">
        <v>239</v>
      </c>
      <c r="H420" s="105">
        <v>1</v>
      </c>
      <c r="I420" s="106">
        <v>16181</v>
      </c>
      <c r="J420" s="106">
        <v>10287</v>
      </c>
      <c r="K420" s="106">
        <v>0</v>
      </c>
      <c r="L420" s="106">
        <v>937.65</v>
      </c>
      <c r="M420" s="107">
        <v>27405.65</v>
      </c>
      <c r="O420" s="108">
        <v>0</v>
      </c>
      <c r="P420" s="105">
        <v>0</v>
      </c>
      <c r="Q420" s="109">
        <v>0.09</v>
      </c>
      <c r="R420" s="109">
        <v>6.0346802642817184E-4</v>
      </c>
      <c r="S420" s="110">
        <v>0</v>
      </c>
      <c r="U420" s="111">
        <v>26468</v>
      </c>
      <c r="V420" s="112">
        <v>0</v>
      </c>
      <c r="W420" s="112">
        <v>0</v>
      </c>
      <c r="X420" s="112">
        <v>0</v>
      </c>
      <c r="Y420" s="112">
        <v>938</v>
      </c>
      <c r="Z420" s="113">
        <v>27406</v>
      </c>
      <c r="AA420" s="93"/>
      <c r="AB420" s="111">
        <v>0</v>
      </c>
      <c r="AC420" s="112">
        <v>0</v>
      </c>
      <c r="AD420" s="112">
        <v>0</v>
      </c>
      <c r="AE420" s="112">
        <v>0</v>
      </c>
      <c r="AF420" s="112">
        <v>0</v>
      </c>
      <c r="AG420" s="113">
        <v>0</v>
      </c>
    </row>
    <row r="421" spans="1:33" x14ac:dyDescent="0.2">
      <c r="A421" s="101">
        <v>469</v>
      </c>
      <c r="B421" s="102">
        <v>469035243</v>
      </c>
      <c r="C421" s="103" t="s">
        <v>525</v>
      </c>
      <c r="D421" s="104">
        <v>35</v>
      </c>
      <c r="E421" s="103" t="s">
        <v>67</v>
      </c>
      <c r="F421" s="104">
        <v>243</v>
      </c>
      <c r="G421" s="103" t="s">
        <v>275</v>
      </c>
      <c r="H421" s="105">
        <v>1</v>
      </c>
      <c r="I421" s="106">
        <v>17081</v>
      </c>
      <c r="J421" s="106">
        <v>3550</v>
      </c>
      <c r="K421" s="106">
        <v>0</v>
      </c>
      <c r="L421" s="106">
        <v>937.65</v>
      </c>
      <c r="M421" s="107">
        <v>21568.65</v>
      </c>
      <c r="O421" s="108">
        <v>0</v>
      </c>
      <c r="P421" s="105">
        <v>0</v>
      </c>
      <c r="Q421" s="109">
        <v>0.09</v>
      </c>
      <c r="R421" s="109">
        <v>5.196919586008473E-3</v>
      </c>
      <c r="S421" s="110">
        <v>0</v>
      </c>
      <c r="U421" s="111">
        <v>20631</v>
      </c>
      <c r="V421" s="112">
        <v>0</v>
      </c>
      <c r="W421" s="112">
        <v>0</v>
      </c>
      <c r="X421" s="112">
        <v>0</v>
      </c>
      <c r="Y421" s="112">
        <v>938</v>
      </c>
      <c r="Z421" s="113">
        <v>21569</v>
      </c>
      <c r="AA421" s="93"/>
      <c r="AB421" s="111">
        <v>0</v>
      </c>
      <c r="AC421" s="112">
        <v>0</v>
      </c>
      <c r="AD421" s="112">
        <v>0</v>
      </c>
      <c r="AE421" s="112">
        <v>0</v>
      </c>
      <c r="AF421" s="112">
        <v>0</v>
      </c>
      <c r="AG421" s="113">
        <v>0</v>
      </c>
    </row>
    <row r="422" spans="1:33" x14ac:dyDescent="0.2">
      <c r="A422" s="101">
        <v>469</v>
      </c>
      <c r="B422" s="102">
        <v>469035244</v>
      </c>
      <c r="C422" s="103" t="s">
        <v>525</v>
      </c>
      <c r="D422" s="104">
        <v>35</v>
      </c>
      <c r="E422" s="103" t="s">
        <v>67</v>
      </c>
      <c r="F422" s="104">
        <v>244</v>
      </c>
      <c r="G422" s="103" t="s">
        <v>276</v>
      </c>
      <c r="H422" s="105">
        <v>7</v>
      </c>
      <c r="I422" s="106">
        <v>12840</v>
      </c>
      <c r="J422" s="106">
        <v>5003</v>
      </c>
      <c r="K422" s="106">
        <v>0</v>
      </c>
      <c r="L422" s="106">
        <v>937.65</v>
      </c>
      <c r="M422" s="107">
        <v>18780.650000000001</v>
      </c>
      <c r="O422" s="108">
        <v>2.3984248431763224</v>
      </c>
      <c r="P422" s="105">
        <v>0</v>
      </c>
      <c r="Q422" s="109">
        <v>0.09</v>
      </c>
      <c r="R422" s="109">
        <v>0.12055942472000247</v>
      </c>
      <c r="S422" s="110">
        <v>0</v>
      </c>
      <c r="U422" s="111">
        <v>167696</v>
      </c>
      <c r="V422" s="112">
        <v>0</v>
      </c>
      <c r="W422" s="112">
        <v>-42795.094476795122</v>
      </c>
      <c r="X422" s="112">
        <v>0</v>
      </c>
      <c r="Y422" s="112">
        <v>6565</v>
      </c>
      <c r="Z422" s="113">
        <v>131465.90552320488</v>
      </c>
      <c r="AA422" s="93"/>
      <c r="AB422" s="111">
        <v>3</v>
      </c>
      <c r="AC422" s="112">
        <v>2.3984248431763224</v>
      </c>
      <c r="AD422" s="112">
        <v>42795.094476795122</v>
      </c>
      <c r="AE422" s="112">
        <v>0</v>
      </c>
      <c r="AF422" s="112">
        <v>2249</v>
      </c>
      <c r="AG422" s="113">
        <v>45044</v>
      </c>
    </row>
    <row r="423" spans="1:33" x14ac:dyDescent="0.2">
      <c r="A423" s="101">
        <v>469</v>
      </c>
      <c r="B423" s="102">
        <v>469035285</v>
      </c>
      <c r="C423" s="103" t="s">
        <v>525</v>
      </c>
      <c r="D423" s="104">
        <v>35</v>
      </c>
      <c r="E423" s="103" t="s">
        <v>67</v>
      </c>
      <c r="F423" s="104">
        <v>285</v>
      </c>
      <c r="G423" s="103" t="s">
        <v>317</v>
      </c>
      <c r="H423" s="105">
        <v>2</v>
      </c>
      <c r="I423" s="106">
        <v>11260</v>
      </c>
      <c r="J423" s="106">
        <v>3176</v>
      </c>
      <c r="K423" s="106">
        <v>0</v>
      </c>
      <c r="L423" s="106">
        <v>937.65</v>
      </c>
      <c r="M423" s="107">
        <v>15373.65</v>
      </c>
      <c r="O423" s="108">
        <v>0</v>
      </c>
      <c r="P423" s="105">
        <v>0</v>
      </c>
      <c r="Q423" s="109">
        <v>0.09</v>
      </c>
      <c r="R423" s="109">
        <v>3.6335617660578738E-2</v>
      </c>
      <c r="S423" s="110">
        <v>0</v>
      </c>
      <c r="U423" s="111">
        <v>28872</v>
      </c>
      <c r="V423" s="112">
        <v>0</v>
      </c>
      <c r="W423" s="112">
        <v>0</v>
      </c>
      <c r="X423" s="112">
        <v>0</v>
      </c>
      <c r="Y423" s="112">
        <v>1876</v>
      </c>
      <c r="Z423" s="113">
        <v>30748</v>
      </c>
      <c r="AA423" s="93"/>
      <c r="AB423" s="111">
        <v>0</v>
      </c>
      <c r="AC423" s="112">
        <v>0</v>
      </c>
      <c r="AD423" s="112">
        <v>0</v>
      </c>
      <c r="AE423" s="112">
        <v>0</v>
      </c>
      <c r="AF423" s="112">
        <v>0</v>
      </c>
      <c r="AG423" s="113">
        <v>0</v>
      </c>
    </row>
    <row r="424" spans="1:33" x14ac:dyDescent="0.2">
      <c r="A424" s="101">
        <v>470</v>
      </c>
      <c r="B424" s="102">
        <v>470165009</v>
      </c>
      <c r="C424" s="103" t="s">
        <v>526</v>
      </c>
      <c r="D424" s="104">
        <v>165</v>
      </c>
      <c r="E424" s="103" t="s">
        <v>197</v>
      </c>
      <c r="F424" s="104">
        <v>9</v>
      </c>
      <c r="G424" s="103" t="s">
        <v>41</v>
      </c>
      <c r="H424" s="105">
        <v>4</v>
      </c>
      <c r="I424" s="106">
        <v>10392</v>
      </c>
      <c r="J424" s="106">
        <v>6641</v>
      </c>
      <c r="K424" s="106">
        <v>0</v>
      </c>
      <c r="L424" s="106">
        <v>937.65</v>
      </c>
      <c r="M424" s="107">
        <v>17970.650000000001</v>
      </c>
      <c r="O424" s="108">
        <v>0</v>
      </c>
      <c r="P424" s="105">
        <v>0</v>
      </c>
      <c r="Q424" s="109">
        <v>0.09</v>
      </c>
      <c r="R424" s="109">
        <v>1.8103446527849146E-3</v>
      </c>
      <c r="S424" s="110">
        <v>0</v>
      </c>
      <c r="U424" s="111">
        <v>68132</v>
      </c>
      <c r="V424" s="112">
        <v>0</v>
      </c>
      <c r="W424" s="112">
        <v>0</v>
      </c>
      <c r="X424" s="112">
        <v>0</v>
      </c>
      <c r="Y424" s="112">
        <v>3751</v>
      </c>
      <c r="Z424" s="113">
        <v>71883</v>
      </c>
      <c r="AA424" s="93"/>
      <c r="AB424" s="111">
        <v>0</v>
      </c>
      <c r="AC424" s="112">
        <v>0</v>
      </c>
      <c r="AD424" s="112">
        <v>0</v>
      </c>
      <c r="AE424" s="112">
        <v>0</v>
      </c>
      <c r="AF424" s="112">
        <v>0</v>
      </c>
      <c r="AG424" s="113">
        <v>0</v>
      </c>
    </row>
    <row r="425" spans="1:33" x14ac:dyDescent="0.2">
      <c r="A425" s="101">
        <v>470</v>
      </c>
      <c r="B425" s="102">
        <v>470165035</v>
      </c>
      <c r="C425" s="103" t="s">
        <v>526</v>
      </c>
      <c r="D425" s="104">
        <v>165</v>
      </c>
      <c r="E425" s="103" t="s">
        <v>197</v>
      </c>
      <c r="F425" s="104">
        <v>35</v>
      </c>
      <c r="G425" s="103" t="s">
        <v>67</v>
      </c>
      <c r="H425" s="105">
        <v>5</v>
      </c>
      <c r="I425" s="106">
        <v>9142</v>
      </c>
      <c r="J425" s="106">
        <v>3152</v>
      </c>
      <c r="K425" s="106">
        <v>0</v>
      </c>
      <c r="L425" s="106">
        <v>937.65</v>
      </c>
      <c r="M425" s="107">
        <v>13231.65</v>
      </c>
      <c r="O425" s="108">
        <v>0</v>
      </c>
      <c r="P425" s="105">
        <v>0</v>
      </c>
      <c r="Q425" s="109">
        <v>0.18</v>
      </c>
      <c r="R425" s="109">
        <v>0.16912741853149985</v>
      </c>
      <c r="S425" s="110">
        <v>0</v>
      </c>
      <c r="U425" s="111">
        <v>61470</v>
      </c>
      <c r="V425" s="112">
        <v>0</v>
      </c>
      <c r="W425" s="112">
        <v>0</v>
      </c>
      <c r="X425" s="112">
        <v>0</v>
      </c>
      <c r="Y425" s="112">
        <v>4689</v>
      </c>
      <c r="Z425" s="113">
        <v>66159</v>
      </c>
      <c r="AA425" s="93"/>
      <c r="AB425" s="111">
        <v>0</v>
      </c>
      <c r="AC425" s="112">
        <v>0</v>
      </c>
      <c r="AD425" s="112">
        <v>0</v>
      </c>
      <c r="AE425" s="112">
        <v>0</v>
      </c>
      <c r="AF425" s="112">
        <v>0</v>
      </c>
      <c r="AG425" s="113">
        <v>0</v>
      </c>
    </row>
    <row r="426" spans="1:33" x14ac:dyDescent="0.2">
      <c r="A426" s="101">
        <v>470</v>
      </c>
      <c r="B426" s="102">
        <v>470165057</v>
      </c>
      <c r="C426" s="103" t="s">
        <v>526</v>
      </c>
      <c r="D426" s="104">
        <v>165</v>
      </c>
      <c r="E426" s="103" t="s">
        <v>197</v>
      </c>
      <c r="F426" s="104">
        <v>57</v>
      </c>
      <c r="G426" s="103" t="s">
        <v>89</v>
      </c>
      <c r="H426" s="105">
        <v>3</v>
      </c>
      <c r="I426" s="106">
        <v>10735</v>
      </c>
      <c r="J426" s="106">
        <v>260</v>
      </c>
      <c r="K426" s="106">
        <v>0</v>
      </c>
      <c r="L426" s="106">
        <v>937.65</v>
      </c>
      <c r="M426" s="107">
        <v>11932.65</v>
      </c>
      <c r="O426" s="108">
        <v>0</v>
      </c>
      <c r="P426" s="105">
        <v>0</v>
      </c>
      <c r="Q426" s="109">
        <v>0.18</v>
      </c>
      <c r="R426" s="109">
        <v>0.13557285142841133</v>
      </c>
      <c r="S426" s="110">
        <v>0</v>
      </c>
      <c r="U426" s="111">
        <v>32985</v>
      </c>
      <c r="V426" s="112">
        <v>0</v>
      </c>
      <c r="W426" s="112">
        <v>0</v>
      </c>
      <c r="X426" s="112">
        <v>0</v>
      </c>
      <c r="Y426" s="112">
        <v>2814</v>
      </c>
      <c r="Z426" s="113">
        <v>35799</v>
      </c>
      <c r="AA426" s="93"/>
      <c r="AB426" s="111">
        <v>0</v>
      </c>
      <c r="AC426" s="112">
        <v>0</v>
      </c>
      <c r="AD426" s="112">
        <v>0</v>
      </c>
      <c r="AE426" s="112">
        <v>0</v>
      </c>
      <c r="AF426" s="112">
        <v>0</v>
      </c>
      <c r="AG426" s="113">
        <v>0</v>
      </c>
    </row>
    <row r="427" spans="1:33" x14ac:dyDescent="0.2">
      <c r="A427" s="101">
        <v>470</v>
      </c>
      <c r="B427" s="102">
        <v>470165071</v>
      </c>
      <c r="C427" s="103" t="s">
        <v>526</v>
      </c>
      <c r="D427" s="104">
        <v>165</v>
      </c>
      <c r="E427" s="103" t="s">
        <v>197</v>
      </c>
      <c r="F427" s="104">
        <v>71</v>
      </c>
      <c r="G427" s="103" t="s">
        <v>103</v>
      </c>
      <c r="H427" s="105">
        <v>3</v>
      </c>
      <c r="I427" s="106">
        <v>10467.592438273588</v>
      </c>
      <c r="J427" s="106">
        <v>5043</v>
      </c>
      <c r="K427" s="106">
        <v>0</v>
      </c>
      <c r="L427" s="106">
        <v>937.65</v>
      </c>
      <c r="M427" s="107">
        <v>16448.242438273588</v>
      </c>
      <c r="O427" s="108">
        <v>0</v>
      </c>
      <c r="P427" s="105">
        <v>0</v>
      </c>
      <c r="Q427" s="109">
        <v>0.09</v>
      </c>
      <c r="R427" s="109">
        <v>2.2330953356684857E-3</v>
      </c>
      <c r="S427" s="110">
        <v>0</v>
      </c>
      <c r="U427" s="111">
        <v>46533</v>
      </c>
      <c r="V427" s="112">
        <v>0</v>
      </c>
      <c r="W427" s="112">
        <v>0</v>
      </c>
      <c r="X427" s="112">
        <v>0</v>
      </c>
      <c r="Y427" s="112">
        <v>2814</v>
      </c>
      <c r="Z427" s="113">
        <v>49347</v>
      </c>
      <c r="AA427" s="93"/>
      <c r="AB427" s="111">
        <v>0</v>
      </c>
      <c r="AC427" s="112">
        <v>0</v>
      </c>
      <c r="AD427" s="112">
        <v>0</v>
      </c>
      <c r="AE427" s="112">
        <v>0</v>
      </c>
      <c r="AF427" s="112">
        <v>0</v>
      </c>
      <c r="AG427" s="113">
        <v>0</v>
      </c>
    </row>
    <row r="428" spans="1:33" x14ac:dyDescent="0.2">
      <c r="A428" s="101">
        <v>470</v>
      </c>
      <c r="B428" s="102">
        <v>470165093</v>
      </c>
      <c r="C428" s="103" t="s">
        <v>526</v>
      </c>
      <c r="D428" s="104">
        <v>165</v>
      </c>
      <c r="E428" s="103" t="s">
        <v>197</v>
      </c>
      <c r="F428" s="104">
        <v>93</v>
      </c>
      <c r="G428" s="103" t="s">
        <v>125</v>
      </c>
      <c r="H428" s="105">
        <v>172</v>
      </c>
      <c r="I428" s="106">
        <v>10976</v>
      </c>
      <c r="J428" s="106">
        <v>544</v>
      </c>
      <c r="K428" s="106">
        <v>0</v>
      </c>
      <c r="L428" s="106">
        <v>937.65</v>
      </c>
      <c r="M428" s="107">
        <v>12457.65</v>
      </c>
      <c r="O428" s="108">
        <v>0</v>
      </c>
      <c r="P428" s="105">
        <v>0</v>
      </c>
      <c r="Q428" s="109">
        <v>0.09</v>
      </c>
      <c r="R428" s="109">
        <v>7.926438503009009E-2</v>
      </c>
      <c r="S428" s="110">
        <v>0</v>
      </c>
      <c r="U428" s="111">
        <v>1981440</v>
      </c>
      <c r="V428" s="112">
        <v>0</v>
      </c>
      <c r="W428" s="112">
        <v>0</v>
      </c>
      <c r="X428" s="112">
        <v>0</v>
      </c>
      <c r="Y428" s="112">
        <v>161279</v>
      </c>
      <c r="Z428" s="113">
        <v>2142719</v>
      </c>
      <c r="AA428" s="93"/>
      <c r="AB428" s="111">
        <v>9</v>
      </c>
      <c r="AC428" s="112">
        <v>0</v>
      </c>
      <c r="AD428" s="112">
        <v>0</v>
      </c>
      <c r="AE428" s="112">
        <v>0</v>
      </c>
      <c r="AF428" s="112">
        <v>0</v>
      </c>
      <c r="AG428" s="113">
        <v>0</v>
      </c>
    </row>
    <row r="429" spans="1:33" x14ac:dyDescent="0.2">
      <c r="A429" s="101">
        <v>470</v>
      </c>
      <c r="B429" s="102">
        <v>470165128</v>
      </c>
      <c r="C429" s="103" t="s">
        <v>526</v>
      </c>
      <c r="D429" s="104">
        <v>165</v>
      </c>
      <c r="E429" s="103" t="s">
        <v>197</v>
      </c>
      <c r="F429" s="104">
        <v>128</v>
      </c>
      <c r="G429" s="103" t="s">
        <v>160</v>
      </c>
      <c r="H429" s="105">
        <v>1</v>
      </c>
      <c r="I429" s="106">
        <v>12196.58468970729</v>
      </c>
      <c r="J429" s="106">
        <v>616</v>
      </c>
      <c r="K429" s="106">
        <v>0</v>
      </c>
      <c r="L429" s="106">
        <v>937.65</v>
      </c>
      <c r="M429" s="107">
        <v>13750.234689707289</v>
      </c>
      <c r="O429" s="108">
        <v>0</v>
      </c>
      <c r="P429" s="105">
        <v>0</v>
      </c>
      <c r="Q429" s="109">
        <v>0.18</v>
      </c>
      <c r="R429" s="109">
        <v>3.7070806919853511E-2</v>
      </c>
      <c r="S429" s="110">
        <v>0</v>
      </c>
      <c r="U429" s="111">
        <v>12813</v>
      </c>
      <c r="V429" s="112">
        <v>0</v>
      </c>
      <c r="W429" s="112">
        <v>0</v>
      </c>
      <c r="X429" s="112">
        <v>0</v>
      </c>
      <c r="Y429" s="112">
        <v>938</v>
      </c>
      <c r="Z429" s="113">
        <v>13751</v>
      </c>
      <c r="AA429" s="93"/>
      <c r="AB429" s="111">
        <v>0</v>
      </c>
      <c r="AC429" s="112">
        <v>0</v>
      </c>
      <c r="AD429" s="112">
        <v>0</v>
      </c>
      <c r="AE429" s="112">
        <v>0</v>
      </c>
      <c r="AF429" s="112">
        <v>0</v>
      </c>
      <c r="AG429" s="113">
        <v>0</v>
      </c>
    </row>
    <row r="430" spans="1:33" x14ac:dyDescent="0.2">
      <c r="A430" s="101">
        <v>470</v>
      </c>
      <c r="B430" s="102">
        <v>470165149</v>
      </c>
      <c r="C430" s="103" t="s">
        <v>526</v>
      </c>
      <c r="D430" s="104">
        <v>165</v>
      </c>
      <c r="E430" s="103" t="s">
        <v>197</v>
      </c>
      <c r="F430" s="104">
        <v>149</v>
      </c>
      <c r="G430" s="103" t="s">
        <v>181</v>
      </c>
      <c r="H430" s="105">
        <v>2</v>
      </c>
      <c r="I430" s="106">
        <v>13668.070175188335</v>
      </c>
      <c r="J430" s="106">
        <v>203</v>
      </c>
      <c r="K430" s="106">
        <v>0</v>
      </c>
      <c r="L430" s="106">
        <v>937.65</v>
      </c>
      <c r="M430" s="107">
        <v>14808.720175188335</v>
      </c>
      <c r="O430" s="108">
        <v>0</v>
      </c>
      <c r="P430" s="105">
        <v>0</v>
      </c>
      <c r="Q430" s="109">
        <v>0.18</v>
      </c>
      <c r="R430" s="109">
        <v>0.11903121440246706</v>
      </c>
      <c r="S430" s="110">
        <v>0</v>
      </c>
      <c r="U430" s="111">
        <v>27742</v>
      </c>
      <c r="V430" s="112">
        <v>0</v>
      </c>
      <c r="W430" s="112">
        <v>0</v>
      </c>
      <c r="X430" s="112">
        <v>0</v>
      </c>
      <c r="Y430" s="112">
        <v>1876</v>
      </c>
      <c r="Z430" s="113">
        <v>29618</v>
      </c>
      <c r="AA430" s="93"/>
      <c r="AB430" s="111">
        <v>0</v>
      </c>
      <c r="AC430" s="112">
        <v>0</v>
      </c>
      <c r="AD430" s="112">
        <v>0</v>
      </c>
      <c r="AE430" s="112">
        <v>0</v>
      </c>
      <c r="AF430" s="112">
        <v>0</v>
      </c>
      <c r="AG430" s="113">
        <v>0</v>
      </c>
    </row>
    <row r="431" spans="1:33" x14ac:dyDescent="0.2">
      <c r="A431" s="101">
        <v>470</v>
      </c>
      <c r="B431" s="102">
        <v>470165163</v>
      </c>
      <c r="C431" s="103" t="s">
        <v>526</v>
      </c>
      <c r="D431" s="104">
        <v>165</v>
      </c>
      <c r="E431" s="103" t="s">
        <v>197</v>
      </c>
      <c r="F431" s="104">
        <v>163</v>
      </c>
      <c r="G431" s="103" t="s">
        <v>195</v>
      </c>
      <c r="H431" s="105">
        <v>30</v>
      </c>
      <c r="I431" s="106">
        <v>11000</v>
      </c>
      <c r="J431" s="106">
        <v>123</v>
      </c>
      <c r="K431" s="106">
        <v>0</v>
      </c>
      <c r="L431" s="106">
        <v>937.65</v>
      </c>
      <c r="M431" s="107">
        <v>12060.65</v>
      </c>
      <c r="O431" s="108">
        <v>0.83356504553976762</v>
      </c>
      <c r="P431" s="105">
        <v>0</v>
      </c>
      <c r="Q431" s="109">
        <v>0.09</v>
      </c>
      <c r="R431" s="109">
        <v>9.7438916190428812E-2</v>
      </c>
      <c r="S431" s="110">
        <v>0</v>
      </c>
      <c r="U431" s="111">
        <v>342962</v>
      </c>
      <c r="V431" s="112">
        <v>0</v>
      </c>
      <c r="W431" s="112">
        <v>-9271.7440015388347</v>
      </c>
      <c r="X431" s="112">
        <v>0</v>
      </c>
      <c r="Y431" s="112">
        <v>28129</v>
      </c>
      <c r="Z431" s="113">
        <v>361819.25599846116</v>
      </c>
      <c r="AA431" s="93"/>
      <c r="AB431" s="111">
        <v>3</v>
      </c>
      <c r="AC431" s="112">
        <v>0.83356504553976762</v>
      </c>
      <c r="AD431" s="112">
        <v>9271.7440015388347</v>
      </c>
      <c r="AE431" s="112">
        <v>0</v>
      </c>
      <c r="AF431" s="112">
        <v>782</v>
      </c>
      <c r="AG431" s="113">
        <v>10054</v>
      </c>
    </row>
    <row r="432" spans="1:33" x14ac:dyDescent="0.2">
      <c r="A432" s="101">
        <v>470</v>
      </c>
      <c r="B432" s="102">
        <v>470165164</v>
      </c>
      <c r="C432" s="103" t="s">
        <v>526</v>
      </c>
      <c r="D432" s="104">
        <v>165</v>
      </c>
      <c r="E432" s="103" t="s">
        <v>197</v>
      </c>
      <c r="F432" s="104">
        <v>164</v>
      </c>
      <c r="G432" s="103" t="s">
        <v>196</v>
      </c>
      <c r="H432" s="105">
        <v>4</v>
      </c>
      <c r="I432" s="106">
        <v>12534</v>
      </c>
      <c r="J432" s="106">
        <v>5770</v>
      </c>
      <c r="K432" s="106">
        <v>0</v>
      </c>
      <c r="L432" s="106">
        <v>937.65</v>
      </c>
      <c r="M432" s="107">
        <v>19241.650000000001</v>
      </c>
      <c r="O432" s="108">
        <v>0</v>
      </c>
      <c r="P432" s="105">
        <v>0</v>
      </c>
      <c r="Q432" s="109">
        <v>0.09</v>
      </c>
      <c r="R432" s="109">
        <v>2.8331290749310013E-3</v>
      </c>
      <c r="S432" s="110">
        <v>0</v>
      </c>
      <c r="U432" s="111">
        <v>73216</v>
      </c>
      <c r="V432" s="112">
        <v>0</v>
      </c>
      <c r="W432" s="112">
        <v>0</v>
      </c>
      <c r="X432" s="112">
        <v>0</v>
      </c>
      <c r="Y432" s="112">
        <v>3751</v>
      </c>
      <c r="Z432" s="113">
        <v>76967</v>
      </c>
      <c r="AA432" s="93"/>
      <c r="AB432" s="111">
        <v>0</v>
      </c>
      <c r="AC432" s="112">
        <v>0</v>
      </c>
      <c r="AD432" s="112">
        <v>0</v>
      </c>
      <c r="AE432" s="112">
        <v>0</v>
      </c>
      <c r="AF432" s="112">
        <v>0</v>
      </c>
      <c r="AG432" s="113">
        <v>0</v>
      </c>
    </row>
    <row r="433" spans="1:33" x14ac:dyDescent="0.2">
      <c r="A433" s="101">
        <v>470</v>
      </c>
      <c r="B433" s="102">
        <v>470165165</v>
      </c>
      <c r="C433" s="103" t="s">
        <v>526</v>
      </c>
      <c r="D433" s="104">
        <v>165</v>
      </c>
      <c r="E433" s="103" t="s">
        <v>197</v>
      </c>
      <c r="F433" s="104">
        <v>165</v>
      </c>
      <c r="G433" s="103" t="s">
        <v>197</v>
      </c>
      <c r="H433" s="105">
        <v>644</v>
      </c>
      <c r="I433" s="106">
        <v>10999</v>
      </c>
      <c r="J433" s="106">
        <v>413</v>
      </c>
      <c r="K433" s="106">
        <v>130.51708074534162</v>
      </c>
      <c r="L433" s="106">
        <v>937.65</v>
      </c>
      <c r="M433" s="107">
        <v>12480.167080745341</v>
      </c>
      <c r="O433" s="108">
        <v>53.511337087313777</v>
      </c>
      <c r="P433" s="105">
        <v>0</v>
      </c>
      <c r="Q433" s="109">
        <v>9.8299999999999998E-2</v>
      </c>
      <c r="R433" s="109">
        <v>0.1089244649244638</v>
      </c>
      <c r="S433" s="110">
        <v>0</v>
      </c>
      <c r="U433" s="111">
        <v>7959999</v>
      </c>
      <c r="V433" s="112">
        <v>84053</v>
      </c>
      <c r="W433" s="112">
        <v>-610671.37884042482</v>
      </c>
      <c r="X433" s="112">
        <v>0</v>
      </c>
      <c r="Y433" s="112">
        <v>603847</v>
      </c>
      <c r="Z433" s="113">
        <v>8037227.6211595749</v>
      </c>
      <c r="AA433" s="93"/>
      <c r="AB433" s="111">
        <v>183</v>
      </c>
      <c r="AC433" s="112">
        <v>53.511337087313777</v>
      </c>
      <c r="AD433" s="112">
        <v>610671.37884042482</v>
      </c>
      <c r="AE433" s="112">
        <v>0</v>
      </c>
      <c r="AF433" s="112">
        <v>50175</v>
      </c>
      <c r="AG433" s="113">
        <v>660846</v>
      </c>
    </row>
    <row r="434" spans="1:33" x14ac:dyDescent="0.2">
      <c r="A434" s="101">
        <v>470</v>
      </c>
      <c r="B434" s="102">
        <v>470165176</v>
      </c>
      <c r="C434" s="103" t="s">
        <v>526</v>
      </c>
      <c r="D434" s="104">
        <v>165</v>
      </c>
      <c r="E434" s="103" t="s">
        <v>197</v>
      </c>
      <c r="F434" s="104">
        <v>176</v>
      </c>
      <c r="G434" s="103" t="s">
        <v>208</v>
      </c>
      <c r="H434" s="105">
        <v>276</v>
      </c>
      <c r="I434" s="106">
        <v>10621</v>
      </c>
      <c r="J434" s="106">
        <v>3804</v>
      </c>
      <c r="K434" s="106">
        <v>0</v>
      </c>
      <c r="L434" s="106">
        <v>937.65</v>
      </c>
      <c r="M434" s="107">
        <v>15362.65</v>
      </c>
      <c r="O434" s="108">
        <v>6.4967527660296893</v>
      </c>
      <c r="P434" s="105">
        <v>0</v>
      </c>
      <c r="Q434" s="109">
        <v>0.09</v>
      </c>
      <c r="R434" s="109">
        <v>9.1492336245101724E-2</v>
      </c>
      <c r="S434" s="110">
        <v>0</v>
      </c>
      <c r="U434" s="111">
        <v>4075016</v>
      </c>
      <c r="V434" s="112">
        <v>0</v>
      </c>
      <c r="W434" s="112">
        <v>-93715.658649978272</v>
      </c>
      <c r="X434" s="112">
        <v>0</v>
      </c>
      <c r="Y434" s="112">
        <v>258792</v>
      </c>
      <c r="Z434" s="113">
        <v>4240092.3413500218</v>
      </c>
      <c r="AA434" s="93"/>
      <c r="AB434" s="111">
        <v>8</v>
      </c>
      <c r="AC434" s="112">
        <v>6.4967527660296893</v>
      </c>
      <c r="AD434" s="112">
        <v>93715.658649978272</v>
      </c>
      <c r="AE434" s="112">
        <v>0</v>
      </c>
      <c r="AF434" s="112">
        <v>6092</v>
      </c>
      <c r="AG434" s="113">
        <v>99808</v>
      </c>
    </row>
    <row r="435" spans="1:33" x14ac:dyDescent="0.2">
      <c r="A435" s="101">
        <v>470</v>
      </c>
      <c r="B435" s="102">
        <v>470165178</v>
      </c>
      <c r="C435" s="103" t="s">
        <v>526</v>
      </c>
      <c r="D435" s="104">
        <v>165</v>
      </c>
      <c r="E435" s="103" t="s">
        <v>197</v>
      </c>
      <c r="F435" s="104">
        <v>178</v>
      </c>
      <c r="G435" s="103" t="s">
        <v>210</v>
      </c>
      <c r="H435" s="105">
        <v>244</v>
      </c>
      <c r="I435" s="106">
        <v>10136</v>
      </c>
      <c r="J435" s="106">
        <v>529</v>
      </c>
      <c r="K435" s="106">
        <v>0</v>
      </c>
      <c r="L435" s="106">
        <v>937.65</v>
      </c>
      <c r="M435" s="107">
        <v>11602.65</v>
      </c>
      <c r="O435" s="108">
        <v>0</v>
      </c>
      <c r="P435" s="105">
        <v>0</v>
      </c>
      <c r="Q435" s="109">
        <v>0.09</v>
      </c>
      <c r="R435" s="109">
        <v>6.2742002270909161E-2</v>
      </c>
      <c r="S435" s="110">
        <v>0</v>
      </c>
      <c r="U435" s="111">
        <v>2602260</v>
      </c>
      <c r="V435" s="112">
        <v>0</v>
      </c>
      <c r="W435" s="112">
        <v>0</v>
      </c>
      <c r="X435" s="112">
        <v>0</v>
      </c>
      <c r="Y435" s="112">
        <v>228787</v>
      </c>
      <c r="Z435" s="113">
        <v>2831047</v>
      </c>
      <c r="AA435" s="93"/>
      <c r="AB435" s="111">
        <v>6</v>
      </c>
      <c r="AC435" s="112">
        <v>0</v>
      </c>
      <c r="AD435" s="112">
        <v>0</v>
      </c>
      <c r="AE435" s="112">
        <v>0</v>
      </c>
      <c r="AF435" s="112">
        <v>0</v>
      </c>
      <c r="AG435" s="113">
        <v>0</v>
      </c>
    </row>
    <row r="436" spans="1:33" x14ac:dyDescent="0.2">
      <c r="A436" s="101">
        <v>470</v>
      </c>
      <c r="B436" s="102">
        <v>470165184</v>
      </c>
      <c r="C436" s="103" t="s">
        <v>526</v>
      </c>
      <c r="D436" s="104">
        <v>165</v>
      </c>
      <c r="E436" s="103" t="s">
        <v>197</v>
      </c>
      <c r="F436" s="104">
        <v>184</v>
      </c>
      <c r="G436" s="103" t="s">
        <v>216</v>
      </c>
      <c r="H436" s="105">
        <v>2</v>
      </c>
      <c r="I436" s="106">
        <v>9983.854045965516</v>
      </c>
      <c r="J436" s="106">
        <v>8437</v>
      </c>
      <c r="K436" s="106">
        <v>0</v>
      </c>
      <c r="L436" s="106">
        <v>937.65</v>
      </c>
      <c r="M436" s="107">
        <v>19358.504045965517</v>
      </c>
      <c r="O436" s="108">
        <v>0</v>
      </c>
      <c r="P436" s="105">
        <v>0</v>
      </c>
      <c r="Q436" s="109">
        <v>0.09</v>
      </c>
      <c r="R436" s="109">
        <v>3.0180440400798085E-3</v>
      </c>
      <c r="S436" s="110">
        <v>0</v>
      </c>
      <c r="U436" s="111">
        <v>36842</v>
      </c>
      <c r="V436" s="112">
        <v>0</v>
      </c>
      <c r="W436" s="112">
        <v>0</v>
      </c>
      <c r="X436" s="112">
        <v>0</v>
      </c>
      <c r="Y436" s="112">
        <v>1876</v>
      </c>
      <c r="Z436" s="113">
        <v>38718</v>
      </c>
      <c r="AA436" s="93"/>
      <c r="AB436" s="111">
        <v>0</v>
      </c>
      <c r="AC436" s="112">
        <v>0</v>
      </c>
      <c r="AD436" s="112">
        <v>0</v>
      </c>
      <c r="AE436" s="112">
        <v>0</v>
      </c>
      <c r="AF436" s="112">
        <v>0</v>
      </c>
      <c r="AG436" s="113">
        <v>0</v>
      </c>
    </row>
    <row r="437" spans="1:33" x14ac:dyDescent="0.2">
      <c r="A437" s="101">
        <v>470</v>
      </c>
      <c r="B437" s="102">
        <v>470165207</v>
      </c>
      <c r="C437" s="103" t="s">
        <v>526</v>
      </c>
      <c r="D437" s="104">
        <v>165</v>
      </c>
      <c r="E437" s="103" t="s">
        <v>197</v>
      </c>
      <c r="F437" s="104">
        <v>207</v>
      </c>
      <c r="G437" s="103" t="s">
        <v>239</v>
      </c>
      <c r="H437" s="105">
        <v>1</v>
      </c>
      <c r="I437" s="106">
        <v>10984.481268070062</v>
      </c>
      <c r="J437" s="106">
        <v>6983</v>
      </c>
      <c r="K437" s="106">
        <v>0</v>
      </c>
      <c r="L437" s="106">
        <v>937.65</v>
      </c>
      <c r="M437" s="107">
        <v>18905.131268070065</v>
      </c>
      <c r="O437" s="108">
        <v>0</v>
      </c>
      <c r="P437" s="105">
        <v>0</v>
      </c>
      <c r="Q437" s="109">
        <v>0.09</v>
      </c>
      <c r="R437" s="109">
        <v>6.0346802642817184E-4</v>
      </c>
      <c r="S437" s="110">
        <v>0</v>
      </c>
      <c r="U437" s="111">
        <v>17967</v>
      </c>
      <c r="V437" s="112">
        <v>0</v>
      </c>
      <c r="W437" s="112">
        <v>0</v>
      </c>
      <c r="X437" s="112">
        <v>0</v>
      </c>
      <c r="Y437" s="112">
        <v>938</v>
      </c>
      <c r="Z437" s="113">
        <v>18905</v>
      </c>
      <c r="AA437" s="93"/>
      <c r="AB437" s="111">
        <v>0</v>
      </c>
      <c r="AC437" s="112">
        <v>0</v>
      </c>
      <c r="AD437" s="112">
        <v>0</v>
      </c>
      <c r="AE437" s="112">
        <v>0</v>
      </c>
      <c r="AF437" s="112">
        <v>0</v>
      </c>
      <c r="AG437" s="113">
        <v>0</v>
      </c>
    </row>
    <row r="438" spans="1:33" x14ac:dyDescent="0.2">
      <c r="A438" s="101">
        <v>470</v>
      </c>
      <c r="B438" s="102">
        <v>470165229</v>
      </c>
      <c r="C438" s="103" t="s">
        <v>526</v>
      </c>
      <c r="D438" s="104">
        <v>165</v>
      </c>
      <c r="E438" s="103" t="s">
        <v>197</v>
      </c>
      <c r="F438" s="104">
        <v>229</v>
      </c>
      <c r="G438" s="103" t="s">
        <v>261</v>
      </c>
      <c r="H438" s="105">
        <v>6</v>
      </c>
      <c r="I438" s="106">
        <v>10456</v>
      </c>
      <c r="J438" s="106">
        <v>2002</v>
      </c>
      <c r="K438" s="106">
        <v>0</v>
      </c>
      <c r="L438" s="106">
        <v>937.65</v>
      </c>
      <c r="M438" s="107">
        <v>13395.65</v>
      </c>
      <c r="O438" s="108">
        <v>0</v>
      </c>
      <c r="P438" s="105">
        <v>0</v>
      </c>
      <c r="Q438" s="109">
        <v>0.09</v>
      </c>
      <c r="R438" s="109">
        <v>1.018698608098647E-2</v>
      </c>
      <c r="S438" s="110">
        <v>0</v>
      </c>
      <c r="U438" s="111">
        <v>74748</v>
      </c>
      <c r="V438" s="112">
        <v>0</v>
      </c>
      <c r="W438" s="112">
        <v>0</v>
      </c>
      <c r="X438" s="112">
        <v>0</v>
      </c>
      <c r="Y438" s="112">
        <v>5627</v>
      </c>
      <c r="Z438" s="113">
        <v>80375</v>
      </c>
      <c r="AA438" s="93"/>
      <c r="AB438" s="111">
        <v>1</v>
      </c>
      <c r="AC438" s="112">
        <v>0</v>
      </c>
      <c r="AD438" s="112">
        <v>0</v>
      </c>
      <c r="AE438" s="112">
        <v>0</v>
      </c>
      <c r="AF438" s="112">
        <v>0</v>
      </c>
      <c r="AG438" s="113">
        <v>0</v>
      </c>
    </row>
    <row r="439" spans="1:33" x14ac:dyDescent="0.2">
      <c r="A439" s="101">
        <v>470</v>
      </c>
      <c r="B439" s="102">
        <v>470165246</v>
      </c>
      <c r="C439" s="103" t="s">
        <v>526</v>
      </c>
      <c r="D439" s="104">
        <v>165</v>
      </c>
      <c r="E439" s="103" t="s">
        <v>197</v>
      </c>
      <c r="F439" s="104">
        <v>246</v>
      </c>
      <c r="G439" s="103" t="s">
        <v>278</v>
      </c>
      <c r="H439" s="105">
        <v>1</v>
      </c>
      <c r="I439" s="106">
        <v>14129</v>
      </c>
      <c r="J439" s="106">
        <v>5184</v>
      </c>
      <c r="K439" s="106">
        <v>0</v>
      </c>
      <c r="L439" s="106">
        <v>937.65</v>
      </c>
      <c r="M439" s="107">
        <v>20250.650000000001</v>
      </c>
      <c r="O439" s="108">
        <v>0</v>
      </c>
      <c r="P439" s="105">
        <v>0</v>
      </c>
      <c r="Q439" s="109">
        <v>0.09</v>
      </c>
      <c r="R439" s="109">
        <v>6.6533551352851829E-4</v>
      </c>
      <c r="S439" s="110">
        <v>0</v>
      </c>
      <c r="U439" s="111">
        <v>19313</v>
      </c>
      <c r="V439" s="112">
        <v>0</v>
      </c>
      <c r="W439" s="112">
        <v>0</v>
      </c>
      <c r="X439" s="112">
        <v>0</v>
      </c>
      <c r="Y439" s="112">
        <v>938</v>
      </c>
      <c r="Z439" s="113">
        <v>20251</v>
      </c>
      <c r="AA439" s="93"/>
      <c r="AB439" s="111">
        <v>0</v>
      </c>
      <c r="AC439" s="112">
        <v>0</v>
      </c>
      <c r="AD439" s="112">
        <v>0</v>
      </c>
      <c r="AE439" s="112">
        <v>0</v>
      </c>
      <c r="AF439" s="112">
        <v>0</v>
      </c>
      <c r="AG439" s="113">
        <v>0</v>
      </c>
    </row>
    <row r="440" spans="1:33" x14ac:dyDescent="0.2">
      <c r="A440" s="101">
        <v>470</v>
      </c>
      <c r="B440" s="102">
        <v>470165248</v>
      </c>
      <c r="C440" s="103" t="s">
        <v>526</v>
      </c>
      <c r="D440" s="104">
        <v>165</v>
      </c>
      <c r="E440" s="103" t="s">
        <v>197</v>
      </c>
      <c r="F440" s="104">
        <v>248</v>
      </c>
      <c r="G440" s="103" t="s">
        <v>280</v>
      </c>
      <c r="H440" s="105">
        <v>22</v>
      </c>
      <c r="I440" s="106">
        <v>10444</v>
      </c>
      <c r="J440" s="106">
        <v>806</v>
      </c>
      <c r="K440" s="106">
        <v>0</v>
      </c>
      <c r="L440" s="106">
        <v>937.65</v>
      </c>
      <c r="M440" s="107">
        <v>12187.65</v>
      </c>
      <c r="O440" s="108">
        <v>0</v>
      </c>
      <c r="P440" s="105">
        <v>0</v>
      </c>
      <c r="Q440" s="109">
        <v>0.09</v>
      </c>
      <c r="R440" s="109">
        <v>5.1945859619381911E-2</v>
      </c>
      <c r="S440" s="110">
        <v>0</v>
      </c>
      <c r="U440" s="111">
        <v>247500</v>
      </c>
      <c r="V440" s="112">
        <v>0</v>
      </c>
      <c r="W440" s="112">
        <v>0</v>
      </c>
      <c r="X440" s="112">
        <v>0</v>
      </c>
      <c r="Y440" s="112">
        <v>20629</v>
      </c>
      <c r="Z440" s="113">
        <v>268129</v>
      </c>
      <c r="AA440" s="93"/>
      <c r="AB440" s="111">
        <v>0</v>
      </c>
      <c r="AC440" s="112">
        <v>0</v>
      </c>
      <c r="AD440" s="112">
        <v>0</v>
      </c>
      <c r="AE440" s="112">
        <v>0</v>
      </c>
      <c r="AF440" s="112">
        <v>0</v>
      </c>
      <c r="AG440" s="113">
        <v>0</v>
      </c>
    </row>
    <row r="441" spans="1:33" x14ac:dyDescent="0.2">
      <c r="A441" s="101">
        <v>470</v>
      </c>
      <c r="B441" s="102">
        <v>470165262</v>
      </c>
      <c r="C441" s="103" t="s">
        <v>526</v>
      </c>
      <c r="D441" s="104">
        <v>165</v>
      </c>
      <c r="E441" s="103" t="s">
        <v>197</v>
      </c>
      <c r="F441" s="104">
        <v>262</v>
      </c>
      <c r="G441" s="103" t="s">
        <v>294</v>
      </c>
      <c r="H441" s="105">
        <v>62</v>
      </c>
      <c r="I441" s="106">
        <v>10393</v>
      </c>
      <c r="J441" s="106">
        <v>4870</v>
      </c>
      <c r="K441" s="106">
        <v>0</v>
      </c>
      <c r="L441" s="106">
        <v>937.65</v>
      </c>
      <c r="M441" s="107">
        <v>16200.65</v>
      </c>
      <c r="O441" s="108">
        <v>0</v>
      </c>
      <c r="P441" s="105">
        <v>0</v>
      </c>
      <c r="Q441" s="109">
        <v>0.09</v>
      </c>
      <c r="R441" s="109">
        <v>6.7699523771346692E-2</v>
      </c>
      <c r="S441" s="110">
        <v>0</v>
      </c>
      <c r="U441" s="111">
        <v>946306</v>
      </c>
      <c r="V441" s="112">
        <v>0</v>
      </c>
      <c r="W441" s="112">
        <v>0</v>
      </c>
      <c r="X441" s="112">
        <v>0</v>
      </c>
      <c r="Y441" s="112">
        <v>58136</v>
      </c>
      <c r="Z441" s="113">
        <v>1004442</v>
      </c>
      <c r="AA441" s="93"/>
      <c r="AB441" s="111">
        <v>0</v>
      </c>
      <c r="AC441" s="112">
        <v>0</v>
      </c>
      <c r="AD441" s="112">
        <v>0</v>
      </c>
      <c r="AE441" s="112">
        <v>0</v>
      </c>
      <c r="AF441" s="112">
        <v>0</v>
      </c>
      <c r="AG441" s="113">
        <v>0</v>
      </c>
    </row>
    <row r="442" spans="1:33" x14ac:dyDescent="0.2">
      <c r="A442" s="101">
        <v>470</v>
      </c>
      <c r="B442" s="102">
        <v>470165284</v>
      </c>
      <c r="C442" s="103" t="s">
        <v>526</v>
      </c>
      <c r="D442" s="104">
        <v>165</v>
      </c>
      <c r="E442" s="103" t="s">
        <v>197</v>
      </c>
      <c r="F442" s="104">
        <v>284</v>
      </c>
      <c r="G442" s="103" t="s">
        <v>316</v>
      </c>
      <c r="H442" s="105">
        <v>94</v>
      </c>
      <c r="I442" s="106">
        <v>9996</v>
      </c>
      <c r="J442" s="106">
        <v>4342</v>
      </c>
      <c r="K442" s="106">
        <v>0</v>
      </c>
      <c r="L442" s="106">
        <v>937.65</v>
      </c>
      <c r="M442" s="107">
        <v>15275.65</v>
      </c>
      <c r="O442" s="108">
        <v>0</v>
      </c>
      <c r="P442" s="105">
        <v>0</v>
      </c>
      <c r="Q442" s="109">
        <v>0.09</v>
      </c>
      <c r="R442" s="109">
        <v>3.7527250823327148E-2</v>
      </c>
      <c r="S442" s="110">
        <v>0</v>
      </c>
      <c r="U442" s="111">
        <v>1347772</v>
      </c>
      <c r="V442" s="112">
        <v>0</v>
      </c>
      <c r="W442" s="112">
        <v>0</v>
      </c>
      <c r="X442" s="112">
        <v>0</v>
      </c>
      <c r="Y442" s="112">
        <v>88140</v>
      </c>
      <c r="Z442" s="113">
        <v>1435912</v>
      </c>
      <c r="AA442" s="93"/>
      <c r="AB442" s="111">
        <v>6</v>
      </c>
      <c r="AC442" s="112">
        <v>0</v>
      </c>
      <c r="AD442" s="112">
        <v>0</v>
      </c>
      <c r="AE442" s="112">
        <v>0</v>
      </c>
      <c r="AF442" s="112">
        <v>0</v>
      </c>
      <c r="AG442" s="113">
        <v>0</v>
      </c>
    </row>
    <row r="443" spans="1:33" x14ac:dyDescent="0.2">
      <c r="A443" s="101">
        <v>470</v>
      </c>
      <c r="B443" s="102">
        <v>470165305</v>
      </c>
      <c r="C443" s="103" t="s">
        <v>526</v>
      </c>
      <c r="D443" s="104">
        <v>165</v>
      </c>
      <c r="E443" s="103" t="s">
        <v>197</v>
      </c>
      <c r="F443" s="104">
        <v>305</v>
      </c>
      <c r="G443" s="103" t="s">
        <v>337</v>
      </c>
      <c r="H443" s="105">
        <v>70</v>
      </c>
      <c r="I443" s="106">
        <v>10106</v>
      </c>
      <c r="J443" s="106">
        <v>3642</v>
      </c>
      <c r="K443" s="106">
        <v>0</v>
      </c>
      <c r="L443" s="106">
        <v>937.65</v>
      </c>
      <c r="M443" s="107">
        <v>14685.65</v>
      </c>
      <c r="O443" s="108">
        <v>0</v>
      </c>
      <c r="P443" s="105">
        <v>0</v>
      </c>
      <c r="Q443" s="109">
        <v>0.09</v>
      </c>
      <c r="R443" s="109">
        <v>2.192333484432708E-2</v>
      </c>
      <c r="S443" s="110">
        <v>0</v>
      </c>
      <c r="U443" s="111">
        <v>962360</v>
      </c>
      <c r="V443" s="112">
        <v>0</v>
      </c>
      <c r="W443" s="112">
        <v>0</v>
      </c>
      <c r="X443" s="112">
        <v>0</v>
      </c>
      <c r="Y443" s="112">
        <v>65636</v>
      </c>
      <c r="Z443" s="113">
        <v>1027996</v>
      </c>
      <c r="AA443" s="93"/>
      <c r="AB443" s="111">
        <v>2</v>
      </c>
      <c r="AC443" s="112">
        <v>0</v>
      </c>
      <c r="AD443" s="112">
        <v>0</v>
      </c>
      <c r="AE443" s="112">
        <v>0</v>
      </c>
      <c r="AF443" s="112">
        <v>0</v>
      </c>
      <c r="AG443" s="113">
        <v>0</v>
      </c>
    </row>
    <row r="444" spans="1:33" x14ac:dyDescent="0.2">
      <c r="A444" s="101">
        <v>470</v>
      </c>
      <c r="B444" s="102">
        <v>470165314</v>
      </c>
      <c r="C444" s="103" t="s">
        <v>526</v>
      </c>
      <c r="D444" s="104">
        <v>165</v>
      </c>
      <c r="E444" s="103" t="s">
        <v>197</v>
      </c>
      <c r="F444" s="104">
        <v>314</v>
      </c>
      <c r="G444" s="103" t="s">
        <v>346</v>
      </c>
      <c r="H444" s="105">
        <v>1</v>
      </c>
      <c r="I444" s="106">
        <v>15606</v>
      </c>
      <c r="J444" s="106">
        <v>12979</v>
      </c>
      <c r="K444" s="106">
        <v>0</v>
      </c>
      <c r="L444" s="106">
        <v>937.65</v>
      </c>
      <c r="M444" s="107">
        <v>29522.65</v>
      </c>
      <c r="O444" s="108">
        <v>0</v>
      </c>
      <c r="P444" s="105">
        <v>0</v>
      </c>
      <c r="Q444" s="109">
        <v>0.09</v>
      </c>
      <c r="R444" s="109">
        <v>2.3575349570875963E-3</v>
      </c>
      <c r="S444" s="110">
        <v>0</v>
      </c>
      <c r="U444" s="111">
        <v>28585</v>
      </c>
      <c r="V444" s="112">
        <v>0</v>
      </c>
      <c r="W444" s="112">
        <v>0</v>
      </c>
      <c r="X444" s="112">
        <v>0</v>
      </c>
      <c r="Y444" s="112">
        <v>938</v>
      </c>
      <c r="Z444" s="113">
        <v>29523</v>
      </c>
      <c r="AA444" s="93"/>
      <c r="AB444" s="111">
        <v>0</v>
      </c>
      <c r="AC444" s="112">
        <v>0</v>
      </c>
      <c r="AD444" s="112">
        <v>0</v>
      </c>
      <c r="AE444" s="112">
        <v>0</v>
      </c>
      <c r="AF444" s="112">
        <v>0</v>
      </c>
      <c r="AG444" s="113">
        <v>0</v>
      </c>
    </row>
    <row r="445" spans="1:33" x14ac:dyDescent="0.2">
      <c r="A445" s="101">
        <v>470</v>
      </c>
      <c r="B445" s="102">
        <v>470165342</v>
      </c>
      <c r="C445" s="103" t="s">
        <v>526</v>
      </c>
      <c r="D445" s="104">
        <v>165</v>
      </c>
      <c r="E445" s="103" t="s">
        <v>197</v>
      </c>
      <c r="F445" s="104">
        <v>342</v>
      </c>
      <c r="G445" s="103" t="s">
        <v>374</v>
      </c>
      <c r="H445" s="105">
        <v>5</v>
      </c>
      <c r="I445" s="106">
        <v>9687</v>
      </c>
      <c r="J445" s="106">
        <v>5458</v>
      </c>
      <c r="K445" s="106">
        <v>0</v>
      </c>
      <c r="L445" s="106">
        <v>937.65</v>
      </c>
      <c r="M445" s="107">
        <v>16082.65</v>
      </c>
      <c r="O445" s="108">
        <v>0</v>
      </c>
      <c r="P445" s="105">
        <v>0</v>
      </c>
      <c r="Q445" s="109">
        <v>0.09</v>
      </c>
      <c r="R445" s="109">
        <v>1.316123498344905E-3</v>
      </c>
      <c r="S445" s="110">
        <v>0</v>
      </c>
      <c r="U445" s="111">
        <v>75725</v>
      </c>
      <c r="V445" s="112">
        <v>0</v>
      </c>
      <c r="W445" s="112">
        <v>0</v>
      </c>
      <c r="X445" s="112">
        <v>0</v>
      </c>
      <c r="Y445" s="112">
        <v>4690</v>
      </c>
      <c r="Z445" s="113">
        <v>80415</v>
      </c>
      <c r="AA445" s="93"/>
      <c r="AB445" s="111">
        <v>0</v>
      </c>
      <c r="AC445" s="112">
        <v>0</v>
      </c>
      <c r="AD445" s="112">
        <v>0</v>
      </c>
      <c r="AE445" s="112">
        <v>0</v>
      </c>
      <c r="AF445" s="112">
        <v>0</v>
      </c>
      <c r="AG445" s="113">
        <v>0</v>
      </c>
    </row>
    <row r="446" spans="1:33" x14ac:dyDescent="0.2">
      <c r="A446" s="101">
        <v>470</v>
      </c>
      <c r="B446" s="102">
        <v>470165344</v>
      </c>
      <c r="C446" s="103" t="s">
        <v>526</v>
      </c>
      <c r="D446" s="104">
        <v>165</v>
      </c>
      <c r="E446" s="103" t="s">
        <v>197</v>
      </c>
      <c r="F446" s="104">
        <v>344</v>
      </c>
      <c r="G446" s="103" t="s">
        <v>376</v>
      </c>
      <c r="H446" s="105">
        <v>3</v>
      </c>
      <c r="I446" s="106">
        <v>9392</v>
      </c>
      <c r="J446" s="106">
        <v>2835</v>
      </c>
      <c r="K446" s="106">
        <v>0</v>
      </c>
      <c r="L446" s="106">
        <v>937.65</v>
      </c>
      <c r="M446" s="107">
        <v>13164.65</v>
      </c>
      <c r="O446" s="108">
        <v>0</v>
      </c>
      <c r="P446" s="105">
        <v>0</v>
      </c>
      <c r="Q446" s="109">
        <v>0.09</v>
      </c>
      <c r="R446" s="109">
        <v>7.9597815638002061E-4</v>
      </c>
      <c r="S446" s="110">
        <v>0</v>
      </c>
      <c r="U446" s="111">
        <v>36681</v>
      </c>
      <c r="V446" s="112">
        <v>0</v>
      </c>
      <c r="W446" s="112">
        <v>0</v>
      </c>
      <c r="X446" s="112">
        <v>0</v>
      </c>
      <c r="Y446" s="112">
        <v>2814</v>
      </c>
      <c r="Z446" s="113">
        <v>39495</v>
      </c>
      <c r="AA446" s="93"/>
      <c r="AB446" s="111">
        <v>0</v>
      </c>
      <c r="AC446" s="112">
        <v>0</v>
      </c>
      <c r="AD446" s="112">
        <v>0</v>
      </c>
      <c r="AE446" s="112">
        <v>0</v>
      </c>
      <c r="AF446" s="112">
        <v>0</v>
      </c>
      <c r="AG446" s="113">
        <v>0</v>
      </c>
    </row>
    <row r="447" spans="1:33" x14ac:dyDescent="0.2">
      <c r="A447" s="101">
        <v>470</v>
      </c>
      <c r="B447" s="102">
        <v>470165347</v>
      </c>
      <c r="C447" s="103" t="s">
        <v>526</v>
      </c>
      <c r="D447" s="104">
        <v>165</v>
      </c>
      <c r="E447" s="103" t="s">
        <v>197</v>
      </c>
      <c r="F447" s="104">
        <v>347</v>
      </c>
      <c r="G447" s="103" t="s">
        <v>379</v>
      </c>
      <c r="H447" s="105">
        <v>4</v>
      </c>
      <c r="I447" s="106">
        <v>12499</v>
      </c>
      <c r="J447" s="106">
        <v>5648</v>
      </c>
      <c r="K447" s="106">
        <v>0</v>
      </c>
      <c r="L447" s="106">
        <v>937.65</v>
      </c>
      <c r="M447" s="107">
        <v>19084.650000000001</v>
      </c>
      <c r="O447" s="108">
        <v>0</v>
      </c>
      <c r="P447" s="105">
        <v>0</v>
      </c>
      <c r="Q447" s="109">
        <v>0.09</v>
      </c>
      <c r="R447" s="109">
        <v>6.73084705192133E-3</v>
      </c>
      <c r="S447" s="110">
        <v>0</v>
      </c>
      <c r="U447" s="111">
        <v>72588</v>
      </c>
      <c r="V447" s="112">
        <v>0</v>
      </c>
      <c r="W447" s="112">
        <v>0</v>
      </c>
      <c r="X447" s="112">
        <v>0</v>
      </c>
      <c r="Y447" s="112">
        <v>3751</v>
      </c>
      <c r="Z447" s="113">
        <v>76339</v>
      </c>
      <c r="AA447" s="93"/>
      <c r="AB447" s="111">
        <v>1</v>
      </c>
      <c r="AC447" s="112">
        <v>0</v>
      </c>
      <c r="AD447" s="112">
        <v>0</v>
      </c>
      <c r="AE447" s="112">
        <v>0</v>
      </c>
      <c r="AF447" s="112">
        <v>0</v>
      </c>
      <c r="AG447" s="113">
        <v>0</v>
      </c>
    </row>
    <row r="448" spans="1:33" x14ac:dyDescent="0.2">
      <c r="A448" s="101">
        <v>470</v>
      </c>
      <c r="B448" s="102">
        <v>470165705</v>
      </c>
      <c r="C448" s="103" t="s">
        <v>526</v>
      </c>
      <c r="D448" s="104">
        <v>165</v>
      </c>
      <c r="E448" s="103" t="s">
        <v>197</v>
      </c>
      <c r="F448" s="104">
        <v>705</v>
      </c>
      <c r="G448" s="103" t="s">
        <v>418</v>
      </c>
      <c r="H448" s="105">
        <v>1</v>
      </c>
      <c r="I448" s="106">
        <v>10816.359870774884</v>
      </c>
      <c r="J448" s="106">
        <v>6264</v>
      </c>
      <c r="K448" s="106">
        <v>0</v>
      </c>
      <c r="L448" s="106">
        <v>937.65</v>
      </c>
      <c r="M448" s="107">
        <v>18018.009870774884</v>
      </c>
      <c r="O448" s="108">
        <v>0</v>
      </c>
      <c r="P448" s="105">
        <v>0</v>
      </c>
      <c r="Q448" s="109">
        <v>0.09</v>
      </c>
      <c r="R448" s="109">
        <v>9.5438971785067684E-4</v>
      </c>
      <c r="S448" s="110">
        <v>0</v>
      </c>
      <c r="U448" s="111">
        <v>17080</v>
      </c>
      <c r="V448" s="112">
        <v>0</v>
      </c>
      <c r="W448" s="112">
        <v>0</v>
      </c>
      <c r="X448" s="112">
        <v>0</v>
      </c>
      <c r="Y448" s="112">
        <v>938</v>
      </c>
      <c r="Z448" s="113">
        <v>18018</v>
      </c>
      <c r="AA448" s="93"/>
      <c r="AB448" s="111">
        <v>0</v>
      </c>
      <c r="AC448" s="112">
        <v>0</v>
      </c>
      <c r="AD448" s="112">
        <v>0</v>
      </c>
      <c r="AE448" s="112">
        <v>0</v>
      </c>
      <c r="AF448" s="112">
        <v>0</v>
      </c>
      <c r="AG448" s="113">
        <v>0</v>
      </c>
    </row>
    <row r="449" spans="1:33" x14ac:dyDescent="0.2">
      <c r="A449" s="101">
        <v>474</v>
      </c>
      <c r="B449" s="102">
        <v>474097057</v>
      </c>
      <c r="C449" s="103" t="s">
        <v>527</v>
      </c>
      <c r="D449" s="104">
        <v>97</v>
      </c>
      <c r="E449" s="103" t="s">
        <v>129</v>
      </c>
      <c r="F449" s="104">
        <v>57</v>
      </c>
      <c r="G449" s="103" t="s">
        <v>89</v>
      </c>
      <c r="H449" s="105">
        <v>1</v>
      </c>
      <c r="I449" s="106">
        <v>15145</v>
      </c>
      <c r="J449" s="106">
        <v>367</v>
      </c>
      <c r="K449" s="106">
        <v>0</v>
      </c>
      <c r="L449" s="106">
        <v>937.65</v>
      </c>
      <c r="M449" s="107">
        <v>16449.650000000001</v>
      </c>
      <c r="O449" s="108">
        <v>0</v>
      </c>
      <c r="P449" s="105">
        <v>0</v>
      </c>
      <c r="Q449" s="109">
        <v>0.18</v>
      </c>
      <c r="R449" s="109">
        <v>0.13557285142841133</v>
      </c>
      <c r="S449" s="110">
        <v>0</v>
      </c>
      <c r="U449" s="111">
        <v>15512</v>
      </c>
      <c r="V449" s="112">
        <v>0</v>
      </c>
      <c r="W449" s="112">
        <v>0</v>
      </c>
      <c r="X449" s="112">
        <v>0</v>
      </c>
      <c r="Y449" s="112">
        <v>938</v>
      </c>
      <c r="Z449" s="113">
        <v>16450</v>
      </c>
      <c r="AA449" s="93"/>
      <c r="AB449" s="111">
        <v>0</v>
      </c>
      <c r="AC449" s="112">
        <v>0</v>
      </c>
      <c r="AD449" s="112">
        <v>0</v>
      </c>
      <c r="AE449" s="112">
        <v>0</v>
      </c>
      <c r="AF449" s="112">
        <v>0</v>
      </c>
      <c r="AG449" s="113">
        <v>0</v>
      </c>
    </row>
    <row r="450" spans="1:33" x14ac:dyDescent="0.2">
      <c r="A450" s="101">
        <v>474</v>
      </c>
      <c r="B450" s="102">
        <v>474097064</v>
      </c>
      <c r="C450" s="103" t="s">
        <v>527</v>
      </c>
      <c r="D450" s="104">
        <v>97</v>
      </c>
      <c r="E450" s="103" t="s">
        <v>129</v>
      </c>
      <c r="F450" s="104">
        <v>64</v>
      </c>
      <c r="G450" s="103" t="s">
        <v>96</v>
      </c>
      <c r="H450" s="105">
        <v>1</v>
      </c>
      <c r="I450" s="106">
        <v>11912.03669415659</v>
      </c>
      <c r="J450" s="106">
        <v>1975</v>
      </c>
      <c r="K450" s="106">
        <v>0</v>
      </c>
      <c r="L450" s="106">
        <v>937.65</v>
      </c>
      <c r="M450" s="107">
        <v>14824.68669415659</v>
      </c>
      <c r="O450" s="108">
        <v>0</v>
      </c>
      <c r="P450" s="105">
        <v>0</v>
      </c>
      <c r="Q450" s="109">
        <v>0.09</v>
      </c>
      <c r="R450" s="109">
        <v>3.3219534304614731E-2</v>
      </c>
      <c r="S450" s="110">
        <v>0</v>
      </c>
      <c r="U450" s="111">
        <v>13887</v>
      </c>
      <c r="V450" s="112">
        <v>0</v>
      </c>
      <c r="W450" s="112">
        <v>0</v>
      </c>
      <c r="X450" s="112">
        <v>0</v>
      </c>
      <c r="Y450" s="112">
        <v>938</v>
      </c>
      <c r="Z450" s="113">
        <v>14825</v>
      </c>
      <c r="AA450" s="93"/>
      <c r="AB450" s="111">
        <v>0</v>
      </c>
      <c r="AC450" s="112">
        <v>0</v>
      </c>
      <c r="AD450" s="112">
        <v>0</v>
      </c>
      <c r="AE450" s="112">
        <v>0</v>
      </c>
      <c r="AF450" s="112">
        <v>0</v>
      </c>
      <c r="AG450" s="113">
        <v>0</v>
      </c>
    </row>
    <row r="451" spans="1:33" x14ac:dyDescent="0.2">
      <c r="A451" s="101">
        <v>474</v>
      </c>
      <c r="B451" s="102">
        <v>474097097</v>
      </c>
      <c r="C451" s="103" t="s">
        <v>527</v>
      </c>
      <c r="D451" s="104">
        <v>97</v>
      </c>
      <c r="E451" s="103" t="s">
        <v>129</v>
      </c>
      <c r="F451" s="104">
        <v>97</v>
      </c>
      <c r="G451" s="103" t="s">
        <v>129</v>
      </c>
      <c r="H451" s="105">
        <v>222</v>
      </c>
      <c r="I451" s="106">
        <v>12361</v>
      </c>
      <c r="J451" s="106">
        <v>0</v>
      </c>
      <c r="K451" s="106">
        <v>0</v>
      </c>
      <c r="L451" s="106">
        <v>937.65</v>
      </c>
      <c r="M451" s="107">
        <v>13298.65</v>
      </c>
      <c r="O451" s="108">
        <v>0</v>
      </c>
      <c r="P451" s="105">
        <v>0</v>
      </c>
      <c r="Q451" s="109">
        <v>0.18</v>
      </c>
      <c r="R451" s="109">
        <v>3.7457033395729956E-2</v>
      </c>
      <c r="S451" s="110">
        <v>0</v>
      </c>
      <c r="U451" s="111">
        <v>2744142</v>
      </c>
      <c r="V451" s="112">
        <v>0</v>
      </c>
      <c r="W451" s="112">
        <v>0</v>
      </c>
      <c r="X451" s="112">
        <v>0</v>
      </c>
      <c r="Y451" s="112">
        <v>208159</v>
      </c>
      <c r="Z451" s="113">
        <v>2952301</v>
      </c>
      <c r="AA451" s="93"/>
      <c r="AB451" s="111">
        <v>0</v>
      </c>
      <c r="AC451" s="112">
        <v>0</v>
      </c>
      <c r="AD451" s="112">
        <v>0</v>
      </c>
      <c r="AE451" s="112">
        <v>0</v>
      </c>
      <c r="AF451" s="112">
        <v>0</v>
      </c>
      <c r="AG451" s="113">
        <v>0</v>
      </c>
    </row>
    <row r="452" spans="1:33" x14ac:dyDescent="0.2">
      <c r="A452" s="101">
        <v>474</v>
      </c>
      <c r="B452" s="102">
        <v>474097103</v>
      </c>
      <c r="C452" s="103" t="s">
        <v>527</v>
      </c>
      <c r="D452" s="104">
        <v>97</v>
      </c>
      <c r="E452" s="103" t="s">
        <v>129</v>
      </c>
      <c r="F452" s="104">
        <v>103</v>
      </c>
      <c r="G452" s="103" t="s">
        <v>135</v>
      </c>
      <c r="H452" s="105">
        <v>26</v>
      </c>
      <c r="I452" s="106">
        <v>12504</v>
      </c>
      <c r="J452" s="106">
        <v>507</v>
      </c>
      <c r="K452" s="106">
        <v>0</v>
      </c>
      <c r="L452" s="106">
        <v>937.65</v>
      </c>
      <c r="M452" s="107">
        <v>13948.65</v>
      </c>
      <c r="O452" s="108">
        <v>0</v>
      </c>
      <c r="P452" s="105">
        <v>0</v>
      </c>
      <c r="Q452" s="109">
        <v>0.18</v>
      </c>
      <c r="R452" s="109">
        <v>1.1104169396671835E-2</v>
      </c>
      <c r="S452" s="110">
        <v>0</v>
      </c>
      <c r="U452" s="111">
        <v>338286</v>
      </c>
      <c r="V452" s="112">
        <v>0</v>
      </c>
      <c r="W452" s="112">
        <v>0</v>
      </c>
      <c r="X452" s="112">
        <v>0</v>
      </c>
      <c r="Y452" s="112">
        <v>24379</v>
      </c>
      <c r="Z452" s="113">
        <v>362665</v>
      </c>
      <c r="AA452" s="93"/>
      <c r="AB452" s="111">
        <v>0</v>
      </c>
      <c r="AC452" s="112">
        <v>0</v>
      </c>
      <c r="AD452" s="112">
        <v>0</v>
      </c>
      <c r="AE452" s="112">
        <v>0</v>
      </c>
      <c r="AF452" s="112">
        <v>0</v>
      </c>
      <c r="AG452" s="113">
        <v>0</v>
      </c>
    </row>
    <row r="453" spans="1:33" x14ac:dyDescent="0.2">
      <c r="A453" s="101">
        <v>474</v>
      </c>
      <c r="B453" s="102">
        <v>474097153</v>
      </c>
      <c r="C453" s="103" t="s">
        <v>527</v>
      </c>
      <c r="D453" s="104">
        <v>97</v>
      </c>
      <c r="E453" s="103" t="s">
        <v>129</v>
      </c>
      <c r="F453" s="104">
        <v>153</v>
      </c>
      <c r="G453" s="103" t="s">
        <v>185</v>
      </c>
      <c r="H453" s="105">
        <v>42</v>
      </c>
      <c r="I453" s="106">
        <v>11179</v>
      </c>
      <c r="J453" s="106">
        <v>293</v>
      </c>
      <c r="K453" s="106">
        <v>0</v>
      </c>
      <c r="L453" s="106">
        <v>937.65</v>
      </c>
      <c r="M453" s="107">
        <v>12409.65</v>
      </c>
      <c r="O453" s="108">
        <v>0</v>
      </c>
      <c r="P453" s="105">
        <v>0</v>
      </c>
      <c r="Q453" s="109">
        <v>0.09</v>
      </c>
      <c r="R453" s="109">
        <v>1.2773888194668593E-2</v>
      </c>
      <c r="S453" s="110">
        <v>0</v>
      </c>
      <c r="U453" s="111">
        <v>481824</v>
      </c>
      <c r="V453" s="112">
        <v>0</v>
      </c>
      <c r="W453" s="112">
        <v>0</v>
      </c>
      <c r="X453" s="112">
        <v>0</v>
      </c>
      <c r="Y453" s="112">
        <v>39381</v>
      </c>
      <c r="Z453" s="113">
        <v>521205</v>
      </c>
      <c r="AA453" s="93"/>
      <c r="AB453" s="111">
        <v>0</v>
      </c>
      <c r="AC453" s="112">
        <v>0</v>
      </c>
      <c r="AD453" s="112">
        <v>0</v>
      </c>
      <c r="AE453" s="112">
        <v>0</v>
      </c>
      <c r="AF453" s="112">
        <v>0</v>
      </c>
      <c r="AG453" s="113">
        <v>0</v>
      </c>
    </row>
    <row r="454" spans="1:33" x14ac:dyDescent="0.2">
      <c r="A454" s="101">
        <v>474</v>
      </c>
      <c r="B454" s="102">
        <v>474097162</v>
      </c>
      <c r="C454" s="103" t="s">
        <v>527</v>
      </c>
      <c r="D454" s="104">
        <v>97</v>
      </c>
      <c r="E454" s="103" t="s">
        <v>129</v>
      </c>
      <c r="F454" s="104">
        <v>162</v>
      </c>
      <c r="G454" s="103" t="s">
        <v>194</v>
      </c>
      <c r="H454" s="105">
        <v>17</v>
      </c>
      <c r="I454" s="106">
        <v>10359</v>
      </c>
      <c r="J454" s="106">
        <v>2577</v>
      </c>
      <c r="K454" s="106">
        <v>0</v>
      </c>
      <c r="L454" s="106">
        <v>937.65</v>
      </c>
      <c r="M454" s="107">
        <v>13873.65</v>
      </c>
      <c r="O454" s="108">
        <v>0</v>
      </c>
      <c r="P454" s="105">
        <v>0</v>
      </c>
      <c r="Q454" s="109">
        <v>0.09</v>
      </c>
      <c r="R454" s="109">
        <v>1.5613976287868956E-2</v>
      </c>
      <c r="S454" s="110">
        <v>0</v>
      </c>
      <c r="U454" s="111">
        <v>219912</v>
      </c>
      <c r="V454" s="112">
        <v>0</v>
      </c>
      <c r="W454" s="112">
        <v>0</v>
      </c>
      <c r="X454" s="112">
        <v>0</v>
      </c>
      <c r="Y454" s="112">
        <v>15941</v>
      </c>
      <c r="Z454" s="113">
        <v>235853</v>
      </c>
      <c r="AA454" s="93"/>
      <c r="AB454" s="111">
        <v>0</v>
      </c>
      <c r="AC454" s="112">
        <v>0</v>
      </c>
      <c r="AD454" s="112">
        <v>0</v>
      </c>
      <c r="AE454" s="112">
        <v>0</v>
      </c>
      <c r="AF454" s="112">
        <v>0</v>
      </c>
      <c r="AG454" s="113">
        <v>0</v>
      </c>
    </row>
    <row r="455" spans="1:33" x14ac:dyDescent="0.2">
      <c r="A455" s="101">
        <v>474</v>
      </c>
      <c r="B455" s="102">
        <v>474097343</v>
      </c>
      <c r="C455" s="103" t="s">
        <v>527</v>
      </c>
      <c r="D455" s="104">
        <v>97</v>
      </c>
      <c r="E455" s="103" t="s">
        <v>129</v>
      </c>
      <c r="F455" s="104">
        <v>343</v>
      </c>
      <c r="G455" s="103" t="s">
        <v>375</v>
      </c>
      <c r="H455" s="105">
        <v>22</v>
      </c>
      <c r="I455" s="106">
        <v>11278</v>
      </c>
      <c r="J455" s="106">
        <v>783</v>
      </c>
      <c r="K455" s="106">
        <v>0</v>
      </c>
      <c r="L455" s="106">
        <v>937.65</v>
      </c>
      <c r="M455" s="107">
        <v>12998.65</v>
      </c>
      <c r="O455" s="108">
        <v>0</v>
      </c>
      <c r="P455" s="105">
        <v>0</v>
      </c>
      <c r="Q455" s="109">
        <v>0.18</v>
      </c>
      <c r="R455" s="109">
        <v>1.580738150752135E-2</v>
      </c>
      <c r="S455" s="110">
        <v>0</v>
      </c>
      <c r="U455" s="111">
        <v>265342</v>
      </c>
      <c r="V455" s="112">
        <v>0</v>
      </c>
      <c r="W455" s="112">
        <v>0</v>
      </c>
      <c r="X455" s="112">
        <v>0</v>
      </c>
      <c r="Y455" s="112">
        <v>20630</v>
      </c>
      <c r="Z455" s="113">
        <v>285972</v>
      </c>
      <c r="AA455" s="93"/>
      <c r="AB455" s="111">
        <v>0</v>
      </c>
      <c r="AC455" s="112">
        <v>0</v>
      </c>
      <c r="AD455" s="112">
        <v>0</v>
      </c>
      <c r="AE455" s="112">
        <v>0</v>
      </c>
      <c r="AF455" s="112">
        <v>0</v>
      </c>
      <c r="AG455" s="113">
        <v>0</v>
      </c>
    </row>
    <row r="456" spans="1:33" x14ac:dyDescent="0.2">
      <c r="A456" s="101">
        <v>474</v>
      </c>
      <c r="B456" s="102">
        <v>474097600</v>
      </c>
      <c r="C456" s="103" t="s">
        <v>527</v>
      </c>
      <c r="D456" s="104">
        <v>97</v>
      </c>
      <c r="E456" s="103" t="s">
        <v>129</v>
      </c>
      <c r="F456" s="104">
        <v>600</v>
      </c>
      <c r="G456" s="103" t="s">
        <v>386</v>
      </c>
      <c r="H456" s="105">
        <v>2</v>
      </c>
      <c r="I456" s="106">
        <v>8785</v>
      </c>
      <c r="J456" s="106">
        <v>3529</v>
      </c>
      <c r="K456" s="106">
        <v>0</v>
      </c>
      <c r="L456" s="106">
        <v>937.65</v>
      </c>
      <c r="M456" s="107">
        <v>13251.65</v>
      </c>
      <c r="O456" s="108">
        <v>0</v>
      </c>
      <c r="P456" s="105">
        <v>0</v>
      </c>
      <c r="Q456" s="109">
        <v>0.09</v>
      </c>
      <c r="R456" s="109">
        <v>4.3635755916779442E-3</v>
      </c>
      <c r="S456" s="110">
        <v>0</v>
      </c>
      <c r="U456" s="111">
        <v>24628</v>
      </c>
      <c r="V456" s="112">
        <v>0</v>
      </c>
      <c r="W456" s="112">
        <v>0</v>
      </c>
      <c r="X456" s="112">
        <v>0</v>
      </c>
      <c r="Y456" s="112">
        <v>1876</v>
      </c>
      <c r="Z456" s="113">
        <v>26504</v>
      </c>
      <c r="AA456" s="93"/>
      <c r="AB456" s="111">
        <v>0</v>
      </c>
      <c r="AC456" s="112">
        <v>0</v>
      </c>
      <c r="AD456" s="112">
        <v>0</v>
      </c>
      <c r="AE456" s="112">
        <v>0</v>
      </c>
      <c r="AF456" s="112">
        <v>0</v>
      </c>
      <c r="AG456" s="113">
        <v>0</v>
      </c>
    </row>
    <row r="457" spans="1:33" x14ac:dyDescent="0.2">
      <c r="A457" s="101">
        <v>474</v>
      </c>
      <c r="B457" s="102">
        <v>474097610</v>
      </c>
      <c r="C457" s="103" t="s">
        <v>527</v>
      </c>
      <c r="D457" s="104">
        <v>97</v>
      </c>
      <c r="E457" s="103" t="s">
        <v>129</v>
      </c>
      <c r="F457" s="104">
        <v>610</v>
      </c>
      <c r="G457" s="103" t="s">
        <v>389</v>
      </c>
      <c r="H457" s="105">
        <v>11</v>
      </c>
      <c r="I457" s="106">
        <v>9966</v>
      </c>
      <c r="J457" s="106">
        <v>1784</v>
      </c>
      <c r="K457" s="106">
        <v>0</v>
      </c>
      <c r="L457" s="106">
        <v>937.65</v>
      </c>
      <c r="M457" s="107">
        <v>12687.65</v>
      </c>
      <c r="O457" s="108">
        <v>0</v>
      </c>
      <c r="P457" s="105">
        <v>0</v>
      </c>
      <c r="Q457" s="109">
        <v>0.09</v>
      </c>
      <c r="R457" s="109">
        <v>7.1340089888183422E-3</v>
      </c>
      <c r="S457" s="110">
        <v>0</v>
      </c>
      <c r="U457" s="111">
        <v>129250</v>
      </c>
      <c r="V457" s="112">
        <v>0</v>
      </c>
      <c r="W457" s="112">
        <v>0</v>
      </c>
      <c r="X457" s="112">
        <v>0</v>
      </c>
      <c r="Y457" s="112">
        <v>10315</v>
      </c>
      <c r="Z457" s="113">
        <v>139565</v>
      </c>
      <c r="AA457" s="93"/>
      <c r="AB457" s="111">
        <v>0</v>
      </c>
      <c r="AC457" s="112">
        <v>0</v>
      </c>
      <c r="AD457" s="112">
        <v>0</v>
      </c>
      <c r="AE457" s="112">
        <v>0</v>
      </c>
      <c r="AF457" s="112">
        <v>0</v>
      </c>
      <c r="AG457" s="113">
        <v>0</v>
      </c>
    </row>
    <row r="458" spans="1:33" x14ac:dyDescent="0.2">
      <c r="A458" s="101">
        <v>474</v>
      </c>
      <c r="B458" s="102">
        <v>474097615</v>
      </c>
      <c r="C458" s="103" t="s">
        <v>527</v>
      </c>
      <c r="D458" s="104">
        <v>97</v>
      </c>
      <c r="E458" s="103" t="s">
        <v>129</v>
      </c>
      <c r="F458" s="104">
        <v>615</v>
      </c>
      <c r="G458" s="103" t="s">
        <v>390</v>
      </c>
      <c r="H458" s="105">
        <v>1</v>
      </c>
      <c r="I458" s="106">
        <v>8785</v>
      </c>
      <c r="J458" s="106">
        <v>1075</v>
      </c>
      <c r="K458" s="106">
        <v>0</v>
      </c>
      <c r="L458" s="106">
        <v>937.65</v>
      </c>
      <c r="M458" s="107">
        <v>10797.65</v>
      </c>
      <c r="O458" s="108">
        <v>0</v>
      </c>
      <c r="P458" s="105">
        <v>0</v>
      </c>
      <c r="Q458" s="109">
        <v>0.18</v>
      </c>
      <c r="R458" s="109">
        <v>1.0283713328828427E-3</v>
      </c>
      <c r="S458" s="110">
        <v>0</v>
      </c>
      <c r="U458" s="111">
        <v>9860</v>
      </c>
      <c r="V458" s="112">
        <v>0</v>
      </c>
      <c r="W458" s="112">
        <v>0</v>
      </c>
      <c r="X458" s="112">
        <v>0</v>
      </c>
      <c r="Y458" s="112">
        <v>938</v>
      </c>
      <c r="Z458" s="113">
        <v>10798</v>
      </c>
      <c r="AA458" s="93"/>
      <c r="AB458" s="111">
        <v>0</v>
      </c>
      <c r="AC458" s="112">
        <v>0</v>
      </c>
      <c r="AD458" s="112">
        <v>0</v>
      </c>
      <c r="AE458" s="112">
        <v>0</v>
      </c>
      <c r="AF458" s="112">
        <v>0</v>
      </c>
      <c r="AG458" s="113">
        <v>0</v>
      </c>
    </row>
    <row r="459" spans="1:33" x14ac:dyDescent="0.2">
      <c r="A459" s="101">
        <v>474</v>
      </c>
      <c r="B459" s="102">
        <v>474097673</v>
      </c>
      <c r="C459" s="103" t="s">
        <v>527</v>
      </c>
      <c r="D459" s="104">
        <v>97</v>
      </c>
      <c r="E459" s="103" t="s">
        <v>129</v>
      </c>
      <c r="F459" s="104">
        <v>673</v>
      </c>
      <c r="G459" s="103" t="s">
        <v>408</v>
      </c>
      <c r="H459" s="105">
        <v>1</v>
      </c>
      <c r="I459" s="106">
        <v>10166.688637167881</v>
      </c>
      <c r="J459" s="106">
        <v>5155</v>
      </c>
      <c r="K459" s="106">
        <v>0</v>
      </c>
      <c r="L459" s="106">
        <v>937.65</v>
      </c>
      <c r="M459" s="107">
        <v>16259.338637167881</v>
      </c>
      <c r="O459" s="108">
        <v>0</v>
      </c>
      <c r="P459" s="105">
        <v>0</v>
      </c>
      <c r="Q459" s="109">
        <v>0.09</v>
      </c>
      <c r="R459" s="109">
        <v>2.0074588207857902E-2</v>
      </c>
      <c r="S459" s="110">
        <v>0</v>
      </c>
      <c r="U459" s="111">
        <v>15322</v>
      </c>
      <c r="V459" s="112">
        <v>0</v>
      </c>
      <c r="W459" s="112">
        <v>0</v>
      </c>
      <c r="X459" s="112">
        <v>0</v>
      </c>
      <c r="Y459" s="112">
        <v>938</v>
      </c>
      <c r="Z459" s="113">
        <v>16260</v>
      </c>
      <c r="AA459" s="93"/>
      <c r="AB459" s="111">
        <v>0</v>
      </c>
      <c r="AC459" s="112">
        <v>0</v>
      </c>
      <c r="AD459" s="112">
        <v>0</v>
      </c>
      <c r="AE459" s="112">
        <v>0</v>
      </c>
      <c r="AF459" s="112">
        <v>0</v>
      </c>
      <c r="AG459" s="113">
        <v>0</v>
      </c>
    </row>
    <row r="460" spans="1:33" x14ac:dyDescent="0.2">
      <c r="A460" s="101">
        <v>474</v>
      </c>
      <c r="B460" s="102">
        <v>474097720</v>
      </c>
      <c r="C460" s="103" t="s">
        <v>527</v>
      </c>
      <c r="D460" s="104">
        <v>97</v>
      </c>
      <c r="E460" s="103" t="s">
        <v>129</v>
      </c>
      <c r="F460" s="104">
        <v>720</v>
      </c>
      <c r="G460" s="103" t="s">
        <v>423</v>
      </c>
      <c r="H460" s="105">
        <v>11</v>
      </c>
      <c r="I460" s="106">
        <v>11317</v>
      </c>
      <c r="J460" s="106">
        <v>2578</v>
      </c>
      <c r="K460" s="106">
        <v>0</v>
      </c>
      <c r="L460" s="106">
        <v>937.65</v>
      </c>
      <c r="M460" s="107">
        <v>14832.65</v>
      </c>
      <c r="O460" s="108">
        <v>0</v>
      </c>
      <c r="P460" s="105">
        <v>0</v>
      </c>
      <c r="Q460" s="109">
        <v>0.09</v>
      </c>
      <c r="R460" s="109">
        <v>1.0696884581917714E-2</v>
      </c>
      <c r="S460" s="110">
        <v>0</v>
      </c>
      <c r="U460" s="111">
        <v>152845</v>
      </c>
      <c r="V460" s="112">
        <v>0</v>
      </c>
      <c r="W460" s="112">
        <v>0</v>
      </c>
      <c r="X460" s="112">
        <v>0</v>
      </c>
      <c r="Y460" s="112">
        <v>10314</v>
      </c>
      <c r="Z460" s="113">
        <v>163159</v>
      </c>
      <c r="AA460" s="93"/>
      <c r="AB460" s="111">
        <v>0</v>
      </c>
      <c r="AC460" s="112">
        <v>0</v>
      </c>
      <c r="AD460" s="112">
        <v>0</v>
      </c>
      <c r="AE460" s="112">
        <v>0</v>
      </c>
      <c r="AF460" s="112">
        <v>0</v>
      </c>
      <c r="AG460" s="113">
        <v>0</v>
      </c>
    </row>
    <row r="461" spans="1:33" x14ac:dyDescent="0.2">
      <c r="A461" s="101">
        <v>474</v>
      </c>
      <c r="B461" s="102">
        <v>474097735</v>
      </c>
      <c r="C461" s="103" t="s">
        <v>527</v>
      </c>
      <c r="D461" s="104">
        <v>97</v>
      </c>
      <c r="E461" s="103" t="s">
        <v>129</v>
      </c>
      <c r="F461" s="104">
        <v>735</v>
      </c>
      <c r="G461" s="103" t="s">
        <v>427</v>
      </c>
      <c r="H461" s="105">
        <v>17</v>
      </c>
      <c r="I461" s="106">
        <v>10287</v>
      </c>
      <c r="J461" s="106">
        <v>4275</v>
      </c>
      <c r="K461" s="106">
        <v>0</v>
      </c>
      <c r="L461" s="106">
        <v>937.65</v>
      </c>
      <c r="M461" s="107">
        <v>15499.65</v>
      </c>
      <c r="O461" s="108">
        <v>0</v>
      </c>
      <c r="P461" s="105">
        <v>0</v>
      </c>
      <c r="Q461" s="109">
        <v>0.09</v>
      </c>
      <c r="R461" s="109">
        <v>1.8047184308854821E-2</v>
      </c>
      <c r="S461" s="110">
        <v>0</v>
      </c>
      <c r="U461" s="111">
        <v>247554</v>
      </c>
      <c r="V461" s="112">
        <v>0</v>
      </c>
      <c r="W461" s="112">
        <v>0</v>
      </c>
      <c r="X461" s="112">
        <v>0</v>
      </c>
      <c r="Y461" s="112">
        <v>15940</v>
      </c>
      <c r="Z461" s="113">
        <v>263494</v>
      </c>
      <c r="AA461" s="93"/>
      <c r="AB461" s="111">
        <v>0</v>
      </c>
      <c r="AC461" s="112">
        <v>0</v>
      </c>
      <c r="AD461" s="112">
        <v>0</v>
      </c>
      <c r="AE461" s="112">
        <v>0</v>
      </c>
      <c r="AF461" s="112">
        <v>0</v>
      </c>
      <c r="AG461" s="113">
        <v>0</v>
      </c>
    </row>
    <row r="462" spans="1:33" x14ac:dyDescent="0.2">
      <c r="A462" s="101">
        <v>474</v>
      </c>
      <c r="B462" s="102">
        <v>474097753</v>
      </c>
      <c r="C462" s="103" t="s">
        <v>527</v>
      </c>
      <c r="D462" s="104">
        <v>97</v>
      </c>
      <c r="E462" s="103" t="s">
        <v>129</v>
      </c>
      <c r="F462" s="104">
        <v>753</v>
      </c>
      <c r="G462" s="103" t="s">
        <v>431</v>
      </c>
      <c r="H462" s="105">
        <v>14</v>
      </c>
      <c r="I462" s="106">
        <v>10192</v>
      </c>
      <c r="J462" s="106">
        <v>3865</v>
      </c>
      <c r="K462" s="106">
        <v>0</v>
      </c>
      <c r="L462" s="106">
        <v>937.65</v>
      </c>
      <c r="M462" s="107">
        <v>14994.65</v>
      </c>
      <c r="O462" s="108">
        <v>0</v>
      </c>
      <c r="P462" s="105">
        <v>0</v>
      </c>
      <c r="Q462" s="109">
        <v>0.09</v>
      </c>
      <c r="R462" s="109">
        <v>1.0016914920905874E-2</v>
      </c>
      <c r="S462" s="110">
        <v>0</v>
      </c>
      <c r="U462" s="111">
        <v>196798</v>
      </c>
      <c r="V462" s="112">
        <v>0</v>
      </c>
      <c r="W462" s="112">
        <v>0</v>
      </c>
      <c r="X462" s="112">
        <v>0</v>
      </c>
      <c r="Y462" s="112">
        <v>13127</v>
      </c>
      <c r="Z462" s="113">
        <v>209925</v>
      </c>
      <c r="AA462" s="93"/>
      <c r="AB462" s="111">
        <v>0</v>
      </c>
      <c r="AC462" s="112">
        <v>0</v>
      </c>
      <c r="AD462" s="112">
        <v>0</v>
      </c>
      <c r="AE462" s="112">
        <v>0</v>
      </c>
      <c r="AF462" s="112">
        <v>0</v>
      </c>
      <c r="AG462" s="113">
        <v>0</v>
      </c>
    </row>
    <row r="463" spans="1:33" x14ac:dyDescent="0.2">
      <c r="A463" s="101">
        <v>474</v>
      </c>
      <c r="B463" s="102">
        <v>474097775</v>
      </c>
      <c r="C463" s="103" t="s">
        <v>527</v>
      </c>
      <c r="D463" s="104">
        <v>97</v>
      </c>
      <c r="E463" s="103" t="s">
        <v>129</v>
      </c>
      <c r="F463" s="104">
        <v>775</v>
      </c>
      <c r="G463" s="103" t="s">
        <v>441</v>
      </c>
      <c r="H463" s="105">
        <v>7</v>
      </c>
      <c r="I463" s="106">
        <v>11093</v>
      </c>
      <c r="J463" s="106">
        <v>2371</v>
      </c>
      <c r="K463" s="106">
        <v>0</v>
      </c>
      <c r="L463" s="106">
        <v>937.65</v>
      </c>
      <c r="M463" s="107">
        <v>14401.65</v>
      </c>
      <c r="O463" s="108">
        <v>0</v>
      </c>
      <c r="P463" s="105">
        <v>0</v>
      </c>
      <c r="Q463" s="109">
        <v>0.09</v>
      </c>
      <c r="R463" s="109">
        <v>5.9882849415342741E-3</v>
      </c>
      <c r="S463" s="110">
        <v>0</v>
      </c>
      <c r="U463" s="111">
        <v>94248</v>
      </c>
      <c r="V463" s="112">
        <v>0</v>
      </c>
      <c r="W463" s="112">
        <v>0</v>
      </c>
      <c r="X463" s="112">
        <v>0</v>
      </c>
      <c r="Y463" s="112">
        <v>6564</v>
      </c>
      <c r="Z463" s="113">
        <v>100812</v>
      </c>
      <c r="AA463" s="93"/>
      <c r="AB463" s="111">
        <v>0</v>
      </c>
      <c r="AC463" s="112">
        <v>0</v>
      </c>
      <c r="AD463" s="112">
        <v>0</v>
      </c>
      <c r="AE463" s="112">
        <v>0</v>
      </c>
      <c r="AF463" s="112">
        <v>0</v>
      </c>
      <c r="AG463" s="113">
        <v>0</v>
      </c>
    </row>
    <row r="464" spans="1:33" x14ac:dyDescent="0.2">
      <c r="A464" s="101">
        <v>478</v>
      </c>
      <c r="B464" s="102">
        <v>478352064</v>
      </c>
      <c r="C464" s="103" t="s">
        <v>528</v>
      </c>
      <c r="D464" s="104">
        <v>352</v>
      </c>
      <c r="E464" s="103" t="s">
        <v>384</v>
      </c>
      <c r="F464" s="104">
        <v>64</v>
      </c>
      <c r="G464" s="103" t="s">
        <v>96</v>
      </c>
      <c r="H464" s="105">
        <v>2</v>
      </c>
      <c r="I464" s="106">
        <v>9976</v>
      </c>
      <c r="J464" s="106">
        <v>1654</v>
      </c>
      <c r="K464" s="106">
        <v>0</v>
      </c>
      <c r="L464" s="106">
        <v>937.65</v>
      </c>
      <c r="M464" s="107">
        <v>12567.65</v>
      </c>
      <c r="O464" s="108">
        <v>0</v>
      </c>
      <c r="P464" s="105">
        <v>0</v>
      </c>
      <c r="Q464" s="109">
        <v>0.09</v>
      </c>
      <c r="R464" s="109">
        <v>3.3219534304614731E-2</v>
      </c>
      <c r="S464" s="110">
        <v>0</v>
      </c>
      <c r="U464" s="111">
        <v>23260</v>
      </c>
      <c r="V464" s="112">
        <v>0</v>
      </c>
      <c r="W464" s="112">
        <v>0</v>
      </c>
      <c r="X464" s="112">
        <v>0</v>
      </c>
      <c r="Y464" s="112">
        <v>1876</v>
      </c>
      <c r="Z464" s="113">
        <v>25136</v>
      </c>
      <c r="AA464" s="93"/>
      <c r="AB464" s="111">
        <v>0</v>
      </c>
      <c r="AC464" s="112">
        <v>0</v>
      </c>
      <c r="AD464" s="112">
        <v>0</v>
      </c>
      <c r="AE464" s="112">
        <v>0</v>
      </c>
      <c r="AF464" s="112">
        <v>0</v>
      </c>
      <c r="AG464" s="113">
        <v>0</v>
      </c>
    </row>
    <row r="465" spans="1:33" x14ac:dyDescent="0.2">
      <c r="A465" s="101">
        <v>478</v>
      </c>
      <c r="B465" s="102">
        <v>478352067</v>
      </c>
      <c r="C465" s="103" t="s">
        <v>528</v>
      </c>
      <c r="D465" s="104">
        <v>352</v>
      </c>
      <c r="E465" s="103" t="s">
        <v>384</v>
      </c>
      <c r="F465" s="104">
        <v>67</v>
      </c>
      <c r="G465" s="103" t="s">
        <v>99</v>
      </c>
      <c r="H465" s="105">
        <v>1</v>
      </c>
      <c r="I465" s="106">
        <v>8795</v>
      </c>
      <c r="J465" s="106">
        <v>8808</v>
      </c>
      <c r="K465" s="106">
        <v>0</v>
      </c>
      <c r="L465" s="106">
        <v>937.65</v>
      </c>
      <c r="M465" s="107">
        <v>18540.650000000001</v>
      </c>
      <c r="O465" s="108">
        <v>0</v>
      </c>
      <c r="P465" s="105">
        <v>0</v>
      </c>
      <c r="Q465" s="109">
        <v>0.09</v>
      </c>
      <c r="R465" s="109">
        <v>9.0297743539836559E-4</v>
      </c>
      <c r="S465" s="110">
        <v>0</v>
      </c>
      <c r="U465" s="111">
        <v>17603</v>
      </c>
      <c r="V465" s="112">
        <v>0</v>
      </c>
      <c r="W465" s="112">
        <v>0</v>
      </c>
      <c r="X465" s="112">
        <v>0</v>
      </c>
      <c r="Y465" s="112">
        <v>938</v>
      </c>
      <c r="Z465" s="113">
        <v>18541</v>
      </c>
      <c r="AA465" s="93"/>
      <c r="AB465" s="111">
        <v>0</v>
      </c>
      <c r="AC465" s="112">
        <v>0</v>
      </c>
      <c r="AD465" s="112">
        <v>0</v>
      </c>
      <c r="AE465" s="112">
        <v>0</v>
      </c>
      <c r="AF465" s="112">
        <v>0</v>
      </c>
      <c r="AG465" s="113">
        <v>0</v>
      </c>
    </row>
    <row r="466" spans="1:33" x14ac:dyDescent="0.2">
      <c r="A466" s="101">
        <v>478</v>
      </c>
      <c r="B466" s="102">
        <v>478352097</v>
      </c>
      <c r="C466" s="103" t="s">
        <v>528</v>
      </c>
      <c r="D466" s="104">
        <v>352</v>
      </c>
      <c r="E466" s="103" t="s">
        <v>384</v>
      </c>
      <c r="F466" s="104">
        <v>97</v>
      </c>
      <c r="G466" s="103" t="s">
        <v>129</v>
      </c>
      <c r="H466" s="105">
        <v>5</v>
      </c>
      <c r="I466" s="106">
        <v>12449</v>
      </c>
      <c r="J466" s="106">
        <v>0</v>
      </c>
      <c r="K466" s="106">
        <v>0</v>
      </c>
      <c r="L466" s="106">
        <v>937.65</v>
      </c>
      <c r="M466" s="107">
        <v>13386.65</v>
      </c>
      <c r="O466" s="108">
        <v>0</v>
      </c>
      <c r="P466" s="105">
        <v>0</v>
      </c>
      <c r="Q466" s="109">
        <v>0.18</v>
      </c>
      <c r="R466" s="109">
        <v>3.7457033395729956E-2</v>
      </c>
      <c r="S466" s="110">
        <v>0</v>
      </c>
      <c r="U466" s="111">
        <v>62245</v>
      </c>
      <c r="V466" s="112">
        <v>0</v>
      </c>
      <c r="W466" s="112">
        <v>0</v>
      </c>
      <c r="X466" s="112">
        <v>0</v>
      </c>
      <c r="Y466" s="112">
        <v>4689</v>
      </c>
      <c r="Z466" s="113">
        <v>66934</v>
      </c>
      <c r="AA466" s="93"/>
      <c r="AB466" s="111">
        <v>0</v>
      </c>
      <c r="AC466" s="112">
        <v>0</v>
      </c>
      <c r="AD466" s="112">
        <v>0</v>
      </c>
      <c r="AE466" s="112">
        <v>0</v>
      </c>
      <c r="AF466" s="112">
        <v>0</v>
      </c>
      <c r="AG466" s="113">
        <v>0</v>
      </c>
    </row>
    <row r="467" spans="1:33" x14ac:dyDescent="0.2">
      <c r="A467" s="101">
        <v>478</v>
      </c>
      <c r="B467" s="102">
        <v>478352103</v>
      </c>
      <c r="C467" s="103" t="s">
        <v>528</v>
      </c>
      <c r="D467" s="104">
        <v>352</v>
      </c>
      <c r="E467" s="103" t="s">
        <v>384</v>
      </c>
      <c r="F467" s="104">
        <v>103</v>
      </c>
      <c r="G467" s="103" t="s">
        <v>135</v>
      </c>
      <c r="H467" s="105">
        <v>1</v>
      </c>
      <c r="I467" s="106">
        <v>12311.715309719371</v>
      </c>
      <c r="J467" s="106">
        <v>499</v>
      </c>
      <c r="K467" s="106">
        <v>0</v>
      </c>
      <c r="L467" s="106">
        <v>937.65</v>
      </c>
      <c r="M467" s="107">
        <v>13748.365309719371</v>
      </c>
      <c r="O467" s="108">
        <v>0</v>
      </c>
      <c r="P467" s="105">
        <v>0</v>
      </c>
      <c r="Q467" s="109">
        <v>0.18</v>
      </c>
      <c r="R467" s="109">
        <v>1.1104169396671835E-2</v>
      </c>
      <c r="S467" s="110">
        <v>0</v>
      </c>
      <c r="U467" s="111">
        <v>12811</v>
      </c>
      <c r="V467" s="112">
        <v>0</v>
      </c>
      <c r="W467" s="112">
        <v>0</v>
      </c>
      <c r="X467" s="112">
        <v>0</v>
      </c>
      <c r="Y467" s="112">
        <v>938</v>
      </c>
      <c r="Z467" s="113">
        <v>13749</v>
      </c>
      <c r="AA467" s="93"/>
      <c r="AB467" s="111">
        <v>0</v>
      </c>
      <c r="AC467" s="112">
        <v>0</v>
      </c>
      <c r="AD467" s="112">
        <v>0</v>
      </c>
      <c r="AE467" s="112">
        <v>0</v>
      </c>
      <c r="AF467" s="112">
        <v>0</v>
      </c>
      <c r="AG467" s="113">
        <v>0</v>
      </c>
    </row>
    <row r="468" spans="1:33" x14ac:dyDescent="0.2">
      <c r="A468" s="101">
        <v>478</v>
      </c>
      <c r="B468" s="102">
        <v>478352125</v>
      </c>
      <c r="C468" s="103" t="s">
        <v>528</v>
      </c>
      <c r="D468" s="104">
        <v>352</v>
      </c>
      <c r="E468" s="103" t="s">
        <v>384</v>
      </c>
      <c r="F468" s="104">
        <v>125</v>
      </c>
      <c r="G468" s="103" t="s">
        <v>157</v>
      </c>
      <c r="H468" s="105">
        <v>24</v>
      </c>
      <c r="I468" s="106">
        <v>9954</v>
      </c>
      <c r="J468" s="106">
        <v>5465</v>
      </c>
      <c r="K468" s="106">
        <v>0</v>
      </c>
      <c r="L468" s="106">
        <v>937.65</v>
      </c>
      <c r="M468" s="107">
        <v>16356.65</v>
      </c>
      <c r="O468" s="108">
        <v>0</v>
      </c>
      <c r="P468" s="105">
        <v>0</v>
      </c>
      <c r="Q468" s="109">
        <v>0.09</v>
      </c>
      <c r="R468" s="109">
        <v>2.4250870838537563E-2</v>
      </c>
      <c r="S468" s="110">
        <v>0</v>
      </c>
      <c r="U468" s="111">
        <v>370056</v>
      </c>
      <c r="V468" s="112">
        <v>0</v>
      </c>
      <c r="W468" s="112">
        <v>0</v>
      </c>
      <c r="X468" s="112">
        <v>0</v>
      </c>
      <c r="Y468" s="112">
        <v>22505</v>
      </c>
      <c r="Z468" s="113">
        <v>392561</v>
      </c>
      <c r="AA468" s="93"/>
      <c r="AB468" s="111">
        <v>0</v>
      </c>
      <c r="AC468" s="112">
        <v>0</v>
      </c>
      <c r="AD468" s="112">
        <v>0</v>
      </c>
      <c r="AE468" s="112">
        <v>0</v>
      </c>
      <c r="AF468" s="112">
        <v>0</v>
      </c>
      <c r="AG468" s="113">
        <v>0</v>
      </c>
    </row>
    <row r="469" spans="1:33" x14ac:dyDescent="0.2">
      <c r="A469" s="101">
        <v>478</v>
      </c>
      <c r="B469" s="102">
        <v>478352141</v>
      </c>
      <c r="C469" s="103" t="s">
        <v>528</v>
      </c>
      <c r="D469" s="104">
        <v>352</v>
      </c>
      <c r="E469" s="103" t="s">
        <v>384</v>
      </c>
      <c r="F469" s="104">
        <v>141</v>
      </c>
      <c r="G469" s="103" t="s">
        <v>173</v>
      </c>
      <c r="H469" s="105">
        <v>4</v>
      </c>
      <c r="I469" s="106">
        <v>11075.770233157029</v>
      </c>
      <c r="J469" s="106">
        <v>4935</v>
      </c>
      <c r="K469" s="106">
        <v>0</v>
      </c>
      <c r="L469" s="106">
        <v>937.65</v>
      </c>
      <c r="M469" s="107">
        <v>16948.42023315703</v>
      </c>
      <c r="O469" s="108">
        <v>0</v>
      </c>
      <c r="P469" s="105">
        <v>0</v>
      </c>
      <c r="Q469" s="109">
        <v>0.09</v>
      </c>
      <c r="R469" s="109">
        <v>4.5548960929027847E-2</v>
      </c>
      <c r="S469" s="110">
        <v>0</v>
      </c>
      <c r="U469" s="111">
        <v>64044</v>
      </c>
      <c r="V469" s="112">
        <v>0</v>
      </c>
      <c r="W469" s="112">
        <v>0</v>
      </c>
      <c r="X469" s="112">
        <v>0</v>
      </c>
      <c r="Y469" s="112">
        <v>3751</v>
      </c>
      <c r="Z469" s="113">
        <v>67795</v>
      </c>
      <c r="AA469" s="93"/>
      <c r="AB469" s="111">
        <v>0</v>
      </c>
      <c r="AC469" s="112">
        <v>0</v>
      </c>
      <c r="AD469" s="112">
        <v>0</v>
      </c>
      <c r="AE469" s="112">
        <v>0</v>
      </c>
      <c r="AF469" s="112">
        <v>0</v>
      </c>
      <c r="AG469" s="113">
        <v>0</v>
      </c>
    </row>
    <row r="470" spans="1:33" x14ac:dyDescent="0.2">
      <c r="A470" s="101">
        <v>478</v>
      </c>
      <c r="B470" s="102">
        <v>478352153</v>
      </c>
      <c r="C470" s="103" t="s">
        <v>528</v>
      </c>
      <c r="D470" s="104">
        <v>352</v>
      </c>
      <c r="E470" s="103" t="s">
        <v>384</v>
      </c>
      <c r="F470" s="104">
        <v>153</v>
      </c>
      <c r="G470" s="103" t="s">
        <v>185</v>
      </c>
      <c r="H470" s="105">
        <v>45</v>
      </c>
      <c r="I470" s="106">
        <v>10573</v>
      </c>
      <c r="J470" s="106">
        <v>277</v>
      </c>
      <c r="K470" s="106">
        <v>0</v>
      </c>
      <c r="L470" s="106">
        <v>937.65</v>
      </c>
      <c r="M470" s="107">
        <v>11787.65</v>
      </c>
      <c r="O470" s="108">
        <v>0</v>
      </c>
      <c r="P470" s="105">
        <v>0</v>
      </c>
      <c r="Q470" s="109">
        <v>0.09</v>
      </c>
      <c r="R470" s="109">
        <v>1.2773888194668593E-2</v>
      </c>
      <c r="S470" s="110">
        <v>0</v>
      </c>
      <c r="U470" s="111">
        <v>488250</v>
      </c>
      <c r="V470" s="112">
        <v>0</v>
      </c>
      <c r="W470" s="112">
        <v>0</v>
      </c>
      <c r="X470" s="112">
        <v>0</v>
      </c>
      <c r="Y470" s="112">
        <v>42194</v>
      </c>
      <c r="Z470" s="113">
        <v>530444</v>
      </c>
      <c r="AA470" s="93"/>
      <c r="AB470" s="111">
        <v>0</v>
      </c>
      <c r="AC470" s="112">
        <v>0</v>
      </c>
      <c r="AD470" s="112">
        <v>0</v>
      </c>
      <c r="AE470" s="112">
        <v>0</v>
      </c>
      <c r="AF470" s="112">
        <v>0</v>
      </c>
      <c r="AG470" s="113">
        <v>0</v>
      </c>
    </row>
    <row r="471" spans="1:33" x14ac:dyDescent="0.2">
      <c r="A471" s="101">
        <v>478</v>
      </c>
      <c r="B471" s="102">
        <v>478352158</v>
      </c>
      <c r="C471" s="103" t="s">
        <v>528</v>
      </c>
      <c r="D471" s="104">
        <v>352</v>
      </c>
      <c r="E471" s="103" t="s">
        <v>384</v>
      </c>
      <c r="F471" s="104">
        <v>158</v>
      </c>
      <c r="G471" s="103" t="s">
        <v>190</v>
      </c>
      <c r="H471" s="105">
        <v>60</v>
      </c>
      <c r="I471" s="106">
        <v>10314</v>
      </c>
      <c r="J471" s="106">
        <v>5250</v>
      </c>
      <c r="K471" s="106">
        <v>0</v>
      </c>
      <c r="L471" s="106">
        <v>937.65</v>
      </c>
      <c r="M471" s="107">
        <v>16501.650000000001</v>
      </c>
      <c r="O471" s="108">
        <v>0</v>
      </c>
      <c r="P471" s="105">
        <v>0</v>
      </c>
      <c r="Q471" s="109">
        <v>0.09</v>
      </c>
      <c r="R471" s="109">
        <v>3.7741318141620538E-2</v>
      </c>
      <c r="S471" s="110">
        <v>0</v>
      </c>
      <c r="U471" s="111">
        <v>933840</v>
      </c>
      <c r="V471" s="112">
        <v>0</v>
      </c>
      <c r="W471" s="112">
        <v>0</v>
      </c>
      <c r="X471" s="112">
        <v>0</v>
      </c>
      <c r="Y471" s="112">
        <v>56260</v>
      </c>
      <c r="Z471" s="113">
        <v>990100</v>
      </c>
      <c r="AA471" s="93"/>
      <c r="AB471" s="111">
        <v>0</v>
      </c>
      <c r="AC471" s="112">
        <v>0</v>
      </c>
      <c r="AD471" s="112">
        <v>0</v>
      </c>
      <c r="AE471" s="112">
        <v>0</v>
      </c>
      <c r="AF471" s="112">
        <v>0</v>
      </c>
      <c r="AG471" s="113">
        <v>0</v>
      </c>
    </row>
    <row r="472" spans="1:33" x14ac:dyDescent="0.2">
      <c r="A472" s="101">
        <v>478</v>
      </c>
      <c r="B472" s="102">
        <v>478352162</v>
      </c>
      <c r="C472" s="103" t="s">
        <v>528</v>
      </c>
      <c r="D472" s="104">
        <v>352</v>
      </c>
      <c r="E472" s="103" t="s">
        <v>384</v>
      </c>
      <c r="F472" s="104">
        <v>162</v>
      </c>
      <c r="G472" s="103" t="s">
        <v>194</v>
      </c>
      <c r="H472" s="105">
        <v>10</v>
      </c>
      <c r="I472" s="106">
        <v>10590</v>
      </c>
      <c r="J472" s="106">
        <v>2635</v>
      </c>
      <c r="K472" s="106">
        <v>0</v>
      </c>
      <c r="L472" s="106">
        <v>937.65</v>
      </c>
      <c r="M472" s="107">
        <v>14162.65</v>
      </c>
      <c r="O472" s="108">
        <v>0</v>
      </c>
      <c r="P472" s="105">
        <v>0</v>
      </c>
      <c r="Q472" s="109">
        <v>0.09</v>
      </c>
      <c r="R472" s="109">
        <v>1.5613976287868956E-2</v>
      </c>
      <c r="S472" s="110">
        <v>0</v>
      </c>
      <c r="U472" s="111">
        <v>132250</v>
      </c>
      <c r="V472" s="112">
        <v>0</v>
      </c>
      <c r="W472" s="112">
        <v>0</v>
      </c>
      <c r="X472" s="112">
        <v>0</v>
      </c>
      <c r="Y472" s="112">
        <v>9378</v>
      </c>
      <c r="Z472" s="113">
        <v>141628</v>
      </c>
      <c r="AA472" s="93"/>
      <c r="AB472" s="111">
        <v>0</v>
      </c>
      <c r="AC472" s="112">
        <v>0</v>
      </c>
      <c r="AD472" s="112">
        <v>0</v>
      </c>
      <c r="AE472" s="112">
        <v>0</v>
      </c>
      <c r="AF472" s="112">
        <v>0</v>
      </c>
      <c r="AG472" s="113">
        <v>0</v>
      </c>
    </row>
    <row r="473" spans="1:33" x14ac:dyDescent="0.2">
      <c r="A473" s="101">
        <v>478</v>
      </c>
      <c r="B473" s="102">
        <v>478352170</v>
      </c>
      <c r="C473" s="103" t="s">
        <v>528</v>
      </c>
      <c r="D473" s="104">
        <v>352</v>
      </c>
      <c r="E473" s="103" t="s">
        <v>384</v>
      </c>
      <c r="F473" s="104">
        <v>170</v>
      </c>
      <c r="G473" s="103" t="s">
        <v>202</v>
      </c>
      <c r="H473" s="105">
        <v>1</v>
      </c>
      <c r="I473" s="106">
        <v>10567</v>
      </c>
      <c r="J473" s="106">
        <v>3579</v>
      </c>
      <c r="K473" s="106">
        <v>0</v>
      </c>
      <c r="L473" s="106">
        <v>937.65</v>
      </c>
      <c r="M473" s="107">
        <v>15083.65</v>
      </c>
      <c r="O473" s="108">
        <v>0</v>
      </c>
      <c r="P473" s="105">
        <v>0</v>
      </c>
      <c r="Q473" s="109">
        <v>0.18</v>
      </c>
      <c r="R473" s="109">
        <v>9.1044308900246784E-2</v>
      </c>
      <c r="S473" s="110">
        <v>0</v>
      </c>
      <c r="U473" s="111">
        <v>14146</v>
      </c>
      <c r="V473" s="112">
        <v>0</v>
      </c>
      <c r="W473" s="112">
        <v>0</v>
      </c>
      <c r="X473" s="112">
        <v>0</v>
      </c>
      <c r="Y473" s="112">
        <v>938</v>
      </c>
      <c r="Z473" s="113">
        <v>15084</v>
      </c>
      <c r="AA473" s="93"/>
      <c r="AB473" s="111">
        <v>0</v>
      </c>
      <c r="AC473" s="112">
        <v>0</v>
      </c>
      <c r="AD473" s="112">
        <v>0</v>
      </c>
      <c r="AE473" s="112">
        <v>0</v>
      </c>
      <c r="AF473" s="112">
        <v>0</v>
      </c>
      <c r="AG473" s="113">
        <v>0</v>
      </c>
    </row>
    <row r="474" spans="1:33" x14ac:dyDescent="0.2">
      <c r="A474" s="101">
        <v>478</v>
      </c>
      <c r="B474" s="102">
        <v>478352174</v>
      </c>
      <c r="C474" s="103" t="s">
        <v>528</v>
      </c>
      <c r="D474" s="104">
        <v>352</v>
      </c>
      <c r="E474" s="103" t="s">
        <v>384</v>
      </c>
      <c r="F474" s="104">
        <v>174</v>
      </c>
      <c r="G474" s="103" t="s">
        <v>206</v>
      </c>
      <c r="H474" s="105">
        <v>8</v>
      </c>
      <c r="I474" s="106">
        <v>9779</v>
      </c>
      <c r="J474" s="106">
        <v>4872</v>
      </c>
      <c r="K474" s="106">
        <v>0</v>
      </c>
      <c r="L474" s="106">
        <v>937.65</v>
      </c>
      <c r="M474" s="107">
        <v>15588.65</v>
      </c>
      <c r="O474" s="108">
        <v>0</v>
      </c>
      <c r="P474" s="105">
        <v>0</v>
      </c>
      <c r="Q474" s="109">
        <v>0.09</v>
      </c>
      <c r="R474" s="109">
        <v>4.382262519716322E-2</v>
      </c>
      <c r="S474" s="110">
        <v>0</v>
      </c>
      <c r="U474" s="111">
        <v>117208</v>
      </c>
      <c r="V474" s="112">
        <v>0</v>
      </c>
      <c r="W474" s="112">
        <v>0</v>
      </c>
      <c r="X474" s="112">
        <v>0</v>
      </c>
      <c r="Y474" s="112">
        <v>7502</v>
      </c>
      <c r="Z474" s="113">
        <v>124710</v>
      </c>
      <c r="AA474" s="93"/>
      <c r="AB474" s="111">
        <v>0</v>
      </c>
      <c r="AC474" s="112">
        <v>0</v>
      </c>
      <c r="AD474" s="112">
        <v>0</v>
      </c>
      <c r="AE474" s="112">
        <v>0</v>
      </c>
      <c r="AF474" s="112">
        <v>0</v>
      </c>
      <c r="AG474" s="113">
        <v>0</v>
      </c>
    </row>
    <row r="475" spans="1:33" x14ac:dyDescent="0.2">
      <c r="A475" s="101">
        <v>478</v>
      </c>
      <c r="B475" s="102">
        <v>478352322</v>
      </c>
      <c r="C475" s="103" t="s">
        <v>528</v>
      </c>
      <c r="D475" s="104">
        <v>352</v>
      </c>
      <c r="E475" s="103" t="s">
        <v>384</v>
      </c>
      <c r="F475" s="104">
        <v>322</v>
      </c>
      <c r="G475" s="103" t="s">
        <v>354</v>
      </c>
      <c r="H475" s="105">
        <v>1</v>
      </c>
      <c r="I475" s="106">
        <v>11150.054424775108</v>
      </c>
      <c r="J475" s="106">
        <v>5934</v>
      </c>
      <c r="K475" s="106">
        <v>0</v>
      </c>
      <c r="L475" s="106">
        <v>937.65</v>
      </c>
      <c r="M475" s="107">
        <v>18021.704424775111</v>
      </c>
      <c r="O475" s="108">
        <v>0</v>
      </c>
      <c r="P475" s="105">
        <v>0</v>
      </c>
      <c r="Q475" s="109">
        <v>0.09</v>
      </c>
      <c r="R475" s="109">
        <v>9.5968792425736981E-3</v>
      </c>
      <c r="S475" s="110">
        <v>0</v>
      </c>
      <c r="U475" s="111">
        <v>17084</v>
      </c>
      <c r="V475" s="112">
        <v>0</v>
      </c>
      <c r="W475" s="112">
        <v>0</v>
      </c>
      <c r="X475" s="112">
        <v>0</v>
      </c>
      <c r="Y475" s="112">
        <v>938</v>
      </c>
      <c r="Z475" s="113">
        <v>18022</v>
      </c>
      <c r="AA475" s="93"/>
      <c r="AB475" s="111">
        <v>0</v>
      </c>
      <c r="AC475" s="112">
        <v>0</v>
      </c>
      <c r="AD475" s="112">
        <v>0</v>
      </c>
      <c r="AE475" s="112">
        <v>0</v>
      </c>
      <c r="AF475" s="112">
        <v>0</v>
      </c>
      <c r="AG475" s="113">
        <v>0</v>
      </c>
    </row>
    <row r="476" spans="1:33" x14ac:dyDescent="0.2">
      <c r="A476" s="101">
        <v>478</v>
      </c>
      <c r="B476" s="102">
        <v>478352326</v>
      </c>
      <c r="C476" s="103" t="s">
        <v>528</v>
      </c>
      <c r="D476" s="104">
        <v>352</v>
      </c>
      <c r="E476" s="103" t="s">
        <v>384</v>
      </c>
      <c r="F476" s="104">
        <v>326</v>
      </c>
      <c r="G476" s="103" t="s">
        <v>358</v>
      </c>
      <c r="H476" s="105">
        <v>5</v>
      </c>
      <c r="I476" s="106">
        <v>9858</v>
      </c>
      <c r="J476" s="106">
        <v>3641</v>
      </c>
      <c r="K476" s="106">
        <v>0</v>
      </c>
      <c r="L476" s="106">
        <v>937.65</v>
      </c>
      <c r="M476" s="107">
        <v>14436.65</v>
      </c>
      <c r="O476" s="108">
        <v>0</v>
      </c>
      <c r="P476" s="105">
        <v>0</v>
      </c>
      <c r="Q476" s="109">
        <v>0.09</v>
      </c>
      <c r="R476" s="109">
        <v>3.5354509538136321E-3</v>
      </c>
      <c r="S476" s="110">
        <v>0</v>
      </c>
      <c r="U476" s="111">
        <v>67495</v>
      </c>
      <c r="V476" s="112">
        <v>0</v>
      </c>
      <c r="W476" s="112">
        <v>0</v>
      </c>
      <c r="X476" s="112">
        <v>0</v>
      </c>
      <c r="Y476" s="112">
        <v>4688</v>
      </c>
      <c r="Z476" s="113">
        <v>72183</v>
      </c>
      <c r="AA476" s="93"/>
      <c r="AB476" s="111">
        <v>0</v>
      </c>
      <c r="AC476" s="112">
        <v>0</v>
      </c>
      <c r="AD476" s="112">
        <v>0</v>
      </c>
      <c r="AE476" s="112">
        <v>0</v>
      </c>
      <c r="AF476" s="112">
        <v>0</v>
      </c>
      <c r="AG476" s="113">
        <v>0</v>
      </c>
    </row>
    <row r="477" spans="1:33" x14ac:dyDescent="0.2">
      <c r="A477" s="101">
        <v>478</v>
      </c>
      <c r="B477" s="102">
        <v>478352348</v>
      </c>
      <c r="C477" s="103" t="s">
        <v>528</v>
      </c>
      <c r="D477" s="104">
        <v>352</v>
      </c>
      <c r="E477" s="103" t="s">
        <v>384</v>
      </c>
      <c r="F477" s="104">
        <v>348</v>
      </c>
      <c r="G477" s="103" t="s">
        <v>380</v>
      </c>
      <c r="H477" s="105">
        <v>10</v>
      </c>
      <c r="I477" s="106">
        <v>10951</v>
      </c>
      <c r="J477" s="106">
        <v>105</v>
      </c>
      <c r="K477" s="106">
        <v>0</v>
      </c>
      <c r="L477" s="106">
        <v>937.65</v>
      </c>
      <c r="M477" s="107">
        <v>11993.65</v>
      </c>
      <c r="O477" s="108">
        <v>0</v>
      </c>
      <c r="P477" s="105">
        <v>0</v>
      </c>
      <c r="Q477" s="109">
        <v>0.09</v>
      </c>
      <c r="R477" s="109">
        <v>6.4330786188733655E-2</v>
      </c>
      <c r="S477" s="110">
        <v>0</v>
      </c>
      <c r="U477" s="111">
        <v>110560</v>
      </c>
      <c r="V477" s="112">
        <v>0</v>
      </c>
      <c r="W477" s="112">
        <v>0</v>
      </c>
      <c r="X477" s="112">
        <v>0</v>
      </c>
      <c r="Y477" s="112">
        <v>9378</v>
      </c>
      <c r="Z477" s="113">
        <v>119938</v>
      </c>
      <c r="AA477" s="93"/>
      <c r="AB477" s="111">
        <v>0</v>
      </c>
      <c r="AC477" s="112">
        <v>0</v>
      </c>
      <c r="AD477" s="112">
        <v>0</v>
      </c>
      <c r="AE477" s="112">
        <v>0</v>
      </c>
      <c r="AF477" s="112">
        <v>0</v>
      </c>
      <c r="AG477" s="113">
        <v>0</v>
      </c>
    </row>
    <row r="478" spans="1:33" x14ac:dyDescent="0.2">
      <c r="A478" s="101">
        <v>478</v>
      </c>
      <c r="B478" s="102">
        <v>478352352</v>
      </c>
      <c r="C478" s="103" t="s">
        <v>528</v>
      </c>
      <c r="D478" s="104">
        <v>352</v>
      </c>
      <c r="E478" s="103" t="s">
        <v>384</v>
      </c>
      <c r="F478" s="104">
        <v>352</v>
      </c>
      <c r="G478" s="103" t="s">
        <v>384</v>
      </c>
      <c r="H478" s="105">
        <v>6</v>
      </c>
      <c r="I478" s="106">
        <v>10219</v>
      </c>
      <c r="J478" s="106">
        <v>5610</v>
      </c>
      <c r="K478" s="106">
        <v>0</v>
      </c>
      <c r="L478" s="106">
        <v>937.65</v>
      </c>
      <c r="M478" s="107">
        <v>16766.650000000001</v>
      </c>
      <c r="O478" s="108">
        <v>0</v>
      </c>
      <c r="P478" s="105">
        <v>0</v>
      </c>
      <c r="Q478" s="109">
        <v>0.09</v>
      </c>
      <c r="R478" s="109">
        <v>9.4973999999999996E-3</v>
      </c>
      <c r="S478" s="110">
        <v>0</v>
      </c>
      <c r="U478" s="111">
        <v>94974</v>
      </c>
      <c r="V478" s="112">
        <v>0</v>
      </c>
      <c r="W478" s="112">
        <v>0</v>
      </c>
      <c r="X478" s="112">
        <v>0</v>
      </c>
      <c r="Y478" s="112">
        <v>5627</v>
      </c>
      <c r="Z478" s="113">
        <v>100601</v>
      </c>
      <c r="AA478" s="93"/>
      <c r="AB478" s="111">
        <v>0</v>
      </c>
      <c r="AC478" s="112">
        <v>0</v>
      </c>
      <c r="AD478" s="112">
        <v>0</v>
      </c>
      <c r="AE478" s="112">
        <v>0</v>
      </c>
      <c r="AF478" s="112">
        <v>0</v>
      </c>
      <c r="AG478" s="113">
        <v>0</v>
      </c>
    </row>
    <row r="479" spans="1:33" x14ac:dyDescent="0.2">
      <c r="A479" s="101">
        <v>478</v>
      </c>
      <c r="B479" s="102">
        <v>478352600</v>
      </c>
      <c r="C479" s="103" t="s">
        <v>528</v>
      </c>
      <c r="D479" s="104">
        <v>352</v>
      </c>
      <c r="E479" s="103" t="s">
        <v>384</v>
      </c>
      <c r="F479" s="104">
        <v>600</v>
      </c>
      <c r="G479" s="103" t="s">
        <v>386</v>
      </c>
      <c r="H479" s="105">
        <v>23</v>
      </c>
      <c r="I479" s="106">
        <v>10238</v>
      </c>
      <c r="J479" s="106">
        <v>4112</v>
      </c>
      <c r="K479" s="106">
        <v>0</v>
      </c>
      <c r="L479" s="106">
        <v>937.65</v>
      </c>
      <c r="M479" s="107">
        <v>15287.65</v>
      </c>
      <c r="O479" s="108">
        <v>0</v>
      </c>
      <c r="P479" s="105">
        <v>0</v>
      </c>
      <c r="Q479" s="109">
        <v>0.09</v>
      </c>
      <c r="R479" s="109">
        <v>4.3635755916779442E-3</v>
      </c>
      <c r="S479" s="110">
        <v>0</v>
      </c>
      <c r="U479" s="111">
        <v>330050</v>
      </c>
      <c r="V479" s="112">
        <v>0</v>
      </c>
      <c r="W479" s="112">
        <v>0</v>
      </c>
      <c r="X479" s="112">
        <v>0</v>
      </c>
      <c r="Y479" s="112">
        <v>21567</v>
      </c>
      <c r="Z479" s="113">
        <v>351617</v>
      </c>
      <c r="AA479" s="93"/>
      <c r="AB479" s="111">
        <v>0</v>
      </c>
      <c r="AC479" s="112">
        <v>0</v>
      </c>
      <c r="AD479" s="112">
        <v>0</v>
      </c>
      <c r="AE479" s="112">
        <v>0</v>
      </c>
      <c r="AF479" s="112">
        <v>0</v>
      </c>
      <c r="AG479" s="113">
        <v>0</v>
      </c>
    </row>
    <row r="480" spans="1:33" x14ac:dyDescent="0.2">
      <c r="A480" s="101">
        <v>478</v>
      </c>
      <c r="B480" s="102">
        <v>478352610</v>
      </c>
      <c r="C480" s="103" t="s">
        <v>528</v>
      </c>
      <c r="D480" s="104">
        <v>352</v>
      </c>
      <c r="E480" s="103" t="s">
        <v>384</v>
      </c>
      <c r="F480" s="104">
        <v>610</v>
      </c>
      <c r="G480" s="103" t="s">
        <v>389</v>
      </c>
      <c r="H480" s="105">
        <v>6</v>
      </c>
      <c r="I480" s="106">
        <v>9858</v>
      </c>
      <c r="J480" s="106">
        <v>1765</v>
      </c>
      <c r="K480" s="106">
        <v>0</v>
      </c>
      <c r="L480" s="106">
        <v>937.65</v>
      </c>
      <c r="M480" s="107">
        <v>12560.65</v>
      </c>
      <c r="O480" s="108">
        <v>0</v>
      </c>
      <c r="P480" s="105">
        <v>0</v>
      </c>
      <c r="Q480" s="109">
        <v>0.09</v>
      </c>
      <c r="R480" s="109">
        <v>7.1340089888183422E-3</v>
      </c>
      <c r="S480" s="110">
        <v>0</v>
      </c>
      <c r="U480" s="111">
        <v>69738</v>
      </c>
      <c r="V480" s="112">
        <v>0</v>
      </c>
      <c r="W480" s="112">
        <v>0</v>
      </c>
      <c r="X480" s="112">
        <v>0</v>
      </c>
      <c r="Y480" s="112">
        <v>5627</v>
      </c>
      <c r="Z480" s="113">
        <v>75365</v>
      </c>
      <c r="AA480" s="93"/>
      <c r="AB480" s="111">
        <v>0</v>
      </c>
      <c r="AC480" s="112">
        <v>0</v>
      </c>
      <c r="AD480" s="112">
        <v>0</v>
      </c>
      <c r="AE480" s="112">
        <v>0</v>
      </c>
      <c r="AF480" s="112">
        <v>0</v>
      </c>
      <c r="AG480" s="113">
        <v>0</v>
      </c>
    </row>
    <row r="481" spans="1:33" x14ac:dyDescent="0.2">
      <c r="A481" s="101">
        <v>478</v>
      </c>
      <c r="B481" s="102">
        <v>478352616</v>
      </c>
      <c r="C481" s="103" t="s">
        <v>528</v>
      </c>
      <c r="D481" s="104">
        <v>352</v>
      </c>
      <c r="E481" s="103" t="s">
        <v>384</v>
      </c>
      <c r="F481" s="104">
        <v>616</v>
      </c>
      <c r="G481" s="103" t="s">
        <v>391</v>
      </c>
      <c r="H481" s="105">
        <v>61</v>
      </c>
      <c r="I481" s="106">
        <v>10396</v>
      </c>
      <c r="J481" s="106">
        <v>3497</v>
      </c>
      <c r="K481" s="106">
        <v>0</v>
      </c>
      <c r="L481" s="106">
        <v>937.65</v>
      </c>
      <c r="M481" s="107">
        <v>14830.65</v>
      </c>
      <c r="O481" s="108">
        <v>0</v>
      </c>
      <c r="P481" s="105">
        <v>0</v>
      </c>
      <c r="Q481" s="109">
        <v>0.09</v>
      </c>
      <c r="R481" s="109">
        <v>3.3580558568541308E-2</v>
      </c>
      <c r="S481" s="110">
        <v>0</v>
      </c>
      <c r="U481" s="111">
        <v>847473</v>
      </c>
      <c r="V481" s="112">
        <v>0</v>
      </c>
      <c r="W481" s="112">
        <v>0</v>
      </c>
      <c r="X481" s="112">
        <v>0</v>
      </c>
      <c r="Y481" s="112">
        <v>57197</v>
      </c>
      <c r="Z481" s="113">
        <v>904670</v>
      </c>
      <c r="AA481" s="93"/>
      <c r="AB481" s="111">
        <v>0</v>
      </c>
      <c r="AC481" s="112">
        <v>0</v>
      </c>
      <c r="AD481" s="112">
        <v>0</v>
      </c>
      <c r="AE481" s="112">
        <v>0</v>
      </c>
      <c r="AF481" s="112">
        <v>0</v>
      </c>
      <c r="AG481" s="113">
        <v>0</v>
      </c>
    </row>
    <row r="482" spans="1:33" x14ac:dyDescent="0.2">
      <c r="A482" s="101">
        <v>478</v>
      </c>
      <c r="B482" s="102">
        <v>478352620</v>
      </c>
      <c r="C482" s="103" t="s">
        <v>528</v>
      </c>
      <c r="D482" s="104">
        <v>352</v>
      </c>
      <c r="E482" s="103" t="s">
        <v>384</v>
      </c>
      <c r="F482" s="104">
        <v>620</v>
      </c>
      <c r="G482" s="103" t="s">
        <v>393</v>
      </c>
      <c r="H482" s="105">
        <v>2</v>
      </c>
      <c r="I482" s="106">
        <v>9681</v>
      </c>
      <c r="J482" s="106">
        <v>3890</v>
      </c>
      <c r="K482" s="106">
        <v>0</v>
      </c>
      <c r="L482" s="106">
        <v>937.65</v>
      </c>
      <c r="M482" s="107">
        <v>14508.65</v>
      </c>
      <c r="O482" s="108">
        <v>0</v>
      </c>
      <c r="P482" s="105">
        <v>0</v>
      </c>
      <c r="Q482" s="109">
        <v>0.09</v>
      </c>
      <c r="R482" s="109">
        <v>2.0300976159854215E-2</v>
      </c>
      <c r="S482" s="110">
        <v>0</v>
      </c>
      <c r="U482" s="111">
        <v>27142</v>
      </c>
      <c r="V482" s="112">
        <v>0</v>
      </c>
      <c r="W482" s="112">
        <v>0</v>
      </c>
      <c r="X482" s="112">
        <v>0</v>
      </c>
      <c r="Y482" s="112">
        <v>1876</v>
      </c>
      <c r="Z482" s="113">
        <v>29018</v>
      </c>
      <c r="AA482" s="93"/>
      <c r="AB482" s="111">
        <v>0</v>
      </c>
      <c r="AC482" s="112">
        <v>0</v>
      </c>
      <c r="AD482" s="112">
        <v>0</v>
      </c>
      <c r="AE482" s="112">
        <v>0</v>
      </c>
      <c r="AF482" s="112">
        <v>0</v>
      </c>
      <c r="AG482" s="113">
        <v>0</v>
      </c>
    </row>
    <row r="483" spans="1:33" x14ac:dyDescent="0.2">
      <c r="A483" s="101">
        <v>478</v>
      </c>
      <c r="B483" s="102">
        <v>478352640</v>
      </c>
      <c r="C483" s="103" t="s">
        <v>528</v>
      </c>
      <c r="D483" s="104">
        <v>352</v>
      </c>
      <c r="E483" s="103" t="s">
        <v>384</v>
      </c>
      <c r="F483" s="104">
        <v>640</v>
      </c>
      <c r="G483" s="103" t="s">
        <v>398</v>
      </c>
      <c r="H483" s="105">
        <v>4</v>
      </c>
      <c r="I483" s="106">
        <v>10567</v>
      </c>
      <c r="J483" s="106">
        <v>8110</v>
      </c>
      <c r="K483" s="106">
        <v>0</v>
      </c>
      <c r="L483" s="106">
        <v>937.65</v>
      </c>
      <c r="M483" s="107">
        <v>19614.650000000001</v>
      </c>
      <c r="O483" s="108">
        <v>0</v>
      </c>
      <c r="P483" s="105">
        <v>0</v>
      </c>
      <c r="Q483" s="109">
        <v>0.09</v>
      </c>
      <c r="R483" s="109">
        <v>2.6613926149739201E-3</v>
      </c>
      <c r="S483" s="110">
        <v>0</v>
      </c>
      <c r="U483" s="111">
        <v>74708</v>
      </c>
      <c r="V483" s="112">
        <v>0</v>
      </c>
      <c r="W483" s="112">
        <v>0</v>
      </c>
      <c r="X483" s="112">
        <v>0</v>
      </c>
      <c r="Y483" s="112">
        <v>3751</v>
      </c>
      <c r="Z483" s="113">
        <v>78459</v>
      </c>
      <c r="AA483" s="93"/>
      <c r="AB483" s="111">
        <v>0</v>
      </c>
      <c r="AC483" s="112">
        <v>0</v>
      </c>
      <c r="AD483" s="112">
        <v>0</v>
      </c>
      <c r="AE483" s="112">
        <v>0</v>
      </c>
      <c r="AF483" s="112">
        <v>0</v>
      </c>
      <c r="AG483" s="113">
        <v>0</v>
      </c>
    </row>
    <row r="484" spans="1:33" x14ac:dyDescent="0.2">
      <c r="A484" s="101">
        <v>478</v>
      </c>
      <c r="B484" s="102">
        <v>478352673</v>
      </c>
      <c r="C484" s="103" t="s">
        <v>528</v>
      </c>
      <c r="D484" s="104">
        <v>352</v>
      </c>
      <c r="E484" s="103" t="s">
        <v>384</v>
      </c>
      <c r="F484" s="104">
        <v>673</v>
      </c>
      <c r="G484" s="103" t="s">
        <v>408</v>
      </c>
      <c r="H484" s="105">
        <v>28</v>
      </c>
      <c r="I484" s="106">
        <v>9767</v>
      </c>
      <c r="J484" s="106">
        <v>4952</v>
      </c>
      <c r="K484" s="106">
        <v>0</v>
      </c>
      <c r="L484" s="106">
        <v>937.65</v>
      </c>
      <c r="M484" s="107">
        <v>15656.65</v>
      </c>
      <c r="O484" s="108">
        <v>0</v>
      </c>
      <c r="P484" s="105">
        <v>0</v>
      </c>
      <c r="Q484" s="109">
        <v>0.09</v>
      </c>
      <c r="R484" s="109">
        <v>2.0074588207857902E-2</v>
      </c>
      <c r="S484" s="110">
        <v>0</v>
      </c>
      <c r="U484" s="111">
        <v>412132</v>
      </c>
      <c r="V484" s="112">
        <v>0</v>
      </c>
      <c r="W484" s="112">
        <v>0</v>
      </c>
      <c r="X484" s="112">
        <v>0</v>
      </c>
      <c r="Y484" s="112">
        <v>26254</v>
      </c>
      <c r="Z484" s="113">
        <v>438386</v>
      </c>
      <c r="AA484" s="93"/>
      <c r="AB484" s="111">
        <v>0</v>
      </c>
      <c r="AC484" s="112">
        <v>0</v>
      </c>
      <c r="AD484" s="112">
        <v>0</v>
      </c>
      <c r="AE484" s="112">
        <v>0</v>
      </c>
      <c r="AF484" s="112">
        <v>0</v>
      </c>
      <c r="AG484" s="113">
        <v>0</v>
      </c>
    </row>
    <row r="485" spans="1:33" x14ac:dyDescent="0.2">
      <c r="A485" s="101">
        <v>478</v>
      </c>
      <c r="B485" s="102">
        <v>478352695</v>
      </c>
      <c r="C485" s="103" t="s">
        <v>528</v>
      </c>
      <c r="D485" s="104">
        <v>352</v>
      </c>
      <c r="E485" s="103" t="s">
        <v>384</v>
      </c>
      <c r="F485" s="104">
        <v>695</v>
      </c>
      <c r="G485" s="103" t="s">
        <v>415</v>
      </c>
      <c r="H485" s="105">
        <v>2</v>
      </c>
      <c r="I485" s="106">
        <v>10567</v>
      </c>
      <c r="J485" s="106">
        <v>6508</v>
      </c>
      <c r="K485" s="106">
        <v>0</v>
      </c>
      <c r="L485" s="106">
        <v>937.65</v>
      </c>
      <c r="M485" s="107">
        <v>18012.650000000001</v>
      </c>
      <c r="O485" s="108">
        <v>0</v>
      </c>
      <c r="P485" s="105">
        <v>0</v>
      </c>
      <c r="Q485" s="109">
        <v>0.09</v>
      </c>
      <c r="R485" s="109">
        <v>2.2337885315976665E-3</v>
      </c>
      <c r="S485" s="110">
        <v>0</v>
      </c>
      <c r="U485" s="111">
        <v>34150</v>
      </c>
      <c r="V485" s="112">
        <v>0</v>
      </c>
      <c r="W485" s="112">
        <v>0</v>
      </c>
      <c r="X485" s="112">
        <v>0</v>
      </c>
      <c r="Y485" s="112">
        <v>1876</v>
      </c>
      <c r="Z485" s="113">
        <v>36026</v>
      </c>
      <c r="AA485" s="93"/>
      <c r="AB485" s="111">
        <v>0</v>
      </c>
      <c r="AC485" s="112">
        <v>0</v>
      </c>
      <c r="AD485" s="112">
        <v>0</v>
      </c>
      <c r="AE485" s="112">
        <v>0</v>
      </c>
      <c r="AF485" s="112">
        <v>0</v>
      </c>
      <c r="AG485" s="113">
        <v>0</v>
      </c>
    </row>
    <row r="486" spans="1:33" x14ac:dyDescent="0.2">
      <c r="A486" s="101">
        <v>478</v>
      </c>
      <c r="B486" s="102">
        <v>478352720</v>
      </c>
      <c r="C486" s="103" t="s">
        <v>528</v>
      </c>
      <c r="D486" s="104">
        <v>352</v>
      </c>
      <c r="E486" s="103" t="s">
        <v>384</v>
      </c>
      <c r="F486" s="104">
        <v>720</v>
      </c>
      <c r="G486" s="103" t="s">
        <v>423</v>
      </c>
      <c r="H486" s="105">
        <v>3</v>
      </c>
      <c r="I486" s="106">
        <v>9858</v>
      </c>
      <c r="J486" s="106">
        <v>2246</v>
      </c>
      <c r="K486" s="106">
        <v>0</v>
      </c>
      <c r="L486" s="106">
        <v>937.65</v>
      </c>
      <c r="M486" s="107">
        <v>13041.65</v>
      </c>
      <c r="O486" s="108">
        <v>0</v>
      </c>
      <c r="P486" s="105">
        <v>0</v>
      </c>
      <c r="Q486" s="109">
        <v>0.09</v>
      </c>
      <c r="R486" s="109">
        <v>1.0696884581917714E-2</v>
      </c>
      <c r="S486" s="110">
        <v>0</v>
      </c>
      <c r="U486" s="111">
        <v>36312</v>
      </c>
      <c r="V486" s="112">
        <v>0</v>
      </c>
      <c r="W486" s="112">
        <v>0</v>
      </c>
      <c r="X486" s="112">
        <v>0</v>
      </c>
      <c r="Y486" s="112">
        <v>2814</v>
      </c>
      <c r="Z486" s="113">
        <v>39126</v>
      </c>
      <c r="AA486" s="93"/>
      <c r="AB486" s="111">
        <v>0</v>
      </c>
      <c r="AC486" s="112">
        <v>0</v>
      </c>
      <c r="AD486" s="112">
        <v>0</v>
      </c>
      <c r="AE486" s="112">
        <v>0</v>
      </c>
      <c r="AF486" s="112">
        <v>0</v>
      </c>
      <c r="AG486" s="113">
        <v>0</v>
      </c>
    </row>
    <row r="487" spans="1:33" x14ac:dyDescent="0.2">
      <c r="A487" s="101">
        <v>478</v>
      </c>
      <c r="B487" s="102">
        <v>478352725</v>
      </c>
      <c r="C487" s="103" t="s">
        <v>528</v>
      </c>
      <c r="D487" s="104">
        <v>352</v>
      </c>
      <c r="E487" s="103" t="s">
        <v>384</v>
      </c>
      <c r="F487" s="104">
        <v>725</v>
      </c>
      <c r="G487" s="103" t="s">
        <v>424</v>
      </c>
      <c r="H487" s="105">
        <v>23</v>
      </c>
      <c r="I487" s="106">
        <v>10639</v>
      </c>
      <c r="J487" s="106">
        <v>3491</v>
      </c>
      <c r="K487" s="106">
        <v>0</v>
      </c>
      <c r="L487" s="106">
        <v>937.65</v>
      </c>
      <c r="M487" s="107">
        <v>15067.65</v>
      </c>
      <c r="O487" s="108">
        <v>0</v>
      </c>
      <c r="P487" s="105">
        <v>0</v>
      </c>
      <c r="Q487" s="109">
        <v>0.09</v>
      </c>
      <c r="R487" s="109">
        <v>1.0981481850216636E-2</v>
      </c>
      <c r="S487" s="110">
        <v>0</v>
      </c>
      <c r="U487" s="111">
        <v>324990</v>
      </c>
      <c r="V487" s="112">
        <v>0</v>
      </c>
      <c r="W487" s="112">
        <v>0</v>
      </c>
      <c r="X487" s="112">
        <v>0</v>
      </c>
      <c r="Y487" s="112">
        <v>21566</v>
      </c>
      <c r="Z487" s="113">
        <v>346556</v>
      </c>
      <c r="AA487" s="93"/>
      <c r="AB487" s="111">
        <v>0</v>
      </c>
      <c r="AC487" s="112">
        <v>0</v>
      </c>
      <c r="AD487" s="112">
        <v>0</v>
      </c>
      <c r="AE487" s="112">
        <v>0</v>
      </c>
      <c r="AF487" s="112">
        <v>0</v>
      </c>
      <c r="AG487" s="113">
        <v>0</v>
      </c>
    </row>
    <row r="488" spans="1:33" x14ac:dyDescent="0.2">
      <c r="A488" s="101">
        <v>478</v>
      </c>
      <c r="B488" s="102">
        <v>478352730</v>
      </c>
      <c r="C488" s="103" t="s">
        <v>528</v>
      </c>
      <c r="D488" s="104">
        <v>352</v>
      </c>
      <c r="E488" s="103" t="s">
        <v>384</v>
      </c>
      <c r="F488" s="104">
        <v>730</v>
      </c>
      <c r="G488" s="103" t="s">
        <v>426</v>
      </c>
      <c r="H488" s="105">
        <v>1</v>
      </c>
      <c r="I488" s="106">
        <v>10567</v>
      </c>
      <c r="J488" s="106">
        <v>3318</v>
      </c>
      <c r="K488" s="106">
        <v>0</v>
      </c>
      <c r="L488" s="106">
        <v>937.65</v>
      </c>
      <c r="M488" s="107">
        <v>14822.65</v>
      </c>
      <c r="O488" s="108">
        <v>0</v>
      </c>
      <c r="P488" s="105">
        <v>0</v>
      </c>
      <c r="Q488" s="109">
        <v>0.09</v>
      </c>
      <c r="R488" s="109">
        <v>7.9184729637227658E-3</v>
      </c>
      <c r="S488" s="110">
        <v>0</v>
      </c>
      <c r="U488" s="111">
        <v>13885</v>
      </c>
      <c r="V488" s="112">
        <v>0</v>
      </c>
      <c r="W488" s="112">
        <v>0</v>
      </c>
      <c r="X488" s="112">
        <v>0</v>
      </c>
      <c r="Y488" s="112">
        <v>938</v>
      </c>
      <c r="Z488" s="113">
        <v>14823</v>
      </c>
      <c r="AA488" s="93"/>
      <c r="AB488" s="111">
        <v>0</v>
      </c>
      <c r="AC488" s="112">
        <v>0</v>
      </c>
      <c r="AD488" s="112">
        <v>0</v>
      </c>
      <c r="AE488" s="112">
        <v>0</v>
      </c>
      <c r="AF488" s="112">
        <v>0</v>
      </c>
      <c r="AG488" s="113">
        <v>0</v>
      </c>
    </row>
    <row r="489" spans="1:33" x14ac:dyDescent="0.2">
      <c r="A489" s="101">
        <v>478</v>
      </c>
      <c r="B489" s="102">
        <v>478352735</v>
      </c>
      <c r="C489" s="103" t="s">
        <v>528</v>
      </c>
      <c r="D489" s="104">
        <v>352</v>
      </c>
      <c r="E489" s="103" t="s">
        <v>384</v>
      </c>
      <c r="F489" s="104">
        <v>735</v>
      </c>
      <c r="G489" s="103" t="s">
        <v>427</v>
      </c>
      <c r="H489" s="105">
        <v>32</v>
      </c>
      <c r="I489" s="106">
        <v>10203</v>
      </c>
      <c r="J489" s="106">
        <v>4240</v>
      </c>
      <c r="K489" s="106">
        <v>0</v>
      </c>
      <c r="L489" s="106">
        <v>937.65</v>
      </c>
      <c r="M489" s="107">
        <v>15380.65</v>
      </c>
      <c r="O489" s="108">
        <v>0</v>
      </c>
      <c r="P489" s="105">
        <v>0</v>
      </c>
      <c r="Q489" s="109">
        <v>0.09</v>
      </c>
      <c r="R489" s="109">
        <v>1.8047184308854821E-2</v>
      </c>
      <c r="S489" s="110">
        <v>0</v>
      </c>
      <c r="U489" s="111">
        <v>462176</v>
      </c>
      <c r="V489" s="112">
        <v>0</v>
      </c>
      <c r="W489" s="112">
        <v>0</v>
      </c>
      <c r="X489" s="112">
        <v>0</v>
      </c>
      <c r="Y489" s="112">
        <v>30005</v>
      </c>
      <c r="Z489" s="113">
        <v>492181</v>
      </c>
      <c r="AA489" s="93"/>
      <c r="AB489" s="111">
        <v>0</v>
      </c>
      <c r="AC489" s="112">
        <v>0</v>
      </c>
      <c r="AD489" s="112">
        <v>0</v>
      </c>
      <c r="AE489" s="112">
        <v>0</v>
      </c>
      <c r="AF489" s="112">
        <v>0</v>
      </c>
      <c r="AG489" s="113">
        <v>0</v>
      </c>
    </row>
    <row r="490" spans="1:33" x14ac:dyDescent="0.2">
      <c r="A490" s="101">
        <v>478</v>
      </c>
      <c r="B490" s="102">
        <v>478352753</v>
      </c>
      <c r="C490" s="103" t="s">
        <v>528</v>
      </c>
      <c r="D490" s="104">
        <v>352</v>
      </c>
      <c r="E490" s="103" t="s">
        <v>384</v>
      </c>
      <c r="F490" s="104">
        <v>753</v>
      </c>
      <c r="G490" s="103" t="s">
        <v>431</v>
      </c>
      <c r="H490" s="105">
        <v>7</v>
      </c>
      <c r="I490" s="106">
        <v>10912</v>
      </c>
      <c r="J490" s="106">
        <v>4138</v>
      </c>
      <c r="K490" s="106">
        <v>0</v>
      </c>
      <c r="L490" s="106">
        <v>937.65</v>
      </c>
      <c r="M490" s="107">
        <v>15987.65</v>
      </c>
      <c r="O490" s="108">
        <v>0</v>
      </c>
      <c r="P490" s="105">
        <v>0</v>
      </c>
      <c r="Q490" s="109">
        <v>0.09</v>
      </c>
      <c r="R490" s="109">
        <v>1.0016914920905874E-2</v>
      </c>
      <c r="S490" s="110">
        <v>0</v>
      </c>
      <c r="U490" s="111">
        <v>105350</v>
      </c>
      <c r="V490" s="112">
        <v>0</v>
      </c>
      <c r="W490" s="112">
        <v>0</v>
      </c>
      <c r="X490" s="112">
        <v>0</v>
      </c>
      <c r="Y490" s="112">
        <v>6565</v>
      </c>
      <c r="Z490" s="113">
        <v>111915</v>
      </c>
      <c r="AA490" s="93"/>
      <c r="AB490" s="111">
        <v>0</v>
      </c>
      <c r="AC490" s="112">
        <v>0</v>
      </c>
      <c r="AD490" s="112">
        <v>0</v>
      </c>
      <c r="AE490" s="112">
        <v>0</v>
      </c>
      <c r="AF490" s="112">
        <v>0</v>
      </c>
      <c r="AG490" s="113">
        <v>0</v>
      </c>
    </row>
    <row r="491" spans="1:33" x14ac:dyDescent="0.2">
      <c r="A491" s="101">
        <v>478</v>
      </c>
      <c r="B491" s="102">
        <v>478352755</v>
      </c>
      <c r="C491" s="103" t="s">
        <v>528</v>
      </c>
      <c r="D491" s="104">
        <v>352</v>
      </c>
      <c r="E491" s="103" t="s">
        <v>384</v>
      </c>
      <c r="F491" s="104">
        <v>755</v>
      </c>
      <c r="G491" s="103" t="s">
        <v>432</v>
      </c>
      <c r="H491" s="105">
        <v>2</v>
      </c>
      <c r="I491" s="106">
        <v>10567</v>
      </c>
      <c r="J491" s="106">
        <v>4418</v>
      </c>
      <c r="K491" s="106">
        <v>0</v>
      </c>
      <c r="L491" s="106">
        <v>937.65</v>
      </c>
      <c r="M491" s="107">
        <v>15922.65</v>
      </c>
      <c r="O491" s="108">
        <v>0</v>
      </c>
      <c r="P491" s="105">
        <v>0</v>
      </c>
      <c r="Q491" s="109">
        <v>0.09</v>
      </c>
      <c r="R491" s="109">
        <v>1.7536350268726325E-2</v>
      </c>
      <c r="S491" s="110">
        <v>0</v>
      </c>
      <c r="U491" s="111">
        <v>29970</v>
      </c>
      <c r="V491" s="112">
        <v>0</v>
      </c>
      <c r="W491" s="112">
        <v>0</v>
      </c>
      <c r="X491" s="112">
        <v>0</v>
      </c>
      <c r="Y491" s="112">
        <v>1876</v>
      </c>
      <c r="Z491" s="113">
        <v>31846</v>
      </c>
      <c r="AA491" s="93"/>
      <c r="AB491" s="111">
        <v>1</v>
      </c>
      <c r="AC491" s="112">
        <v>0</v>
      </c>
      <c r="AD491" s="112">
        <v>0</v>
      </c>
      <c r="AE491" s="112">
        <v>0</v>
      </c>
      <c r="AF491" s="112">
        <v>0</v>
      </c>
      <c r="AG491" s="113">
        <v>0</v>
      </c>
    </row>
    <row r="492" spans="1:33" x14ac:dyDescent="0.2">
      <c r="A492" s="101">
        <v>478</v>
      </c>
      <c r="B492" s="102">
        <v>478352770</v>
      </c>
      <c r="C492" s="103" t="s">
        <v>528</v>
      </c>
      <c r="D492" s="104">
        <v>352</v>
      </c>
      <c r="E492" s="103" t="s">
        <v>384</v>
      </c>
      <c r="F492" s="104">
        <v>770</v>
      </c>
      <c r="G492" s="103" t="s">
        <v>438</v>
      </c>
      <c r="H492" s="105">
        <v>2</v>
      </c>
      <c r="I492" s="106">
        <v>12505.786036100717</v>
      </c>
      <c r="J492" s="106">
        <v>2229</v>
      </c>
      <c r="K492" s="106">
        <v>0</v>
      </c>
      <c r="L492" s="106">
        <v>937.65</v>
      </c>
      <c r="M492" s="107">
        <v>15672.436036100717</v>
      </c>
      <c r="O492" s="108">
        <v>0</v>
      </c>
      <c r="P492" s="105">
        <v>0</v>
      </c>
      <c r="Q492" s="109">
        <v>0.09</v>
      </c>
      <c r="R492" s="109">
        <v>1.2857045879279714E-3</v>
      </c>
      <c r="S492" s="110">
        <v>0</v>
      </c>
      <c r="U492" s="111">
        <v>29470</v>
      </c>
      <c r="V492" s="112">
        <v>0</v>
      </c>
      <c r="W492" s="112">
        <v>0</v>
      </c>
      <c r="X492" s="112">
        <v>0</v>
      </c>
      <c r="Y492" s="112">
        <v>1876</v>
      </c>
      <c r="Z492" s="113">
        <v>31346</v>
      </c>
      <c r="AA492" s="93"/>
      <c r="AB492" s="111">
        <v>0</v>
      </c>
      <c r="AC492" s="112">
        <v>0</v>
      </c>
      <c r="AD492" s="112">
        <v>0</v>
      </c>
      <c r="AE492" s="112">
        <v>0</v>
      </c>
      <c r="AF492" s="112">
        <v>0</v>
      </c>
      <c r="AG492" s="113">
        <v>0</v>
      </c>
    </row>
    <row r="493" spans="1:33" x14ac:dyDescent="0.2">
      <c r="A493" s="101">
        <v>478</v>
      </c>
      <c r="B493" s="102">
        <v>478352775</v>
      </c>
      <c r="C493" s="103" t="s">
        <v>528</v>
      </c>
      <c r="D493" s="104">
        <v>352</v>
      </c>
      <c r="E493" s="103" t="s">
        <v>384</v>
      </c>
      <c r="F493" s="104">
        <v>775</v>
      </c>
      <c r="G493" s="103" t="s">
        <v>441</v>
      </c>
      <c r="H493" s="105">
        <v>21</v>
      </c>
      <c r="I493" s="106">
        <v>9770</v>
      </c>
      <c r="J493" s="106">
        <v>2089</v>
      </c>
      <c r="K493" s="106">
        <v>0</v>
      </c>
      <c r="L493" s="106">
        <v>937.65</v>
      </c>
      <c r="M493" s="107">
        <v>12796.65</v>
      </c>
      <c r="O493" s="108">
        <v>0</v>
      </c>
      <c r="P493" s="105">
        <v>0</v>
      </c>
      <c r="Q493" s="109">
        <v>0.09</v>
      </c>
      <c r="R493" s="109">
        <v>5.9882849415342741E-3</v>
      </c>
      <c r="S493" s="110">
        <v>0</v>
      </c>
      <c r="U493" s="111">
        <v>249039</v>
      </c>
      <c r="V493" s="112">
        <v>0</v>
      </c>
      <c r="W493" s="112">
        <v>0</v>
      </c>
      <c r="X493" s="112">
        <v>0</v>
      </c>
      <c r="Y493" s="112">
        <v>19691</v>
      </c>
      <c r="Z493" s="113">
        <v>268730</v>
      </c>
      <c r="AA493" s="93"/>
      <c r="AB493" s="111">
        <v>0</v>
      </c>
      <c r="AC493" s="112">
        <v>0</v>
      </c>
      <c r="AD493" s="112">
        <v>0</v>
      </c>
      <c r="AE493" s="112">
        <v>0</v>
      </c>
      <c r="AF493" s="112">
        <v>0</v>
      </c>
      <c r="AG493" s="113">
        <v>0</v>
      </c>
    </row>
    <row r="494" spans="1:33" x14ac:dyDescent="0.2">
      <c r="A494" s="101">
        <v>479</v>
      </c>
      <c r="B494" s="102">
        <v>479278005</v>
      </c>
      <c r="C494" s="103" t="s">
        <v>529</v>
      </c>
      <c r="D494" s="104">
        <v>278</v>
      </c>
      <c r="E494" s="103" t="s">
        <v>310</v>
      </c>
      <c r="F494" s="104">
        <v>5</v>
      </c>
      <c r="G494" s="103" t="s">
        <v>37</v>
      </c>
      <c r="H494" s="105">
        <v>5</v>
      </c>
      <c r="I494" s="106">
        <v>10623</v>
      </c>
      <c r="J494" s="106">
        <v>4552</v>
      </c>
      <c r="K494" s="106">
        <v>0</v>
      </c>
      <c r="L494" s="106">
        <v>937.65</v>
      </c>
      <c r="M494" s="107">
        <v>16112.65</v>
      </c>
      <c r="O494" s="108">
        <v>0</v>
      </c>
      <c r="P494" s="105">
        <v>0</v>
      </c>
      <c r="Q494" s="109">
        <v>0.09</v>
      </c>
      <c r="R494" s="109">
        <v>1.3254794514822114E-2</v>
      </c>
      <c r="S494" s="110">
        <v>0</v>
      </c>
      <c r="U494" s="111">
        <v>75875</v>
      </c>
      <c r="V494" s="112">
        <v>0</v>
      </c>
      <c r="W494" s="112">
        <v>0</v>
      </c>
      <c r="X494" s="112">
        <v>0</v>
      </c>
      <c r="Y494" s="112">
        <v>4689</v>
      </c>
      <c r="Z494" s="113">
        <v>80564</v>
      </c>
      <c r="AA494" s="93"/>
      <c r="AB494" s="111">
        <v>0</v>
      </c>
      <c r="AC494" s="112">
        <v>0</v>
      </c>
      <c r="AD494" s="112">
        <v>0</v>
      </c>
      <c r="AE494" s="112">
        <v>0</v>
      </c>
      <c r="AF494" s="112">
        <v>0</v>
      </c>
      <c r="AG494" s="113">
        <v>0</v>
      </c>
    </row>
    <row r="495" spans="1:33" x14ac:dyDescent="0.2">
      <c r="A495" s="101">
        <v>479</v>
      </c>
      <c r="B495" s="102">
        <v>479278024</v>
      </c>
      <c r="C495" s="103" t="s">
        <v>529</v>
      </c>
      <c r="D495" s="104">
        <v>278</v>
      </c>
      <c r="E495" s="103" t="s">
        <v>310</v>
      </c>
      <c r="F495" s="104">
        <v>24</v>
      </c>
      <c r="G495" s="103" t="s">
        <v>56</v>
      </c>
      <c r="H495" s="105">
        <v>20</v>
      </c>
      <c r="I495" s="106">
        <v>10397</v>
      </c>
      <c r="J495" s="106">
        <v>2380</v>
      </c>
      <c r="K495" s="106">
        <v>0</v>
      </c>
      <c r="L495" s="106">
        <v>937.65</v>
      </c>
      <c r="M495" s="107">
        <v>13714.65</v>
      </c>
      <c r="O495" s="108">
        <v>0</v>
      </c>
      <c r="P495" s="105">
        <v>0</v>
      </c>
      <c r="Q495" s="109">
        <v>0.09</v>
      </c>
      <c r="R495" s="109">
        <v>1.7093329797319194E-2</v>
      </c>
      <c r="S495" s="110">
        <v>0</v>
      </c>
      <c r="U495" s="111">
        <v>255540</v>
      </c>
      <c r="V495" s="112">
        <v>0</v>
      </c>
      <c r="W495" s="112">
        <v>0</v>
      </c>
      <c r="X495" s="112">
        <v>0</v>
      </c>
      <c r="Y495" s="112">
        <v>18752</v>
      </c>
      <c r="Z495" s="113">
        <v>274292</v>
      </c>
      <c r="AA495" s="93"/>
      <c r="AB495" s="111">
        <v>0</v>
      </c>
      <c r="AC495" s="112">
        <v>0</v>
      </c>
      <c r="AD495" s="112">
        <v>0</v>
      </c>
      <c r="AE495" s="112">
        <v>0</v>
      </c>
      <c r="AF495" s="112">
        <v>0</v>
      </c>
      <c r="AG495" s="113">
        <v>0</v>
      </c>
    </row>
    <row r="496" spans="1:33" x14ac:dyDescent="0.2">
      <c r="A496" s="101">
        <v>479</v>
      </c>
      <c r="B496" s="102">
        <v>479278061</v>
      </c>
      <c r="C496" s="103" t="s">
        <v>529</v>
      </c>
      <c r="D496" s="104">
        <v>278</v>
      </c>
      <c r="E496" s="103" t="s">
        <v>310</v>
      </c>
      <c r="F496" s="104">
        <v>61</v>
      </c>
      <c r="G496" s="103" t="s">
        <v>93</v>
      </c>
      <c r="H496" s="105">
        <v>33</v>
      </c>
      <c r="I496" s="106">
        <v>12548</v>
      </c>
      <c r="J496" s="106">
        <v>906</v>
      </c>
      <c r="K496" s="106">
        <v>0</v>
      </c>
      <c r="L496" s="106">
        <v>937.65</v>
      </c>
      <c r="M496" s="107">
        <v>14391.65</v>
      </c>
      <c r="O496" s="108">
        <v>0</v>
      </c>
      <c r="P496" s="105">
        <v>0</v>
      </c>
      <c r="Q496" s="109">
        <v>0.09</v>
      </c>
      <c r="R496" s="109">
        <v>3.4153781467560332E-2</v>
      </c>
      <c r="S496" s="110">
        <v>0</v>
      </c>
      <c r="U496" s="111">
        <v>443982</v>
      </c>
      <c r="V496" s="112">
        <v>0</v>
      </c>
      <c r="W496" s="112">
        <v>0</v>
      </c>
      <c r="X496" s="112">
        <v>0</v>
      </c>
      <c r="Y496" s="112">
        <v>30943</v>
      </c>
      <c r="Z496" s="113">
        <v>474925</v>
      </c>
      <c r="AA496" s="93"/>
      <c r="AB496" s="111">
        <v>0</v>
      </c>
      <c r="AC496" s="112">
        <v>0</v>
      </c>
      <c r="AD496" s="112">
        <v>0</v>
      </c>
      <c r="AE496" s="112">
        <v>0</v>
      </c>
      <c r="AF496" s="112">
        <v>0</v>
      </c>
      <c r="AG496" s="113">
        <v>0</v>
      </c>
    </row>
    <row r="497" spans="1:33" x14ac:dyDescent="0.2">
      <c r="A497" s="101">
        <v>479</v>
      </c>
      <c r="B497" s="102">
        <v>479278086</v>
      </c>
      <c r="C497" s="103" t="s">
        <v>529</v>
      </c>
      <c r="D497" s="104">
        <v>278</v>
      </c>
      <c r="E497" s="103" t="s">
        <v>310</v>
      </c>
      <c r="F497" s="104">
        <v>86</v>
      </c>
      <c r="G497" s="103" t="s">
        <v>118</v>
      </c>
      <c r="H497" s="105">
        <v>7</v>
      </c>
      <c r="I497" s="106">
        <v>9873</v>
      </c>
      <c r="J497" s="106">
        <v>1864</v>
      </c>
      <c r="K497" s="106">
        <v>0</v>
      </c>
      <c r="L497" s="106">
        <v>937.65</v>
      </c>
      <c r="M497" s="107">
        <v>12674.65</v>
      </c>
      <c r="O497" s="108">
        <v>0</v>
      </c>
      <c r="P497" s="105">
        <v>0</v>
      </c>
      <c r="Q497" s="109">
        <v>0.18</v>
      </c>
      <c r="R497" s="109">
        <v>5.8660387111258032E-2</v>
      </c>
      <c r="S497" s="110">
        <v>0</v>
      </c>
      <c r="U497" s="111">
        <v>82159</v>
      </c>
      <c r="V497" s="112">
        <v>0</v>
      </c>
      <c r="W497" s="112">
        <v>0</v>
      </c>
      <c r="X497" s="112">
        <v>0</v>
      </c>
      <c r="Y497" s="112">
        <v>6563</v>
      </c>
      <c r="Z497" s="113">
        <v>88722</v>
      </c>
      <c r="AA497" s="93"/>
      <c r="AB497" s="111">
        <v>0</v>
      </c>
      <c r="AC497" s="112">
        <v>0</v>
      </c>
      <c r="AD497" s="112">
        <v>0</v>
      </c>
      <c r="AE497" s="112">
        <v>0</v>
      </c>
      <c r="AF497" s="112">
        <v>0</v>
      </c>
      <c r="AG497" s="113">
        <v>0</v>
      </c>
    </row>
    <row r="498" spans="1:33" x14ac:dyDescent="0.2">
      <c r="A498" s="101">
        <v>479</v>
      </c>
      <c r="B498" s="102">
        <v>479278087</v>
      </c>
      <c r="C498" s="103" t="s">
        <v>529</v>
      </c>
      <c r="D498" s="104">
        <v>278</v>
      </c>
      <c r="E498" s="103" t="s">
        <v>310</v>
      </c>
      <c r="F498" s="104">
        <v>87</v>
      </c>
      <c r="G498" s="103" t="s">
        <v>119</v>
      </c>
      <c r="H498" s="105">
        <v>7</v>
      </c>
      <c r="I498" s="106">
        <v>10269</v>
      </c>
      <c r="J498" s="106">
        <v>3592</v>
      </c>
      <c r="K498" s="106">
        <v>0</v>
      </c>
      <c r="L498" s="106">
        <v>937.65</v>
      </c>
      <c r="M498" s="107">
        <v>14798.65</v>
      </c>
      <c r="O498" s="108">
        <v>0</v>
      </c>
      <c r="P498" s="105">
        <v>0</v>
      </c>
      <c r="Q498" s="109">
        <v>0.09</v>
      </c>
      <c r="R498" s="109">
        <v>5.4295534102869235E-3</v>
      </c>
      <c r="S498" s="110">
        <v>0</v>
      </c>
      <c r="U498" s="111">
        <v>97027</v>
      </c>
      <c r="V498" s="112">
        <v>0</v>
      </c>
      <c r="W498" s="112">
        <v>0</v>
      </c>
      <c r="X498" s="112">
        <v>0</v>
      </c>
      <c r="Y498" s="112">
        <v>6565</v>
      </c>
      <c r="Z498" s="113">
        <v>103592</v>
      </c>
      <c r="AA498" s="93"/>
      <c r="AB498" s="111">
        <v>0</v>
      </c>
      <c r="AC498" s="112">
        <v>0</v>
      </c>
      <c r="AD498" s="112">
        <v>0</v>
      </c>
      <c r="AE498" s="112">
        <v>0</v>
      </c>
      <c r="AF498" s="112">
        <v>0</v>
      </c>
      <c r="AG498" s="113">
        <v>0</v>
      </c>
    </row>
    <row r="499" spans="1:33" x14ac:dyDescent="0.2">
      <c r="A499" s="101">
        <v>479</v>
      </c>
      <c r="B499" s="102">
        <v>479278091</v>
      </c>
      <c r="C499" s="103" t="s">
        <v>529</v>
      </c>
      <c r="D499" s="104">
        <v>278</v>
      </c>
      <c r="E499" s="103" t="s">
        <v>310</v>
      </c>
      <c r="F499" s="104">
        <v>91</v>
      </c>
      <c r="G499" s="103" t="s">
        <v>123</v>
      </c>
      <c r="H499" s="105">
        <v>2</v>
      </c>
      <c r="I499" s="106">
        <v>8785</v>
      </c>
      <c r="J499" s="106">
        <v>11290</v>
      </c>
      <c r="K499" s="106">
        <v>0</v>
      </c>
      <c r="L499" s="106">
        <v>937.65</v>
      </c>
      <c r="M499" s="107">
        <v>21012.65</v>
      </c>
      <c r="O499" s="108">
        <v>0</v>
      </c>
      <c r="P499" s="105">
        <v>0</v>
      </c>
      <c r="Q499" s="109">
        <v>0.09</v>
      </c>
      <c r="R499" s="109">
        <v>2.0662821996999779E-2</v>
      </c>
      <c r="S499" s="110">
        <v>0</v>
      </c>
      <c r="U499" s="111">
        <v>40150</v>
      </c>
      <c r="V499" s="112">
        <v>0</v>
      </c>
      <c r="W499" s="112">
        <v>0</v>
      </c>
      <c r="X499" s="112">
        <v>0</v>
      </c>
      <c r="Y499" s="112">
        <v>1876</v>
      </c>
      <c r="Z499" s="113">
        <v>42026</v>
      </c>
      <c r="AA499" s="93"/>
      <c r="AB499" s="111">
        <v>0</v>
      </c>
      <c r="AC499" s="112">
        <v>0</v>
      </c>
      <c r="AD499" s="112">
        <v>0</v>
      </c>
      <c r="AE499" s="112">
        <v>0</v>
      </c>
      <c r="AF499" s="112">
        <v>0</v>
      </c>
      <c r="AG499" s="113">
        <v>0</v>
      </c>
    </row>
    <row r="500" spans="1:33" x14ac:dyDescent="0.2">
      <c r="A500" s="101">
        <v>479</v>
      </c>
      <c r="B500" s="102">
        <v>479278111</v>
      </c>
      <c r="C500" s="103" t="s">
        <v>529</v>
      </c>
      <c r="D500" s="104">
        <v>278</v>
      </c>
      <c r="E500" s="103" t="s">
        <v>310</v>
      </c>
      <c r="F500" s="104">
        <v>111</v>
      </c>
      <c r="G500" s="103" t="s">
        <v>143</v>
      </c>
      <c r="H500" s="105">
        <v>11</v>
      </c>
      <c r="I500" s="106">
        <v>10208</v>
      </c>
      <c r="J500" s="106">
        <v>3590</v>
      </c>
      <c r="K500" s="106">
        <v>0</v>
      </c>
      <c r="L500" s="106">
        <v>937.65</v>
      </c>
      <c r="M500" s="107">
        <v>14735.65</v>
      </c>
      <c r="O500" s="108">
        <v>0</v>
      </c>
      <c r="P500" s="105">
        <v>0</v>
      </c>
      <c r="Q500" s="109">
        <v>0.09</v>
      </c>
      <c r="R500" s="109">
        <v>2.8924139888017043E-2</v>
      </c>
      <c r="S500" s="110">
        <v>0</v>
      </c>
      <c r="U500" s="111">
        <v>151778</v>
      </c>
      <c r="V500" s="112">
        <v>0</v>
      </c>
      <c r="W500" s="112">
        <v>0</v>
      </c>
      <c r="X500" s="112">
        <v>0</v>
      </c>
      <c r="Y500" s="112">
        <v>10316</v>
      </c>
      <c r="Z500" s="113">
        <v>162094</v>
      </c>
      <c r="AA500" s="93"/>
      <c r="AB500" s="111">
        <v>0</v>
      </c>
      <c r="AC500" s="112">
        <v>0</v>
      </c>
      <c r="AD500" s="112">
        <v>0</v>
      </c>
      <c r="AE500" s="112">
        <v>0</v>
      </c>
      <c r="AF500" s="112">
        <v>0</v>
      </c>
      <c r="AG500" s="113">
        <v>0</v>
      </c>
    </row>
    <row r="501" spans="1:33" x14ac:dyDescent="0.2">
      <c r="A501" s="101">
        <v>479</v>
      </c>
      <c r="B501" s="102">
        <v>479278114</v>
      </c>
      <c r="C501" s="103" t="s">
        <v>529</v>
      </c>
      <c r="D501" s="104">
        <v>278</v>
      </c>
      <c r="E501" s="103" t="s">
        <v>310</v>
      </c>
      <c r="F501" s="104">
        <v>114</v>
      </c>
      <c r="G501" s="103" t="s">
        <v>146</v>
      </c>
      <c r="H501" s="105">
        <v>5</v>
      </c>
      <c r="I501" s="106">
        <v>11105</v>
      </c>
      <c r="J501" s="106">
        <v>2294</v>
      </c>
      <c r="K501" s="106">
        <v>0</v>
      </c>
      <c r="L501" s="106">
        <v>937.65</v>
      </c>
      <c r="M501" s="107">
        <v>14336.65</v>
      </c>
      <c r="O501" s="108">
        <v>0</v>
      </c>
      <c r="P501" s="105">
        <v>0</v>
      </c>
      <c r="Q501" s="109">
        <v>0.18</v>
      </c>
      <c r="R501" s="109">
        <v>4.2561015667832498E-2</v>
      </c>
      <c r="S501" s="110">
        <v>0</v>
      </c>
      <c r="U501" s="111">
        <v>66995</v>
      </c>
      <c r="V501" s="112">
        <v>0</v>
      </c>
      <c r="W501" s="112">
        <v>0</v>
      </c>
      <c r="X501" s="112">
        <v>0</v>
      </c>
      <c r="Y501" s="112">
        <v>4688</v>
      </c>
      <c r="Z501" s="113">
        <v>71683</v>
      </c>
      <c r="AA501" s="93"/>
      <c r="AB501" s="111">
        <v>0</v>
      </c>
      <c r="AC501" s="112">
        <v>0</v>
      </c>
      <c r="AD501" s="112">
        <v>0</v>
      </c>
      <c r="AE501" s="112">
        <v>0</v>
      </c>
      <c r="AF501" s="112">
        <v>0</v>
      </c>
      <c r="AG501" s="113">
        <v>0</v>
      </c>
    </row>
    <row r="502" spans="1:33" x14ac:dyDescent="0.2">
      <c r="A502" s="101">
        <v>479</v>
      </c>
      <c r="B502" s="102">
        <v>479278117</v>
      </c>
      <c r="C502" s="103" t="s">
        <v>529</v>
      </c>
      <c r="D502" s="104">
        <v>278</v>
      </c>
      <c r="E502" s="103" t="s">
        <v>310</v>
      </c>
      <c r="F502" s="104">
        <v>117</v>
      </c>
      <c r="G502" s="103" t="s">
        <v>149</v>
      </c>
      <c r="H502" s="105">
        <v>12</v>
      </c>
      <c r="I502" s="106">
        <v>10778</v>
      </c>
      <c r="J502" s="106">
        <v>4858</v>
      </c>
      <c r="K502" s="106">
        <v>0</v>
      </c>
      <c r="L502" s="106">
        <v>937.65</v>
      </c>
      <c r="M502" s="107">
        <v>16573.650000000001</v>
      </c>
      <c r="O502" s="108">
        <v>0</v>
      </c>
      <c r="P502" s="105">
        <v>0</v>
      </c>
      <c r="Q502" s="109">
        <v>0.09</v>
      </c>
      <c r="R502" s="109">
        <v>7.5088847339413137E-2</v>
      </c>
      <c r="S502" s="110">
        <v>0</v>
      </c>
      <c r="U502" s="111">
        <v>187632</v>
      </c>
      <c r="V502" s="112">
        <v>0</v>
      </c>
      <c r="W502" s="112">
        <v>0</v>
      </c>
      <c r="X502" s="112">
        <v>0</v>
      </c>
      <c r="Y502" s="112">
        <v>11252</v>
      </c>
      <c r="Z502" s="113">
        <v>198884</v>
      </c>
      <c r="AA502" s="93"/>
      <c r="AB502" s="111">
        <v>0</v>
      </c>
      <c r="AC502" s="112">
        <v>0</v>
      </c>
      <c r="AD502" s="112">
        <v>0</v>
      </c>
      <c r="AE502" s="112">
        <v>0</v>
      </c>
      <c r="AF502" s="112">
        <v>0</v>
      </c>
      <c r="AG502" s="113">
        <v>0</v>
      </c>
    </row>
    <row r="503" spans="1:33" x14ac:dyDescent="0.2">
      <c r="A503" s="101">
        <v>479</v>
      </c>
      <c r="B503" s="102">
        <v>479278127</v>
      </c>
      <c r="C503" s="103" t="s">
        <v>529</v>
      </c>
      <c r="D503" s="104">
        <v>278</v>
      </c>
      <c r="E503" s="103" t="s">
        <v>310</v>
      </c>
      <c r="F503" s="104">
        <v>127</v>
      </c>
      <c r="G503" s="103" t="s">
        <v>159</v>
      </c>
      <c r="H503" s="105">
        <v>5</v>
      </c>
      <c r="I503" s="106">
        <v>9228</v>
      </c>
      <c r="J503" s="106">
        <v>4370</v>
      </c>
      <c r="K503" s="106">
        <v>0</v>
      </c>
      <c r="L503" s="106">
        <v>937.65</v>
      </c>
      <c r="M503" s="107">
        <v>14535.65</v>
      </c>
      <c r="O503" s="108">
        <v>0</v>
      </c>
      <c r="P503" s="105">
        <v>0</v>
      </c>
      <c r="Q503" s="109">
        <v>0.09</v>
      </c>
      <c r="R503" s="109">
        <v>2.937356219287799E-2</v>
      </c>
      <c r="S503" s="110">
        <v>0</v>
      </c>
      <c r="U503" s="111">
        <v>67990</v>
      </c>
      <c r="V503" s="112">
        <v>0</v>
      </c>
      <c r="W503" s="112">
        <v>0</v>
      </c>
      <c r="X503" s="112">
        <v>0</v>
      </c>
      <c r="Y503" s="112">
        <v>4689</v>
      </c>
      <c r="Z503" s="113">
        <v>72679</v>
      </c>
      <c r="AA503" s="93"/>
      <c r="AB503" s="111">
        <v>0</v>
      </c>
      <c r="AC503" s="112">
        <v>0</v>
      </c>
      <c r="AD503" s="112">
        <v>0</v>
      </c>
      <c r="AE503" s="112">
        <v>0</v>
      </c>
      <c r="AF503" s="112">
        <v>0</v>
      </c>
      <c r="AG503" s="113">
        <v>0</v>
      </c>
    </row>
    <row r="504" spans="1:33" x14ac:dyDescent="0.2">
      <c r="A504" s="101">
        <v>479</v>
      </c>
      <c r="B504" s="102">
        <v>479278137</v>
      </c>
      <c r="C504" s="103" t="s">
        <v>529</v>
      </c>
      <c r="D504" s="104">
        <v>278</v>
      </c>
      <c r="E504" s="103" t="s">
        <v>310</v>
      </c>
      <c r="F504" s="104">
        <v>137</v>
      </c>
      <c r="G504" s="103" t="s">
        <v>169</v>
      </c>
      <c r="H504" s="105">
        <v>26</v>
      </c>
      <c r="I504" s="106">
        <v>12335</v>
      </c>
      <c r="J504" s="106">
        <v>16</v>
      </c>
      <c r="K504" s="106">
        <v>0</v>
      </c>
      <c r="L504" s="106">
        <v>937.65</v>
      </c>
      <c r="M504" s="107">
        <v>13288.65</v>
      </c>
      <c r="O504" s="108">
        <v>0</v>
      </c>
      <c r="P504" s="105">
        <v>0</v>
      </c>
      <c r="Q504" s="109">
        <v>0.18</v>
      </c>
      <c r="R504" s="109">
        <v>0.12746053123054191</v>
      </c>
      <c r="S504" s="110">
        <v>0</v>
      </c>
      <c r="U504" s="111">
        <v>321126</v>
      </c>
      <c r="V504" s="112">
        <v>0</v>
      </c>
      <c r="W504" s="112">
        <v>0</v>
      </c>
      <c r="X504" s="112">
        <v>0</v>
      </c>
      <c r="Y504" s="112">
        <v>24380</v>
      </c>
      <c r="Z504" s="113">
        <v>345506</v>
      </c>
      <c r="AA504" s="93"/>
      <c r="AB504" s="111">
        <v>0</v>
      </c>
      <c r="AC504" s="112">
        <v>0</v>
      </c>
      <c r="AD504" s="112">
        <v>0</v>
      </c>
      <c r="AE504" s="112">
        <v>0</v>
      </c>
      <c r="AF504" s="112">
        <v>0</v>
      </c>
      <c r="AG504" s="113">
        <v>0</v>
      </c>
    </row>
    <row r="505" spans="1:33" x14ac:dyDescent="0.2">
      <c r="A505" s="101">
        <v>479</v>
      </c>
      <c r="B505" s="102">
        <v>479278159</v>
      </c>
      <c r="C505" s="103" t="s">
        <v>529</v>
      </c>
      <c r="D505" s="104">
        <v>278</v>
      </c>
      <c r="E505" s="103" t="s">
        <v>310</v>
      </c>
      <c r="F505" s="104">
        <v>159</v>
      </c>
      <c r="G505" s="103" t="s">
        <v>191</v>
      </c>
      <c r="H505" s="105">
        <v>3</v>
      </c>
      <c r="I505" s="106">
        <v>9966</v>
      </c>
      <c r="J505" s="106">
        <v>4549</v>
      </c>
      <c r="K505" s="106">
        <v>0</v>
      </c>
      <c r="L505" s="106">
        <v>937.65</v>
      </c>
      <c r="M505" s="107">
        <v>15452.65</v>
      </c>
      <c r="O505" s="108">
        <v>0</v>
      </c>
      <c r="P505" s="105">
        <v>0</v>
      </c>
      <c r="Q505" s="109">
        <v>0.09</v>
      </c>
      <c r="R505" s="109">
        <v>4.3669385826577518E-3</v>
      </c>
      <c r="S505" s="110">
        <v>0</v>
      </c>
      <c r="U505" s="111">
        <v>43545</v>
      </c>
      <c r="V505" s="112">
        <v>0</v>
      </c>
      <c r="W505" s="112">
        <v>0</v>
      </c>
      <c r="X505" s="112">
        <v>0</v>
      </c>
      <c r="Y505" s="112">
        <v>2813</v>
      </c>
      <c r="Z505" s="113">
        <v>46358</v>
      </c>
      <c r="AA505" s="93"/>
      <c r="AB505" s="111">
        <v>0</v>
      </c>
      <c r="AC505" s="112">
        <v>0</v>
      </c>
      <c r="AD505" s="112">
        <v>0</v>
      </c>
      <c r="AE505" s="112">
        <v>0</v>
      </c>
      <c r="AF505" s="112">
        <v>0</v>
      </c>
      <c r="AG505" s="113">
        <v>0</v>
      </c>
    </row>
    <row r="506" spans="1:33" x14ac:dyDescent="0.2">
      <c r="A506" s="101">
        <v>479</v>
      </c>
      <c r="B506" s="102">
        <v>479278161</v>
      </c>
      <c r="C506" s="103" t="s">
        <v>529</v>
      </c>
      <c r="D506" s="104">
        <v>278</v>
      </c>
      <c r="E506" s="103" t="s">
        <v>310</v>
      </c>
      <c r="F506" s="104">
        <v>161</v>
      </c>
      <c r="G506" s="103" t="s">
        <v>193</v>
      </c>
      <c r="H506" s="105">
        <v>5</v>
      </c>
      <c r="I506" s="106">
        <v>10202</v>
      </c>
      <c r="J506" s="106">
        <v>4255</v>
      </c>
      <c r="K506" s="106">
        <v>0</v>
      </c>
      <c r="L506" s="106">
        <v>937.65</v>
      </c>
      <c r="M506" s="107">
        <v>15394.65</v>
      </c>
      <c r="O506" s="108">
        <v>0</v>
      </c>
      <c r="P506" s="105">
        <v>0</v>
      </c>
      <c r="Q506" s="109">
        <v>0.09</v>
      </c>
      <c r="R506" s="109">
        <v>8.9713144283966161E-3</v>
      </c>
      <c r="S506" s="110">
        <v>0</v>
      </c>
      <c r="U506" s="111">
        <v>72285</v>
      </c>
      <c r="V506" s="112">
        <v>0</v>
      </c>
      <c r="W506" s="112">
        <v>0</v>
      </c>
      <c r="X506" s="112">
        <v>0</v>
      </c>
      <c r="Y506" s="112">
        <v>4689</v>
      </c>
      <c r="Z506" s="113">
        <v>76974</v>
      </c>
      <c r="AA506" s="93"/>
      <c r="AB506" s="111">
        <v>0</v>
      </c>
      <c r="AC506" s="112">
        <v>0</v>
      </c>
      <c r="AD506" s="112">
        <v>0</v>
      </c>
      <c r="AE506" s="112">
        <v>0</v>
      </c>
      <c r="AF506" s="112">
        <v>0</v>
      </c>
      <c r="AG506" s="113">
        <v>0</v>
      </c>
    </row>
    <row r="507" spans="1:33" x14ac:dyDescent="0.2">
      <c r="A507" s="101">
        <v>479</v>
      </c>
      <c r="B507" s="102">
        <v>479278191</v>
      </c>
      <c r="C507" s="103" t="s">
        <v>529</v>
      </c>
      <c r="D507" s="104">
        <v>278</v>
      </c>
      <c r="E507" s="103" t="s">
        <v>310</v>
      </c>
      <c r="F507" s="104">
        <v>191</v>
      </c>
      <c r="G507" s="103" t="s">
        <v>223</v>
      </c>
      <c r="H507" s="105">
        <v>3</v>
      </c>
      <c r="I507" s="106">
        <v>11093</v>
      </c>
      <c r="J507" s="106">
        <v>4236</v>
      </c>
      <c r="K507" s="106">
        <v>0</v>
      </c>
      <c r="L507" s="106">
        <v>937.65</v>
      </c>
      <c r="M507" s="107">
        <v>16266.65</v>
      </c>
      <c r="O507" s="108">
        <v>0</v>
      </c>
      <c r="P507" s="105">
        <v>0</v>
      </c>
      <c r="Q507" s="109">
        <v>0.09</v>
      </c>
      <c r="R507" s="109">
        <v>3.0509059713056549E-2</v>
      </c>
      <c r="S507" s="110">
        <v>0</v>
      </c>
      <c r="U507" s="111">
        <v>45987</v>
      </c>
      <c r="V507" s="112">
        <v>0</v>
      </c>
      <c r="W507" s="112">
        <v>0</v>
      </c>
      <c r="X507" s="112">
        <v>0</v>
      </c>
      <c r="Y507" s="112">
        <v>2813</v>
      </c>
      <c r="Z507" s="113">
        <v>48800</v>
      </c>
      <c r="AA507" s="93"/>
      <c r="AB507" s="111">
        <v>0</v>
      </c>
      <c r="AC507" s="112">
        <v>0</v>
      </c>
      <c r="AD507" s="112">
        <v>0</v>
      </c>
      <c r="AE507" s="112">
        <v>0</v>
      </c>
      <c r="AF507" s="112">
        <v>0</v>
      </c>
      <c r="AG507" s="113">
        <v>0</v>
      </c>
    </row>
    <row r="508" spans="1:33" x14ac:dyDescent="0.2">
      <c r="A508" s="101">
        <v>479</v>
      </c>
      <c r="B508" s="102">
        <v>479278210</v>
      </c>
      <c r="C508" s="103" t="s">
        <v>529</v>
      </c>
      <c r="D508" s="104">
        <v>278</v>
      </c>
      <c r="E508" s="103" t="s">
        <v>310</v>
      </c>
      <c r="F508" s="104">
        <v>210</v>
      </c>
      <c r="G508" s="103" t="s">
        <v>242</v>
      </c>
      <c r="H508" s="105">
        <v>35</v>
      </c>
      <c r="I508" s="106">
        <v>11044</v>
      </c>
      <c r="J508" s="106">
        <v>3540</v>
      </c>
      <c r="K508" s="106">
        <v>0</v>
      </c>
      <c r="L508" s="106">
        <v>937.65</v>
      </c>
      <c r="M508" s="107">
        <v>15521.65</v>
      </c>
      <c r="O508" s="108">
        <v>0</v>
      </c>
      <c r="P508" s="105">
        <v>0</v>
      </c>
      <c r="Q508" s="109">
        <v>0.09</v>
      </c>
      <c r="R508" s="109">
        <v>6.5217375392491311E-2</v>
      </c>
      <c r="S508" s="110">
        <v>0</v>
      </c>
      <c r="U508" s="111">
        <v>510440</v>
      </c>
      <c r="V508" s="112">
        <v>0</v>
      </c>
      <c r="W508" s="112">
        <v>0</v>
      </c>
      <c r="X508" s="112">
        <v>0</v>
      </c>
      <c r="Y508" s="112">
        <v>32819</v>
      </c>
      <c r="Z508" s="113">
        <v>543259</v>
      </c>
      <c r="AA508" s="93"/>
      <c r="AB508" s="111">
        <v>0</v>
      </c>
      <c r="AC508" s="112">
        <v>0</v>
      </c>
      <c r="AD508" s="112">
        <v>0</v>
      </c>
      <c r="AE508" s="112">
        <v>0</v>
      </c>
      <c r="AF508" s="112">
        <v>0</v>
      </c>
      <c r="AG508" s="113">
        <v>0</v>
      </c>
    </row>
    <row r="509" spans="1:33" x14ac:dyDescent="0.2">
      <c r="A509" s="101">
        <v>479</v>
      </c>
      <c r="B509" s="102">
        <v>479278227</v>
      </c>
      <c r="C509" s="103" t="s">
        <v>529</v>
      </c>
      <c r="D509" s="104">
        <v>278</v>
      </c>
      <c r="E509" s="103" t="s">
        <v>310</v>
      </c>
      <c r="F509" s="104">
        <v>227</v>
      </c>
      <c r="G509" s="103" t="s">
        <v>259</v>
      </c>
      <c r="H509" s="105">
        <v>3</v>
      </c>
      <c r="I509" s="106">
        <v>11396</v>
      </c>
      <c r="J509" s="106">
        <v>3298</v>
      </c>
      <c r="K509" s="106">
        <v>0</v>
      </c>
      <c r="L509" s="106">
        <v>937.65</v>
      </c>
      <c r="M509" s="107">
        <v>15631.65</v>
      </c>
      <c r="O509" s="108">
        <v>0</v>
      </c>
      <c r="P509" s="105">
        <v>0</v>
      </c>
      <c r="Q509" s="109">
        <v>0.18</v>
      </c>
      <c r="R509" s="109">
        <v>1.422417565998375E-2</v>
      </c>
      <c r="S509" s="110">
        <v>0</v>
      </c>
      <c r="U509" s="111">
        <v>44082</v>
      </c>
      <c r="V509" s="112">
        <v>0</v>
      </c>
      <c r="W509" s="112">
        <v>0</v>
      </c>
      <c r="X509" s="112">
        <v>0</v>
      </c>
      <c r="Y509" s="112">
        <v>2814</v>
      </c>
      <c r="Z509" s="113">
        <v>46896</v>
      </c>
      <c r="AA509" s="93"/>
      <c r="AB509" s="111">
        <v>0</v>
      </c>
      <c r="AC509" s="112">
        <v>0</v>
      </c>
      <c r="AD509" s="112">
        <v>0</v>
      </c>
      <c r="AE509" s="112">
        <v>0</v>
      </c>
      <c r="AF509" s="112">
        <v>0</v>
      </c>
      <c r="AG509" s="113">
        <v>0</v>
      </c>
    </row>
    <row r="510" spans="1:33" x14ac:dyDescent="0.2">
      <c r="A510" s="101">
        <v>479</v>
      </c>
      <c r="B510" s="102">
        <v>479278278</v>
      </c>
      <c r="C510" s="103" t="s">
        <v>529</v>
      </c>
      <c r="D510" s="104">
        <v>278</v>
      </c>
      <c r="E510" s="103" t="s">
        <v>310</v>
      </c>
      <c r="F510" s="104">
        <v>278</v>
      </c>
      <c r="G510" s="103" t="s">
        <v>310</v>
      </c>
      <c r="H510" s="105">
        <v>56</v>
      </c>
      <c r="I510" s="106">
        <v>10861</v>
      </c>
      <c r="J510" s="106">
        <v>2894</v>
      </c>
      <c r="K510" s="106">
        <v>0</v>
      </c>
      <c r="L510" s="106">
        <v>937.65</v>
      </c>
      <c r="M510" s="107">
        <v>14692.65</v>
      </c>
      <c r="O510" s="108">
        <v>0</v>
      </c>
      <c r="P510" s="105">
        <v>0</v>
      </c>
      <c r="Q510" s="109">
        <v>0.09</v>
      </c>
      <c r="R510" s="109">
        <v>5.9553014420781897E-2</v>
      </c>
      <c r="S510" s="110">
        <v>0</v>
      </c>
      <c r="U510" s="111">
        <v>770280</v>
      </c>
      <c r="V510" s="112">
        <v>0</v>
      </c>
      <c r="W510" s="112">
        <v>0</v>
      </c>
      <c r="X510" s="112">
        <v>0</v>
      </c>
      <c r="Y510" s="112">
        <v>52508</v>
      </c>
      <c r="Z510" s="113">
        <v>822788</v>
      </c>
      <c r="AA510" s="93"/>
      <c r="AB510" s="111">
        <v>0</v>
      </c>
      <c r="AC510" s="112">
        <v>0</v>
      </c>
      <c r="AD510" s="112">
        <v>0</v>
      </c>
      <c r="AE510" s="112">
        <v>0</v>
      </c>
      <c r="AF510" s="112">
        <v>0</v>
      </c>
      <c r="AG510" s="113">
        <v>0</v>
      </c>
    </row>
    <row r="511" spans="1:33" x14ac:dyDescent="0.2">
      <c r="A511" s="101">
        <v>479</v>
      </c>
      <c r="B511" s="102">
        <v>479278281</v>
      </c>
      <c r="C511" s="103" t="s">
        <v>529</v>
      </c>
      <c r="D511" s="104">
        <v>278</v>
      </c>
      <c r="E511" s="103" t="s">
        <v>310</v>
      </c>
      <c r="F511" s="104">
        <v>281</v>
      </c>
      <c r="G511" s="103" t="s">
        <v>313</v>
      </c>
      <c r="H511" s="105">
        <v>55</v>
      </c>
      <c r="I511" s="106">
        <v>12731</v>
      </c>
      <c r="J511" s="106">
        <v>98</v>
      </c>
      <c r="K511" s="106">
        <v>0</v>
      </c>
      <c r="L511" s="106">
        <v>937.65</v>
      </c>
      <c r="M511" s="107">
        <v>13766.65</v>
      </c>
      <c r="O511" s="108">
        <v>0</v>
      </c>
      <c r="P511" s="105">
        <v>0</v>
      </c>
      <c r="Q511" s="109">
        <v>0.18</v>
      </c>
      <c r="R511" s="109">
        <v>0.13543295381386494</v>
      </c>
      <c r="S511" s="110">
        <v>0</v>
      </c>
      <c r="U511" s="111">
        <v>705595</v>
      </c>
      <c r="V511" s="112">
        <v>0</v>
      </c>
      <c r="W511" s="112">
        <v>0</v>
      </c>
      <c r="X511" s="112">
        <v>0</v>
      </c>
      <c r="Y511" s="112">
        <v>51571</v>
      </c>
      <c r="Z511" s="113">
        <v>757166</v>
      </c>
      <c r="AA511" s="93"/>
      <c r="AB511" s="111">
        <v>0</v>
      </c>
      <c r="AC511" s="112">
        <v>0</v>
      </c>
      <c r="AD511" s="112">
        <v>0</v>
      </c>
      <c r="AE511" s="112">
        <v>0</v>
      </c>
      <c r="AF511" s="112">
        <v>0</v>
      </c>
      <c r="AG511" s="113">
        <v>0</v>
      </c>
    </row>
    <row r="512" spans="1:33" x14ac:dyDescent="0.2">
      <c r="A512" s="101">
        <v>479</v>
      </c>
      <c r="B512" s="102">
        <v>479278309</v>
      </c>
      <c r="C512" s="103" t="s">
        <v>529</v>
      </c>
      <c r="D512" s="104">
        <v>278</v>
      </c>
      <c r="E512" s="103" t="s">
        <v>310</v>
      </c>
      <c r="F512" s="104">
        <v>309</v>
      </c>
      <c r="G512" s="103" t="s">
        <v>341</v>
      </c>
      <c r="H512" s="105">
        <v>1</v>
      </c>
      <c r="I512" s="106">
        <v>15145</v>
      </c>
      <c r="J512" s="106">
        <v>2139</v>
      </c>
      <c r="K512" s="106">
        <v>0</v>
      </c>
      <c r="L512" s="106">
        <v>937.65</v>
      </c>
      <c r="M512" s="107">
        <v>18221.650000000001</v>
      </c>
      <c r="O512" s="108">
        <v>0</v>
      </c>
      <c r="P512" s="105">
        <v>0</v>
      </c>
      <c r="Q512" s="109">
        <v>0.18</v>
      </c>
      <c r="R512" s="109">
        <v>1.8017437578738862E-3</v>
      </c>
      <c r="S512" s="110">
        <v>0</v>
      </c>
      <c r="U512" s="111">
        <v>17284</v>
      </c>
      <c r="V512" s="112">
        <v>0</v>
      </c>
      <c r="W512" s="112">
        <v>0</v>
      </c>
      <c r="X512" s="112">
        <v>0</v>
      </c>
      <c r="Y512" s="112">
        <v>938</v>
      </c>
      <c r="Z512" s="113">
        <v>18222</v>
      </c>
      <c r="AA512" s="93"/>
      <c r="AB512" s="111">
        <v>0</v>
      </c>
      <c r="AC512" s="112">
        <v>0</v>
      </c>
      <c r="AD512" s="112">
        <v>0</v>
      </c>
      <c r="AE512" s="112">
        <v>0</v>
      </c>
      <c r="AF512" s="112">
        <v>0</v>
      </c>
      <c r="AG512" s="113">
        <v>0</v>
      </c>
    </row>
    <row r="513" spans="1:33" x14ac:dyDescent="0.2">
      <c r="A513" s="101">
        <v>479</v>
      </c>
      <c r="B513" s="102">
        <v>479278325</v>
      </c>
      <c r="C513" s="103" t="s">
        <v>529</v>
      </c>
      <c r="D513" s="104">
        <v>278</v>
      </c>
      <c r="E513" s="103" t="s">
        <v>310</v>
      </c>
      <c r="F513" s="104">
        <v>325</v>
      </c>
      <c r="G513" s="103" t="s">
        <v>357</v>
      </c>
      <c r="H513" s="105">
        <v>8</v>
      </c>
      <c r="I513" s="106">
        <v>11093</v>
      </c>
      <c r="J513" s="106">
        <v>1536</v>
      </c>
      <c r="K513" s="106">
        <v>0</v>
      </c>
      <c r="L513" s="106">
        <v>937.65</v>
      </c>
      <c r="M513" s="107">
        <v>13566.65</v>
      </c>
      <c r="O513" s="108">
        <v>0</v>
      </c>
      <c r="P513" s="105">
        <v>0</v>
      </c>
      <c r="Q513" s="109">
        <v>0.09</v>
      </c>
      <c r="R513" s="109">
        <v>1.1052407314484307E-2</v>
      </c>
      <c r="S513" s="110">
        <v>0</v>
      </c>
      <c r="U513" s="111">
        <v>101032</v>
      </c>
      <c r="V513" s="112">
        <v>0</v>
      </c>
      <c r="W513" s="112">
        <v>0</v>
      </c>
      <c r="X513" s="112">
        <v>0</v>
      </c>
      <c r="Y513" s="112">
        <v>7502</v>
      </c>
      <c r="Z513" s="113">
        <v>108534</v>
      </c>
      <c r="AA513" s="93"/>
      <c r="AB513" s="111">
        <v>0</v>
      </c>
      <c r="AC513" s="112">
        <v>0</v>
      </c>
      <c r="AD513" s="112">
        <v>0</v>
      </c>
      <c r="AE513" s="112">
        <v>0</v>
      </c>
      <c r="AF513" s="112">
        <v>0</v>
      </c>
      <c r="AG513" s="113">
        <v>0</v>
      </c>
    </row>
    <row r="514" spans="1:33" x14ac:dyDescent="0.2">
      <c r="A514" s="101">
        <v>479</v>
      </c>
      <c r="B514" s="102">
        <v>479278332</v>
      </c>
      <c r="C514" s="103" t="s">
        <v>529</v>
      </c>
      <c r="D514" s="104">
        <v>278</v>
      </c>
      <c r="E514" s="103" t="s">
        <v>310</v>
      </c>
      <c r="F514" s="104">
        <v>332</v>
      </c>
      <c r="G514" s="103" t="s">
        <v>364</v>
      </c>
      <c r="H514" s="105">
        <v>11</v>
      </c>
      <c r="I514" s="106">
        <v>10814</v>
      </c>
      <c r="J514" s="106">
        <v>1000</v>
      </c>
      <c r="K514" s="106">
        <v>0</v>
      </c>
      <c r="L514" s="106">
        <v>937.65</v>
      </c>
      <c r="M514" s="107">
        <v>12751.65</v>
      </c>
      <c r="O514" s="108">
        <v>0</v>
      </c>
      <c r="P514" s="105">
        <v>0</v>
      </c>
      <c r="Q514" s="109">
        <v>0.09</v>
      </c>
      <c r="R514" s="109">
        <v>2.143496505616516E-2</v>
      </c>
      <c r="S514" s="110">
        <v>0</v>
      </c>
      <c r="U514" s="111">
        <v>129954</v>
      </c>
      <c r="V514" s="112">
        <v>0</v>
      </c>
      <c r="W514" s="112">
        <v>0</v>
      </c>
      <c r="X514" s="112">
        <v>0</v>
      </c>
      <c r="Y514" s="112">
        <v>10314</v>
      </c>
      <c r="Z514" s="113">
        <v>140268</v>
      </c>
      <c r="AA514" s="93"/>
      <c r="AB514" s="111">
        <v>0</v>
      </c>
      <c r="AC514" s="112">
        <v>0</v>
      </c>
      <c r="AD514" s="112">
        <v>0</v>
      </c>
      <c r="AE514" s="112">
        <v>0</v>
      </c>
      <c r="AF514" s="112">
        <v>0</v>
      </c>
      <c r="AG514" s="113">
        <v>0</v>
      </c>
    </row>
    <row r="515" spans="1:33" x14ac:dyDescent="0.2">
      <c r="A515" s="101">
        <v>479</v>
      </c>
      <c r="B515" s="102">
        <v>479278605</v>
      </c>
      <c r="C515" s="103" t="s">
        <v>529</v>
      </c>
      <c r="D515" s="104">
        <v>278</v>
      </c>
      <c r="E515" s="103" t="s">
        <v>310</v>
      </c>
      <c r="F515" s="104">
        <v>605</v>
      </c>
      <c r="G515" s="103" t="s">
        <v>388</v>
      </c>
      <c r="H515" s="105">
        <v>47</v>
      </c>
      <c r="I515" s="106">
        <v>10363</v>
      </c>
      <c r="J515" s="106">
        <v>7720</v>
      </c>
      <c r="K515" s="106">
        <v>0</v>
      </c>
      <c r="L515" s="106">
        <v>937.65</v>
      </c>
      <c r="M515" s="107">
        <v>19020.650000000001</v>
      </c>
      <c r="O515" s="108">
        <v>0</v>
      </c>
      <c r="P515" s="105">
        <v>0</v>
      </c>
      <c r="Q515" s="109">
        <v>0.09</v>
      </c>
      <c r="R515" s="109">
        <v>6.2684699340371922E-2</v>
      </c>
      <c r="S515" s="110">
        <v>0</v>
      </c>
      <c r="U515" s="111">
        <v>849901</v>
      </c>
      <c r="V515" s="112">
        <v>0</v>
      </c>
      <c r="W515" s="112">
        <v>0</v>
      </c>
      <c r="X515" s="112">
        <v>0</v>
      </c>
      <c r="Y515" s="112">
        <v>44071</v>
      </c>
      <c r="Z515" s="113">
        <v>893972</v>
      </c>
      <c r="AA515" s="93"/>
      <c r="AB515" s="111">
        <v>0</v>
      </c>
      <c r="AC515" s="112">
        <v>0</v>
      </c>
      <c r="AD515" s="112">
        <v>0</v>
      </c>
      <c r="AE515" s="112">
        <v>0</v>
      </c>
      <c r="AF515" s="112">
        <v>0</v>
      </c>
      <c r="AG515" s="113">
        <v>0</v>
      </c>
    </row>
    <row r="516" spans="1:33" x14ac:dyDescent="0.2">
      <c r="A516" s="101">
        <v>479</v>
      </c>
      <c r="B516" s="102">
        <v>479278635</v>
      </c>
      <c r="C516" s="103" t="s">
        <v>529</v>
      </c>
      <c r="D516" s="104">
        <v>278</v>
      </c>
      <c r="E516" s="103" t="s">
        <v>310</v>
      </c>
      <c r="F516" s="104">
        <v>635</v>
      </c>
      <c r="G516" s="103" t="s">
        <v>397</v>
      </c>
      <c r="H516" s="105">
        <v>3</v>
      </c>
      <c r="I516" s="106">
        <v>9966</v>
      </c>
      <c r="J516" s="106">
        <v>4686</v>
      </c>
      <c r="K516" s="106">
        <v>0</v>
      </c>
      <c r="L516" s="106">
        <v>937.65</v>
      </c>
      <c r="M516" s="107">
        <v>15589.65</v>
      </c>
      <c r="O516" s="108">
        <v>0</v>
      </c>
      <c r="P516" s="105">
        <v>0</v>
      </c>
      <c r="Q516" s="109">
        <v>0.09</v>
      </c>
      <c r="R516" s="109">
        <v>1.6493575304184722E-2</v>
      </c>
      <c r="S516" s="110">
        <v>0</v>
      </c>
      <c r="U516" s="111">
        <v>43956</v>
      </c>
      <c r="V516" s="112">
        <v>0</v>
      </c>
      <c r="W516" s="112">
        <v>0</v>
      </c>
      <c r="X516" s="112">
        <v>0</v>
      </c>
      <c r="Y516" s="112">
        <v>2813</v>
      </c>
      <c r="Z516" s="113">
        <v>46769</v>
      </c>
      <c r="AA516" s="93"/>
      <c r="AB516" s="111">
        <v>0</v>
      </c>
      <c r="AC516" s="112">
        <v>0</v>
      </c>
      <c r="AD516" s="112">
        <v>0</v>
      </c>
      <c r="AE516" s="112">
        <v>0</v>
      </c>
      <c r="AF516" s="112">
        <v>0</v>
      </c>
      <c r="AG516" s="113">
        <v>0</v>
      </c>
    </row>
    <row r="517" spans="1:33" x14ac:dyDescent="0.2">
      <c r="A517" s="101">
        <v>479</v>
      </c>
      <c r="B517" s="102">
        <v>479278660</v>
      </c>
      <c r="C517" s="103" t="s">
        <v>529</v>
      </c>
      <c r="D517" s="104">
        <v>278</v>
      </c>
      <c r="E517" s="103" t="s">
        <v>310</v>
      </c>
      <c r="F517" s="104">
        <v>660</v>
      </c>
      <c r="G517" s="103" t="s">
        <v>403</v>
      </c>
      <c r="H517" s="105">
        <v>1</v>
      </c>
      <c r="I517" s="106">
        <v>11620.345946316525</v>
      </c>
      <c r="J517" s="106">
        <v>10698</v>
      </c>
      <c r="K517" s="106">
        <v>0</v>
      </c>
      <c r="L517" s="106">
        <v>937.65</v>
      </c>
      <c r="M517" s="107">
        <v>23255.995946316529</v>
      </c>
      <c r="O517" s="108">
        <v>0</v>
      </c>
      <c r="P517" s="105">
        <v>0</v>
      </c>
      <c r="Q517" s="109">
        <v>0.09</v>
      </c>
      <c r="R517" s="109">
        <v>4.968851837054987E-2</v>
      </c>
      <c r="S517" s="110">
        <v>0</v>
      </c>
      <c r="U517" s="111">
        <v>22318</v>
      </c>
      <c r="V517" s="112">
        <v>0</v>
      </c>
      <c r="W517" s="112">
        <v>0</v>
      </c>
      <c r="X517" s="112">
        <v>0</v>
      </c>
      <c r="Y517" s="112">
        <v>938</v>
      </c>
      <c r="Z517" s="113">
        <v>23256</v>
      </c>
      <c r="AA517" s="93"/>
      <c r="AB517" s="111">
        <v>0</v>
      </c>
      <c r="AC517" s="112">
        <v>0</v>
      </c>
      <c r="AD517" s="112">
        <v>0</v>
      </c>
      <c r="AE517" s="112">
        <v>0</v>
      </c>
      <c r="AF517" s="112">
        <v>0</v>
      </c>
      <c r="AG517" s="113">
        <v>0</v>
      </c>
    </row>
    <row r="518" spans="1:33" x14ac:dyDescent="0.2">
      <c r="A518" s="101">
        <v>479</v>
      </c>
      <c r="B518" s="102">
        <v>479278670</v>
      </c>
      <c r="C518" s="103" t="s">
        <v>529</v>
      </c>
      <c r="D518" s="104">
        <v>278</v>
      </c>
      <c r="E518" s="103" t="s">
        <v>310</v>
      </c>
      <c r="F518" s="104">
        <v>670</v>
      </c>
      <c r="G518" s="103" t="s">
        <v>406</v>
      </c>
      <c r="H518" s="105">
        <v>12</v>
      </c>
      <c r="I518" s="106">
        <v>10237</v>
      </c>
      <c r="J518" s="106">
        <v>6282</v>
      </c>
      <c r="K518" s="106">
        <v>0</v>
      </c>
      <c r="L518" s="106">
        <v>937.65</v>
      </c>
      <c r="M518" s="107">
        <v>17456.650000000001</v>
      </c>
      <c r="O518" s="108">
        <v>0</v>
      </c>
      <c r="P518" s="105">
        <v>0</v>
      </c>
      <c r="Q518" s="109">
        <v>0.09</v>
      </c>
      <c r="R518" s="109">
        <v>7.7762102826425372E-2</v>
      </c>
      <c r="S518" s="110">
        <v>0</v>
      </c>
      <c r="U518" s="111">
        <v>198228</v>
      </c>
      <c r="V518" s="112">
        <v>0</v>
      </c>
      <c r="W518" s="112">
        <v>0</v>
      </c>
      <c r="X518" s="112">
        <v>0</v>
      </c>
      <c r="Y518" s="112">
        <v>11252</v>
      </c>
      <c r="Z518" s="113">
        <v>209480</v>
      </c>
      <c r="AA518" s="93"/>
      <c r="AB518" s="111">
        <v>0</v>
      </c>
      <c r="AC518" s="112">
        <v>0</v>
      </c>
      <c r="AD518" s="112">
        <v>0</v>
      </c>
      <c r="AE518" s="112">
        <v>0</v>
      </c>
      <c r="AF518" s="112">
        <v>0</v>
      </c>
      <c r="AG518" s="113">
        <v>0</v>
      </c>
    </row>
    <row r="519" spans="1:33" x14ac:dyDescent="0.2">
      <c r="A519" s="101">
        <v>479</v>
      </c>
      <c r="B519" s="102">
        <v>479278672</v>
      </c>
      <c r="C519" s="103" t="s">
        <v>529</v>
      </c>
      <c r="D519" s="104">
        <v>278</v>
      </c>
      <c r="E519" s="103" t="s">
        <v>310</v>
      </c>
      <c r="F519" s="104">
        <v>672</v>
      </c>
      <c r="G519" s="103" t="s">
        <v>407</v>
      </c>
      <c r="H519" s="105">
        <v>4</v>
      </c>
      <c r="I519" s="106">
        <v>13615</v>
      </c>
      <c r="J519" s="106">
        <v>5096</v>
      </c>
      <c r="K519" s="106">
        <v>0</v>
      </c>
      <c r="L519" s="106">
        <v>937.65</v>
      </c>
      <c r="M519" s="107">
        <v>19648.650000000001</v>
      </c>
      <c r="O519" s="108">
        <v>0</v>
      </c>
      <c r="P519" s="105">
        <v>0</v>
      </c>
      <c r="Q519" s="109">
        <v>0.09</v>
      </c>
      <c r="R519" s="109">
        <v>7.259610539539425E-3</v>
      </c>
      <c r="S519" s="110">
        <v>0</v>
      </c>
      <c r="U519" s="111">
        <v>74844</v>
      </c>
      <c r="V519" s="112">
        <v>0</v>
      </c>
      <c r="W519" s="112">
        <v>0</v>
      </c>
      <c r="X519" s="112">
        <v>0</v>
      </c>
      <c r="Y519" s="112">
        <v>3751</v>
      </c>
      <c r="Z519" s="113">
        <v>78595</v>
      </c>
      <c r="AA519" s="93"/>
      <c r="AB519" s="111">
        <v>0</v>
      </c>
      <c r="AC519" s="112">
        <v>0</v>
      </c>
      <c r="AD519" s="112">
        <v>0</v>
      </c>
      <c r="AE519" s="112">
        <v>0</v>
      </c>
      <c r="AF519" s="112">
        <v>0</v>
      </c>
      <c r="AG519" s="113">
        <v>0</v>
      </c>
    </row>
    <row r="520" spans="1:33" x14ac:dyDescent="0.2">
      <c r="A520" s="101">
        <v>479</v>
      </c>
      <c r="B520" s="102">
        <v>479278674</v>
      </c>
      <c r="C520" s="103" t="s">
        <v>529</v>
      </c>
      <c r="D520" s="104">
        <v>278</v>
      </c>
      <c r="E520" s="103" t="s">
        <v>310</v>
      </c>
      <c r="F520" s="104">
        <v>674</v>
      </c>
      <c r="G520" s="103" t="s">
        <v>409</v>
      </c>
      <c r="H520" s="105">
        <v>2</v>
      </c>
      <c r="I520" s="106">
        <v>15145</v>
      </c>
      <c r="J520" s="106">
        <v>5616</v>
      </c>
      <c r="K520" s="106">
        <v>0</v>
      </c>
      <c r="L520" s="106">
        <v>937.65</v>
      </c>
      <c r="M520" s="107">
        <v>21698.65</v>
      </c>
      <c r="O520" s="108">
        <v>0</v>
      </c>
      <c r="P520" s="105">
        <v>0</v>
      </c>
      <c r="Q520" s="109">
        <v>0.09</v>
      </c>
      <c r="R520" s="109">
        <v>4.9555127930109882E-2</v>
      </c>
      <c r="S520" s="110">
        <v>0</v>
      </c>
      <c r="U520" s="111">
        <v>41522</v>
      </c>
      <c r="V520" s="112">
        <v>0</v>
      </c>
      <c r="W520" s="112">
        <v>0</v>
      </c>
      <c r="X520" s="112">
        <v>0</v>
      </c>
      <c r="Y520" s="112">
        <v>1876</v>
      </c>
      <c r="Z520" s="113">
        <v>43398</v>
      </c>
      <c r="AA520" s="93"/>
      <c r="AB520" s="111">
        <v>0</v>
      </c>
      <c r="AC520" s="112">
        <v>0</v>
      </c>
      <c r="AD520" s="112">
        <v>0</v>
      </c>
      <c r="AE520" s="112">
        <v>0</v>
      </c>
      <c r="AF520" s="112">
        <v>0</v>
      </c>
      <c r="AG520" s="113">
        <v>0</v>
      </c>
    </row>
    <row r="521" spans="1:33" x14ac:dyDescent="0.2">
      <c r="A521" s="101">
        <v>479</v>
      </c>
      <c r="B521" s="102">
        <v>479278680</v>
      </c>
      <c r="C521" s="103" t="s">
        <v>529</v>
      </c>
      <c r="D521" s="104">
        <v>278</v>
      </c>
      <c r="E521" s="103" t="s">
        <v>310</v>
      </c>
      <c r="F521" s="104">
        <v>680</v>
      </c>
      <c r="G521" s="103" t="s">
        <v>411</v>
      </c>
      <c r="H521" s="105">
        <v>5</v>
      </c>
      <c r="I521" s="106">
        <v>10651</v>
      </c>
      <c r="J521" s="106">
        <v>4042</v>
      </c>
      <c r="K521" s="106">
        <v>0</v>
      </c>
      <c r="L521" s="106">
        <v>937.65</v>
      </c>
      <c r="M521" s="107">
        <v>15630.65</v>
      </c>
      <c r="O521" s="108">
        <v>0</v>
      </c>
      <c r="P521" s="105">
        <v>0</v>
      </c>
      <c r="Q521" s="109">
        <v>0.09</v>
      </c>
      <c r="R521" s="109">
        <v>3.1178934510177675E-3</v>
      </c>
      <c r="S521" s="110">
        <v>0</v>
      </c>
      <c r="U521" s="111">
        <v>73465</v>
      </c>
      <c r="V521" s="112">
        <v>0</v>
      </c>
      <c r="W521" s="112">
        <v>0</v>
      </c>
      <c r="X521" s="112">
        <v>0</v>
      </c>
      <c r="Y521" s="112">
        <v>4690</v>
      </c>
      <c r="Z521" s="113">
        <v>78155</v>
      </c>
      <c r="AA521" s="93"/>
      <c r="AB521" s="111">
        <v>0</v>
      </c>
      <c r="AC521" s="112">
        <v>0</v>
      </c>
      <c r="AD521" s="112">
        <v>0</v>
      </c>
      <c r="AE521" s="112">
        <v>0</v>
      </c>
      <c r="AF521" s="112">
        <v>0</v>
      </c>
      <c r="AG521" s="113">
        <v>0</v>
      </c>
    </row>
    <row r="522" spans="1:33" x14ac:dyDescent="0.2">
      <c r="A522" s="101">
        <v>479</v>
      </c>
      <c r="B522" s="102">
        <v>479278683</v>
      </c>
      <c r="C522" s="103" t="s">
        <v>529</v>
      </c>
      <c r="D522" s="104">
        <v>278</v>
      </c>
      <c r="E522" s="103" t="s">
        <v>310</v>
      </c>
      <c r="F522" s="104">
        <v>683</v>
      </c>
      <c r="G522" s="103" t="s">
        <v>412</v>
      </c>
      <c r="H522" s="105">
        <v>7</v>
      </c>
      <c r="I522" s="106">
        <v>10404</v>
      </c>
      <c r="J522" s="106">
        <v>7944</v>
      </c>
      <c r="K522" s="106">
        <v>0</v>
      </c>
      <c r="L522" s="106">
        <v>937.65</v>
      </c>
      <c r="M522" s="107">
        <v>19285.650000000001</v>
      </c>
      <c r="O522" s="108">
        <v>0</v>
      </c>
      <c r="P522" s="105">
        <v>0</v>
      </c>
      <c r="Q522" s="109">
        <v>0.09</v>
      </c>
      <c r="R522" s="109">
        <v>2.4009464998076355E-2</v>
      </c>
      <c r="S522" s="110">
        <v>0</v>
      </c>
      <c r="U522" s="111">
        <v>128436</v>
      </c>
      <c r="V522" s="112">
        <v>0</v>
      </c>
      <c r="W522" s="112">
        <v>0</v>
      </c>
      <c r="X522" s="112">
        <v>0</v>
      </c>
      <c r="Y522" s="112">
        <v>6564</v>
      </c>
      <c r="Z522" s="113">
        <v>135000</v>
      </c>
      <c r="AA522" s="93"/>
      <c r="AB522" s="111">
        <v>0</v>
      </c>
      <c r="AC522" s="112">
        <v>0</v>
      </c>
      <c r="AD522" s="112">
        <v>0</v>
      </c>
      <c r="AE522" s="112">
        <v>0</v>
      </c>
      <c r="AF522" s="112">
        <v>0</v>
      </c>
      <c r="AG522" s="113">
        <v>0</v>
      </c>
    </row>
    <row r="523" spans="1:33" x14ac:dyDescent="0.2">
      <c r="A523" s="101">
        <v>479</v>
      </c>
      <c r="B523" s="102">
        <v>479278717</v>
      </c>
      <c r="C523" s="103" t="s">
        <v>529</v>
      </c>
      <c r="D523" s="104">
        <v>278</v>
      </c>
      <c r="E523" s="103" t="s">
        <v>310</v>
      </c>
      <c r="F523" s="104">
        <v>717</v>
      </c>
      <c r="G523" s="103" t="s">
        <v>422</v>
      </c>
      <c r="H523" s="105">
        <v>1</v>
      </c>
      <c r="I523" s="106">
        <v>12850</v>
      </c>
      <c r="J523" s="106">
        <v>6654</v>
      </c>
      <c r="K523" s="106">
        <v>0</v>
      </c>
      <c r="L523" s="106">
        <v>937.65</v>
      </c>
      <c r="M523" s="107">
        <v>20441.650000000001</v>
      </c>
      <c r="O523" s="108">
        <v>0</v>
      </c>
      <c r="P523" s="105">
        <v>0</v>
      </c>
      <c r="Q523" s="109">
        <v>0.09</v>
      </c>
      <c r="R523" s="109">
        <v>4.7159613364776171E-2</v>
      </c>
      <c r="S523" s="110">
        <v>0</v>
      </c>
      <c r="U523" s="111">
        <v>19504</v>
      </c>
      <c r="V523" s="112">
        <v>0</v>
      </c>
      <c r="W523" s="112">
        <v>0</v>
      </c>
      <c r="X523" s="112">
        <v>0</v>
      </c>
      <c r="Y523" s="112">
        <v>938</v>
      </c>
      <c r="Z523" s="113">
        <v>20442</v>
      </c>
      <c r="AA523" s="93"/>
      <c r="AB523" s="111">
        <v>0</v>
      </c>
      <c r="AC523" s="112">
        <v>0</v>
      </c>
      <c r="AD523" s="112">
        <v>0</v>
      </c>
      <c r="AE523" s="112">
        <v>0</v>
      </c>
      <c r="AF523" s="112">
        <v>0</v>
      </c>
      <c r="AG523" s="113">
        <v>0</v>
      </c>
    </row>
    <row r="524" spans="1:33" x14ac:dyDescent="0.2">
      <c r="A524" s="101">
        <v>479</v>
      </c>
      <c r="B524" s="102">
        <v>479278755</v>
      </c>
      <c r="C524" s="103" t="s">
        <v>529</v>
      </c>
      <c r="D524" s="104">
        <v>278</v>
      </c>
      <c r="E524" s="103" t="s">
        <v>310</v>
      </c>
      <c r="F524" s="104">
        <v>755</v>
      </c>
      <c r="G524" s="103" t="s">
        <v>432</v>
      </c>
      <c r="H524" s="105">
        <v>3</v>
      </c>
      <c r="I524" s="106">
        <v>11965</v>
      </c>
      <c r="J524" s="106">
        <v>5002</v>
      </c>
      <c r="K524" s="106">
        <v>0</v>
      </c>
      <c r="L524" s="106">
        <v>937.65</v>
      </c>
      <c r="M524" s="107">
        <v>17904.650000000001</v>
      </c>
      <c r="O524" s="108">
        <v>0</v>
      </c>
      <c r="P524" s="105">
        <v>0</v>
      </c>
      <c r="Q524" s="109">
        <v>0.09</v>
      </c>
      <c r="R524" s="109">
        <v>1.7536350268726325E-2</v>
      </c>
      <c r="S524" s="110">
        <v>0</v>
      </c>
      <c r="U524" s="111">
        <v>50901</v>
      </c>
      <c r="V524" s="112">
        <v>0</v>
      </c>
      <c r="W524" s="112">
        <v>0</v>
      </c>
      <c r="X524" s="112">
        <v>0</v>
      </c>
      <c r="Y524" s="112">
        <v>2813</v>
      </c>
      <c r="Z524" s="113">
        <v>53714</v>
      </c>
      <c r="AA524" s="93"/>
      <c r="AB524" s="111">
        <v>0</v>
      </c>
      <c r="AC524" s="112">
        <v>0</v>
      </c>
      <c r="AD524" s="112">
        <v>0</v>
      </c>
      <c r="AE524" s="112">
        <v>0</v>
      </c>
      <c r="AF524" s="112">
        <v>0</v>
      </c>
      <c r="AG524" s="113">
        <v>0</v>
      </c>
    </row>
    <row r="525" spans="1:33" x14ac:dyDescent="0.2">
      <c r="A525" s="101">
        <v>479</v>
      </c>
      <c r="B525" s="102">
        <v>479278766</v>
      </c>
      <c r="C525" s="103" t="s">
        <v>529</v>
      </c>
      <c r="D525" s="104">
        <v>278</v>
      </c>
      <c r="E525" s="103" t="s">
        <v>310</v>
      </c>
      <c r="F525" s="104">
        <v>766</v>
      </c>
      <c r="G525" s="103" t="s">
        <v>436</v>
      </c>
      <c r="H525" s="105">
        <v>2</v>
      </c>
      <c r="I525" s="106">
        <v>11396</v>
      </c>
      <c r="J525" s="106">
        <v>3637</v>
      </c>
      <c r="K525" s="106">
        <v>0</v>
      </c>
      <c r="L525" s="106">
        <v>937.65</v>
      </c>
      <c r="M525" s="107">
        <v>15970.65</v>
      </c>
      <c r="O525" s="108">
        <v>0</v>
      </c>
      <c r="P525" s="105">
        <v>0</v>
      </c>
      <c r="Q525" s="109">
        <v>0.09</v>
      </c>
      <c r="R525" s="109">
        <v>2.706330606161851E-3</v>
      </c>
      <c r="S525" s="110">
        <v>0</v>
      </c>
      <c r="U525" s="111">
        <v>30066</v>
      </c>
      <c r="V525" s="112">
        <v>0</v>
      </c>
      <c r="W525" s="112">
        <v>0</v>
      </c>
      <c r="X525" s="112">
        <v>0</v>
      </c>
      <c r="Y525" s="112">
        <v>1876</v>
      </c>
      <c r="Z525" s="113">
        <v>31942</v>
      </c>
      <c r="AA525" s="93"/>
      <c r="AB525" s="111">
        <v>0</v>
      </c>
      <c r="AC525" s="112">
        <v>0</v>
      </c>
      <c r="AD525" s="112">
        <v>0</v>
      </c>
      <c r="AE525" s="112">
        <v>0</v>
      </c>
      <c r="AF525" s="112">
        <v>0</v>
      </c>
      <c r="AG525" s="113">
        <v>0</v>
      </c>
    </row>
    <row r="526" spans="1:33" x14ac:dyDescent="0.2">
      <c r="A526" s="101">
        <v>481</v>
      </c>
      <c r="B526" s="102">
        <v>481035018</v>
      </c>
      <c r="C526" s="103" t="s">
        <v>530</v>
      </c>
      <c r="D526" s="104">
        <v>35</v>
      </c>
      <c r="E526" s="103" t="s">
        <v>67</v>
      </c>
      <c r="F526" s="104">
        <v>18</v>
      </c>
      <c r="G526" s="103" t="s">
        <v>50</v>
      </c>
      <c r="H526" s="105">
        <v>1</v>
      </c>
      <c r="I526" s="106">
        <v>11818.706982097145</v>
      </c>
      <c r="J526" s="106">
        <v>8176</v>
      </c>
      <c r="K526" s="106">
        <v>0</v>
      </c>
      <c r="L526" s="106">
        <v>937.65</v>
      </c>
      <c r="M526" s="107">
        <v>20932.356982097146</v>
      </c>
      <c r="O526" s="108">
        <v>0</v>
      </c>
      <c r="P526" s="105">
        <v>0</v>
      </c>
      <c r="Q526" s="109">
        <v>0.09</v>
      </c>
      <c r="R526" s="109">
        <v>2.2909478382735302E-2</v>
      </c>
      <c r="S526" s="110">
        <v>0</v>
      </c>
      <c r="U526" s="111">
        <v>19995</v>
      </c>
      <c r="V526" s="112">
        <v>0</v>
      </c>
      <c r="W526" s="112">
        <v>0</v>
      </c>
      <c r="X526" s="112">
        <v>0</v>
      </c>
      <c r="Y526" s="112">
        <v>938</v>
      </c>
      <c r="Z526" s="113">
        <v>20933</v>
      </c>
      <c r="AA526" s="93"/>
      <c r="AB526" s="111">
        <v>0</v>
      </c>
      <c r="AC526" s="112">
        <v>0</v>
      </c>
      <c r="AD526" s="112">
        <v>0</v>
      </c>
      <c r="AE526" s="112">
        <v>0</v>
      </c>
      <c r="AF526" s="112">
        <v>0</v>
      </c>
      <c r="AG526" s="113">
        <v>0</v>
      </c>
    </row>
    <row r="527" spans="1:33" x14ac:dyDescent="0.2">
      <c r="A527" s="101">
        <v>481</v>
      </c>
      <c r="B527" s="102">
        <v>481035035</v>
      </c>
      <c r="C527" s="103" t="s">
        <v>530</v>
      </c>
      <c r="D527" s="104">
        <v>35</v>
      </c>
      <c r="E527" s="103" t="s">
        <v>67</v>
      </c>
      <c r="F527" s="104">
        <v>35</v>
      </c>
      <c r="G527" s="103" t="s">
        <v>67</v>
      </c>
      <c r="H527" s="105">
        <v>887</v>
      </c>
      <c r="I527" s="106">
        <v>12848</v>
      </c>
      <c r="J527" s="106">
        <v>4430</v>
      </c>
      <c r="K527" s="106">
        <v>0</v>
      </c>
      <c r="L527" s="106">
        <v>937.65</v>
      </c>
      <c r="M527" s="107">
        <v>18215.650000000001</v>
      </c>
      <c r="O527" s="108">
        <v>0</v>
      </c>
      <c r="P527" s="105">
        <v>0</v>
      </c>
      <c r="Q527" s="109">
        <v>0.18</v>
      </c>
      <c r="R527" s="109">
        <v>0.16912741853149985</v>
      </c>
      <c r="S527" s="110">
        <v>0</v>
      </c>
      <c r="U527" s="111">
        <v>15325586</v>
      </c>
      <c r="V527" s="112">
        <v>0</v>
      </c>
      <c r="W527" s="112">
        <v>0</v>
      </c>
      <c r="X527" s="112">
        <v>0</v>
      </c>
      <c r="Y527" s="112">
        <v>831695</v>
      </c>
      <c r="Z527" s="113">
        <v>16157281</v>
      </c>
      <c r="AA527" s="93"/>
      <c r="AB527" s="111">
        <v>54</v>
      </c>
      <c r="AC527" s="112">
        <v>0</v>
      </c>
      <c r="AD527" s="112">
        <v>0</v>
      </c>
      <c r="AE527" s="112">
        <v>0</v>
      </c>
      <c r="AF527" s="112">
        <v>0</v>
      </c>
      <c r="AG527" s="113">
        <v>0</v>
      </c>
    </row>
    <row r="528" spans="1:33" x14ac:dyDescent="0.2">
      <c r="A528" s="101">
        <v>481</v>
      </c>
      <c r="B528" s="102">
        <v>481035044</v>
      </c>
      <c r="C528" s="103" t="s">
        <v>530</v>
      </c>
      <c r="D528" s="104">
        <v>35</v>
      </c>
      <c r="E528" s="103" t="s">
        <v>67</v>
      </c>
      <c r="F528" s="104">
        <v>44</v>
      </c>
      <c r="G528" s="103" t="s">
        <v>76</v>
      </c>
      <c r="H528" s="105">
        <v>6</v>
      </c>
      <c r="I528" s="106">
        <v>13811</v>
      </c>
      <c r="J528" s="106">
        <v>279</v>
      </c>
      <c r="K528" s="106">
        <v>0</v>
      </c>
      <c r="L528" s="106">
        <v>937.65</v>
      </c>
      <c r="M528" s="107">
        <v>15027.65</v>
      </c>
      <c r="O528" s="108">
        <v>0</v>
      </c>
      <c r="P528" s="105">
        <v>0</v>
      </c>
      <c r="Q528" s="109">
        <v>0.18</v>
      </c>
      <c r="R528" s="109">
        <v>6.2873237656336595E-2</v>
      </c>
      <c r="S528" s="110">
        <v>0</v>
      </c>
      <c r="U528" s="111">
        <v>84540</v>
      </c>
      <c r="V528" s="112">
        <v>0</v>
      </c>
      <c r="W528" s="112">
        <v>0</v>
      </c>
      <c r="X528" s="112">
        <v>0</v>
      </c>
      <c r="Y528" s="112">
        <v>5628</v>
      </c>
      <c r="Z528" s="113">
        <v>90168</v>
      </c>
      <c r="AA528" s="93"/>
      <c r="AB528" s="111">
        <v>1</v>
      </c>
      <c r="AC528" s="112">
        <v>0</v>
      </c>
      <c r="AD528" s="112">
        <v>0</v>
      </c>
      <c r="AE528" s="112">
        <v>0</v>
      </c>
      <c r="AF528" s="112">
        <v>0</v>
      </c>
      <c r="AG528" s="113">
        <v>0</v>
      </c>
    </row>
    <row r="529" spans="1:33" x14ac:dyDescent="0.2">
      <c r="A529" s="101">
        <v>481</v>
      </c>
      <c r="B529" s="102">
        <v>481035050</v>
      </c>
      <c r="C529" s="103" t="s">
        <v>530</v>
      </c>
      <c r="D529" s="104">
        <v>35</v>
      </c>
      <c r="E529" s="103" t="s">
        <v>67</v>
      </c>
      <c r="F529" s="104">
        <v>50</v>
      </c>
      <c r="G529" s="103" t="s">
        <v>82</v>
      </c>
      <c r="H529" s="105">
        <v>2</v>
      </c>
      <c r="I529" s="106">
        <v>12189</v>
      </c>
      <c r="J529" s="106">
        <v>5185</v>
      </c>
      <c r="K529" s="106">
        <v>0</v>
      </c>
      <c r="L529" s="106">
        <v>937.65</v>
      </c>
      <c r="M529" s="107">
        <v>18311.650000000001</v>
      </c>
      <c r="O529" s="108">
        <v>0</v>
      </c>
      <c r="P529" s="105">
        <v>0</v>
      </c>
      <c r="Q529" s="109">
        <v>0.09</v>
      </c>
      <c r="R529" s="109">
        <v>4.5327102568384322E-3</v>
      </c>
      <c r="S529" s="110">
        <v>0</v>
      </c>
      <c r="U529" s="111">
        <v>34748</v>
      </c>
      <c r="V529" s="112">
        <v>0</v>
      </c>
      <c r="W529" s="112">
        <v>0</v>
      </c>
      <c r="X529" s="112">
        <v>0</v>
      </c>
      <c r="Y529" s="112">
        <v>1876</v>
      </c>
      <c r="Z529" s="113">
        <v>36624</v>
      </c>
      <c r="AA529" s="93"/>
      <c r="AB529" s="111">
        <v>0</v>
      </c>
      <c r="AC529" s="112">
        <v>0</v>
      </c>
      <c r="AD529" s="112">
        <v>0</v>
      </c>
      <c r="AE529" s="112">
        <v>0</v>
      </c>
      <c r="AF529" s="112">
        <v>0</v>
      </c>
      <c r="AG529" s="113">
        <v>0</v>
      </c>
    </row>
    <row r="530" spans="1:33" x14ac:dyDescent="0.2">
      <c r="A530" s="101">
        <v>481</v>
      </c>
      <c r="B530" s="102">
        <v>481035073</v>
      </c>
      <c r="C530" s="103" t="s">
        <v>530</v>
      </c>
      <c r="D530" s="104">
        <v>35</v>
      </c>
      <c r="E530" s="103" t="s">
        <v>67</v>
      </c>
      <c r="F530" s="104">
        <v>73</v>
      </c>
      <c r="G530" s="103" t="s">
        <v>105</v>
      </c>
      <c r="H530" s="105">
        <v>5</v>
      </c>
      <c r="I530" s="106">
        <v>11349</v>
      </c>
      <c r="J530" s="106">
        <v>7906</v>
      </c>
      <c r="K530" s="106">
        <v>0</v>
      </c>
      <c r="L530" s="106">
        <v>937.65</v>
      </c>
      <c r="M530" s="107">
        <v>20192.650000000001</v>
      </c>
      <c r="O530" s="108">
        <v>0</v>
      </c>
      <c r="P530" s="105">
        <v>0</v>
      </c>
      <c r="Q530" s="109">
        <v>0.09</v>
      </c>
      <c r="R530" s="109">
        <v>1.0020606113344996E-2</v>
      </c>
      <c r="S530" s="110">
        <v>0</v>
      </c>
      <c r="U530" s="111">
        <v>96275</v>
      </c>
      <c r="V530" s="112">
        <v>0</v>
      </c>
      <c r="W530" s="112">
        <v>0</v>
      </c>
      <c r="X530" s="112">
        <v>0</v>
      </c>
      <c r="Y530" s="112">
        <v>4689</v>
      </c>
      <c r="Z530" s="113">
        <v>100964</v>
      </c>
      <c r="AA530" s="93"/>
      <c r="AB530" s="111">
        <v>0</v>
      </c>
      <c r="AC530" s="112">
        <v>0</v>
      </c>
      <c r="AD530" s="112">
        <v>0</v>
      </c>
      <c r="AE530" s="112">
        <v>0</v>
      </c>
      <c r="AF530" s="112">
        <v>0</v>
      </c>
      <c r="AG530" s="113">
        <v>0</v>
      </c>
    </row>
    <row r="531" spans="1:33" x14ac:dyDescent="0.2">
      <c r="A531" s="101">
        <v>481</v>
      </c>
      <c r="B531" s="102">
        <v>481035099</v>
      </c>
      <c r="C531" s="103" t="s">
        <v>530</v>
      </c>
      <c r="D531" s="104">
        <v>35</v>
      </c>
      <c r="E531" s="103" t="s">
        <v>67</v>
      </c>
      <c r="F531" s="104">
        <v>99</v>
      </c>
      <c r="G531" s="103" t="s">
        <v>131</v>
      </c>
      <c r="H531" s="105">
        <v>1</v>
      </c>
      <c r="I531" s="106">
        <v>10976.480733858516</v>
      </c>
      <c r="J531" s="106">
        <v>6024</v>
      </c>
      <c r="K531" s="106">
        <v>0</v>
      </c>
      <c r="L531" s="106">
        <v>937.65</v>
      </c>
      <c r="M531" s="107">
        <v>17938.130733858517</v>
      </c>
      <c r="O531" s="108">
        <v>0</v>
      </c>
      <c r="P531" s="105">
        <v>0</v>
      </c>
      <c r="Q531" s="109">
        <v>0.09</v>
      </c>
      <c r="R531" s="109">
        <v>4.3738129887002257E-2</v>
      </c>
      <c r="S531" s="110">
        <v>0</v>
      </c>
      <c r="U531" s="111">
        <v>17000</v>
      </c>
      <c r="V531" s="112">
        <v>0</v>
      </c>
      <c r="W531" s="112">
        <v>0</v>
      </c>
      <c r="X531" s="112">
        <v>0</v>
      </c>
      <c r="Y531" s="112">
        <v>938</v>
      </c>
      <c r="Z531" s="113">
        <v>17938</v>
      </c>
      <c r="AA531" s="93"/>
      <c r="AB531" s="111">
        <v>0</v>
      </c>
      <c r="AC531" s="112">
        <v>0</v>
      </c>
      <c r="AD531" s="112">
        <v>0</v>
      </c>
      <c r="AE531" s="112">
        <v>0</v>
      </c>
      <c r="AF531" s="112">
        <v>0</v>
      </c>
      <c r="AG531" s="113">
        <v>0</v>
      </c>
    </row>
    <row r="532" spans="1:33" x14ac:dyDescent="0.2">
      <c r="A532" s="101">
        <v>481</v>
      </c>
      <c r="B532" s="102">
        <v>481035189</v>
      </c>
      <c r="C532" s="103" t="s">
        <v>530</v>
      </c>
      <c r="D532" s="104">
        <v>35</v>
      </c>
      <c r="E532" s="103" t="s">
        <v>67</v>
      </c>
      <c r="F532" s="104">
        <v>189</v>
      </c>
      <c r="G532" s="103" t="s">
        <v>221</v>
      </c>
      <c r="H532" s="105">
        <v>2</v>
      </c>
      <c r="I532" s="106">
        <v>6983</v>
      </c>
      <c r="J532" s="106">
        <v>2685</v>
      </c>
      <c r="K532" s="106">
        <v>0</v>
      </c>
      <c r="L532" s="106">
        <v>937.65</v>
      </c>
      <c r="M532" s="107">
        <v>10605.65</v>
      </c>
      <c r="O532" s="108">
        <v>0</v>
      </c>
      <c r="P532" s="105">
        <v>0</v>
      </c>
      <c r="Q532" s="109">
        <v>0.09</v>
      </c>
      <c r="R532" s="109">
        <v>3.3315476927127468E-3</v>
      </c>
      <c r="S532" s="110">
        <v>0</v>
      </c>
      <c r="U532" s="111">
        <v>19336</v>
      </c>
      <c r="V532" s="112">
        <v>0</v>
      </c>
      <c r="W532" s="112">
        <v>0</v>
      </c>
      <c r="X532" s="112">
        <v>0</v>
      </c>
      <c r="Y532" s="112">
        <v>1876</v>
      </c>
      <c r="Z532" s="113">
        <v>21212</v>
      </c>
      <c r="AA532" s="93"/>
      <c r="AB532" s="111">
        <v>0</v>
      </c>
      <c r="AC532" s="112">
        <v>0</v>
      </c>
      <c r="AD532" s="112">
        <v>0</v>
      </c>
      <c r="AE532" s="112">
        <v>0</v>
      </c>
      <c r="AF532" s="112">
        <v>0</v>
      </c>
      <c r="AG532" s="113">
        <v>0</v>
      </c>
    </row>
    <row r="533" spans="1:33" x14ac:dyDescent="0.2">
      <c r="A533" s="101">
        <v>481</v>
      </c>
      <c r="B533" s="102">
        <v>481035207</v>
      </c>
      <c r="C533" s="103" t="s">
        <v>530</v>
      </c>
      <c r="D533" s="104">
        <v>35</v>
      </c>
      <c r="E533" s="103" t="s">
        <v>67</v>
      </c>
      <c r="F533" s="104">
        <v>207</v>
      </c>
      <c r="G533" s="103" t="s">
        <v>239</v>
      </c>
      <c r="H533" s="105">
        <v>1</v>
      </c>
      <c r="I533" s="106">
        <v>9678</v>
      </c>
      <c r="J533" s="106">
        <v>6153</v>
      </c>
      <c r="K533" s="106">
        <v>0</v>
      </c>
      <c r="L533" s="106">
        <v>937.65</v>
      </c>
      <c r="M533" s="107">
        <v>16768.650000000001</v>
      </c>
      <c r="O533" s="108">
        <v>0</v>
      </c>
      <c r="P533" s="105">
        <v>0</v>
      </c>
      <c r="Q533" s="109">
        <v>0.09</v>
      </c>
      <c r="R533" s="109">
        <v>6.0346802642817184E-4</v>
      </c>
      <c r="S533" s="110">
        <v>0</v>
      </c>
      <c r="U533" s="111">
        <v>15831</v>
      </c>
      <c r="V533" s="112">
        <v>0</v>
      </c>
      <c r="W533" s="112">
        <v>0</v>
      </c>
      <c r="X533" s="112">
        <v>0</v>
      </c>
      <c r="Y533" s="112">
        <v>938</v>
      </c>
      <c r="Z533" s="113">
        <v>16769</v>
      </c>
      <c r="AA533" s="93"/>
      <c r="AB533" s="111">
        <v>0</v>
      </c>
      <c r="AC533" s="112">
        <v>0</v>
      </c>
      <c r="AD533" s="112">
        <v>0</v>
      </c>
      <c r="AE533" s="112">
        <v>0</v>
      </c>
      <c r="AF533" s="112">
        <v>0</v>
      </c>
      <c r="AG533" s="113">
        <v>0</v>
      </c>
    </row>
    <row r="534" spans="1:33" x14ac:dyDescent="0.2">
      <c r="A534" s="101">
        <v>481</v>
      </c>
      <c r="B534" s="102">
        <v>481035212</v>
      </c>
      <c r="C534" s="103" t="s">
        <v>530</v>
      </c>
      <c r="D534" s="104">
        <v>35</v>
      </c>
      <c r="E534" s="103" t="s">
        <v>67</v>
      </c>
      <c r="F534" s="104">
        <v>212</v>
      </c>
      <c r="G534" s="103" t="s">
        <v>244</v>
      </c>
      <c r="H534" s="105">
        <v>2</v>
      </c>
      <c r="I534" s="106">
        <v>7008</v>
      </c>
      <c r="J534" s="106">
        <v>1584</v>
      </c>
      <c r="K534" s="106">
        <v>0</v>
      </c>
      <c r="L534" s="106">
        <v>937.65</v>
      </c>
      <c r="M534" s="107">
        <v>9529.65</v>
      </c>
      <c r="O534" s="108">
        <v>0</v>
      </c>
      <c r="P534" s="105">
        <v>0</v>
      </c>
      <c r="Q534" s="109">
        <v>0.09</v>
      </c>
      <c r="R534" s="109">
        <v>3.8376016576507806E-2</v>
      </c>
      <c r="S534" s="110">
        <v>0</v>
      </c>
      <c r="U534" s="111">
        <v>17184</v>
      </c>
      <c r="V534" s="112">
        <v>0</v>
      </c>
      <c r="W534" s="112">
        <v>0</v>
      </c>
      <c r="X534" s="112">
        <v>0</v>
      </c>
      <c r="Y534" s="112">
        <v>1876</v>
      </c>
      <c r="Z534" s="113">
        <v>19060</v>
      </c>
      <c r="AA534" s="93"/>
      <c r="AB534" s="111">
        <v>0</v>
      </c>
      <c r="AC534" s="112">
        <v>0</v>
      </c>
      <c r="AD534" s="112">
        <v>0</v>
      </c>
      <c r="AE534" s="112">
        <v>0</v>
      </c>
      <c r="AF534" s="112">
        <v>0</v>
      </c>
      <c r="AG534" s="113">
        <v>0</v>
      </c>
    </row>
    <row r="535" spans="1:33" x14ac:dyDescent="0.2">
      <c r="A535" s="101">
        <v>481</v>
      </c>
      <c r="B535" s="102">
        <v>481035220</v>
      </c>
      <c r="C535" s="103" t="s">
        <v>530</v>
      </c>
      <c r="D535" s="104">
        <v>35</v>
      </c>
      <c r="E535" s="103" t="s">
        <v>67</v>
      </c>
      <c r="F535" s="104">
        <v>220</v>
      </c>
      <c r="G535" s="103" t="s">
        <v>252</v>
      </c>
      <c r="H535" s="105">
        <v>6</v>
      </c>
      <c r="I535" s="106">
        <v>10560</v>
      </c>
      <c r="J535" s="106">
        <v>4206</v>
      </c>
      <c r="K535" s="106">
        <v>0</v>
      </c>
      <c r="L535" s="106">
        <v>937.65</v>
      </c>
      <c r="M535" s="107">
        <v>15703.65</v>
      </c>
      <c r="O535" s="108">
        <v>0</v>
      </c>
      <c r="P535" s="105">
        <v>0</v>
      </c>
      <c r="Q535" s="109">
        <v>0.09</v>
      </c>
      <c r="R535" s="109">
        <v>1.8135486341086995E-2</v>
      </c>
      <c r="S535" s="110">
        <v>0</v>
      </c>
      <c r="U535" s="111">
        <v>88596</v>
      </c>
      <c r="V535" s="112">
        <v>0</v>
      </c>
      <c r="W535" s="112">
        <v>0</v>
      </c>
      <c r="X535" s="112">
        <v>0</v>
      </c>
      <c r="Y535" s="112">
        <v>5626</v>
      </c>
      <c r="Z535" s="113">
        <v>94222</v>
      </c>
      <c r="AA535" s="93"/>
      <c r="AB535" s="111">
        <v>0</v>
      </c>
      <c r="AC535" s="112">
        <v>0</v>
      </c>
      <c r="AD535" s="112">
        <v>0</v>
      </c>
      <c r="AE535" s="112">
        <v>0</v>
      </c>
      <c r="AF535" s="112">
        <v>0</v>
      </c>
      <c r="AG535" s="113">
        <v>0</v>
      </c>
    </row>
    <row r="536" spans="1:33" x14ac:dyDescent="0.2">
      <c r="A536" s="101">
        <v>481</v>
      </c>
      <c r="B536" s="102">
        <v>481035243</v>
      </c>
      <c r="C536" s="103" t="s">
        <v>530</v>
      </c>
      <c r="D536" s="104">
        <v>35</v>
      </c>
      <c r="E536" s="103" t="s">
        <v>67</v>
      </c>
      <c r="F536" s="104">
        <v>243</v>
      </c>
      <c r="G536" s="103" t="s">
        <v>275</v>
      </c>
      <c r="H536" s="105">
        <v>2</v>
      </c>
      <c r="I536" s="106">
        <v>14650</v>
      </c>
      <c r="J536" s="106">
        <v>3044</v>
      </c>
      <c r="K536" s="106">
        <v>0</v>
      </c>
      <c r="L536" s="106">
        <v>937.65</v>
      </c>
      <c r="M536" s="107">
        <v>18631.650000000001</v>
      </c>
      <c r="O536" s="108">
        <v>0</v>
      </c>
      <c r="P536" s="105">
        <v>0</v>
      </c>
      <c r="Q536" s="109">
        <v>0.09</v>
      </c>
      <c r="R536" s="109">
        <v>5.196919586008473E-3</v>
      </c>
      <c r="S536" s="110">
        <v>0</v>
      </c>
      <c r="U536" s="111">
        <v>35388</v>
      </c>
      <c r="V536" s="112">
        <v>0</v>
      </c>
      <c r="W536" s="112">
        <v>0</v>
      </c>
      <c r="X536" s="112">
        <v>0</v>
      </c>
      <c r="Y536" s="112">
        <v>1876</v>
      </c>
      <c r="Z536" s="113">
        <v>37264</v>
      </c>
      <c r="AA536" s="93"/>
      <c r="AB536" s="111">
        <v>0</v>
      </c>
      <c r="AC536" s="112">
        <v>0</v>
      </c>
      <c r="AD536" s="112">
        <v>0</v>
      </c>
      <c r="AE536" s="112">
        <v>0</v>
      </c>
      <c r="AF536" s="112">
        <v>0</v>
      </c>
      <c r="AG536" s="113">
        <v>0</v>
      </c>
    </row>
    <row r="537" spans="1:33" x14ac:dyDescent="0.2">
      <c r="A537" s="101">
        <v>481</v>
      </c>
      <c r="B537" s="102">
        <v>481035244</v>
      </c>
      <c r="C537" s="103" t="s">
        <v>530</v>
      </c>
      <c r="D537" s="104">
        <v>35</v>
      </c>
      <c r="E537" s="103" t="s">
        <v>67</v>
      </c>
      <c r="F537" s="104">
        <v>244</v>
      </c>
      <c r="G537" s="103" t="s">
        <v>276</v>
      </c>
      <c r="H537" s="105">
        <v>16</v>
      </c>
      <c r="I537" s="106">
        <v>12773</v>
      </c>
      <c r="J537" s="106">
        <v>4976</v>
      </c>
      <c r="K537" s="106">
        <v>0</v>
      </c>
      <c r="L537" s="106">
        <v>937.65</v>
      </c>
      <c r="M537" s="107">
        <v>18686.650000000001</v>
      </c>
      <c r="O537" s="108">
        <v>4.7968496863526449</v>
      </c>
      <c r="P537" s="105">
        <v>0</v>
      </c>
      <c r="Q537" s="109">
        <v>0.09</v>
      </c>
      <c r="R537" s="109">
        <v>0.12055942472000247</v>
      </c>
      <c r="S537" s="110">
        <v>0</v>
      </c>
      <c r="U537" s="111">
        <v>369123</v>
      </c>
      <c r="V537" s="112">
        <v>0</v>
      </c>
      <c r="W537" s="112">
        <v>-85139.285083073089</v>
      </c>
      <c r="X537" s="112">
        <v>0</v>
      </c>
      <c r="Y537" s="112">
        <v>15004</v>
      </c>
      <c r="Z537" s="113">
        <v>298987.71491692693</v>
      </c>
      <c r="AA537" s="93"/>
      <c r="AB537" s="111">
        <v>6</v>
      </c>
      <c r="AC537" s="112">
        <v>4.7968496863526449</v>
      </c>
      <c r="AD537" s="112">
        <v>85139.285083073089</v>
      </c>
      <c r="AE537" s="112">
        <v>0</v>
      </c>
      <c r="AF537" s="112">
        <v>4498</v>
      </c>
      <c r="AG537" s="113">
        <v>89637</v>
      </c>
    </row>
    <row r="538" spans="1:33" x14ac:dyDescent="0.2">
      <c r="A538" s="101">
        <v>481</v>
      </c>
      <c r="B538" s="102">
        <v>481035285</v>
      </c>
      <c r="C538" s="103" t="s">
        <v>530</v>
      </c>
      <c r="D538" s="104">
        <v>35</v>
      </c>
      <c r="E538" s="103" t="s">
        <v>67</v>
      </c>
      <c r="F538" s="104">
        <v>285</v>
      </c>
      <c r="G538" s="103" t="s">
        <v>317</v>
      </c>
      <c r="H538" s="105">
        <v>6</v>
      </c>
      <c r="I538" s="106">
        <v>10027</v>
      </c>
      <c r="J538" s="106">
        <v>2828</v>
      </c>
      <c r="K538" s="106">
        <v>0</v>
      </c>
      <c r="L538" s="106">
        <v>937.65</v>
      </c>
      <c r="M538" s="107">
        <v>13792.65</v>
      </c>
      <c r="O538" s="108">
        <v>0</v>
      </c>
      <c r="P538" s="105">
        <v>0</v>
      </c>
      <c r="Q538" s="109">
        <v>0.09</v>
      </c>
      <c r="R538" s="109">
        <v>3.6335617660578738E-2</v>
      </c>
      <c r="S538" s="110">
        <v>0</v>
      </c>
      <c r="U538" s="111">
        <v>77130</v>
      </c>
      <c r="V538" s="112">
        <v>0</v>
      </c>
      <c r="W538" s="112">
        <v>0</v>
      </c>
      <c r="X538" s="112">
        <v>0</v>
      </c>
      <c r="Y538" s="112">
        <v>5627</v>
      </c>
      <c r="Z538" s="113">
        <v>82757</v>
      </c>
      <c r="AA538" s="93"/>
      <c r="AB538" s="111">
        <v>1</v>
      </c>
      <c r="AC538" s="112">
        <v>0</v>
      </c>
      <c r="AD538" s="112">
        <v>0</v>
      </c>
      <c r="AE538" s="112">
        <v>0</v>
      </c>
      <c r="AF538" s="112">
        <v>0</v>
      </c>
      <c r="AG538" s="113">
        <v>0</v>
      </c>
    </row>
    <row r="539" spans="1:33" x14ac:dyDescent="0.2">
      <c r="A539" s="101">
        <v>481</v>
      </c>
      <c r="B539" s="102">
        <v>481035307</v>
      </c>
      <c r="C539" s="103" t="s">
        <v>530</v>
      </c>
      <c r="D539" s="104">
        <v>35</v>
      </c>
      <c r="E539" s="103" t="s">
        <v>67</v>
      </c>
      <c r="F539" s="104">
        <v>307</v>
      </c>
      <c r="G539" s="103" t="s">
        <v>339</v>
      </c>
      <c r="H539" s="105">
        <v>2</v>
      </c>
      <c r="I539" s="106">
        <v>9678</v>
      </c>
      <c r="J539" s="106">
        <v>3800</v>
      </c>
      <c r="K539" s="106">
        <v>0</v>
      </c>
      <c r="L539" s="106">
        <v>937.65</v>
      </c>
      <c r="M539" s="107">
        <v>14415.65</v>
      </c>
      <c r="O539" s="108">
        <v>0</v>
      </c>
      <c r="P539" s="105">
        <v>0</v>
      </c>
      <c r="Q539" s="109">
        <v>0.09</v>
      </c>
      <c r="R539" s="109">
        <v>1.1796851333975202E-2</v>
      </c>
      <c r="S539" s="110">
        <v>0</v>
      </c>
      <c r="U539" s="111">
        <v>26956</v>
      </c>
      <c r="V539" s="112">
        <v>0</v>
      </c>
      <c r="W539" s="112">
        <v>0</v>
      </c>
      <c r="X539" s="112">
        <v>0</v>
      </c>
      <c r="Y539" s="112">
        <v>1876</v>
      </c>
      <c r="Z539" s="113">
        <v>28832</v>
      </c>
      <c r="AA539" s="93"/>
      <c r="AB539" s="111">
        <v>0</v>
      </c>
      <c r="AC539" s="112">
        <v>0</v>
      </c>
      <c r="AD539" s="112">
        <v>0</v>
      </c>
      <c r="AE539" s="112">
        <v>0</v>
      </c>
      <c r="AF539" s="112">
        <v>0</v>
      </c>
      <c r="AG539" s="113">
        <v>0</v>
      </c>
    </row>
    <row r="540" spans="1:33" x14ac:dyDescent="0.2">
      <c r="A540" s="101">
        <v>481</v>
      </c>
      <c r="B540" s="102">
        <v>481035350</v>
      </c>
      <c r="C540" s="103" t="s">
        <v>530</v>
      </c>
      <c r="D540" s="104">
        <v>35</v>
      </c>
      <c r="E540" s="103" t="s">
        <v>67</v>
      </c>
      <c r="F540" s="104">
        <v>350</v>
      </c>
      <c r="G540" s="103" t="s">
        <v>382</v>
      </c>
      <c r="H540" s="105">
        <v>4</v>
      </c>
      <c r="I540" s="106">
        <v>9711</v>
      </c>
      <c r="J540" s="106">
        <v>5600</v>
      </c>
      <c r="K540" s="106">
        <v>0</v>
      </c>
      <c r="L540" s="106">
        <v>937.65</v>
      </c>
      <c r="M540" s="107">
        <v>16248.65</v>
      </c>
      <c r="O540" s="108">
        <v>0</v>
      </c>
      <c r="P540" s="105">
        <v>0</v>
      </c>
      <c r="Q540" s="109">
        <v>0.09</v>
      </c>
      <c r="R540" s="109">
        <v>5.0693381863658793E-2</v>
      </c>
      <c r="S540" s="110">
        <v>0</v>
      </c>
      <c r="U540" s="111">
        <v>61244</v>
      </c>
      <c r="V540" s="112">
        <v>0</v>
      </c>
      <c r="W540" s="112">
        <v>0</v>
      </c>
      <c r="X540" s="112">
        <v>0</v>
      </c>
      <c r="Y540" s="112">
        <v>3751</v>
      </c>
      <c r="Z540" s="113">
        <v>64995</v>
      </c>
      <c r="AA540" s="93"/>
      <c r="AB540" s="111">
        <v>0</v>
      </c>
      <c r="AC540" s="112">
        <v>0</v>
      </c>
      <c r="AD540" s="112">
        <v>0</v>
      </c>
      <c r="AE540" s="112">
        <v>0</v>
      </c>
      <c r="AF540" s="112">
        <v>0</v>
      </c>
      <c r="AG540" s="113">
        <v>0</v>
      </c>
    </row>
    <row r="541" spans="1:33" x14ac:dyDescent="0.2">
      <c r="A541" s="101">
        <v>481</v>
      </c>
      <c r="B541" s="102">
        <v>481035780</v>
      </c>
      <c r="C541" s="103" t="s">
        <v>530</v>
      </c>
      <c r="D541" s="104">
        <v>35</v>
      </c>
      <c r="E541" s="103" t="s">
        <v>67</v>
      </c>
      <c r="F541" s="104">
        <v>780</v>
      </c>
      <c r="G541" s="103" t="s">
        <v>443</v>
      </c>
      <c r="H541" s="105">
        <v>1</v>
      </c>
      <c r="I541" s="106">
        <v>9728</v>
      </c>
      <c r="J541" s="106">
        <v>1783</v>
      </c>
      <c r="K541" s="106">
        <v>0</v>
      </c>
      <c r="L541" s="106">
        <v>937.65</v>
      </c>
      <c r="M541" s="107">
        <v>12448.65</v>
      </c>
      <c r="O541" s="108">
        <v>0</v>
      </c>
      <c r="P541" s="105">
        <v>0</v>
      </c>
      <c r="Q541" s="109">
        <v>0.09</v>
      </c>
      <c r="R541" s="109">
        <v>1.6087491940757242E-2</v>
      </c>
      <c r="S541" s="110">
        <v>0</v>
      </c>
      <c r="U541" s="111">
        <v>11511</v>
      </c>
      <c r="V541" s="112">
        <v>0</v>
      </c>
      <c r="W541" s="112">
        <v>0</v>
      </c>
      <c r="X541" s="112">
        <v>0</v>
      </c>
      <c r="Y541" s="112">
        <v>938</v>
      </c>
      <c r="Z541" s="113">
        <v>12449</v>
      </c>
      <c r="AA541" s="93"/>
      <c r="AB541" s="111">
        <v>0</v>
      </c>
      <c r="AC541" s="112">
        <v>0</v>
      </c>
      <c r="AD541" s="112">
        <v>0</v>
      </c>
      <c r="AE541" s="112">
        <v>0</v>
      </c>
      <c r="AF541" s="112">
        <v>0</v>
      </c>
      <c r="AG541" s="113">
        <v>0</v>
      </c>
    </row>
    <row r="542" spans="1:33" x14ac:dyDescent="0.2">
      <c r="A542" s="101">
        <v>482</v>
      </c>
      <c r="B542" s="102">
        <v>482204007</v>
      </c>
      <c r="C542" s="103" t="s">
        <v>531</v>
      </c>
      <c r="D542" s="104">
        <v>204</v>
      </c>
      <c r="E542" s="103" t="s">
        <v>236</v>
      </c>
      <c r="F542" s="104">
        <v>7</v>
      </c>
      <c r="G542" s="103" t="s">
        <v>39</v>
      </c>
      <c r="H542" s="105">
        <v>55</v>
      </c>
      <c r="I542" s="106">
        <v>9379</v>
      </c>
      <c r="J542" s="106">
        <v>3710</v>
      </c>
      <c r="K542" s="106">
        <v>0</v>
      </c>
      <c r="L542" s="106">
        <v>937.65</v>
      </c>
      <c r="M542" s="107">
        <v>14026.65</v>
      </c>
      <c r="O542" s="108">
        <v>0</v>
      </c>
      <c r="P542" s="105">
        <v>0</v>
      </c>
      <c r="Q542" s="109">
        <v>0.09</v>
      </c>
      <c r="R542" s="109">
        <v>2.2017680277989719E-2</v>
      </c>
      <c r="S542" s="110">
        <v>0</v>
      </c>
      <c r="U542" s="111">
        <v>719895</v>
      </c>
      <c r="V542" s="112">
        <v>0</v>
      </c>
      <c r="W542" s="112">
        <v>0</v>
      </c>
      <c r="X542" s="112">
        <v>0</v>
      </c>
      <c r="Y542" s="112">
        <v>51572</v>
      </c>
      <c r="Z542" s="113">
        <v>771467</v>
      </c>
      <c r="AA542" s="93"/>
      <c r="AB542" s="111">
        <v>0</v>
      </c>
      <c r="AC542" s="112">
        <v>0</v>
      </c>
      <c r="AD542" s="112">
        <v>0</v>
      </c>
      <c r="AE542" s="112">
        <v>0</v>
      </c>
      <c r="AF542" s="112">
        <v>0</v>
      </c>
      <c r="AG542" s="113">
        <v>0</v>
      </c>
    </row>
    <row r="543" spans="1:33" x14ac:dyDescent="0.2">
      <c r="A543" s="101">
        <v>482</v>
      </c>
      <c r="B543" s="102">
        <v>482204105</v>
      </c>
      <c r="C543" s="103" t="s">
        <v>531</v>
      </c>
      <c r="D543" s="104">
        <v>204</v>
      </c>
      <c r="E543" s="103" t="s">
        <v>236</v>
      </c>
      <c r="F543" s="104">
        <v>105</v>
      </c>
      <c r="G543" s="103" t="s">
        <v>137</v>
      </c>
      <c r="H543" s="105">
        <v>3</v>
      </c>
      <c r="I543" s="106">
        <v>8954</v>
      </c>
      <c r="J543" s="106">
        <v>3344</v>
      </c>
      <c r="K543" s="106">
        <v>0</v>
      </c>
      <c r="L543" s="106">
        <v>937.65</v>
      </c>
      <c r="M543" s="107">
        <v>13235.65</v>
      </c>
      <c r="O543" s="108">
        <v>0</v>
      </c>
      <c r="P543" s="105">
        <v>0</v>
      </c>
      <c r="Q543" s="109">
        <v>0.09</v>
      </c>
      <c r="R543" s="109">
        <v>3.0880131166606327E-3</v>
      </c>
      <c r="S543" s="110">
        <v>0</v>
      </c>
      <c r="U543" s="111">
        <v>36894</v>
      </c>
      <c r="V543" s="112">
        <v>0</v>
      </c>
      <c r="W543" s="112">
        <v>0</v>
      </c>
      <c r="X543" s="112">
        <v>0</v>
      </c>
      <c r="Y543" s="112">
        <v>2814</v>
      </c>
      <c r="Z543" s="113">
        <v>39708</v>
      </c>
      <c r="AA543" s="93"/>
      <c r="AB543" s="111">
        <v>0</v>
      </c>
      <c r="AC543" s="112">
        <v>0</v>
      </c>
      <c r="AD543" s="112">
        <v>0</v>
      </c>
      <c r="AE543" s="112">
        <v>0</v>
      </c>
      <c r="AF543" s="112">
        <v>0</v>
      </c>
      <c r="AG543" s="113">
        <v>0</v>
      </c>
    </row>
    <row r="544" spans="1:33" x14ac:dyDescent="0.2">
      <c r="A544" s="101">
        <v>482</v>
      </c>
      <c r="B544" s="102">
        <v>482204204</v>
      </c>
      <c r="C544" s="103" t="s">
        <v>531</v>
      </c>
      <c r="D544" s="104">
        <v>204</v>
      </c>
      <c r="E544" s="103" t="s">
        <v>236</v>
      </c>
      <c r="F544" s="104">
        <v>204</v>
      </c>
      <c r="G544" s="103" t="s">
        <v>236</v>
      </c>
      <c r="H544" s="105">
        <v>153</v>
      </c>
      <c r="I544" s="106">
        <v>9260</v>
      </c>
      <c r="J544" s="106">
        <v>5391</v>
      </c>
      <c r="K544" s="106">
        <v>0</v>
      </c>
      <c r="L544" s="106">
        <v>937.65</v>
      </c>
      <c r="M544" s="107">
        <v>15588.65</v>
      </c>
      <c r="O544" s="108">
        <v>0</v>
      </c>
      <c r="P544" s="105">
        <v>0</v>
      </c>
      <c r="Q544" s="109">
        <v>0.09</v>
      </c>
      <c r="R544" s="109">
        <v>5.7162144525082947E-2</v>
      </c>
      <c r="S544" s="110">
        <v>0</v>
      </c>
      <c r="U544" s="111">
        <v>2241603</v>
      </c>
      <c r="V544" s="112">
        <v>0</v>
      </c>
      <c r="W544" s="112">
        <v>0</v>
      </c>
      <c r="X544" s="112">
        <v>0</v>
      </c>
      <c r="Y544" s="112">
        <v>143460</v>
      </c>
      <c r="Z544" s="113">
        <v>2385063</v>
      </c>
      <c r="AA544" s="93"/>
      <c r="AB544" s="111">
        <v>0</v>
      </c>
      <c r="AC544" s="112">
        <v>0</v>
      </c>
      <c r="AD544" s="112">
        <v>0</v>
      </c>
      <c r="AE544" s="112">
        <v>0</v>
      </c>
      <c r="AF544" s="112">
        <v>0</v>
      </c>
      <c r="AG544" s="113">
        <v>0</v>
      </c>
    </row>
    <row r="545" spans="1:33" x14ac:dyDescent="0.2">
      <c r="A545" s="101">
        <v>482</v>
      </c>
      <c r="B545" s="102">
        <v>482204705</v>
      </c>
      <c r="C545" s="103" t="s">
        <v>531</v>
      </c>
      <c r="D545" s="104">
        <v>204</v>
      </c>
      <c r="E545" s="103" t="s">
        <v>236</v>
      </c>
      <c r="F545" s="104">
        <v>705</v>
      </c>
      <c r="G545" s="103" t="s">
        <v>418</v>
      </c>
      <c r="H545" s="105">
        <v>1</v>
      </c>
      <c r="I545" s="106">
        <v>8785</v>
      </c>
      <c r="J545" s="106">
        <v>5087</v>
      </c>
      <c r="K545" s="106">
        <v>0</v>
      </c>
      <c r="L545" s="106">
        <v>937.65</v>
      </c>
      <c r="M545" s="107">
        <v>14809.65</v>
      </c>
      <c r="O545" s="108">
        <v>0</v>
      </c>
      <c r="P545" s="105">
        <v>0</v>
      </c>
      <c r="Q545" s="109">
        <v>0.09</v>
      </c>
      <c r="R545" s="109">
        <v>9.5438971785067684E-4</v>
      </c>
      <c r="S545" s="110">
        <v>0</v>
      </c>
      <c r="U545" s="111">
        <v>13872</v>
      </c>
      <c r="V545" s="112">
        <v>0</v>
      </c>
      <c r="W545" s="112">
        <v>0</v>
      </c>
      <c r="X545" s="112">
        <v>0</v>
      </c>
      <c r="Y545" s="112">
        <v>938</v>
      </c>
      <c r="Z545" s="113">
        <v>14810</v>
      </c>
      <c r="AA545" s="93"/>
      <c r="AB545" s="111">
        <v>0</v>
      </c>
      <c r="AC545" s="112">
        <v>0</v>
      </c>
      <c r="AD545" s="112">
        <v>0</v>
      </c>
      <c r="AE545" s="112">
        <v>0</v>
      </c>
      <c r="AF545" s="112">
        <v>0</v>
      </c>
      <c r="AG545" s="113">
        <v>0</v>
      </c>
    </row>
    <row r="546" spans="1:33" x14ac:dyDescent="0.2">
      <c r="A546" s="101">
        <v>482</v>
      </c>
      <c r="B546" s="102">
        <v>482204745</v>
      </c>
      <c r="C546" s="103" t="s">
        <v>531</v>
      </c>
      <c r="D546" s="104">
        <v>204</v>
      </c>
      <c r="E546" s="103" t="s">
        <v>236</v>
      </c>
      <c r="F546" s="104">
        <v>745</v>
      </c>
      <c r="G546" s="103" t="s">
        <v>429</v>
      </c>
      <c r="H546" s="105">
        <v>24</v>
      </c>
      <c r="I546" s="106">
        <v>9538</v>
      </c>
      <c r="J546" s="106">
        <v>4357</v>
      </c>
      <c r="K546" s="106">
        <v>0</v>
      </c>
      <c r="L546" s="106">
        <v>937.65</v>
      </c>
      <c r="M546" s="107">
        <v>14832.65</v>
      </c>
      <c r="O546" s="108">
        <v>0</v>
      </c>
      <c r="P546" s="105">
        <v>0</v>
      </c>
      <c r="Q546" s="109">
        <v>0.09</v>
      </c>
      <c r="R546" s="109">
        <v>9.791989230760887E-3</v>
      </c>
      <c r="S546" s="110">
        <v>0</v>
      </c>
      <c r="U546" s="111">
        <v>333480</v>
      </c>
      <c r="V546" s="112">
        <v>0</v>
      </c>
      <c r="W546" s="112">
        <v>0</v>
      </c>
      <c r="X546" s="112">
        <v>0</v>
      </c>
      <c r="Y546" s="112">
        <v>22504</v>
      </c>
      <c r="Z546" s="113">
        <v>355984</v>
      </c>
      <c r="AA546" s="93"/>
      <c r="AB546" s="111">
        <v>0</v>
      </c>
      <c r="AC546" s="112">
        <v>0</v>
      </c>
      <c r="AD546" s="112">
        <v>0</v>
      </c>
      <c r="AE546" s="112">
        <v>0</v>
      </c>
      <c r="AF546" s="112">
        <v>0</v>
      </c>
      <c r="AG546" s="113">
        <v>0</v>
      </c>
    </row>
    <row r="547" spans="1:33" x14ac:dyDescent="0.2">
      <c r="A547" s="101">
        <v>482</v>
      </c>
      <c r="B547" s="102">
        <v>482204773</v>
      </c>
      <c r="C547" s="103" t="s">
        <v>531</v>
      </c>
      <c r="D547" s="104">
        <v>204</v>
      </c>
      <c r="E547" s="103" t="s">
        <v>236</v>
      </c>
      <c r="F547" s="104">
        <v>773</v>
      </c>
      <c r="G547" s="103" t="s">
        <v>439</v>
      </c>
      <c r="H547" s="105">
        <v>52</v>
      </c>
      <c r="I547" s="106">
        <v>9766</v>
      </c>
      <c r="J547" s="106">
        <v>4147</v>
      </c>
      <c r="K547" s="106">
        <v>0</v>
      </c>
      <c r="L547" s="106">
        <v>937.65</v>
      </c>
      <c r="M547" s="107">
        <v>14850.65</v>
      </c>
      <c r="O547" s="108">
        <v>0</v>
      </c>
      <c r="P547" s="105">
        <v>0</v>
      </c>
      <c r="Q547" s="109">
        <v>0.09</v>
      </c>
      <c r="R547" s="109">
        <v>1.9306668272095408E-2</v>
      </c>
      <c r="S547" s="110">
        <v>0</v>
      </c>
      <c r="U547" s="111">
        <v>723476</v>
      </c>
      <c r="V547" s="112">
        <v>0</v>
      </c>
      <c r="W547" s="112">
        <v>0</v>
      </c>
      <c r="X547" s="112">
        <v>0</v>
      </c>
      <c r="Y547" s="112">
        <v>48760</v>
      </c>
      <c r="Z547" s="113">
        <v>772236</v>
      </c>
      <c r="AA547" s="93"/>
      <c r="AB547" s="111">
        <v>0</v>
      </c>
      <c r="AC547" s="112">
        <v>0</v>
      </c>
      <c r="AD547" s="112">
        <v>0</v>
      </c>
      <c r="AE547" s="112">
        <v>0</v>
      </c>
      <c r="AF547" s="112">
        <v>0</v>
      </c>
      <c r="AG547" s="113">
        <v>0</v>
      </c>
    </row>
    <row r="548" spans="1:33" x14ac:dyDescent="0.2">
      <c r="A548" s="101">
        <v>483</v>
      </c>
      <c r="B548" s="102">
        <v>483239020</v>
      </c>
      <c r="C548" s="103" t="s">
        <v>532</v>
      </c>
      <c r="D548" s="104">
        <v>239</v>
      </c>
      <c r="E548" s="103" t="s">
        <v>271</v>
      </c>
      <c r="F548" s="104">
        <v>20</v>
      </c>
      <c r="G548" s="103" t="s">
        <v>52</v>
      </c>
      <c r="H548" s="105">
        <v>12</v>
      </c>
      <c r="I548" s="106">
        <v>10123</v>
      </c>
      <c r="J548" s="106">
        <v>2575</v>
      </c>
      <c r="K548" s="106">
        <v>0</v>
      </c>
      <c r="L548" s="106">
        <v>937.65</v>
      </c>
      <c r="M548" s="107">
        <v>13635.65</v>
      </c>
      <c r="O548" s="108">
        <v>0</v>
      </c>
      <c r="P548" s="105">
        <v>0</v>
      </c>
      <c r="Q548" s="109">
        <v>0.09</v>
      </c>
      <c r="R548" s="109">
        <v>4.4793750229162176E-2</v>
      </c>
      <c r="S548" s="110">
        <v>0</v>
      </c>
      <c r="U548" s="111">
        <v>152376</v>
      </c>
      <c r="V548" s="112">
        <v>0</v>
      </c>
      <c r="W548" s="112">
        <v>0</v>
      </c>
      <c r="X548" s="112">
        <v>0</v>
      </c>
      <c r="Y548" s="112">
        <v>11251</v>
      </c>
      <c r="Z548" s="113">
        <v>163627</v>
      </c>
      <c r="AA548" s="93"/>
      <c r="AB548" s="111">
        <v>0</v>
      </c>
      <c r="AC548" s="112">
        <v>0</v>
      </c>
      <c r="AD548" s="112">
        <v>0</v>
      </c>
      <c r="AE548" s="112">
        <v>0</v>
      </c>
      <c r="AF548" s="112">
        <v>0</v>
      </c>
      <c r="AG548" s="113">
        <v>0</v>
      </c>
    </row>
    <row r="549" spans="1:33" x14ac:dyDescent="0.2">
      <c r="A549" s="101">
        <v>483</v>
      </c>
      <c r="B549" s="102">
        <v>483239036</v>
      </c>
      <c r="C549" s="103" t="s">
        <v>532</v>
      </c>
      <c r="D549" s="104">
        <v>239</v>
      </c>
      <c r="E549" s="103" t="s">
        <v>271</v>
      </c>
      <c r="F549" s="104">
        <v>36</v>
      </c>
      <c r="G549" s="103" t="s">
        <v>68</v>
      </c>
      <c r="H549" s="105">
        <v>36</v>
      </c>
      <c r="I549" s="106">
        <v>10227</v>
      </c>
      <c r="J549" s="106">
        <v>4045</v>
      </c>
      <c r="K549" s="106">
        <v>0</v>
      </c>
      <c r="L549" s="106">
        <v>937.65</v>
      </c>
      <c r="M549" s="107">
        <v>15209.65</v>
      </c>
      <c r="O549" s="108">
        <v>0</v>
      </c>
      <c r="P549" s="105">
        <v>0</v>
      </c>
      <c r="Q549" s="109">
        <v>0.09</v>
      </c>
      <c r="R549" s="109">
        <v>7.186163845874019E-2</v>
      </c>
      <c r="S549" s="110">
        <v>0</v>
      </c>
      <c r="U549" s="111">
        <v>513792</v>
      </c>
      <c r="V549" s="112">
        <v>0</v>
      </c>
      <c r="W549" s="112">
        <v>0</v>
      </c>
      <c r="X549" s="112">
        <v>0</v>
      </c>
      <c r="Y549" s="112">
        <v>33756</v>
      </c>
      <c r="Z549" s="113">
        <v>547548</v>
      </c>
      <c r="AA549" s="93"/>
      <c r="AB549" s="111">
        <v>0</v>
      </c>
      <c r="AC549" s="112">
        <v>0</v>
      </c>
      <c r="AD549" s="112">
        <v>0</v>
      </c>
      <c r="AE549" s="112">
        <v>0</v>
      </c>
      <c r="AF549" s="112">
        <v>0</v>
      </c>
      <c r="AG549" s="113">
        <v>0</v>
      </c>
    </row>
    <row r="550" spans="1:33" x14ac:dyDescent="0.2">
      <c r="A550" s="101">
        <v>483</v>
      </c>
      <c r="B550" s="102">
        <v>483239052</v>
      </c>
      <c r="C550" s="103" t="s">
        <v>532</v>
      </c>
      <c r="D550" s="104">
        <v>239</v>
      </c>
      <c r="E550" s="103" t="s">
        <v>271</v>
      </c>
      <c r="F550" s="104">
        <v>52</v>
      </c>
      <c r="G550" s="103" t="s">
        <v>84</v>
      </c>
      <c r="H550" s="105">
        <v>34</v>
      </c>
      <c r="I550" s="106">
        <v>10218</v>
      </c>
      <c r="J550" s="106">
        <v>3311</v>
      </c>
      <c r="K550" s="106">
        <v>0</v>
      </c>
      <c r="L550" s="106">
        <v>937.65</v>
      </c>
      <c r="M550" s="107">
        <v>14466.65</v>
      </c>
      <c r="O550" s="108">
        <v>0</v>
      </c>
      <c r="P550" s="105">
        <v>0</v>
      </c>
      <c r="Q550" s="109">
        <v>0.09</v>
      </c>
      <c r="R550" s="109">
        <v>3.7071346455660618E-2</v>
      </c>
      <c r="S550" s="110">
        <v>0</v>
      </c>
      <c r="U550" s="111">
        <v>459986</v>
      </c>
      <c r="V550" s="112">
        <v>0</v>
      </c>
      <c r="W550" s="112">
        <v>0</v>
      </c>
      <c r="X550" s="112">
        <v>0</v>
      </c>
      <c r="Y550" s="112">
        <v>31881</v>
      </c>
      <c r="Z550" s="113">
        <v>491867</v>
      </c>
      <c r="AA550" s="93"/>
      <c r="AB550" s="111">
        <v>0</v>
      </c>
      <c r="AC550" s="112">
        <v>0</v>
      </c>
      <c r="AD550" s="112">
        <v>0</v>
      </c>
      <c r="AE550" s="112">
        <v>0</v>
      </c>
      <c r="AF550" s="112">
        <v>0</v>
      </c>
      <c r="AG550" s="113">
        <v>0</v>
      </c>
    </row>
    <row r="551" spans="1:33" x14ac:dyDescent="0.2">
      <c r="A551" s="101">
        <v>483</v>
      </c>
      <c r="B551" s="102">
        <v>483239082</v>
      </c>
      <c r="C551" s="103" t="s">
        <v>532</v>
      </c>
      <c r="D551" s="104">
        <v>239</v>
      </c>
      <c r="E551" s="103" t="s">
        <v>271</v>
      </c>
      <c r="F551" s="104">
        <v>82</v>
      </c>
      <c r="G551" s="103" t="s">
        <v>114</v>
      </c>
      <c r="H551" s="105">
        <v>9</v>
      </c>
      <c r="I551" s="106">
        <v>10674</v>
      </c>
      <c r="J551" s="106">
        <v>3892</v>
      </c>
      <c r="K551" s="106">
        <v>0</v>
      </c>
      <c r="L551" s="106">
        <v>937.65</v>
      </c>
      <c r="M551" s="107">
        <v>15503.65</v>
      </c>
      <c r="O551" s="108">
        <v>0</v>
      </c>
      <c r="P551" s="105">
        <v>0</v>
      </c>
      <c r="Q551" s="109">
        <v>0.09</v>
      </c>
      <c r="R551" s="109">
        <v>4.4951060322471186E-3</v>
      </c>
      <c r="S551" s="110">
        <v>0</v>
      </c>
      <c r="U551" s="111">
        <v>131094</v>
      </c>
      <c r="V551" s="112">
        <v>0</v>
      </c>
      <c r="W551" s="112">
        <v>0</v>
      </c>
      <c r="X551" s="112">
        <v>0</v>
      </c>
      <c r="Y551" s="112">
        <v>8440</v>
      </c>
      <c r="Z551" s="113">
        <v>139534</v>
      </c>
      <c r="AA551" s="93"/>
      <c r="AB551" s="111">
        <v>0</v>
      </c>
      <c r="AC551" s="112">
        <v>0</v>
      </c>
      <c r="AD551" s="112">
        <v>0</v>
      </c>
      <c r="AE551" s="112">
        <v>0</v>
      </c>
      <c r="AF551" s="112">
        <v>0</v>
      </c>
      <c r="AG551" s="113">
        <v>0</v>
      </c>
    </row>
    <row r="552" spans="1:33" x14ac:dyDescent="0.2">
      <c r="A552" s="101">
        <v>483</v>
      </c>
      <c r="B552" s="102">
        <v>483239083</v>
      </c>
      <c r="C552" s="103" t="s">
        <v>532</v>
      </c>
      <c r="D552" s="104">
        <v>239</v>
      </c>
      <c r="E552" s="103" t="s">
        <v>271</v>
      </c>
      <c r="F552" s="104">
        <v>83</v>
      </c>
      <c r="G552" s="103" t="s">
        <v>115</v>
      </c>
      <c r="H552" s="105">
        <v>1</v>
      </c>
      <c r="I552" s="106">
        <v>10663.031898635332</v>
      </c>
      <c r="J552" s="106">
        <v>1790</v>
      </c>
      <c r="K552" s="106">
        <v>0</v>
      </c>
      <c r="L552" s="106">
        <v>937.65</v>
      </c>
      <c r="M552" s="107">
        <v>13390.681898635332</v>
      </c>
      <c r="O552" s="108">
        <v>0</v>
      </c>
      <c r="P552" s="105">
        <v>0</v>
      </c>
      <c r="Q552" s="109">
        <v>0.09</v>
      </c>
      <c r="R552" s="109">
        <v>4.5017781713054608E-3</v>
      </c>
      <c r="S552" s="110">
        <v>0</v>
      </c>
      <c r="U552" s="111">
        <v>12453</v>
      </c>
      <c r="V552" s="112">
        <v>0</v>
      </c>
      <c r="W552" s="112">
        <v>0</v>
      </c>
      <c r="X552" s="112">
        <v>0</v>
      </c>
      <c r="Y552" s="112">
        <v>938</v>
      </c>
      <c r="Z552" s="113">
        <v>13391</v>
      </c>
      <c r="AA552" s="93"/>
      <c r="AB552" s="111">
        <v>0</v>
      </c>
      <c r="AC552" s="112">
        <v>0</v>
      </c>
      <c r="AD552" s="112">
        <v>0</v>
      </c>
      <c r="AE552" s="112">
        <v>0</v>
      </c>
      <c r="AF552" s="112">
        <v>0</v>
      </c>
      <c r="AG552" s="113">
        <v>0</v>
      </c>
    </row>
    <row r="553" spans="1:33" x14ac:dyDescent="0.2">
      <c r="A553" s="101">
        <v>483</v>
      </c>
      <c r="B553" s="102">
        <v>483239096</v>
      </c>
      <c r="C553" s="103" t="s">
        <v>532</v>
      </c>
      <c r="D553" s="104">
        <v>239</v>
      </c>
      <c r="E553" s="103" t="s">
        <v>271</v>
      </c>
      <c r="F553" s="104">
        <v>96</v>
      </c>
      <c r="G553" s="103" t="s">
        <v>128</v>
      </c>
      <c r="H553" s="105">
        <v>5</v>
      </c>
      <c r="I553" s="106">
        <v>11494.50871795174</v>
      </c>
      <c r="J553" s="106">
        <v>6106</v>
      </c>
      <c r="K553" s="106">
        <v>0</v>
      </c>
      <c r="L553" s="106">
        <v>937.65</v>
      </c>
      <c r="M553" s="107">
        <v>18538.158717951741</v>
      </c>
      <c r="O553" s="108">
        <v>0</v>
      </c>
      <c r="P553" s="105">
        <v>0</v>
      </c>
      <c r="Q553" s="109">
        <v>0.09</v>
      </c>
      <c r="R553" s="109">
        <v>3.5295987191695036E-2</v>
      </c>
      <c r="S553" s="110">
        <v>0</v>
      </c>
      <c r="U553" s="111">
        <v>88005</v>
      </c>
      <c r="V553" s="112">
        <v>0</v>
      </c>
      <c r="W553" s="112">
        <v>0</v>
      </c>
      <c r="X553" s="112">
        <v>0</v>
      </c>
      <c r="Y553" s="112">
        <v>4688</v>
      </c>
      <c r="Z553" s="113">
        <v>92693</v>
      </c>
      <c r="AA553" s="93"/>
      <c r="AB553" s="111">
        <v>0</v>
      </c>
      <c r="AC553" s="112">
        <v>0</v>
      </c>
      <c r="AD553" s="112">
        <v>0</v>
      </c>
      <c r="AE553" s="112">
        <v>0</v>
      </c>
      <c r="AF553" s="112">
        <v>0</v>
      </c>
      <c r="AG553" s="113">
        <v>0</v>
      </c>
    </row>
    <row r="554" spans="1:33" x14ac:dyDescent="0.2">
      <c r="A554" s="101">
        <v>483</v>
      </c>
      <c r="B554" s="102">
        <v>483239118</v>
      </c>
      <c r="C554" s="103" t="s">
        <v>532</v>
      </c>
      <c r="D554" s="104">
        <v>239</v>
      </c>
      <c r="E554" s="103" t="s">
        <v>271</v>
      </c>
      <c r="F554" s="104">
        <v>118</v>
      </c>
      <c r="G554" s="103" t="s">
        <v>150</v>
      </c>
      <c r="H554" s="105">
        <v>2</v>
      </c>
      <c r="I554" s="106">
        <v>9275</v>
      </c>
      <c r="J554" s="106">
        <v>2142</v>
      </c>
      <c r="K554" s="106">
        <v>0</v>
      </c>
      <c r="L554" s="106">
        <v>937.65</v>
      </c>
      <c r="M554" s="107">
        <v>12354.65</v>
      </c>
      <c r="O554" s="108">
        <v>0</v>
      </c>
      <c r="P554" s="105">
        <v>0</v>
      </c>
      <c r="Q554" s="109">
        <v>0.09</v>
      </c>
      <c r="R554" s="109">
        <v>4.0623503224541469E-3</v>
      </c>
      <c r="S554" s="110">
        <v>0</v>
      </c>
      <c r="U554" s="111">
        <v>22834</v>
      </c>
      <c r="V554" s="112">
        <v>0</v>
      </c>
      <c r="W554" s="112">
        <v>0</v>
      </c>
      <c r="X554" s="112">
        <v>0</v>
      </c>
      <c r="Y554" s="112">
        <v>1875</v>
      </c>
      <c r="Z554" s="113">
        <v>24709</v>
      </c>
      <c r="AA554" s="93"/>
      <c r="AB554" s="111">
        <v>0</v>
      </c>
      <c r="AC554" s="112">
        <v>0</v>
      </c>
      <c r="AD554" s="112">
        <v>0</v>
      </c>
      <c r="AE554" s="112">
        <v>0</v>
      </c>
      <c r="AF554" s="112">
        <v>0</v>
      </c>
      <c r="AG554" s="113">
        <v>0</v>
      </c>
    </row>
    <row r="555" spans="1:33" x14ac:dyDescent="0.2">
      <c r="A555" s="101">
        <v>483</v>
      </c>
      <c r="B555" s="102">
        <v>483239145</v>
      </c>
      <c r="C555" s="103" t="s">
        <v>532</v>
      </c>
      <c r="D555" s="104">
        <v>239</v>
      </c>
      <c r="E555" s="103" t="s">
        <v>271</v>
      </c>
      <c r="F555" s="104">
        <v>145</v>
      </c>
      <c r="G555" s="103" t="s">
        <v>177</v>
      </c>
      <c r="H555" s="105">
        <v>13</v>
      </c>
      <c r="I555" s="106">
        <v>9322</v>
      </c>
      <c r="J555" s="106">
        <v>2855</v>
      </c>
      <c r="K555" s="106">
        <v>0</v>
      </c>
      <c r="L555" s="106">
        <v>937.65</v>
      </c>
      <c r="M555" s="107">
        <v>13114.65</v>
      </c>
      <c r="O555" s="108">
        <v>0</v>
      </c>
      <c r="P555" s="105">
        <v>0</v>
      </c>
      <c r="Q555" s="109">
        <v>0.09</v>
      </c>
      <c r="R555" s="109">
        <v>1.6399913582695803E-2</v>
      </c>
      <c r="S555" s="110">
        <v>0</v>
      </c>
      <c r="U555" s="111">
        <v>158301</v>
      </c>
      <c r="V555" s="112">
        <v>0</v>
      </c>
      <c r="W555" s="112">
        <v>0</v>
      </c>
      <c r="X555" s="112">
        <v>0</v>
      </c>
      <c r="Y555" s="112">
        <v>12189</v>
      </c>
      <c r="Z555" s="113">
        <v>170490</v>
      </c>
      <c r="AA555" s="93"/>
      <c r="AB555" s="111">
        <v>0</v>
      </c>
      <c r="AC555" s="112">
        <v>0</v>
      </c>
      <c r="AD555" s="112">
        <v>0</v>
      </c>
      <c r="AE555" s="112">
        <v>0</v>
      </c>
      <c r="AF555" s="112">
        <v>0</v>
      </c>
      <c r="AG555" s="113">
        <v>0</v>
      </c>
    </row>
    <row r="556" spans="1:33" x14ac:dyDescent="0.2">
      <c r="A556" s="101">
        <v>483</v>
      </c>
      <c r="B556" s="102">
        <v>483239171</v>
      </c>
      <c r="C556" s="103" t="s">
        <v>532</v>
      </c>
      <c r="D556" s="104">
        <v>239</v>
      </c>
      <c r="E556" s="103" t="s">
        <v>271</v>
      </c>
      <c r="F556" s="104">
        <v>171</v>
      </c>
      <c r="G556" s="103" t="s">
        <v>203</v>
      </c>
      <c r="H556" s="105">
        <v>11</v>
      </c>
      <c r="I556" s="106">
        <v>10792</v>
      </c>
      <c r="J556" s="106">
        <v>2642</v>
      </c>
      <c r="K556" s="106">
        <v>0</v>
      </c>
      <c r="L556" s="106">
        <v>937.65</v>
      </c>
      <c r="M556" s="107">
        <v>14371.65</v>
      </c>
      <c r="O556" s="108">
        <v>0</v>
      </c>
      <c r="P556" s="105">
        <v>0</v>
      </c>
      <c r="Q556" s="109">
        <v>0.09</v>
      </c>
      <c r="R556" s="109">
        <v>6.7986971436922398E-3</v>
      </c>
      <c r="S556" s="110">
        <v>0</v>
      </c>
      <c r="U556" s="111">
        <v>147774</v>
      </c>
      <c r="V556" s="112">
        <v>0</v>
      </c>
      <c r="W556" s="112">
        <v>0</v>
      </c>
      <c r="X556" s="112">
        <v>0</v>
      </c>
      <c r="Y556" s="112">
        <v>10314</v>
      </c>
      <c r="Z556" s="113">
        <v>158088</v>
      </c>
      <c r="AA556" s="93"/>
      <c r="AB556" s="111">
        <v>0</v>
      </c>
      <c r="AC556" s="112">
        <v>0</v>
      </c>
      <c r="AD556" s="112">
        <v>0</v>
      </c>
      <c r="AE556" s="112">
        <v>0</v>
      </c>
      <c r="AF556" s="112">
        <v>0</v>
      </c>
      <c r="AG556" s="113">
        <v>0</v>
      </c>
    </row>
    <row r="557" spans="1:33" x14ac:dyDescent="0.2">
      <c r="A557" s="101">
        <v>483</v>
      </c>
      <c r="B557" s="102">
        <v>483239172</v>
      </c>
      <c r="C557" s="103" t="s">
        <v>532</v>
      </c>
      <c r="D557" s="104">
        <v>239</v>
      </c>
      <c r="E557" s="103" t="s">
        <v>271</v>
      </c>
      <c r="F557" s="104">
        <v>172</v>
      </c>
      <c r="G557" s="103" t="s">
        <v>204</v>
      </c>
      <c r="H557" s="105">
        <v>1</v>
      </c>
      <c r="I557" s="106">
        <v>9041</v>
      </c>
      <c r="J557" s="106">
        <v>5305</v>
      </c>
      <c r="K557" s="106">
        <v>0</v>
      </c>
      <c r="L557" s="106">
        <v>937.65</v>
      </c>
      <c r="M557" s="107">
        <v>15283.65</v>
      </c>
      <c r="O557" s="108">
        <v>0</v>
      </c>
      <c r="P557" s="105">
        <v>0</v>
      </c>
      <c r="Q557" s="109">
        <v>0.09</v>
      </c>
      <c r="R557" s="109">
        <v>2.9135089937881154E-2</v>
      </c>
      <c r="S557" s="110">
        <v>0</v>
      </c>
      <c r="U557" s="111">
        <v>14346</v>
      </c>
      <c r="V557" s="112">
        <v>0</v>
      </c>
      <c r="W557" s="112">
        <v>0</v>
      </c>
      <c r="X557" s="112">
        <v>0</v>
      </c>
      <c r="Y557" s="112">
        <v>938</v>
      </c>
      <c r="Z557" s="113">
        <v>15284</v>
      </c>
      <c r="AA557" s="93"/>
      <c r="AB557" s="111">
        <v>0</v>
      </c>
      <c r="AC557" s="112">
        <v>0</v>
      </c>
      <c r="AD557" s="112">
        <v>0</v>
      </c>
      <c r="AE557" s="112">
        <v>0</v>
      </c>
      <c r="AF557" s="112">
        <v>0</v>
      </c>
      <c r="AG557" s="113">
        <v>0</v>
      </c>
    </row>
    <row r="558" spans="1:33" x14ac:dyDescent="0.2">
      <c r="A558" s="101">
        <v>483</v>
      </c>
      <c r="B558" s="102">
        <v>483239173</v>
      </c>
      <c r="C558" s="103" t="s">
        <v>532</v>
      </c>
      <c r="D558" s="104">
        <v>239</v>
      </c>
      <c r="E558" s="103" t="s">
        <v>271</v>
      </c>
      <c r="F558" s="104">
        <v>173</v>
      </c>
      <c r="G558" s="103" t="s">
        <v>205</v>
      </c>
      <c r="H558" s="105">
        <v>1</v>
      </c>
      <c r="I558" s="106">
        <v>14129</v>
      </c>
      <c r="J558" s="106">
        <v>12043</v>
      </c>
      <c r="K558" s="106">
        <v>0</v>
      </c>
      <c r="L558" s="106">
        <v>937.65</v>
      </c>
      <c r="M558" s="107">
        <v>27109.65</v>
      </c>
      <c r="O558" s="108">
        <v>0</v>
      </c>
      <c r="P558" s="105">
        <v>0</v>
      </c>
      <c r="Q558" s="109">
        <v>0.09</v>
      </c>
      <c r="R558" s="109">
        <v>3.0585918736615518E-3</v>
      </c>
      <c r="S558" s="110">
        <v>0</v>
      </c>
      <c r="U558" s="111">
        <v>26172</v>
      </c>
      <c r="V558" s="112">
        <v>0</v>
      </c>
      <c r="W558" s="112">
        <v>0</v>
      </c>
      <c r="X558" s="112">
        <v>0</v>
      </c>
      <c r="Y558" s="112">
        <v>938</v>
      </c>
      <c r="Z558" s="113">
        <v>27110</v>
      </c>
      <c r="AA558" s="93"/>
      <c r="AB558" s="111">
        <v>0</v>
      </c>
      <c r="AC558" s="112">
        <v>0</v>
      </c>
      <c r="AD558" s="112">
        <v>0</v>
      </c>
      <c r="AE558" s="112">
        <v>0</v>
      </c>
      <c r="AF558" s="112">
        <v>0</v>
      </c>
      <c r="AG558" s="113">
        <v>0</v>
      </c>
    </row>
    <row r="559" spans="1:33" x14ac:dyDescent="0.2">
      <c r="A559" s="101">
        <v>483</v>
      </c>
      <c r="B559" s="102">
        <v>483239182</v>
      </c>
      <c r="C559" s="103" t="s">
        <v>532</v>
      </c>
      <c r="D559" s="104">
        <v>239</v>
      </c>
      <c r="E559" s="103" t="s">
        <v>271</v>
      </c>
      <c r="F559" s="104">
        <v>182</v>
      </c>
      <c r="G559" s="103" t="s">
        <v>214</v>
      </c>
      <c r="H559" s="105">
        <v>28</v>
      </c>
      <c r="I559" s="106">
        <v>10241</v>
      </c>
      <c r="J559" s="106">
        <v>2410</v>
      </c>
      <c r="K559" s="106">
        <v>0</v>
      </c>
      <c r="L559" s="106">
        <v>937.65</v>
      </c>
      <c r="M559" s="107">
        <v>13588.65</v>
      </c>
      <c r="O559" s="108">
        <v>0</v>
      </c>
      <c r="P559" s="105">
        <v>0</v>
      </c>
      <c r="Q559" s="109">
        <v>0.09</v>
      </c>
      <c r="R559" s="109">
        <v>1.2488707989605087E-2</v>
      </c>
      <c r="S559" s="110">
        <v>0</v>
      </c>
      <c r="U559" s="111">
        <v>354228</v>
      </c>
      <c r="V559" s="112">
        <v>0</v>
      </c>
      <c r="W559" s="112">
        <v>0</v>
      </c>
      <c r="X559" s="112">
        <v>0</v>
      </c>
      <c r="Y559" s="112">
        <v>26255</v>
      </c>
      <c r="Z559" s="113">
        <v>380483</v>
      </c>
      <c r="AA559" s="93"/>
      <c r="AB559" s="111">
        <v>0</v>
      </c>
      <c r="AC559" s="112">
        <v>0</v>
      </c>
      <c r="AD559" s="112">
        <v>0</v>
      </c>
      <c r="AE559" s="112">
        <v>0</v>
      </c>
      <c r="AF559" s="112">
        <v>0</v>
      </c>
      <c r="AG559" s="113">
        <v>0</v>
      </c>
    </row>
    <row r="560" spans="1:33" x14ac:dyDescent="0.2">
      <c r="A560" s="101">
        <v>483</v>
      </c>
      <c r="B560" s="102">
        <v>483239231</v>
      </c>
      <c r="C560" s="103" t="s">
        <v>532</v>
      </c>
      <c r="D560" s="104">
        <v>239</v>
      </c>
      <c r="E560" s="103" t="s">
        <v>271</v>
      </c>
      <c r="F560" s="104">
        <v>231</v>
      </c>
      <c r="G560" s="103" t="s">
        <v>263</v>
      </c>
      <c r="H560" s="105">
        <v>11</v>
      </c>
      <c r="I560" s="106">
        <v>10937</v>
      </c>
      <c r="J560" s="106">
        <v>2776</v>
      </c>
      <c r="K560" s="106">
        <v>0</v>
      </c>
      <c r="L560" s="106">
        <v>937.65</v>
      </c>
      <c r="M560" s="107">
        <v>14650.65</v>
      </c>
      <c r="O560" s="108">
        <v>0</v>
      </c>
      <c r="P560" s="105">
        <v>0</v>
      </c>
      <c r="Q560" s="109">
        <v>0.09</v>
      </c>
      <c r="R560" s="109">
        <v>2.0257368950936164E-2</v>
      </c>
      <c r="S560" s="110">
        <v>0</v>
      </c>
      <c r="U560" s="111">
        <v>150843</v>
      </c>
      <c r="V560" s="112">
        <v>0</v>
      </c>
      <c r="W560" s="112">
        <v>0</v>
      </c>
      <c r="X560" s="112">
        <v>0</v>
      </c>
      <c r="Y560" s="112">
        <v>10315</v>
      </c>
      <c r="Z560" s="113">
        <v>161158</v>
      </c>
      <c r="AA560" s="93"/>
      <c r="AB560" s="111">
        <v>0</v>
      </c>
      <c r="AC560" s="112">
        <v>0</v>
      </c>
      <c r="AD560" s="112">
        <v>0</v>
      </c>
      <c r="AE560" s="112">
        <v>0</v>
      </c>
      <c r="AF560" s="112">
        <v>0</v>
      </c>
      <c r="AG560" s="113">
        <v>0</v>
      </c>
    </row>
    <row r="561" spans="1:33" x14ac:dyDescent="0.2">
      <c r="A561" s="101">
        <v>483</v>
      </c>
      <c r="B561" s="102">
        <v>483239239</v>
      </c>
      <c r="C561" s="103" t="s">
        <v>532</v>
      </c>
      <c r="D561" s="104">
        <v>239</v>
      </c>
      <c r="E561" s="103" t="s">
        <v>271</v>
      </c>
      <c r="F561" s="104">
        <v>239</v>
      </c>
      <c r="G561" s="103" t="s">
        <v>271</v>
      </c>
      <c r="H561" s="105">
        <v>406</v>
      </c>
      <c r="I561" s="106">
        <v>10315</v>
      </c>
      <c r="J561" s="106">
        <v>3821</v>
      </c>
      <c r="K561" s="106">
        <v>0</v>
      </c>
      <c r="L561" s="106">
        <v>937.65</v>
      </c>
      <c r="M561" s="107">
        <v>15073.65</v>
      </c>
      <c r="O561" s="108">
        <v>0</v>
      </c>
      <c r="P561" s="105">
        <v>0</v>
      </c>
      <c r="Q561" s="109">
        <v>0.09</v>
      </c>
      <c r="R561" s="109">
        <v>6.5807378793489482E-2</v>
      </c>
      <c r="S561" s="110">
        <v>0</v>
      </c>
      <c r="U561" s="111">
        <v>5739216</v>
      </c>
      <c r="V561" s="112">
        <v>0</v>
      </c>
      <c r="W561" s="112">
        <v>0</v>
      </c>
      <c r="X561" s="112">
        <v>0</v>
      </c>
      <c r="Y561" s="112">
        <v>380686</v>
      </c>
      <c r="Z561" s="113">
        <v>6119902</v>
      </c>
      <c r="AA561" s="93"/>
      <c r="AB561" s="111">
        <v>0</v>
      </c>
      <c r="AC561" s="112">
        <v>0</v>
      </c>
      <c r="AD561" s="112">
        <v>0</v>
      </c>
      <c r="AE561" s="112">
        <v>0</v>
      </c>
      <c r="AF561" s="112">
        <v>0</v>
      </c>
      <c r="AG561" s="113">
        <v>0</v>
      </c>
    </row>
    <row r="562" spans="1:33" x14ac:dyDescent="0.2">
      <c r="A562" s="101">
        <v>483</v>
      </c>
      <c r="B562" s="102">
        <v>483239261</v>
      </c>
      <c r="C562" s="103" t="s">
        <v>532</v>
      </c>
      <c r="D562" s="104">
        <v>239</v>
      </c>
      <c r="E562" s="103" t="s">
        <v>271</v>
      </c>
      <c r="F562" s="104">
        <v>261</v>
      </c>
      <c r="G562" s="103" t="s">
        <v>293</v>
      </c>
      <c r="H562" s="105">
        <v>7</v>
      </c>
      <c r="I562" s="106">
        <v>11126</v>
      </c>
      <c r="J562" s="106">
        <v>6800</v>
      </c>
      <c r="K562" s="106">
        <v>0</v>
      </c>
      <c r="L562" s="106">
        <v>937.65</v>
      </c>
      <c r="M562" s="107">
        <v>18863.650000000001</v>
      </c>
      <c r="O562" s="108">
        <v>0</v>
      </c>
      <c r="P562" s="105">
        <v>0</v>
      </c>
      <c r="Q562" s="109">
        <v>0.09</v>
      </c>
      <c r="R562" s="109">
        <v>7.9954807996024627E-2</v>
      </c>
      <c r="S562" s="110">
        <v>0</v>
      </c>
      <c r="U562" s="111">
        <v>125482</v>
      </c>
      <c r="V562" s="112">
        <v>0</v>
      </c>
      <c r="W562" s="112">
        <v>0</v>
      </c>
      <c r="X562" s="112">
        <v>0</v>
      </c>
      <c r="Y562" s="112">
        <v>6564</v>
      </c>
      <c r="Z562" s="113">
        <v>132046</v>
      </c>
      <c r="AA562" s="93"/>
      <c r="AB562" s="111">
        <v>0</v>
      </c>
      <c r="AC562" s="112">
        <v>0</v>
      </c>
      <c r="AD562" s="112">
        <v>0</v>
      </c>
      <c r="AE562" s="112">
        <v>0</v>
      </c>
      <c r="AF562" s="112">
        <v>0</v>
      </c>
      <c r="AG562" s="113">
        <v>0</v>
      </c>
    </row>
    <row r="563" spans="1:33" x14ac:dyDescent="0.2">
      <c r="A563" s="101">
        <v>483</v>
      </c>
      <c r="B563" s="102">
        <v>483239264</v>
      </c>
      <c r="C563" s="103" t="s">
        <v>532</v>
      </c>
      <c r="D563" s="104">
        <v>239</v>
      </c>
      <c r="E563" s="103" t="s">
        <v>271</v>
      </c>
      <c r="F563" s="104">
        <v>264</v>
      </c>
      <c r="G563" s="103" t="s">
        <v>296</v>
      </c>
      <c r="H563" s="105">
        <v>1</v>
      </c>
      <c r="I563" s="106">
        <v>10583.570450529871</v>
      </c>
      <c r="J563" s="106">
        <v>4704</v>
      </c>
      <c r="K563" s="106">
        <v>0</v>
      </c>
      <c r="L563" s="106">
        <v>937.65</v>
      </c>
      <c r="M563" s="107">
        <v>16225.220450529871</v>
      </c>
      <c r="O563" s="108">
        <v>0</v>
      </c>
      <c r="P563" s="105">
        <v>0</v>
      </c>
      <c r="Q563" s="109">
        <v>0.09</v>
      </c>
      <c r="R563" s="109">
        <v>8.349094050350692E-3</v>
      </c>
      <c r="S563" s="110">
        <v>0</v>
      </c>
      <c r="U563" s="111">
        <v>15288</v>
      </c>
      <c r="V563" s="112">
        <v>0</v>
      </c>
      <c r="W563" s="112">
        <v>0</v>
      </c>
      <c r="X563" s="112">
        <v>0</v>
      </c>
      <c r="Y563" s="112">
        <v>938</v>
      </c>
      <c r="Z563" s="113">
        <v>16226</v>
      </c>
      <c r="AA563" s="93"/>
      <c r="AB563" s="111">
        <v>0</v>
      </c>
      <c r="AC563" s="112">
        <v>0</v>
      </c>
      <c r="AD563" s="112">
        <v>0</v>
      </c>
      <c r="AE563" s="112">
        <v>0</v>
      </c>
      <c r="AF563" s="112">
        <v>0</v>
      </c>
      <c r="AG563" s="113">
        <v>0</v>
      </c>
    </row>
    <row r="564" spans="1:33" x14ac:dyDescent="0.2">
      <c r="A564" s="101">
        <v>483</v>
      </c>
      <c r="B564" s="102">
        <v>483239310</v>
      </c>
      <c r="C564" s="103" t="s">
        <v>532</v>
      </c>
      <c r="D564" s="104">
        <v>239</v>
      </c>
      <c r="E564" s="103" t="s">
        <v>271</v>
      </c>
      <c r="F564" s="104">
        <v>310</v>
      </c>
      <c r="G564" s="103" t="s">
        <v>342</v>
      </c>
      <c r="H564" s="105">
        <v>62</v>
      </c>
      <c r="I564" s="106">
        <v>11561</v>
      </c>
      <c r="J564" s="106">
        <v>2989</v>
      </c>
      <c r="K564" s="106">
        <v>0</v>
      </c>
      <c r="L564" s="106">
        <v>937.65</v>
      </c>
      <c r="M564" s="107">
        <v>15487.65</v>
      </c>
      <c r="O564" s="108">
        <v>0</v>
      </c>
      <c r="P564" s="105">
        <v>0</v>
      </c>
      <c r="Q564" s="109">
        <v>0.18</v>
      </c>
      <c r="R564" s="109">
        <v>3.5632833318767383E-2</v>
      </c>
      <c r="S564" s="110">
        <v>0</v>
      </c>
      <c r="U564" s="111">
        <v>902100</v>
      </c>
      <c r="V564" s="112">
        <v>0</v>
      </c>
      <c r="W564" s="112">
        <v>0</v>
      </c>
      <c r="X564" s="112">
        <v>0</v>
      </c>
      <c r="Y564" s="112">
        <v>58136</v>
      </c>
      <c r="Z564" s="113">
        <v>960236</v>
      </c>
      <c r="AA564" s="93"/>
      <c r="AB564" s="111">
        <v>0</v>
      </c>
      <c r="AC564" s="112">
        <v>0</v>
      </c>
      <c r="AD564" s="112">
        <v>0</v>
      </c>
      <c r="AE564" s="112">
        <v>0</v>
      </c>
      <c r="AF564" s="112">
        <v>0</v>
      </c>
      <c r="AG564" s="113">
        <v>0</v>
      </c>
    </row>
    <row r="565" spans="1:33" x14ac:dyDescent="0.2">
      <c r="A565" s="101">
        <v>483</v>
      </c>
      <c r="B565" s="102">
        <v>483239625</v>
      </c>
      <c r="C565" s="103" t="s">
        <v>532</v>
      </c>
      <c r="D565" s="104">
        <v>239</v>
      </c>
      <c r="E565" s="103" t="s">
        <v>271</v>
      </c>
      <c r="F565" s="104">
        <v>625</v>
      </c>
      <c r="G565" s="103" t="s">
        <v>395</v>
      </c>
      <c r="H565" s="105">
        <v>3</v>
      </c>
      <c r="I565" s="106">
        <v>10869</v>
      </c>
      <c r="J565" s="106">
        <v>1890</v>
      </c>
      <c r="K565" s="106">
        <v>0</v>
      </c>
      <c r="L565" s="106">
        <v>937.65</v>
      </c>
      <c r="M565" s="107">
        <v>13696.65</v>
      </c>
      <c r="O565" s="108">
        <v>0</v>
      </c>
      <c r="P565" s="105">
        <v>0</v>
      </c>
      <c r="Q565" s="109">
        <v>0.09</v>
      </c>
      <c r="R565" s="109">
        <v>4.3788060952530267E-3</v>
      </c>
      <c r="S565" s="110">
        <v>0</v>
      </c>
      <c r="U565" s="111">
        <v>38277</v>
      </c>
      <c r="V565" s="112">
        <v>0</v>
      </c>
      <c r="W565" s="112">
        <v>0</v>
      </c>
      <c r="X565" s="112">
        <v>0</v>
      </c>
      <c r="Y565" s="112">
        <v>2813</v>
      </c>
      <c r="Z565" s="113">
        <v>41090</v>
      </c>
      <c r="AA565" s="93"/>
      <c r="AB565" s="111">
        <v>0</v>
      </c>
      <c r="AC565" s="112">
        <v>0</v>
      </c>
      <c r="AD565" s="112">
        <v>0</v>
      </c>
      <c r="AE565" s="112">
        <v>0</v>
      </c>
      <c r="AF565" s="112">
        <v>0</v>
      </c>
      <c r="AG565" s="113">
        <v>0</v>
      </c>
    </row>
    <row r="566" spans="1:33" x14ac:dyDescent="0.2">
      <c r="A566" s="101">
        <v>483</v>
      </c>
      <c r="B566" s="102">
        <v>483239665</v>
      </c>
      <c r="C566" s="103" t="s">
        <v>532</v>
      </c>
      <c r="D566" s="104">
        <v>239</v>
      </c>
      <c r="E566" s="103" t="s">
        <v>271</v>
      </c>
      <c r="F566" s="104">
        <v>665</v>
      </c>
      <c r="G566" s="103" t="s">
        <v>405</v>
      </c>
      <c r="H566" s="105">
        <v>8</v>
      </c>
      <c r="I566" s="106">
        <v>12018</v>
      </c>
      <c r="J566" s="106">
        <v>2124</v>
      </c>
      <c r="K566" s="106">
        <v>0</v>
      </c>
      <c r="L566" s="106">
        <v>937.65</v>
      </c>
      <c r="M566" s="107">
        <v>15079.65</v>
      </c>
      <c r="O566" s="108">
        <v>0</v>
      </c>
      <c r="P566" s="105">
        <v>0</v>
      </c>
      <c r="Q566" s="109">
        <v>0.09</v>
      </c>
      <c r="R566" s="109">
        <v>3.9356672261026066E-3</v>
      </c>
      <c r="S566" s="110">
        <v>0</v>
      </c>
      <c r="U566" s="111">
        <v>113136</v>
      </c>
      <c r="V566" s="112">
        <v>0</v>
      </c>
      <c r="W566" s="112">
        <v>0</v>
      </c>
      <c r="X566" s="112">
        <v>0</v>
      </c>
      <c r="Y566" s="112">
        <v>7501</v>
      </c>
      <c r="Z566" s="113">
        <v>120637</v>
      </c>
      <c r="AA566" s="93"/>
      <c r="AB566" s="111">
        <v>0</v>
      </c>
      <c r="AC566" s="112">
        <v>0</v>
      </c>
      <c r="AD566" s="112">
        <v>0</v>
      </c>
      <c r="AE566" s="112">
        <v>0</v>
      </c>
      <c r="AF566" s="112">
        <v>0</v>
      </c>
      <c r="AG566" s="113">
        <v>0</v>
      </c>
    </row>
    <row r="567" spans="1:33" x14ac:dyDescent="0.2">
      <c r="A567" s="101">
        <v>483</v>
      </c>
      <c r="B567" s="102">
        <v>483239740</v>
      </c>
      <c r="C567" s="103" t="s">
        <v>532</v>
      </c>
      <c r="D567" s="104">
        <v>239</v>
      </c>
      <c r="E567" s="103" t="s">
        <v>271</v>
      </c>
      <c r="F567" s="104">
        <v>740</v>
      </c>
      <c r="G567" s="103" t="s">
        <v>428</v>
      </c>
      <c r="H567" s="105">
        <v>1</v>
      </c>
      <c r="I567" s="106">
        <v>10819.667771984386</v>
      </c>
      <c r="J567" s="106">
        <v>4447</v>
      </c>
      <c r="K567" s="106">
        <v>0</v>
      </c>
      <c r="L567" s="106">
        <v>937.65</v>
      </c>
      <c r="M567" s="107">
        <v>16204.317771984386</v>
      </c>
      <c r="O567" s="108">
        <v>0</v>
      </c>
      <c r="P567" s="105">
        <v>0</v>
      </c>
      <c r="Q567" s="109">
        <v>0.09</v>
      </c>
      <c r="R567" s="109">
        <v>8.7998682603176786E-4</v>
      </c>
      <c r="S567" s="110">
        <v>0</v>
      </c>
      <c r="U567" s="111">
        <v>15267</v>
      </c>
      <c r="V567" s="112">
        <v>0</v>
      </c>
      <c r="W567" s="112">
        <v>0</v>
      </c>
      <c r="X567" s="112">
        <v>0</v>
      </c>
      <c r="Y567" s="112">
        <v>938</v>
      </c>
      <c r="Z567" s="113">
        <v>16205</v>
      </c>
      <c r="AA567" s="93"/>
      <c r="AB567" s="111">
        <v>0</v>
      </c>
      <c r="AC567" s="112">
        <v>0</v>
      </c>
      <c r="AD567" s="112">
        <v>0</v>
      </c>
      <c r="AE567" s="112">
        <v>0</v>
      </c>
      <c r="AF567" s="112">
        <v>0</v>
      </c>
      <c r="AG567" s="113">
        <v>0</v>
      </c>
    </row>
    <row r="568" spans="1:33" x14ac:dyDescent="0.2">
      <c r="A568" s="101">
        <v>483</v>
      </c>
      <c r="B568" s="102">
        <v>483239760</v>
      </c>
      <c r="C568" s="103" t="s">
        <v>532</v>
      </c>
      <c r="D568" s="104">
        <v>239</v>
      </c>
      <c r="E568" s="103" t="s">
        <v>271</v>
      </c>
      <c r="F568" s="104">
        <v>760</v>
      </c>
      <c r="G568" s="103" t="s">
        <v>433</v>
      </c>
      <c r="H568" s="105">
        <v>48</v>
      </c>
      <c r="I568" s="106">
        <v>10991</v>
      </c>
      <c r="J568" s="106">
        <v>2133</v>
      </c>
      <c r="K568" s="106">
        <v>0</v>
      </c>
      <c r="L568" s="106">
        <v>937.65</v>
      </c>
      <c r="M568" s="107">
        <v>14061.65</v>
      </c>
      <c r="O568" s="108">
        <v>0</v>
      </c>
      <c r="P568" s="105">
        <v>0</v>
      </c>
      <c r="Q568" s="109">
        <v>0.09</v>
      </c>
      <c r="R568" s="109">
        <v>3.4254902538375126E-2</v>
      </c>
      <c r="S568" s="110">
        <v>0</v>
      </c>
      <c r="U568" s="111">
        <v>629952</v>
      </c>
      <c r="V568" s="112">
        <v>0</v>
      </c>
      <c r="W568" s="112">
        <v>0</v>
      </c>
      <c r="X568" s="112">
        <v>0</v>
      </c>
      <c r="Y568" s="112">
        <v>45007</v>
      </c>
      <c r="Z568" s="113">
        <v>674959</v>
      </c>
      <c r="AA568" s="93"/>
      <c r="AB568" s="111">
        <v>0</v>
      </c>
      <c r="AC568" s="112">
        <v>0</v>
      </c>
      <c r="AD568" s="112">
        <v>0</v>
      </c>
      <c r="AE568" s="112">
        <v>0</v>
      </c>
      <c r="AF568" s="112">
        <v>0</v>
      </c>
      <c r="AG568" s="113">
        <v>0</v>
      </c>
    </row>
    <row r="569" spans="1:33" x14ac:dyDescent="0.2">
      <c r="A569" s="101">
        <v>484</v>
      </c>
      <c r="B569" s="102">
        <v>484035035</v>
      </c>
      <c r="C569" s="103" t="s">
        <v>533</v>
      </c>
      <c r="D569" s="104">
        <v>35</v>
      </c>
      <c r="E569" s="103" t="s">
        <v>67</v>
      </c>
      <c r="F569" s="104">
        <v>35</v>
      </c>
      <c r="G569" s="103" t="s">
        <v>67</v>
      </c>
      <c r="H569" s="105">
        <v>1727</v>
      </c>
      <c r="I569" s="106">
        <v>13906</v>
      </c>
      <c r="J569" s="106">
        <v>4795</v>
      </c>
      <c r="K569" s="106">
        <v>0</v>
      </c>
      <c r="L569" s="106">
        <v>937.65</v>
      </c>
      <c r="M569" s="107">
        <v>19638.650000000001</v>
      </c>
      <c r="O569" s="108">
        <v>0</v>
      </c>
      <c r="P569" s="105">
        <v>0</v>
      </c>
      <c r="Q569" s="109">
        <v>0.18</v>
      </c>
      <c r="R569" s="109">
        <v>0.16912741853149985</v>
      </c>
      <c r="S569" s="110">
        <v>0</v>
      </c>
      <c r="U569" s="111">
        <v>32296627</v>
      </c>
      <c r="V569" s="112">
        <v>0</v>
      </c>
      <c r="W569" s="112">
        <v>0</v>
      </c>
      <c r="X569" s="112">
        <v>0</v>
      </c>
      <c r="Y569" s="112">
        <v>1619323</v>
      </c>
      <c r="Z569" s="113">
        <v>33915950</v>
      </c>
      <c r="AA569" s="93"/>
      <c r="AB569" s="111">
        <v>0</v>
      </c>
      <c r="AC569" s="112">
        <v>0</v>
      </c>
      <c r="AD569" s="112">
        <v>0</v>
      </c>
      <c r="AE569" s="112">
        <v>0</v>
      </c>
      <c r="AF569" s="112">
        <v>0</v>
      </c>
      <c r="AG569" s="113">
        <v>0</v>
      </c>
    </row>
    <row r="570" spans="1:33" x14ac:dyDescent="0.2">
      <c r="A570" s="101">
        <v>485</v>
      </c>
      <c r="B570" s="102">
        <v>485258030</v>
      </c>
      <c r="C570" s="103" t="s">
        <v>534</v>
      </c>
      <c r="D570" s="104">
        <v>258</v>
      </c>
      <c r="E570" s="103" t="s">
        <v>290</v>
      </c>
      <c r="F570" s="104">
        <v>30</v>
      </c>
      <c r="G570" s="103" t="s">
        <v>62</v>
      </c>
      <c r="H570" s="105">
        <v>2</v>
      </c>
      <c r="I570" s="106">
        <v>15145</v>
      </c>
      <c r="J570" s="106">
        <v>4170</v>
      </c>
      <c r="K570" s="106">
        <v>0</v>
      </c>
      <c r="L570" s="106">
        <v>937.65</v>
      </c>
      <c r="M570" s="107">
        <v>20252.650000000001</v>
      </c>
      <c r="O570" s="108">
        <v>0</v>
      </c>
      <c r="P570" s="105">
        <v>0</v>
      </c>
      <c r="Q570" s="109">
        <v>0.09</v>
      </c>
      <c r="R570" s="109">
        <v>3.2179411156213629E-3</v>
      </c>
      <c r="S570" s="110">
        <v>0</v>
      </c>
      <c r="U570" s="111">
        <v>38630</v>
      </c>
      <c r="V570" s="112">
        <v>0</v>
      </c>
      <c r="W570" s="112">
        <v>0</v>
      </c>
      <c r="X570" s="112">
        <v>0</v>
      </c>
      <c r="Y570" s="112">
        <v>1876</v>
      </c>
      <c r="Z570" s="113">
        <v>40506</v>
      </c>
      <c r="AA570" s="93"/>
      <c r="AB570" s="111">
        <v>0</v>
      </c>
      <c r="AC570" s="112">
        <v>0</v>
      </c>
      <c r="AD570" s="112">
        <v>0</v>
      </c>
      <c r="AE570" s="112">
        <v>0</v>
      </c>
      <c r="AF570" s="112">
        <v>0</v>
      </c>
      <c r="AG570" s="113">
        <v>0</v>
      </c>
    </row>
    <row r="571" spans="1:33" x14ac:dyDescent="0.2">
      <c r="A571" s="101">
        <v>485</v>
      </c>
      <c r="B571" s="102">
        <v>485258071</v>
      </c>
      <c r="C571" s="103" t="s">
        <v>534</v>
      </c>
      <c r="D571" s="104">
        <v>258</v>
      </c>
      <c r="E571" s="103" t="s">
        <v>290</v>
      </c>
      <c r="F571" s="104">
        <v>71</v>
      </c>
      <c r="G571" s="103" t="s">
        <v>103</v>
      </c>
      <c r="H571" s="105">
        <v>1</v>
      </c>
      <c r="I571" s="106">
        <v>11965</v>
      </c>
      <c r="J571" s="106">
        <v>5765</v>
      </c>
      <c r="K571" s="106">
        <v>0</v>
      </c>
      <c r="L571" s="106">
        <v>937.65</v>
      </c>
      <c r="M571" s="107">
        <v>18667.650000000001</v>
      </c>
      <c r="O571" s="108">
        <v>0</v>
      </c>
      <c r="P571" s="105">
        <v>0</v>
      </c>
      <c r="Q571" s="109">
        <v>0.09</v>
      </c>
      <c r="R571" s="109">
        <v>2.2330953356684857E-3</v>
      </c>
      <c r="S571" s="110">
        <v>0</v>
      </c>
      <c r="U571" s="111">
        <v>17730</v>
      </c>
      <c r="V571" s="112">
        <v>0</v>
      </c>
      <c r="W571" s="112">
        <v>0</v>
      </c>
      <c r="X571" s="112">
        <v>0</v>
      </c>
      <c r="Y571" s="112">
        <v>938</v>
      </c>
      <c r="Z571" s="113">
        <v>18668</v>
      </c>
      <c r="AA571" s="93"/>
      <c r="AB571" s="111">
        <v>0</v>
      </c>
      <c r="AC571" s="112">
        <v>0</v>
      </c>
      <c r="AD571" s="112">
        <v>0</v>
      </c>
      <c r="AE571" s="112">
        <v>0</v>
      </c>
      <c r="AF571" s="112">
        <v>0</v>
      </c>
      <c r="AG571" s="113">
        <v>0</v>
      </c>
    </row>
    <row r="572" spans="1:33" x14ac:dyDescent="0.2">
      <c r="A572" s="101">
        <v>485</v>
      </c>
      <c r="B572" s="102">
        <v>485258107</v>
      </c>
      <c r="C572" s="103" t="s">
        <v>534</v>
      </c>
      <c r="D572" s="104">
        <v>258</v>
      </c>
      <c r="E572" s="103" t="s">
        <v>290</v>
      </c>
      <c r="F572" s="104">
        <v>107</v>
      </c>
      <c r="G572" s="103" t="s">
        <v>139</v>
      </c>
      <c r="H572" s="105">
        <v>1</v>
      </c>
      <c r="I572" s="106">
        <v>10556</v>
      </c>
      <c r="J572" s="106">
        <v>3832</v>
      </c>
      <c r="K572" s="106">
        <v>0</v>
      </c>
      <c r="L572" s="106">
        <v>937.65</v>
      </c>
      <c r="M572" s="107">
        <v>15325.65</v>
      </c>
      <c r="O572" s="108">
        <v>0</v>
      </c>
      <c r="P572" s="105">
        <v>0</v>
      </c>
      <c r="Q572" s="109">
        <v>0.09</v>
      </c>
      <c r="R572" s="109">
        <v>2.7372844045995989E-4</v>
      </c>
      <c r="S572" s="110">
        <v>0</v>
      </c>
      <c r="U572" s="111">
        <v>14388</v>
      </c>
      <c r="V572" s="112">
        <v>0</v>
      </c>
      <c r="W572" s="112">
        <v>0</v>
      </c>
      <c r="X572" s="112">
        <v>0</v>
      </c>
      <c r="Y572" s="112">
        <v>938</v>
      </c>
      <c r="Z572" s="113">
        <v>15326</v>
      </c>
      <c r="AA572" s="93"/>
      <c r="AB572" s="111">
        <v>0</v>
      </c>
      <c r="AC572" s="112">
        <v>0</v>
      </c>
      <c r="AD572" s="112">
        <v>0</v>
      </c>
      <c r="AE572" s="112">
        <v>0</v>
      </c>
      <c r="AF572" s="112">
        <v>0</v>
      </c>
      <c r="AG572" s="113">
        <v>0</v>
      </c>
    </row>
    <row r="573" spans="1:33" x14ac:dyDescent="0.2">
      <c r="A573" s="101">
        <v>485</v>
      </c>
      <c r="B573" s="102">
        <v>485258163</v>
      </c>
      <c r="C573" s="103" t="s">
        <v>534</v>
      </c>
      <c r="D573" s="104">
        <v>258</v>
      </c>
      <c r="E573" s="103" t="s">
        <v>290</v>
      </c>
      <c r="F573" s="104">
        <v>163</v>
      </c>
      <c r="G573" s="103" t="s">
        <v>195</v>
      </c>
      <c r="H573" s="105">
        <v>13</v>
      </c>
      <c r="I573" s="106">
        <v>11972</v>
      </c>
      <c r="J573" s="106">
        <v>134</v>
      </c>
      <c r="K573" s="106">
        <v>0</v>
      </c>
      <c r="L573" s="106">
        <v>937.65</v>
      </c>
      <c r="M573" s="107">
        <v>13043.65</v>
      </c>
      <c r="O573" s="108">
        <v>1.3892750758996129</v>
      </c>
      <c r="P573" s="105">
        <v>0</v>
      </c>
      <c r="Q573" s="109">
        <v>0.09</v>
      </c>
      <c r="R573" s="109">
        <v>9.7438916190428812E-2</v>
      </c>
      <c r="S573" s="110">
        <v>0</v>
      </c>
      <c r="U573" s="111">
        <v>174197</v>
      </c>
      <c r="V573" s="112">
        <v>0</v>
      </c>
      <c r="W573" s="112">
        <v>-16818.564068840715</v>
      </c>
      <c r="X573" s="112">
        <v>0</v>
      </c>
      <c r="Y573" s="112">
        <v>12190</v>
      </c>
      <c r="Z573" s="113">
        <v>169568.4359311593</v>
      </c>
      <c r="AA573" s="93"/>
      <c r="AB573" s="111">
        <v>5</v>
      </c>
      <c r="AC573" s="112">
        <v>1.3892750758996129</v>
      </c>
      <c r="AD573" s="112">
        <v>16818.564068840715</v>
      </c>
      <c r="AE573" s="112">
        <v>0</v>
      </c>
      <c r="AF573" s="112">
        <v>1303</v>
      </c>
      <c r="AG573" s="113">
        <v>18122</v>
      </c>
    </row>
    <row r="574" spans="1:33" x14ac:dyDescent="0.2">
      <c r="A574" s="101">
        <v>485</v>
      </c>
      <c r="B574" s="102">
        <v>485258229</v>
      </c>
      <c r="C574" s="103" t="s">
        <v>534</v>
      </c>
      <c r="D574" s="104">
        <v>258</v>
      </c>
      <c r="E574" s="103" t="s">
        <v>290</v>
      </c>
      <c r="F574" s="104">
        <v>229</v>
      </c>
      <c r="G574" s="103" t="s">
        <v>261</v>
      </c>
      <c r="H574" s="105">
        <v>20</v>
      </c>
      <c r="I574" s="106">
        <v>12799</v>
      </c>
      <c r="J574" s="106">
        <v>2451</v>
      </c>
      <c r="K574" s="106">
        <v>0</v>
      </c>
      <c r="L574" s="106">
        <v>937.65</v>
      </c>
      <c r="M574" s="107">
        <v>16187.65</v>
      </c>
      <c r="O574" s="108">
        <v>0</v>
      </c>
      <c r="P574" s="105">
        <v>0</v>
      </c>
      <c r="Q574" s="109">
        <v>0.09</v>
      </c>
      <c r="R574" s="109">
        <v>1.018698608098647E-2</v>
      </c>
      <c r="S574" s="110">
        <v>0</v>
      </c>
      <c r="U574" s="111">
        <v>305000</v>
      </c>
      <c r="V574" s="112">
        <v>0</v>
      </c>
      <c r="W574" s="112">
        <v>0</v>
      </c>
      <c r="X574" s="112">
        <v>0</v>
      </c>
      <c r="Y574" s="112">
        <v>18753</v>
      </c>
      <c r="Z574" s="113">
        <v>323753</v>
      </c>
      <c r="AA574" s="93"/>
      <c r="AB574" s="111">
        <v>2</v>
      </c>
      <c r="AC574" s="112">
        <v>0</v>
      </c>
      <c r="AD574" s="112">
        <v>0</v>
      </c>
      <c r="AE574" s="112">
        <v>0</v>
      </c>
      <c r="AF574" s="112">
        <v>0</v>
      </c>
      <c r="AG574" s="113">
        <v>0</v>
      </c>
    </row>
    <row r="575" spans="1:33" x14ac:dyDescent="0.2">
      <c r="A575" s="101">
        <v>485</v>
      </c>
      <c r="B575" s="102">
        <v>485258248</v>
      </c>
      <c r="C575" s="103" t="s">
        <v>534</v>
      </c>
      <c r="D575" s="104">
        <v>258</v>
      </c>
      <c r="E575" s="103" t="s">
        <v>290</v>
      </c>
      <c r="F575" s="104">
        <v>248</v>
      </c>
      <c r="G575" s="103" t="s">
        <v>280</v>
      </c>
      <c r="H575" s="105">
        <v>2</v>
      </c>
      <c r="I575" s="106">
        <v>9670</v>
      </c>
      <c r="J575" s="106">
        <v>746</v>
      </c>
      <c r="K575" s="106">
        <v>0</v>
      </c>
      <c r="L575" s="106">
        <v>937.65</v>
      </c>
      <c r="M575" s="107">
        <v>11353.65</v>
      </c>
      <c r="O575" s="108">
        <v>0</v>
      </c>
      <c r="P575" s="105">
        <v>0</v>
      </c>
      <c r="Q575" s="109">
        <v>0.09</v>
      </c>
      <c r="R575" s="109">
        <v>5.1945859619381911E-2</v>
      </c>
      <c r="S575" s="110">
        <v>0</v>
      </c>
      <c r="U575" s="111">
        <v>20832</v>
      </c>
      <c r="V575" s="112">
        <v>0</v>
      </c>
      <c r="W575" s="112">
        <v>0</v>
      </c>
      <c r="X575" s="112">
        <v>0</v>
      </c>
      <c r="Y575" s="112">
        <v>1876</v>
      </c>
      <c r="Z575" s="113">
        <v>22708</v>
      </c>
      <c r="AA575" s="93"/>
      <c r="AB575" s="111">
        <v>0</v>
      </c>
      <c r="AC575" s="112">
        <v>0</v>
      </c>
      <c r="AD575" s="112">
        <v>0</v>
      </c>
      <c r="AE575" s="112">
        <v>0</v>
      </c>
      <c r="AF575" s="112">
        <v>0</v>
      </c>
      <c r="AG575" s="113">
        <v>0</v>
      </c>
    </row>
    <row r="576" spans="1:33" x14ac:dyDescent="0.2">
      <c r="A576" s="101">
        <v>485</v>
      </c>
      <c r="B576" s="102">
        <v>485258258</v>
      </c>
      <c r="C576" s="103" t="s">
        <v>534</v>
      </c>
      <c r="D576" s="104">
        <v>258</v>
      </c>
      <c r="E576" s="103" t="s">
        <v>290</v>
      </c>
      <c r="F576" s="104">
        <v>258</v>
      </c>
      <c r="G576" s="103" t="s">
        <v>290</v>
      </c>
      <c r="H576" s="105">
        <v>439</v>
      </c>
      <c r="I576" s="106">
        <v>11439</v>
      </c>
      <c r="J576" s="106">
        <v>3298</v>
      </c>
      <c r="K576" s="106">
        <v>0</v>
      </c>
      <c r="L576" s="106">
        <v>937.65</v>
      </c>
      <c r="M576" s="107">
        <v>15674.65</v>
      </c>
      <c r="O576" s="108">
        <v>0</v>
      </c>
      <c r="P576" s="105">
        <v>0</v>
      </c>
      <c r="Q576" s="109">
        <v>0.09</v>
      </c>
      <c r="R576" s="109">
        <v>8.9657846514689291E-2</v>
      </c>
      <c r="S576" s="110">
        <v>0</v>
      </c>
      <c r="U576" s="111">
        <v>6469543</v>
      </c>
      <c r="V576" s="112">
        <v>0</v>
      </c>
      <c r="W576" s="112">
        <v>0</v>
      </c>
      <c r="X576" s="112">
        <v>0</v>
      </c>
      <c r="Y576" s="112">
        <v>411630</v>
      </c>
      <c r="Z576" s="113">
        <v>6881173</v>
      </c>
      <c r="AA576" s="93"/>
      <c r="AB576" s="111">
        <v>54</v>
      </c>
      <c r="AC576" s="112">
        <v>0</v>
      </c>
      <c r="AD576" s="112">
        <v>0</v>
      </c>
      <c r="AE576" s="112">
        <v>0</v>
      </c>
      <c r="AF576" s="112">
        <v>0</v>
      </c>
      <c r="AG576" s="113">
        <v>0</v>
      </c>
    </row>
    <row r="577" spans="1:33" x14ac:dyDescent="0.2">
      <c r="A577" s="101">
        <v>485</v>
      </c>
      <c r="B577" s="102">
        <v>485258291</v>
      </c>
      <c r="C577" s="103" t="s">
        <v>534</v>
      </c>
      <c r="D577" s="104">
        <v>258</v>
      </c>
      <c r="E577" s="103" t="s">
        <v>290</v>
      </c>
      <c r="F577" s="104">
        <v>291</v>
      </c>
      <c r="G577" s="103" t="s">
        <v>323</v>
      </c>
      <c r="H577" s="105">
        <v>2</v>
      </c>
      <c r="I577" s="106">
        <v>9670</v>
      </c>
      <c r="J577" s="106">
        <v>5329</v>
      </c>
      <c r="K577" s="106">
        <v>0</v>
      </c>
      <c r="L577" s="106">
        <v>937.65</v>
      </c>
      <c r="M577" s="107">
        <v>15936.65</v>
      </c>
      <c r="O577" s="108">
        <v>0</v>
      </c>
      <c r="P577" s="105">
        <v>0</v>
      </c>
      <c r="Q577" s="109">
        <v>0.09</v>
      </c>
      <c r="R577" s="109">
        <v>1.5155534596840336E-2</v>
      </c>
      <c r="S577" s="110">
        <v>0</v>
      </c>
      <c r="U577" s="111">
        <v>29998</v>
      </c>
      <c r="V577" s="112">
        <v>0</v>
      </c>
      <c r="W577" s="112">
        <v>0</v>
      </c>
      <c r="X577" s="112">
        <v>0</v>
      </c>
      <c r="Y577" s="112">
        <v>1876</v>
      </c>
      <c r="Z577" s="113">
        <v>31874</v>
      </c>
      <c r="AA577" s="93"/>
      <c r="AB577" s="111">
        <v>0</v>
      </c>
      <c r="AC577" s="112">
        <v>0</v>
      </c>
      <c r="AD577" s="112">
        <v>0</v>
      </c>
      <c r="AE577" s="112">
        <v>0</v>
      </c>
      <c r="AF577" s="112">
        <v>0</v>
      </c>
      <c r="AG577" s="113">
        <v>0</v>
      </c>
    </row>
    <row r="578" spans="1:33" x14ac:dyDescent="0.2">
      <c r="A578" s="101">
        <v>486</v>
      </c>
      <c r="B578" s="102">
        <v>486348017</v>
      </c>
      <c r="C578" s="103" t="s">
        <v>535</v>
      </c>
      <c r="D578" s="104">
        <v>348</v>
      </c>
      <c r="E578" s="103" t="s">
        <v>380</v>
      </c>
      <c r="F578" s="104">
        <v>17</v>
      </c>
      <c r="G578" s="103" t="s">
        <v>49</v>
      </c>
      <c r="H578" s="105">
        <v>1</v>
      </c>
      <c r="I578" s="106">
        <v>10730.931535531907</v>
      </c>
      <c r="J578" s="106">
        <v>2722</v>
      </c>
      <c r="K578" s="106">
        <v>0</v>
      </c>
      <c r="L578" s="106">
        <v>937.65</v>
      </c>
      <c r="M578" s="107">
        <v>14390.581535531906</v>
      </c>
      <c r="O578" s="108">
        <v>0</v>
      </c>
      <c r="P578" s="105">
        <v>0</v>
      </c>
      <c r="Q578" s="109">
        <v>0.09</v>
      </c>
      <c r="R578" s="109">
        <v>4.6491707120061947E-3</v>
      </c>
      <c r="S578" s="110">
        <v>0</v>
      </c>
      <c r="U578" s="111">
        <v>13453</v>
      </c>
      <c r="V578" s="112">
        <v>0</v>
      </c>
      <c r="W578" s="112">
        <v>0</v>
      </c>
      <c r="X578" s="112">
        <v>0</v>
      </c>
      <c r="Y578" s="112">
        <v>938</v>
      </c>
      <c r="Z578" s="113">
        <v>14391</v>
      </c>
      <c r="AA578" s="93"/>
      <c r="AB578" s="111">
        <v>0</v>
      </c>
      <c r="AC578" s="112">
        <v>0</v>
      </c>
      <c r="AD578" s="112">
        <v>0</v>
      </c>
      <c r="AE578" s="112">
        <v>0</v>
      </c>
      <c r="AF578" s="112">
        <v>0</v>
      </c>
      <c r="AG578" s="113">
        <v>0</v>
      </c>
    </row>
    <row r="579" spans="1:33" x14ac:dyDescent="0.2">
      <c r="A579" s="101">
        <v>486</v>
      </c>
      <c r="B579" s="102">
        <v>486348151</v>
      </c>
      <c r="C579" s="103" t="s">
        <v>535</v>
      </c>
      <c r="D579" s="104">
        <v>348</v>
      </c>
      <c r="E579" s="103" t="s">
        <v>380</v>
      </c>
      <c r="F579" s="104">
        <v>151</v>
      </c>
      <c r="G579" s="103" t="s">
        <v>183</v>
      </c>
      <c r="H579" s="105">
        <v>3</v>
      </c>
      <c r="I579" s="106">
        <v>10261</v>
      </c>
      <c r="J579" s="106">
        <v>1639</v>
      </c>
      <c r="K579" s="106">
        <v>0</v>
      </c>
      <c r="L579" s="106">
        <v>937.65</v>
      </c>
      <c r="M579" s="107">
        <v>12837.65</v>
      </c>
      <c r="O579" s="108">
        <v>0</v>
      </c>
      <c r="P579" s="105">
        <v>0</v>
      </c>
      <c r="Q579" s="109">
        <v>0.18</v>
      </c>
      <c r="R579" s="109">
        <v>8.1027567399686654E-3</v>
      </c>
      <c r="S579" s="110">
        <v>0</v>
      </c>
      <c r="U579" s="111">
        <v>35700</v>
      </c>
      <c r="V579" s="112">
        <v>0</v>
      </c>
      <c r="W579" s="112">
        <v>0</v>
      </c>
      <c r="X579" s="112">
        <v>0</v>
      </c>
      <c r="Y579" s="112">
        <v>2814</v>
      </c>
      <c r="Z579" s="113">
        <v>38514</v>
      </c>
      <c r="AA579" s="93"/>
      <c r="AB579" s="111">
        <v>0</v>
      </c>
      <c r="AC579" s="112">
        <v>0</v>
      </c>
      <c r="AD579" s="112">
        <v>0</v>
      </c>
      <c r="AE579" s="112">
        <v>0</v>
      </c>
      <c r="AF579" s="112">
        <v>0</v>
      </c>
      <c r="AG579" s="113">
        <v>0</v>
      </c>
    </row>
    <row r="580" spans="1:33" x14ac:dyDescent="0.2">
      <c r="A580" s="101">
        <v>486</v>
      </c>
      <c r="B580" s="102">
        <v>486348186</v>
      </c>
      <c r="C580" s="103" t="s">
        <v>535</v>
      </c>
      <c r="D580" s="104">
        <v>348</v>
      </c>
      <c r="E580" s="103" t="s">
        <v>380</v>
      </c>
      <c r="F580" s="104">
        <v>186</v>
      </c>
      <c r="G580" s="103" t="s">
        <v>218</v>
      </c>
      <c r="H580" s="105">
        <v>3</v>
      </c>
      <c r="I580" s="106">
        <v>15988</v>
      </c>
      <c r="J580" s="106">
        <v>6614</v>
      </c>
      <c r="K580" s="106">
        <v>0</v>
      </c>
      <c r="L580" s="106">
        <v>937.65</v>
      </c>
      <c r="M580" s="107">
        <v>23539.65</v>
      </c>
      <c r="O580" s="108">
        <v>0</v>
      </c>
      <c r="P580" s="105">
        <v>0</v>
      </c>
      <c r="Q580" s="109">
        <v>0.09</v>
      </c>
      <c r="R580" s="109">
        <v>4.8422182304749296E-3</v>
      </c>
      <c r="S580" s="110">
        <v>0</v>
      </c>
      <c r="U580" s="111">
        <v>67806</v>
      </c>
      <c r="V580" s="112">
        <v>0</v>
      </c>
      <c r="W580" s="112">
        <v>0</v>
      </c>
      <c r="X580" s="112">
        <v>0</v>
      </c>
      <c r="Y580" s="112">
        <v>2813</v>
      </c>
      <c r="Z580" s="113">
        <v>70619</v>
      </c>
      <c r="AA580" s="93"/>
      <c r="AB580" s="111">
        <v>0</v>
      </c>
      <c r="AC580" s="112">
        <v>0</v>
      </c>
      <c r="AD580" s="112">
        <v>0</v>
      </c>
      <c r="AE580" s="112">
        <v>0</v>
      </c>
      <c r="AF580" s="112">
        <v>0</v>
      </c>
      <c r="AG580" s="113">
        <v>0</v>
      </c>
    </row>
    <row r="581" spans="1:33" x14ac:dyDescent="0.2">
      <c r="A581" s="101">
        <v>486</v>
      </c>
      <c r="B581" s="102">
        <v>486348214</v>
      </c>
      <c r="C581" s="103" t="s">
        <v>535</v>
      </c>
      <c r="D581" s="104">
        <v>348</v>
      </c>
      <c r="E581" s="103" t="s">
        <v>380</v>
      </c>
      <c r="F581" s="104">
        <v>214</v>
      </c>
      <c r="G581" s="103" t="s">
        <v>246</v>
      </c>
      <c r="H581" s="105">
        <v>1</v>
      </c>
      <c r="I581" s="106">
        <v>9123</v>
      </c>
      <c r="J581" s="106">
        <v>1743</v>
      </c>
      <c r="K581" s="106">
        <v>0</v>
      </c>
      <c r="L581" s="106">
        <v>937.65</v>
      </c>
      <c r="M581" s="107">
        <v>11803.65</v>
      </c>
      <c r="O581" s="108">
        <v>0</v>
      </c>
      <c r="P581" s="105">
        <v>0</v>
      </c>
      <c r="Q581" s="109">
        <v>0.09</v>
      </c>
      <c r="R581" s="109">
        <v>1.5243957835944727E-3</v>
      </c>
      <c r="S581" s="110">
        <v>0</v>
      </c>
      <c r="U581" s="111">
        <v>10866</v>
      </c>
      <c r="V581" s="112">
        <v>0</v>
      </c>
      <c r="W581" s="112">
        <v>0</v>
      </c>
      <c r="X581" s="112">
        <v>0</v>
      </c>
      <c r="Y581" s="112">
        <v>938</v>
      </c>
      <c r="Z581" s="113">
        <v>11804</v>
      </c>
      <c r="AA581" s="93"/>
      <c r="AB581" s="111">
        <v>0</v>
      </c>
      <c r="AC581" s="112">
        <v>0</v>
      </c>
      <c r="AD581" s="112">
        <v>0</v>
      </c>
      <c r="AE581" s="112">
        <v>0</v>
      </c>
      <c r="AF581" s="112">
        <v>0</v>
      </c>
      <c r="AG581" s="113">
        <v>0</v>
      </c>
    </row>
    <row r="582" spans="1:33" x14ac:dyDescent="0.2">
      <c r="A582" s="101">
        <v>486</v>
      </c>
      <c r="B582" s="102">
        <v>486348226</v>
      </c>
      <c r="C582" s="103" t="s">
        <v>535</v>
      </c>
      <c r="D582" s="104">
        <v>348</v>
      </c>
      <c r="E582" s="103" t="s">
        <v>380</v>
      </c>
      <c r="F582" s="104">
        <v>226</v>
      </c>
      <c r="G582" s="103" t="s">
        <v>258</v>
      </c>
      <c r="H582" s="105">
        <v>2</v>
      </c>
      <c r="I582" s="106">
        <v>11333.853438325716</v>
      </c>
      <c r="J582" s="106">
        <v>1329</v>
      </c>
      <c r="K582" s="106">
        <v>0</v>
      </c>
      <c r="L582" s="106">
        <v>937.65</v>
      </c>
      <c r="M582" s="107">
        <v>13600.503438325715</v>
      </c>
      <c r="O582" s="108">
        <v>0</v>
      </c>
      <c r="P582" s="105">
        <v>0</v>
      </c>
      <c r="Q582" s="109">
        <v>0.09</v>
      </c>
      <c r="R582" s="109">
        <v>1.6077331371431611E-2</v>
      </c>
      <c r="S582" s="110">
        <v>0</v>
      </c>
      <c r="U582" s="111">
        <v>25326</v>
      </c>
      <c r="V582" s="112">
        <v>0</v>
      </c>
      <c r="W582" s="112">
        <v>0</v>
      </c>
      <c r="X582" s="112">
        <v>0</v>
      </c>
      <c r="Y582" s="112">
        <v>1876</v>
      </c>
      <c r="Z582" s="113">
        <v>27202</v>
      </c>
      <c r="AA582" s="93"/>
      <c r="AB582" s="111">
        <v>0</v>
      </c>
      <c r="AC582" s="112">
        <v>0</v>
      </c>
      <c r="AD582" s="112">
        <v>0</v>
      </c>
      <c r="AE582" s="112">
        <v>0</v>
      </c>
      <c r="AF582" s="112">
        <v>0</v>
      </c>
      <c r="AG582" s="113">
        <v>0</v>
      </c>
    </row>
    <row r="583" spans="1:33" x14ac:dyDescent="0.2">
      <c r="A583" s="101">
        <v>486</v>
      </c>
      <c r="B583" s="102">
        <v>486348271</v>
      </c>
      <c r="C583" s="103" t="s">
        <v>535</v>
      </c>
      <c r="D583" s="104">
        <v>348</v>
      </c>
      <c r="E583" s="103" t="s">
        <v>380</v>
      </c>
      <c r="F583" s="104">
        <v>271</v>
      </c>
      <c r="G583" s="103" t="s">
        <v>303</v>
      </c>
      <c r="H583" s="105">
        <v>2</v>
      </c>
      <c r="I583" s="106">
        <v>13666</v>
      </c>
      <c r="J583" s="106">
        <v>3848</v>
      </c>
      <c r="K583" s="106">
        <v>0</v>
      </c>
      <c r="L583" s="106">
        <v>937.65</v>
      </c>
      <c r="M583" s="107">
        <v>18451.650000000001</v>
      </c>
      <c r="O583" s="108">
        <v>0</v>
      </c>
      <c r="P583" s="105">
        <v>0</v>
      </c>
      <c r="Q583" s="109">
        <v>0.09</v>
      </c>
      <c r="R583" s="109">
        <v>4.997476768941367E-3</v>
      </c>
      <c r="S583" s="110">
        <v>0</v>
      </c>
      <c r="U583" s="111">
        <v>35028</v>
      </c>
      <c r="V583" s="112">
        <v>0</v>
      </c>
      <c r="W583" s="112">
        <v>0</v>
      </c>
      <c r="X583" s="112">
        <v>0</v>
      </c>
      <c r="Y583" s="112">
        <v>1876</v>
      </c>
      <c r="Z583" s="113">
        <v>36904</v>
      </c>
      <c r="AA583" s="93"/>
      <c r="AB583" s="111">
        <v>0</v>
      </c>
      <c r="AC583" s="112">
        <v>0</v>
      </c>
      <c r="AD583" s="112">
        <v>0</v>
      </c>
      <c r="AE583" s="112">
        <v>0</v>
      </c>
      <c r="AF583" s="112">
        <v>0</v>
      </c>
      <c r="AG583" s="113">
        <v>0</v>
      </c>
    </row>
    <row r="584" spans="1:33" x14ac:dyDescent="0.2">
      <c r="A584" s="101">
        <v>486</v>
      </c>
      <c r="B584" s="102">
        <v>486348277</v>
      </c>
      <c r="C584" s="103" t="s">
        <v>535</v>
      </c>
      <c r="D584" s="104">
        <v>348</v>
      </c>
      <c r="E584" s="103" t="s">
        <v>380</v>
      </c>
      <c r="F584" s="104">
        <v>277</v>
      </c>
      <c r="G584" s="103" t="s">
        <v>309</v>
      </c>
      <c r="H584" s="105">
        <v>1</v>
      </c>
      <c r="I584" s="106">
        <v>13268.669946648453</v>
      </c>
      <c r="J584" s="106">
        <v>97</v>
      </c>
      <c r="K584" s="106">
        <v>0</v>
      </c>
      <c r="L584" s="106">
        <v>937.65</v>
      </c>
      <c r="M584" s="107">
        <v>14303.319946648453</v>
      </c>
      <c r="O584" s="108">
        <v>0</v>
      </c>
      <c r="P584" s="105">
        <v>0</v>
      </c>
      <c r="Q584" s="109">
        <v>0.18</v>
      </c>
      <c r="R584" s="109">
        <v>3.5731225911667649E-2</v>
      </c>
      <c r="S584" s="110">
        <v>0</v>
      </c>
      <c r="U584" s="111">
        <v>13366</v>
      </c>
      <c r="V584" s="112">
        <v>0</v>
      </c>
      <c r="W584" s="112">
        <v>0</v>
      </c>
      <c r="X584" s="112">
        <v>0</v>
      </c>
      <c r="Y584" s="112">
        <v>938</v>
      </c>
      <c r="Z584" s="113">
        <v>14304</v>
      </c>
      <c r="AA584" s="93"/>
      <c r="AB584" s="111">
        <v>0</v>
      </c>
      <c r="AC584" s="112">
        <v>0</v>
      </c>
      <c r="AD584" s="112">
        <v>0</v>
      </c>
      <c r="AE584" s="112">
        <v>0</v>
      </c>
      <c r="AF584" s="112">
        <v>0</v>
      </c>
      <c r="AG584" s="113">
        <v>0</v>
      </c>
    </row>
    <row r="585" spans="1:33" x14ac:dyDescent="0.2">
      <c r="A585" s="101">
        <v>486</v>
      </c>
      <c r="B585" s="102">
        <v>486348316</v>
      </c>
      <c r="C585" s="103" t="s">
        <v>535</v>
      </c>
      <c r="D585" s="104">
        <v>348</v>
      </c>
      <c r="E585" s="103" t="s">
        <v>380</v>
      </c>
      <c r="F585" s="104">
        <v>316</v>
      </c>
      <c r="G585" s="103" t="s">
        <v>348</v>
      </c>
      <c r="H585" s="105">
        <v>5</v>
      </c>
      <c r="I585" s="106">
        <v>9123</v>
      </c>
      <c r="J585" s="106">
        <v>1270</v>
      </c>
      <c r="K585" s="106">
        <v>0</v>
      </c>
      <c r="L585" s="106">
        <v>937.65</v>
      </c>
      <c r="M585" s="107">
        <v>11330.65</v>
      </c>
      <c r="O585" s="108">
        <v>0</v>
      </c>
      <c r="P585" s="105">
        <v>0</v>
      </c>
      <c r="Q585" s="109">
        <v>0.18</v>
      </c>
      <c r="R585" s="109">
        <v>8.1359077354256869E-3</v>
      </c>
      <c r="S585" s="110">
        <v>0</v>
      </c>
      <c r="U585" s="111">
        <v>51965</v>
      </c>
      <c r="V585" s="112">
        <v>0</v>
      </c>
      <c r="W585" s="112">
        <v>0</v>
      </c>
      <c r="X585" s="112">
        <v>0</v>
      </c>
      <c r="Y585" s="112">
        <v>4689</v>
      </c>
      <c r="Z585" s="113">
        <v>56654</v>
      </c>
      <c r="AA585" s="93"/>
      <c r="AB585" s="111">
        <v>0</v>
      </c>
      <c r="AC585" s="112">
        <v>0</v>
      </c>
      <c r="AD585" s="112">
        <v>0</v>
      </c>
      <c r="AE585" s="112">
        <v>0</v>
      </c>
      <c r="AF585" s="112">
        <v>0</v>
      </c>
      <c r="AG585" s="113">
        <v>0</v>
      </c>
    </row>
    <row r="586" spans="1:33" x14ac:dyDescent="0.2">
      <c r="A586" s="101">
        <v>486</v>
      </c>
      <c r="B586" s="102">
        <v>486348348</v>
      </c>
      <c r="C586" s="103" t="s">
        <v>535</v>
      </c>
      <c r="D586" s="104">
        <v>348</v>
      </c>
      <c r="E586" s="103" t="s">
        <v>380</v>
      </c>
      <c r="F586" s="104">
        <v>348</v>
      </c>
      <c r="G586" s="103" t="s">
        <v>380</v>
      </c>
      <c r="H586" s="105">
        <v>643</v>
      </c>
      <c r="I586" s="106">
        <v>12936</v>
      </c>
      <c r="J586" s="106">
        <v>124</v>
      </c>
      <c r="K586" s="106">
        <v>0</v>
      </c>
      <c r="L586" s="106">
        <v>937.65</v>
      </c>
      <c r="M586" s="107">
        <v>13997.65</v>
      </c>
      <c r="O586" s="108">
        <v>0</v>
      </c>
      <c r="P586" s="105">
        <v>0</v>
      </c>
      <c r="Q586" s="109">
        <v>0.09</v>
      </c>
      <c r="R586" s="109">
        <v>6.4330786188733655E-2</v>
      </c>
      <c r="S586" s="110">
        <v>0</v>
      </c>
      <c r="U586" s="111">
        <v>8397580</v>
      </c>
      <c r="V586" s="112">
        <v>0</v>
      </c>
      <c r="W586" s="112">
        <v>0</v>
      </c>
      <c r="X586" s="112">
        <v>0</v>
      </c>
      <c r="Y586" s="112">
        <v>602909</v>
      </c>
      <c r="Z586" s="113">
        <v>9000489</v>
      </c>
      <c r="AA586" s="93"/>
      <c r="AB586" s="111">
        <v>0</v>
      </c>
      <c r="AC586" s="112">
        <v>0</v>
      </c>
      <c r="AD586" s="112">
        <v>0</v>
      </c>
      <c r="AE586" s="112">
        <v>0</v>
      </c>
      <c r="AF586" s="112">
        <v>0</v>
      </c>
      <c r="AG586" s="113">
        <v>0</v>
      </c>
    </row>
    <row r="587" spans="1:33" x14ac:dyDescent="0.2">
      <c r="A587" s="101">
        <v>486</v>
      </c>
      <c r="B587" s="102">
        <v>486348620</v>
      </c>
      <c r="C587" s="103" t="s">
        <v>535</v>
      </c>
      <c r="D587" s="104">
        <v>348</v>
      </c>
      <c r="E587" s="103" t="s">
        <v>380</v>
      </c>
      <c r="F587" s="104">
        <v>620</v>
      </c>
      <c r="G587" s="103" t="s">
        <v>393</v>
      </c>
      <c r="H587" s="105">
        <v>2</v>
      </c>
      <c r="I587" s="106">
        <v>10406.128251212411</v>
      </c>
      <c r="J587" s="106">
        <v>4181</v>
      </c>
      <c r="K587" s="106">
        <v>0</v>
      </c>
      <c r="L587" s="106">
        <v>937.65</v>
      </c>
      <c r="M587" s="107">
        <v>15524.77825121241</v>
      </c>
      <c r="O587" s="108">
        <v>0</v>
      </c>
      <c r="P587" s="105">
        <v>0</v>
      </c>
      <c r="Q587" s="109">
        <v>0.09</v>
      </c>
      <c r="R587" s="109">
        <v>2.0300976159854215E-2</v>
      </c>
      <c r="S587" s="110">
        <v>0</v>
      </c>
      <c r="U587" s="111">
        <v>29174</v>
      </c>
      <c r="V587" s="112">
        <v>0</v>
      </c>
      <c r="W587" s="112">
        <v>0</v>
      </c>
      <c r="X587" s="112">
        <v>0</v>
      </c>
      <c r="Y587" s="112">
        <v>1876</v>
      </c>
      <c r="Z587" s="113">
        <v>31050</v>
      </c>
      <c r="AA587" s="93"/>
      <c r="AB587" s="111">
        <v>0</v>
      </c>
      <c r="AC587" s="112">
        <v>0</v>
      </c>
      <c r="AD587" s="112">
        <v>0</v>
      </c>
      <c r="AE587" s="112">
        <v>0</v>
      </c>
      <c r="AF587" s="112">
        <v>0</v>
      </c>
      <c r="AG587" s="113">
        <v>0</v>
      </c>
    </row>
    <row r="588" spans="1:33" x14ac:dyDescent="0.2">
      <c r="A588" s="101">
        <v>486</v>
      </c>
      <c r="B588" s="102">
        <v>486348767</v>
      </c>
      <c r="C588" s="103" t="s">
        <v>535</v>
      </c>
      <c r="D588" s="104">
        <v>348</v>
      </c>
      <c r="E588" s="103" t="s">
        <v>380</v>
      </c>
      <c r="F588" s="104">
        <v>767</v>
      </c>
      <c r="G588" s="103" t="s">
        <v>437</v>
      </c>
      <c r="H588" s="105">
        <v>3</v>
      </c>
      <c r="I588" s="106">
        <v>11903.439164296964</v>
      </c>
      <c r="J588" s="106">
        <v>2629</v>
      </c>
      <c r="K588" s="106">
        <v>0</v>
      </c>
      <c r="L588" s="106">
        <v>937.65</v>
      </c>
      <c r="M588" s="107">
        <v>15470.089164296964</v>
      </c>
      <c r="O588" s="108">
        <v>0</v>
      </c>
      <c r="P588" s="105">
        <v>0</v>
      </c>
      <c r="Q588" s="109">
        <v>0.09</v>
      </c>
      <c r="R588" s="109">
        <v>2.9401509639504761E-2</v>
      </c>
      <c r="S588" s="110">
        <v>0</v>
      </c>
      <c r="U588" s="111">
        <v>43596</v>
      </c>
      <c r="V588" s="112">
        <v>0</v>
      </c>
      <c r="W588" s="112">
        <v>0</v>
      </c>
      <c r="X588" s="112">
        <v>0</v>
      </c>
      <c r="Y588" s="112">
        <v>2814</v>
      </c>
      <c r="Z588" s="113">
        <v>46410</v>
      </c>
      <c r="AA588" s="93"/>
      <c r="AB588" s="111">
        <v>0</v>
      </c>
      <c r="AC588" s="112">
        <v>0</v>
      </c>
      <c r="AD588" s="112">
        <v>0</v>
      </c>
      <c r="AE588" s="112">
        <v>0</v>
      </c>
      <c r="AF588" s="112">
        <v>0</v>
      </c>
      <c r="AG588" s="113">
        <v>0</v>
      </c>
    </row>
    <row r="589" spans="1:33" x14ac:dyDescent="0.2">
      <c r="A589" s="101">
        <v>487</v>
      </c>
      <c r="B589" s="102">
        <v>487049031</v>
      </c>
      <c r="C589" s="103" t="s">
        <v>536</v>
      </c>
      <c r="D589" s="104">
        <v>49</v>
      </c>
      <c r="E589" s="103" t="s">
        <v>81</v>
      </c>
      <c r="F589" s="104">
        <v>31</v>
      </c>
      <c r="G589" s="103" t="s">
        <v>63</v>
      </c>
      <c r="H589" s="105">
        <v>4</v>
      </c>
      <c r="I589" s="106">
        <v>11425</v>
      </c>
      <c r="J589" s="106">
        <v>5446</v>
      </c>
      <c r="K589" s="106">
        <v>0</v>
      </c>
      <c r="L589" s="106">
        <v>937.65</v>
      </c>
      <c r="M589" s="107">
        <v>17808.650000000001</v>
      </c>
      <c r="O589" s="108">
        <v>0</v>
      </c>
      <c r="P589" s="105">
        <v>0</v>
      </c>
      <c r="Q589" s="109">
        <v>0.09</v>
      </c>
      <c r="R589" s="109">
        <v>2.3056596760600807E-2</v>
      </c>
      <c r="S589" s="110">
        <v>0</v>
      </c>
      <c r="U589" s="111">
        <v>67484</v>
      </c>
      <c r="V589" s="112">
        <v>0</v>
      </c>
      <c r="W589" s="112">
        <v>0</v>
      </c>
      <c r="X589" s="112">
        <v>0</v>
      </c>
      <c r="Y589" s="112">
        <v>3751</v>
      </c>
      <c r="Z589" s="113">
        <v>71235</v>
      </c>
      <c r="AA589" s="93"/>
      <c r="AB589" s="111">
        <v>0</v>
      </c>
      <c r="AC589" s="112">
        <v>0</v>
      </c>
      <c r="AD589" s="112">
        <v>0</v>
      </c>
      <c r="AE589" s="112">
        <v>0</v>
      </c>
      <c r="AF589" s="112">
        <v>0</v>
      </c>
      <c r="AG589" s="113">
        <v>0</v>
      </c>
    </row>
    <row r="590" spans="1:33" x14ac:dyDescent="0.2">
      <c r="A590" s="101">
        <v>487</v>
      </c>
      <c r="B590" s="102">
        <v>487049035</v>
      </c>
      <c r="C590" s="103" t="s">
        <v>536</v>
      </c>
      <c r="D590" s="104">
        <v>49</v>
      </c>
      <c r="E590" s="103" t="s">
        <v>81</v>
      </c>
      <c r="F590" s="104">
        <v>35</v>
      </c>
      <c r="G590" s="103" t="s">
        <v>67</v>
      </c>
      <c r="H590" s="105">
        <v>49</v>
      </c>
      <c r="I590" s="106">
        <v>13355</v>
      </c>
      <c r="J590" s="106">
        <v>4605</v>
      </c>
      <c r="K590" s="106">
        <v>0</v>
      </c>
      <c r="L590" s="106">
        <v>937.65</v>
      </c>
      <c r="M590" s="107">
        <v>18897.650000000001</v>
      </c>
      <c r="O590" s="108">
        <v>0</v>
      </c>
      <c r="P590" s="105">
        <v>0</v>
      </c>
      <c r="Q590" s="109">
        <v>0.18</v>
      </c>
      <c r="R590" s="109">
        <v>0.16912741853149985</v>
      </c>
      <c r="S590" s="110">
        <v>0</v>
      </c>
      <c r="U590" s="111">
        <v>880040</v>
      </c>
      <c r="V590" s="112">
        <v>0</v>
      </c>
      <c r="W590" s="112">
        <v>0</v>
      </c>
      <c r="X590" s="112">
        <v>0</v>
      </c>
      <c r="Y590" s="112">
        <v>45946</v>
      </c>
      <c r="Z590" s="113">
        <v>925986</v>
      </c>
      <c r="AA590" s="93"/>
      <c r="AB590" s="111">
        <v>0</v>
      </c>
      <c r="AC590" s="112">
        <v>0</v>
      </c>
      <c r="AD590" s="112">
        <v>0</v>
      </c>
      <c r="AE590" s="112">
        <v>0</v>
      </c>
      <c r="AF590" s="112">
        <v>0</v>
      </c>
      <c r="AG590" s="113">
        <v>0</v>
      </c>
    </row>
    <row r="591" spans="1:33" x14ac:dyDescent="0.2">
      <c r="A591" s="101">
        <v>487</v>
      </c>
      <c r="B591" s="102">
        <v>487049044</v>
      </c>
      <c r="C591" s="103" t="s">
        <v>536</v>
      </c>
      <c r="D591" s="104">
        <v>49</v>
      </c>
      <c r="E591" s="103" t="s">
        <v>81</v>
      </c>
      <c r="F591" s="104">
        <v>44</v>
      </c>
      <c r="G591" s="103" t="s">
        <v>76</v>
      </c>
      <c r="H591" s="105">
        <v>1</v>
      </c>
      <c r="I591" s="106">
        <v>10460</v>
      </c>
      <c r="J591" s="106">
        <v>211</v>
      </c>
      <c r="K591" s="106">
        <v>0</v>
      </c>
      <c r="L591" s="106">
        <v>937.65</v>
      </c>
      <c r="M591" s="107">
        <v>11608.65</v>
      </c>
      <c r="O591" s="108">
        <v>0</v>
      </c>
      <c r="P591" s="105">
        <v>0</v>
      </c>
      <c r="Q591" s="109">
        <v>0.18</v>
      </c>
      <c r="R591" s="109">
        <v>6.2873237656336595E-2</v>
      </c>
      <c r="S591" s="110">
        <v>0</v>
      </c>
      <c r="U591" s="111">
        <v>10671</v>
      </c>
      <c r="V591" s="112">
        <v>0</v>
      </c>
      <c r="W591" s="112">
        <v>0</v>
      </c>
      <c r="X591" s="112">
        <v>0</v>
      </c>
      <c r="Y591" s="112">
        <v>938</v>
      </c>
      <c r="Z591" s="113">
        <v>11609</v>
      </c>
      <c r="AA591" s="93"/>
      <c r="AB591" s="111">
        <v>0</v>
      </c>
      <c r="AC591" s="112">
        <v>0</v>
      </c>
      <c r="AD591" s="112">
        <v>0</v>
      </c>
      <c r="AE591" s="112">
        <v>0</v>
      </c>
      <c r="AF591" s="112">
        <v>0</v>
      </c>
      <c r="AG591" s="113">
        <v>0</v>
      </c>
    </row>
    <row r="592" spans="1:33" x14ac:dyDescent="0.2">
      <c r="A592" s="101">
        <v>487</v>
      </c>
      <c r="B592" s="102">
        <v>487049046</v>
      </c>
      <c r="C592" s="103" t="s">
        <v>536</v>
      </c>
      <c r="D592" s="104">
        <v>49</v>
      </c>
      <c r="E592" s="103" t="s">
        <v>81</v>
      </c>
      <c r="F592" s="104">
        <v>46</v>
      </c>
      <c r="G592" s="103" t="s">
        <v>78</v>
      </c>
      <c r="H592" s="105">
        <v>2</v>
      </c>
      <c r="I592" s="106">
        <v>14496</v>
      </c>
      <c r="J592" s="106">
        <v>11529</v>
      </c>
      <c r="K592" s="106">
        <v>0</v>
      </c>
      <c r="L592" s="106">
        <v>937.65</v>
      </c>
      <c r="M592" s="107">
        <v>26962.65</v>
      </c>
      <c r="O592" s="108">
        <v>0</v>
      </c>
      <c r="P592" s="105">
        <v>0</v>
      </c>
      <c r="Q592" s="109">
        <v>0.09</v>
      </c>
      <c r="R592" s="109">
        <v>3.5092058353385509E-4</v>
      </c>
      <c r="S592" s="110">
        <v>0</v>
      </c>
      <c r="U592" s="111">
        <v>52050</v>
      </c>
      <c r="V592" s="112">
        <v>0</v>
      </c>
      <c r="W592" s="112">
        <v>0</v>
      </c>
      <c r="X592" s="112">
        <v>0</v>
      </c>
      <c r="Y592" s="112">
        <v>1876</v>
      </c>
      <c r="Z592" s="113">
        <v>53926</v>
      </c>
      <c r="AA592" s="93"/>
      <c r="AB592" s="111">
        <v>0</v>
      </c>
      <c r="AC592" s="112">
        <v>0</v>
      </c>
      <c r="AD592" s="112">
        <v>0</v>
      </c>
      <c r="AE592" s="112">
        <v>0</v>
      </c>
      <c r="AF592" s="112">
        <v>0</v>
      </c>
      <c r="AG592" s="113">
        <v>0</v>
      </c>
    </row>
    <row r="593" spans="1:33" x14ac:dyDescent="0.2">
      <c r="A593" s="101">
        <v>487</v>
      </c>
      <c r="B593" s="102">
        <v>487049048</v>
      </c>
      <c r="C593" s="103" t="s">
        <v>536</v>
      </c>
      <c r="D593" s="104">
        <v>49</v>
      </c>
      <c r="E593" s="103" t="s">
        <v>81</v>
      </c>
      <c r="F593" s="104">
        <v>48</v>
      </c>
      <c r="G593" s="103" t="s">
        <v>80</v>
      </c>
      <c r="H593" s="105">
        <v>1</v>
      </c>
      <c r="I593" s="106">
        <v>11098.353773469309</v>
      </c>
      <c r="J593" s="106">
        <v>8986</v>
      </c>
      <c r="K593" s="106">
        <v>0</v>
      </c>
      <c r="L593" s="106">
        <v>937.65</v>
      </c>
      <c r="M593" s="107">
        <v>21022.003773469311</v>
      </c>
      <c r="O593" s="108">
        <v>0</v>
      </c>
      <c r="P593" s="105">
        <v>0</v>
      </c>
      <c r="Q593" s="109">
        <v>0.09</v>
      </c>
      <c r="R593" s="109">
        <v>1.64275163066545E-3</v>
      </c>
      <c r="S593" s="110">
        <v>0</v>
      </c>
      <c r="U593" s="111">
        <v>20084</v>
      </c>
      <c r="V593" s="112">
        <v>0</v>
      </c>
      <c r="W593" s="112">
        <v>0</v>
      </c>
      <c r="X593" s="112">
        <v>0</v>
      </c>
      <c r="Y593" s="112">
        <v>938</v>
      </c>
      <c r="Z593" s="113">
        <v>21022</v>
      </c>
      <c r="AA593" s="93"/>
      <c r="AB593" s="111">
        <v>0</v>
      </c>
      <c r="AC593" s="112">
        <v>0</v>
      </c>
      <c r="AD593" s="112">
        <v>0</v>
      </c>
      <c r="AE593" s="112">
        <v>0</v>
      </c>
      <c r="AF593" s="112">
        <v>0</v>
      </c>
      <c r="AG593" s="113">
        <v>0</v>
      </c>
    </row>
    <row r="594" spans="1:33" x14ac:dyDescent="0.2">
      <c r="A594" s="101">
        <v>487</v>
      </c>
      <c r="B594" s="102">
        <v>487049049</v>
      </c>
      <c r="C594" s="103" t="s">
        <v>536</v>
      </c>
      <c r="D594" s="104">
        <v>49</v>
      </c>
      <c r="E594" s="103" t="s">
        <v>81</v>
      </c>
      <c r="F594" s="104">
        <v>49</v>
      </c>
      <c r="G594" s="103" t="s">
        <v>81</v>
      </c>
      <c r="H594" s="105">
        <v>54</v>
      </c>
      <c r="I594" s="106">
        <v>13602</v>
      </c>
      <c r="J594" s="106">
        <v>17136</v>
      </c>
      <c r="K594" s="106">
        <v>0</v>
      </c>
      <c r="L594" s="106">
        <v>937.65</v>
      </c>
      <c r="M594" s="107">
        <v>31675.65</v>
      </c>
      <c r="O594" s="108">
        <v>0</v>
      </c>
      <c r="P594" s="105">
        <v>0</v>
      </c>
      <c r="Q594" s="109">
        <v>0.09</v>
      </c>
      <c r="R594" s="109">
        <v>7.6894325696692134E-2</v>
      </c>
      <c r="S594" s="110">
        <v>0</v>
      </c>
      <c r="U594" s="111">
        <v>1659852</v>
      </c>
      <c r="V594" s="112">
        <v>0</v>
      </c>
      <c r="W594" s="112">
        <v>0</v>
      </c>
      <c r="X594" s="112">
        <v>0</v>
      </c>
      <c r="Y594" s="112">
        <v>50634</v>
      </c>
      <c r="Z594" s="113">
        <v>1710486</v>
      </c>
      <c r="AA594" s="93"/>
      <c r="AB594" s="111">
        <v>0</v>
      </c>
      <c r="AC594" s="112">
        <v>0</v>
      </c>
      <c r="AD594" s="112">
        <v>0</v>
      </c>
      <c r="AE594" s="112">
        <v>0</v>
      </c>
      <c r="AF594" s="112">
        <v>0</v>
      </c>
      <c r="AG594" s="113">
        <v>0</v>
      </c>
    </row>
    <row r="595" spans="1:33" x14ac:dyDescent="0.2">
      <c r="A595" s="101">
        <v>487</v>
      </c>
      <c r="B595" s="102">
        <v>487049057</v>
      </c>
      <c r="C595" s="103" t="s">
        <v>536</v>
      </c>
      <c r="D595" s="104">
        <v>49</v>
      </c>
      <c r="E595" s="103" t="s">
        <v>81</v>
      </c>
      <c r="F595" s="104">
        <v>57</v>
      </c>
      <c r="G595" s="103" t="s">
        <v>89</v>
      </c>
      <c r="H595" s="105">
        <v>9</v>
      </c>
      <c r="I595" s="106">
        <v>11220</v>
      </c>
      <c r="J595" s="106">
        <v>272</v>
      </c>
      <c r="K595" s="106">
        <v>0</v>
      </c>
      <c r="L595" s="106">
        <v>937.65</v>
      </c>
      <c r="M595" s="107">
        <v>12429.65</v>
      </c>
      <c r="O595" s="108">
        <v>0</v>
      </c>
      <c r="P595" s="105">
        <v>0</v>
      </c>
      <c r="Q595" s="109">
        <v>0.18</v>
      </c>
      <c r="R595" s="109">
        <v>0.13557285142841133</v>
      </c>
      <c r="S595" s="110">
        <v>0</v>
      </c>
      <c r="U595" s="111">
        <v>103428</v>
      </c>
      <c r="V595" s="112">
        <v>0</v>
      </c>
      <c r="W595" s="112">
        <v>0</v>
      </c>
      <c r="X595" s="112">
        <v>0</v>
      </c>
      <c r="Y595" s="112">
        <v>8440</v>
      </c>
      <c r="Z595" s="113">
        <v>111868</v>
      </c>
      <c r="AA595" s="93"/>
      <c r="AB595" s="111">
        <v>0</v>
      </c>
      <c r="AC595" s="112">
        <v>0</v>
      </c>
      <c r="AD595" s="112">
        <v>0</v>
      </c>
      <c r="AE595" s="112">
        <v>0</v>
      </c>
      <c r="AF595" s="112">
        <v>0</v>
      </c>
      <c r="AG595" s="113">
        <v>0</v>
      </c>
    </row>
    <row r="596" spans="1:33" x14ac:dyDescent="0.2">
      <c r="A596" s="101">
        <v>487</v>
      </c>
      <c r="B596" s="102">
        <v>487049093</v>
      </c>
      <c r="C596" s="103" t="s">
        <v>536</v>
      </c>
      <c r="D596" s="104">
        <v>49</v>
      </c>
      <c r="E596" s="103" t="s">
        <v>81</v>
      </c>
      <c r="F596" s="104">
        <v>93</v>
      </c>
      <c r="G596" s="103" t="s">
        <v>125</v>
      </c>
      <c r="H596" s="105">
        <v>58</v>
      </c>
      <c r="I596" s="106">
        <v>12818</v>
      </c>
      <c r="J596" s="106">
        <v>636</v>
      </c>
      <c r="K596" s="106">
        <v>0</v>
      </c>
      <c r="L596" s="106">
        <v>937.65</v>
      </c>
      <c r="M596" s="107">
        <v>14391.65</v>
      </c>
      <c r="O596" s="108">
        <v>0</v>
      </c>
      <c r="P596" s="105">
        <v>0</v>
      </c>
      <c r="Q596" s="109">
        <v>0.09</v>
      </c>
      <c r="R596" s="109">
        <v>7.926438503009009E-2</v>
      </c>
      <c r="S596" s="110">
        <v>0</v>
      </c>
      <c r="U596" s="111">
        <v>780332</v>
      </c>
      <c r="V596" s="112">
        <v>0</v>
      </c>
      <c r="W596" s="112">
        <v>0</v>
      </c>
      <c r="X596" s="112">
        <v>0</v>
      </c>
      <c r="Y596" s="112">
        <v>54384</v>
      </c>
      <c r="Z596" s="113">
        <v>834716</v>
      </c>
      <c r="AA596" s="93"/>
      <c r="AB596" s="111">
        <v>0</v>
      </c>
      <c r="AC596" s="112">
        <v>0</v>
      </c>
      <c r="AD596" s="112">
        <v>0</v>
      </c>
      <c r="AE596" s="112">
        <v>0</v>
      </c>
      <c r="AF596" s="112">
        <v>0</v>
      </c>
      <c r="AG596" s="113">
        <v>0</v>
      </c>
    </row>
    <row r="597" spans="1:33" x14ac:dyDescent="0.2">
      <c r="A597" s="101">
        <v>487</v>
      </c>
      <c r="B597" s="102">
        <v>487049128</v>
      </c>
      <c r="C597" s="103" t="s">
        <v>536</v>
      </c>
      <c r="D597" s="104">
        <v>49</v>
      </c>
      <c r="E597" s="103" t="s">
        <v>81</v>
      </c>
      <c r="F597" s="104">
        <v>128</v>
      </c>
      <c r="G597" s="103" t="s">
        <v>160</v>
      </c>
      <c r="H597" s="105">
        <v>2</v>
      </c>
      <c r="I597" s="106">
        <v>11425</v>
      </c>
      <c r="J597" s="106">
        <v>577</v>
      </c>
      <c r="K597" s="106">
        <v>0</v>
      </c>
      <c r="L597" s="106">
        <v>937.65</v>
      </c>
      <c r="M597" s="107">
        <v>12939.65</v>
      </c>
      <c r="O597" s="108">
        <v>0</v>
      </c>
      <c r="P597" s="105">
        <v>0</v>
      </c>
      <c r="Q597" s="109">
        <v>0.18</v>
      </c>
      <c r="R597" s="109">
        <v>3.7070806919853511E-2</v>
      </c>
      <c r="S597" s="110">
        <v>0</v>
      </c>
      <c r="U597" s="111">
        <v>24004</v>
      </c>
      <c r="V597" s="112">
        <v>0</v>
      </c>
      <c r="W597" s="112">
        <v>0</v>
      </c>
      <c r="X597" s="112">
        <v>0</v>
      </c>
      <c r="Y597" s="112">
        <v>1876</v>
      </c>
      <c r="Z597" s="113">
        <v>25880</v>
      </c>
      <c r="AA597" s="93"/>
      <c r="AB597" s="111">
        <v>0</v>
      </c>
      <c r="AC597" s="112">
        <v>0</v>
      </c>
      <c r="AD597" s="112">
        <v>0</v>
      </c>
      <c r="AE597" s="112">
        <v>0</v>
      </c>
      <c r="AF597" s="112">
        <v>0</v>
      </c>
      <c r="AG597" s="113">
        <v>0</v>
      </c>
    </row>
    <row r="598" spans="1:33" x14ac:dyDescent="0.2">
      <c r="A598" s="101">
        <v>487</v>
      </c>
      <c r="B598" s="102">
        <v>487049149</v>
      </c>
      <c r="C598" s="103" t="s">
        <v>536</v>
      </c>
      <c r="D598" s="104">
        <v>49</v>
      </c>
      <c r="E598" s="103" t="s">
        <v>81</v>
      </c>
      <c r="F598" s="104">
        <v>149</v>
      </c>
      <c r="G598" s="103" t="s">
        <v>181</v>
      </c>
      <c r="H598" s="105">
        <v>2</v>
      </c>
      <c r="I598" s="106">
        <v>10460</v>
      </c>
      <c r="J598" s="106">
        <v>155</v>
      </c>
      <c r="K598" s="106">
        <v>0</v>
      </c>
      <c r="L598" s="106">
        <v>937.65</v>
      </c>
      <c r="M598" s="107">
        <v>11552.65</v>
      </c>
      <c r="O598" s="108">
        <v>0</v>
      </c>
      <c r="P598" s="105">
        <v>0</v>
      </c>
      <c r="Q598" s="109">
        <v>0.18</v>
      </c>
      <c r="R598" s="109">
        <v>0.11903121440246706</v>
      </c>
      <c r="S598" s="110">
        <v>0</v>
      </c>
      <c r="U598" s="111">
        <v>21230</v>
      </c>
      <c r="V598" s="112">
        <v>0</v>
      </c>
      <c r="W598" s="112">
        <v>0</v>
      </c>
      <c r="X598" s="112">
        <v>0</v>
      </c>
      <c r="Y598" s="112">
        <v>1876</v>
      </c>
      <c r="Z598" s="113">
        <v>23106</v>
      </c>
      <c r="AA598" s="93"/>
      <c r="AB598" s="111">
        <v>0</v>
      </c>
      <c r="AC598" s="112">
        <v>0</v>
      </c>
      <c r="AD598" s="112">
        <v>0</v>
      </c>
      <c r="AE598" s="112">
        <v>0</v>
      </c>
      <c r="AF598" s="112">
        <v>0</v>
      </c>
      <c r="AG598" s="113">
        <v>0</v>
      </c>
    </row>
    <row r="599" spans="1:33" x14ac:dyDescent="0.2">
      <c r="A599" s="101">
        <v>487</v>
      </c>
      <c r="B599" s="102">
        <v>487049153</v>
      </c>
      <c r="C599" s="103" t="s">
        <v>536</v>
      </c>
      <c r="D599" s="104">
        <v>49</v>
      </c>
      <c r="E599" s="103" t="s">
        <v>81</v>
      </c>
      <c r="F599" s="104">
        <v>153</v>
      </c>
      <c r="G599" s="103" t="s">
        <v>185</v>
      </c>
      <c r="H599" s="105">
        <v>1</v>
      </c>
      <c r="I599" s="106">
        <v>11425</v>
      </c>
      <c r="J599" s="106">
        <v>300</v>
      </c>
      <c r="K599" s="106">
        <v>0</v>
      </c>
      <c r="L599" s="106">
        <v>937.65</v>
      </c>
      <c r="M599" s="107">
        <v>12662.65</v>
      </c>
      <c r="O599" s="108">
        <v>0</v>
      </c>
      <c r="P599" s="105">
        <v>0</v>
      </c>
      <c r="Q599" s="109">
        <v>0.09</v>
      </c>
      <c r="R599" s="109">
        <v>1.2773888194668593E-2</v>
      </c>
      <c r="S599" s="110">
        <v>0</v>
      </c>
      <c r="U599" s="111">
        <v>11725</v>
      </c>
      <c r="V599" s="112">
        <v>0</v>
      </c>
      <c r="W599" s="112">
        <v>0</v>
      </c>
      <c r="X599" s="112">
        <v>0</v>
      </c>
      <c r="Y599" s="112">
        <v>938</v>
      </c>
      <c r="Z599" s="113">
        <v>12663</v>
      </c>
      <c r="AA599" s="93"/>
      <c r="AB599" s="111">
        <v>0</v>
      </c>
      <c r="AC599" s="112">
        <v>0</v>
      </c>
      <c r="AD599" s="112">
        <v>0</v>
      </c>
      <c r="AE599" s="112">
        <v>0</v>
      </c>
      <c r="AF599" s="112">
        <v>0</v>
      </c>
      <c r="AG599" s="113">
        <v>0</v>
      </c>
    </row>
    <row r="600" spans="1:33" x14ac:dyDescent="0.2">
      <c r="A600" s="101">
        <v>487</v>
      </c>
      <c r="B600" s="102">
        <v>487049163</v>
      </c>
      <c r="C600" s="103" t="s">
        <v>536</v>
      </c>
      <c r="D600" s="104">
        <v>49</v>
      </c>
      <c r="E600" s="103" t="s">
        <v>81</v>
      </c>
      <c r="F600" s="104">
        <v>163</v>
      </c>
      <c r="G600" s="103" t="s">
        <v>195</v>
      </c>
      <c r="H600" s="105">
        <v>16</v>
      </c>
      <c r="I600" s="106">
        <v>13825</v>
      </c>
      <c r="J600" s="106">
        <v>155</v>
      </c>
      <c r="K600" s="106">
        <v>0</v>
      </c>
      <c r="L600" s="106">
        <v>937.65</v>
      </c>
      <c r="M600" s="107">
        <v>14917.65</v>
      </c>
      <c r="O600" s="108">
        <v>0</v>
      </c>
      <c r="P600" s="105">
        <v>0</v>
      </c>
      <c r="Q600" s="109">
        <v>0.09</v>
      </c>
      <c r="R600" s="109">
        <v>9.7438916190428812E-2</v>
      </c>
      <c r="S600" s="110">
        <v>0</v>
      </c>
      <c r="U600" s="111">
        <v>223680</v>
      </c>
      <c r="V600" s="112">
        <v>0</v>
      </c>
      <c r="W600" s="112">
        <v>0</v>
      </c>
      <c r="X600" s="112">
        <v>0</v>
      </c>
      <c r="Y600" s="112">
        <v>15002</v>
      </c>
      <c r="Z600" s="113">
        <v>238682</v>
      </c>
      <c r="AA600" s="93"/>
      <c r="AB600" s="111">
        <v>0</v>
      </c>
      <c r="AC600" s="112">
        <v>0</v>
      </c>
      <c r="AD600" s="112">
        <v>0</v>
      </c>
      <c r="AE600" s="112">
        <v>0</v>
      </c>
      <c r="AF600" s="112">
        <v>0</v>
      </c>
      <c r="AG600" s="113">
        <v>0</v>
      </c>
    </row>
    <row r="601" spans="1:33" x14ac:dyDescent="0.2">
      <c r="A601" s="101">
        <v>487</v>
      </c>
      <c r="B601" s="102">
        <v>487049165</v>
      </c>
      <c r="C601" s="103" t="s">
        <v>536</v>
      </c>
      <c r="D601" s="104">
        <v>49</v>
      </c>
      <c r="E601" s="103" t="s">
        <v>81</v>
      </c>
      <c r="F601" s="104">
        <v>165</v>
      </c>
      <c r="G601" s="103" t="s">
        <v>197</v>
      </c>
      <c r="H601" s="105">
        <v>49</v>
      </c>
      <c r="I601" s="106">
        <v>12430</v>
      </c>
      <c r="J601" s="106">
        <v>467</v>
      </c>
      <c r="K601" s="106">
        <v>0</v>
      </c>
      <c r="L601" s="106">
        <v>937.65</v>
      </c>
      <c r="M601" s="107">
        <v>13834.65</v>
      </c>
      <c r="O601" s="108">
        <v>0</v>
      </c>
      <c r="P601" s="105">
        <v>0</v>
      </c>
      <c r="Q601" s="109">
        <v>9.8299999999999998E-2</v>
      </c>
      <c r="R601" s="109">
        <v>0.1089244649244638</v>
      </c>
      <c r="S601" s="110">
        <v>0</v>
      </c>
      <c r="U601" s="111">
        <v>631953</v>
      </c>
      <c r="V601" s="112">
        <v>0</v>
      </c>
      <c r="W601" s="112">
        <v>0</v>
      </c>
      <c r="X601" s="112">
        <v>0</v>
      </c>
      <c r="Y601" s="112">
        <v>45946</v>
      </c>
      <c r="Z601" s="113">
        <v>677899</v>
      </c>
      <c r="AA601" s="93"/>
      <c r="AB601" s="111">
        <v>0</v>
      </c>
      <c r="AC601" s="112">
        <v>0</v>
      </c>
      <c r="AD601" s="112">
        <v>0</v>
      </c>
      <c r="AE601" s="112">
        <v>0</v>
      </c>
      <c r="AF601" s="112">
        <v>0</v>
      </c>
      <c r="AG601" s="113">
        <v>0</v>
      </c>
    </row>
    <row r="602" spans="1:33" x14ac:dyDescent="0.2">
      <c r="A602" s="101">
        <v>487</v>
      </c>
      <c r="B602" s="102">
        <v>487049176</v>
      </c>
      <c r="C602" s="103" t="s">
        <v>536</v>
      </c>
      <c r="D602" s="104">
        <v>49</v>
      </c>
      <c r="E602" s="103" t="s">
        <v>81</v>
      </c>
      <c r="F602" s="104">
        <v>176</v>
      </c>
      <c r="G602" s="103" t="s">
        <v>208</v>
      </c>
      <c r="H602" s="105">
        <v>51</v>
      </c>
      <c r="I602" s="106">
        <v>13054</v>
      </c>
      <c r="J602" s="106">
        <v>4675</v>
      </c>
      <c r="K602" s="106">
        <v>0</v>
      </c>
      <c r="L602" s="106">
        <v>937.65</v>
      </c>
      <c r="M602" s="107">
        <v>18666.650000000001</v>
      </c>
      <c r="O602" s="108">
        <v>0</v>
      </c>
      <c r="P602" s="105">
        <v>0</v>
      </c>
      <c r="Q602" s="109">
        <v>0.09</v>
      </c>
      <c r="R602" s="109">
        <v>9.1492336245101724E-2</v>
      </c>
      <c r="S602" s="110">
        <v>0</v>
      </c>
      <c r="U602" s="111">
        <v>904179</v>
      </c>
      <c r="V602" s="112">
        <v>0</v>
      </c>
      <c r="W602" s="112">
        <v>0</v>
      </c>
      <c r="X602" s="112">
        <v>0</v>
      </c>
      <c r="Y602" s="112">
        <v>47821</v>
      </c>
      <c r="Z602" s="113">
        <v>952000</v>
      </c>
      <c r="AA602" s="93"/>
      <c r="AB602" s="111">
        <v>0</v>
      </c>
      <c r="AC602" s="112">
        <v>0</v>
      </c>
      <c r="AD602" s="112">
        <v>0</v>
      </c>
      <c r="AE602" s="112">
        <v>0</v>
      </c>
      <c r="AF602" s="112">
        <v>0</v>
      </c>
      <c r="AG602" s="113">
        <v>0</v>
      </c>
    </row>
    <row r="603" spans="1:33" x14ac:dyDescent="0.2">
      <c r="A603" s="101">
        <v>487</v>
      </c>
      <c r="B603" s="102">
        <v>487049178</v>
      </c>
      <c r="C603" s="103" t="s">
        <v>536</v>
      </c>
      <c r="D603" s="104">
        <v>49</v>
      </c>
      <c r="E603" s="103" t="s">
        <v>81</v>
      </c>
      <c r="F603" s="104">
        <v>178</v>
      </c>
      <c r="G603" s="103" t="s">
        <v>210</v>
      </c>
      <c r="H603" s="105">
        <v>1</v>
      </c>
      <c r="I603" s="106">
        <v>11425</v>
      </c>
      <c r="J603" s="106">
        <v>596</v>
      </c>
      <c r="K603" s="106">
        <v>0</v>
      </c>
      <c r="L603" s="106">
        <v>937.65</v>
      </c>
      <c r="M603" s="107">
        <v>12958.65</v>
      </c>
      <c r="O603" s="108">
        <v>0</v>
      </c>
      <c r="P603" s="105">
        <v>0</v>
      </c>
      <c r="Q603" s="109">
        <v>0.09</v>
      </c>
      <c r="R603" s="109">
        <v>6.2742002270909161E-2</v>
      </c>
      <c r="S603" s="110">
        <v>0</v>
      </c>
      <c r="U603" s="111">
        <v>12021</v>
      </c>
      <c r="V603" s="112">
        <v>0</v>
      </c>
      <c r="W603" s="112">
        <v>0</v>
      </c>
      <c r="X603" s="112">
        <v>0</v>
      </c>
      <c r="Y603" s="112">
        <v>938</v>
      </c>
      <c r="Z603" s="113">
        <v>12959</v>
      </c>
      <c r="AA603" s="93"/>
      <c r="AB603" s="111">
        <v>0</v>
      </c>
      <c r="AC603" s="112">
        <v>0</v>
      </c>
      <c r="AD603" s="112">
        <v>0</v>
      </c>
      <c r="AE603" s="112">
        <v>0</v>
      </c>
      <c r="AF603" s="112">
        <v>0</v>
      </c>
      <c r="AG603" s="113">
        <v>0</v>
      </c>
    </row>
    <row r="604" spans="1:33" x14ac:dyDescent="0.2">
      <c r="A604" s="101">
        <v>487</v>
      </c>
      <c r="B604" s="102">
        <v>487049181</v>
      </c>
      <c r="C604" s="103" t="s">
        <v>536</v>
      </c>
      <c r="D604" s="104">
        <v>49</v>
      </c>
      <c r="E604" s="103" t="s">
        <v>81</v>
      </c>
      <c r="F604" s="104">
        <v>181</v>
      </c>
      <c r="G604" s="103" t="s">
        <v>213</v>
      </c>
      <c r="H604" s="105">
        <v>3</v>
      </c>
      <c r="I604" s="106">
        <v>14496</v>
      </c>
      <c r="J604" s="106">
        <v>936</v>
      </c>
      <c r="K604" s="106">
        <v>0</v>
      </c>
      <c r="L604" s="106">
        <v>937.65</v>
      </c>
      <c r="M604" s="107">
        <v>16369.65</v>
      </c>
      <c r="O604" s="108">
        <v>0</v>
      </c>
      <c r="P604" s="105">
        <v>0</v>
      </c>
      <c r="Q604" s="109">
        <v>0.09</v>
      </c>
      <c r="R604" s="109">
        <v>1.7706253714257283E-2</v>
      </c>
      <c r="S604" s="110">
        <v>0</v>
      </c>
      <c r="U604" s="111">
        <v>46296</v>
      </c>
      <c r="V604" s="112">
        <v>0</v>
      </c>
      <c r="W604" s="112">
        <v>0</v>
      </c>
      <c r="X604" s="112">
        <v>0</v>
      </c>
      <c r="Y604" s="112">
        <v>2814</v>
      </c>
      <c r="Z604" s="113">
        <v>49110</v>
      </c>
      <c r="AA604" s="93"/>
      <c r="AB604" s="111">
        <v>0</v>
      </c>
      <c r="AC604" s="112">
        <v>0</v>
      </c>
      <c r="AD604" s="112">
        <v>0</v>
      </c>
      <c r="AE604" s="112">
        <v>0</v>
      </c>
      <c r="AF604" s="112">
        <v>0</v>
      </c>
      <c r="AG604" s="113">
        <v>0</v>
      </c>
    </row>
    <row r="605" spans="1:33" x14ac:dyDescent="0.2">
      <c r="A605" s="101">
        <v>487</v>
      </c>
      <c r="B605" s="102">
        <v>487049207</v>
      </c>
      <c r="C605" s="103" t="s">
        <v>536</v>
      </c>
      <c r="D605" s="104">
        <v>49</v>
      </c>
      <c r="E605" s="103" t="s">
        <v>81</v>
      </c>
      <c r="F605" s="104">
        <v>207</v>
      </c>
      <c r="G605" s="103" t="s">
        <v>239</v>
      </c>
      <c r="H605" s="105">
        <v>1</v>
      </c>
      <c r="I605" s="106">
        <v>10984.481268070062</v>
      </c>
      <c r="J605" s="106">
        <v>6983</v>
      </c>
      <c r="K605" s="106">
        <v>0</v>
      </c>
      <c r="L605" s="106">
        <v>937.65</v>
      </c>
      <c r="M605" s="107">
        <v>18905.131268070065</v>
      </c>
      <c r="O605" s="108">
        <v>0</v>
      </c>
      <c r="P605" s="105">
        <v>0</v>
      </c>
      <c r="Q605" s="109">
        <v>0.09</v>
      </c>
      <c r="R605" s="109">
        <v>6.0346802642817184E-4</v>
      </c>
      <c r="S605" s="110">
        <v>0</v>
      </c>
      <c r="U605" s="111">
        <v>17967</v>
      </c>
      <c r="V605" s="112">
        <v>0</v>
      </c>
      <c r="W605" s="112">
        <v>0</v>
      </c>
      <c r="X605" s="112">
        <v>0</v>
      </c>
      <c r="Y605" s="112">
        <v>938</v>
      </c>
      <c r="Z605" s="113">
        <v>18905</v>
      </c>
      <c r="AA605" s="93"/>
      <c r="AB605" s="111">
        <v>0</v>
      </c>
      <c r="AC605" s="112">
        <v>0</v>
      </c>
      <c r="AD605" s="112">
        <v>0</v>
      </c>
      <c r="AE605" s="112">
        <v>0</v>
      </c>
      <c r="AF605" s="112">
        <v>0</v>
      </c>
      <c r="AG605" s="113">
        <v>0</v>
      </c>
    </row>
    <row r="606" spans="1:33" x14ac:dyDescent="0.2">
      <c r="A606" s="101">
        <v>487</v>
      </c>
      <c r="B606" s="102">
        <v>487049211</v>
      </c>
      <c r="C606" s="103" t="s">
        <v>536</v>
      </c>
      <c r="D606" s="104">
        <v>49</v>
      </c>
      <c r="E606" s="103" t="s">
        <v>81</v>
      </c>
      <c r="F606" s="104">
        <v>211</v>
      </c>
      <c r="G606" s="103" t="s">
        <v>243</v>
      </c>
      <c r="H606" s="105">
        <v>1</v>
      </c>
      <c r="I606" s="106">
        <v>16425</v>
      </c>
      <c r="J606" s="106">
        <v>2788</v>
      </c>
      <c r="K606" s="106">
        <v>0</v>
      </c>
      <c r="L606" s="106">
        <v>937.65</v>
      </c>
      <c r="M606" s="107">
        <v>20150.650000000001</v>
      </c>
      <c r="O606" s="108">
        <v>0</v>
      </c>
      <c r="P606" s="105">
        <v>0</v>
      </c>
      <c r="Q606" s="109">
        <v>0.09</v>
      </c>
      <c r="R606" s="109">
        <v>1.9444733039112388E-3</v>
      </c>
      <c r="S606" s="110">
        <v>0</v>
      </c>
      <c r="U606" s="111">
        <v>19213</v>
      </c>
      <c r="V606" s="112">
        <v>0</v>
      </c>
      <c r="W606" s="112">
        <v>0</v>
      </c>
      <c r="X606" s="112">
        <v>0</v>
      </c>
      <c r="Y606" s="112">
        <v>938</v>
      </c>
      <c r="Z606" s="113">
        <v>20151</v>
      </c>
      <c r="AA606" s="93"/>
      <c r="AB606" s="111">
        <v>0</v>
      </c>
      <c r="AC606" s="112">
        <v>0</v>
      </c>
      <c r="AD606" s="112">
        <v>0</v>
      </c>
      <c r="AE606" s="112">
        <v>0</v>
      </c>
      <c r="AF606" s="112">
        <v>0</v>
      </c>
      <c r="AG606" s="113">
        <v>0</v>
      </c>
    </row>
    <row r="607" spans="1:33" x14ac:dyDescent="0.2">
      <c r="A607" s="101">
        <v>487</v>
      </c>
      <c r="B607" s="102">
        <v>487049229</v>
      </c>
      <c r="C607" s="103" t="s">
        <v>536</v>
      </c>
      <c r="D607" s="104">
        <v>49</v>
      </c>
      <c r="E607" s="103" t="s">
        <v>81</v>
      </c>
      <c r="F607" s="104">
        <v>229</v>
      </c>
      <c r="G607" s="103" t="s">
        <v>261</v>
      </c>
      <c r="H607" s="105">
        <v>2</v>
      </c>
      <c r="I607" s="106">
        <v>11726.721266519022</v>
      </c>
      <c r="J607" s="106">
        <v>2246</v>
      </c>
      <c r="K607" s="106">
        <v>0</v>
      </c>
      <c r="L607" s="106">
        <v>937.65</v>
      </c>
      <c r="M607" s="107">
        <v>14910.371266519021</v>
      </c>
      <c r="O607" s="108">
        <v>0</v>
      </c>
      <c r="P607" s="105">
        <v>0</v>
      </c>
      <c r="Q607" s="109">
        <v>0.09</v>
      </c>
      <c r="R607" s="109">
        <v>1.018698608098647E-2</v>
      </c>
      <c r="S607" s="110">
        <v>0</v>
      </c>
      <c r="U607" s="111">
        <v>27946</v>
      </c>
      <c r="V607" s="112">
        <v>0</v>
      </c>
      <c r="W607" s="112">
        <v>0</v>
      </c>
      <c r="X607" s="112">
        <v>0</v>
      </c>
      <c r="Y607" s="112">
        <v>1875</v>
      </c>
      <c r="Z607" s="113">
        <v>29821</v>
      </c>
      <c r="AA607" s="93"/>
      <c r="AB607" s="111">
        <v>0</v>
      </c>
      <c r="AC607" s="112">
        <v>0</v>
      </c>
      <c r="AD607" s="112">
        <v>0</v>
      </c>
      <c r="AE607" s="112">
        <v>0</v>
      </c>
      <c r="AF607" s="112">
        <v>0</v>
      </c>
      <c r="AG607" s="113">
        <v>0</v>
      </c>
    </row>
    <row r="608" spans="1:33" x14ac:dyDescent="0.2">
      <c r="A608" s="101">
        <v>487</v>
      </c>
      <c r="B608" s="102">
        <v>487049243</v>
      </c>
      <c r="C608" s="103" t="s">
        <v>536</v>
      </c>
      <c r="D608" s="104">
        <v>49</v>
      </c>
      <c r="E608" s="103" t="s">
        <v>81</v>
      </c>
      <c r="F608" s="104">
        <v>243</v>
      </c>
      <c r="G608" s="103" t="s">
        <v>275</v>
      </c>
      <c r="H608" s="105">
        <v>1</v>
      </c>
      <c r="I608" s="106">
        <v>16425</v>
      </c>
      <c r="J608" s="106">
        <v>3413</v>
      </c>
      <c r="K608" s="106">
        <v>0</v>
      </c>
      <c r="L608" s="106">
        <v>937.65</v>
      </c>
      <c r="M608" s="107">
        <v>20775.650000000001</v>
      </c>
      <c r="O608" s="108">
        <v>0</v>
      </c>
      <c r="P608" s="105">
        <v>0</v>
      </c>
      <c r="Q608" s="109">
        <v>0.09</v>
      </c>
      <c r="R608" s="109">
        <v>5.196919586008473E-3</v>
      </c>
      <c r="S608" s="110">
        <v>0</v>
      </c>
      <c r="U608" s="111">
        <v>19838</v>
      </c>
      <c r="V608" s="112">
        <v>0</v>
      </c>
      <c r="W608" s="112">
        <v>0</v>
      </c>
      <c r="X608" s="112">
        <v>0</v>
      </c>
      <c r="Y608" s="112">
        <v>938</v>
      </c>
      <c r="Z608" s="113">
        <v>20776</v>
      </c>
      <c r="AA608" s="93"/>
      <c r="AB608" s="111">
        <v>0</v>
      </c>
      <c r="AC608" s="112">
        <v>0</v>
      </c>
      <c r="AD608" s="112">
        <v>0</v>
      </c>
      <c r="AE608" s="112">
        <v>0</v>
      </c>
      <c r="AF608" s="112">
        <v>0</v>
      </c>
      <c r="AG608" s="113">
        <v>0</v>
      </c>
    </row>
    <row r="609" spans="1:33" x14ac:dyDescent="0.2">
      <c r="A609" s="101">
        <v>487</v>
      </c>
      <c r="B609" s="102">
        <v>487049244</v>
      </c>
      <c r="C609" s="103" t="s">
        <v>536</v>
      </c>
      <c r="D609" s="104">
        <v>49</v>
      </c>
      <c r="E609" s="103" t="s">
        <v>81</v>
      </c>
      <c r="F609" s="104">
        <v>244</v>
      </c>
      <c r="G609" s="103" t="s">
        <v>276</v>
      </c>
      <c r="H609" s="105">
        <v>11</v>
      </c>
      <c r="I609" s="106">
        <v>12088</v>
      </c>
      <c r="J609" s="106">
        <v>4710</v>
      </c>
      <c r="K609" s="106">
        <v>0</v>
      </c>
      <c r="L609" s="106">
        <v>937.65</v>
      </c>
      <c r="M609" s="107">
        <v>17735.650000000001</v>
      </c>
      <c r="O609" s="108">
        <v>0</v>
      </c>
      <c r="P609" s="105">
        <v>0</v>
      </c>
      <c r="Q609" s="109">
        <v>0.09</v>
      </c>
      <c r="R609" s="109">
        <v>0.12055942472000247</v>
      </c>
      <c r="S609" s="110">
        <v>0</v>
      </c>
      <c r="U609" s="111">
        <v>184778</v>
      </c>
      <c r="V609" s="112">
        <v>0</v>
      </c>
      <c r="W609" s="112">
        <v>0</v>
      </c>
      <c r="X609" s="112">
        <v>0</v>
      </c>
      <c r="Y609" s="112">
        <v>10315</v>
      </c>
      <c r="Z609" s="113">
        <v>195093</v>
      </c>
      <c r="AA609" s="93"/>
      <c r="AB609" s="111">
        <v>0</v>
      </c>
      <c r="AC609" s="112">
        <v>0</v>
      </c>
      <c r="AD609" s="112">
        <v>0</v>
      </c>
      <c r="AE609" s="112">
        <v>0</v>
      </c>
      <c r="AF609" s="112">
        <v>0</v>
      </c>
      <c r="AG609" s="113">
        <v>0</v>
      </c>
    </row>
    <row r="610" spans="1:33" x14ac:dyDescent="0.2">
      <c r="A610" s="101">
        <v>487</v>
      </c>
      <c r="B610" s="102">
        <v>487049246</v>
      </c>
      <c r="C610" s="103" t="s">
        <v>536</v>
      </c>
      <c r="D610" s="104">
        <v>49</v>
      </c>
      <c r="E610" s="103" t="s">
        <v>81</v>
      </c>
      <c r="F610" s="104">
        <v>246</v>
      </c>
      <c r="G610" s="103" t="s">
        <v>278</v>
      </c>
      <c r="H610" s="105">
        <v>1</v>
      </c>
      <c r="I610" s="106">
        <v>14496</v>
      </c>
      <c r="J610" s="106">
        <v>5319</v>
      </c>
      <c r="K610" s="106">
        <v>0</v>
      </c>
      <c r="L610" s="106">
        <v>937.65</v>
      </c>
      <c r="M610" s="107">
        <v>20752.650000000001</v>
      </c>
      <c r="O610" s="108">
        <v>0</v>
      </c>
      <c r="P610" s="105">
        <v>0</v>
      </c>
      <c r="Q610" s="109">
        <v>0.09</v>
      </c>
      <c r="R610" s="109">
        <v>6.6533551352851829E-4</v>
      </c>
      <c r="S610" s="110">
        <v>0</v>
      </c>
      <c r="U610" s="111">
        <v>19815</v>
      </c>
      <c r="V610" s="112">
        <v>0</v>
      </c>
      <c r="W610" s="112">
        <v>0</v>
      </c>
      <c r="X610" s="112">
        <v>0</v>
      </c>
      <c r="Y610" s="112">
        <v>938</v>
      </c>
      <c r="Z610" s="113">
        <v>20753</v>
      </c>
      <c r="AA610" s="93"/>
      <c r="AB610" s="111">
        <v>0</v>
      </c>
      <c r="AC610" s="112">
        <v>0</v>
      </c>
      <c r="AD610" s="112">
        <v>0</v>
      </c>
      <c r="AE610" s="112">
        <v>0</v>
      </c>
      <c r="AF610" s="112">
        <v>0</v>
      </c>
      <c r="AG610" s="113">
        <v>0</v>
      </c>
    </row>
    <row r="611" spans="1:33" x14ac:dyDescent="0.2">
      <c r="A611" s="101">
        <v>487</v>
      </c>
      <c r="B611" s="102">
        <v>487049248</v>
      </c>
      <c r="C611" s="103" t="s">
        <v>536</v>
      </c>
      <c r="D611" s="104">
        <v>49</v>
      </c>
      <c r="E611" s="103" t="s">
        <v>81</v>
      </c>
      <c r="F611" s="104">
        <v>248</v>
      </c>
      <c r="G611" s="103" t="s">
        <v>280</v>
      </c>
      <c r="H611" s="105">
        <v>11</v>
      </c>
      <c r="I611" s="106">
        <v>12869</v>
      </c>
      <c r="J611" s="106">
        <v>993</v>
      </c>
      <c r="K611" s="106">
        <v>0</v>
      </c>
      <c r="L611" s="106">
        <v>937.65</v>
      </c>
      <c r="M611" s="107">
        <v>14799.65</v>
      </c>
      <c r="O611" s="108">
        <v>0</v>
      </c>
      <c r="P611" s="105">
        <v>0</v>
      </c>
      <c r="Q611" s="109">
        <v>0.09</v>
      </c>
      <c r="R611" s="109">
        <v>5.1945859619381911E-2</v>
      </c>
      <c r="S611" s="110">
        <v>0</v>
      </c>
      <c r="U611" s="111">
        <v>152482</v>
      </c>
      <c r="V611" s="112">
        <v>0</v>
      </c>
      <c r="W611" s="112">
        <v>0</v>
      </c>
      <c r="X611" s="112">
        <v>0</v>
      </c>
      <c r="Y611" s="112">
        <v>10314</v>
      </c>
      <c r="Z611" s="113">
        <v>162796</v>
      </c>
      <c r="AA611" s="93"/>
      <c r="AB611" s="111">
        <v>0</v>
      </c>
      <c r="AC611" s="112">
        <v>0</v>
      </c>
      <c r="AD611" s="112">
        <v>0</v>
      </c>
      <c r="AE611" s="112">
        <v>0</v>
      </c>
      <c r="AF611" s="112">
        <v>0</v>
      </c>
      <c r="AG611" s="113">
        <v>0</v>
      </c>
    </row>
    <row r="612" spans="1:33" x14ac:dyDescent="0.2">
      <c r="A612" s="101">
        <v>487</v>
      </c>
      <c r="B612" s="102">
        <v>487049262</v>
      </c>
      <c r="C612" s="103" t="s">
        <v>536</v>
      </c>
      <c r="D612" s="104">
        <v>49</v>
      </c>
      <c r="E612" s="103" t="s">
        <v>81</v>
      </c>
      <c r="F612" s="104">
        <v>262</v>
      </c>
      <c r="G612" s="103" t="s">
        <v>294</v>
      </c>
      <c r="H612" s="105">
        <v>9</v>
      </c>
      <c r="I612" s="106">
        <v>12960</v>
      </c>
      <c r="J612" s="106">
        <v>6073</v>
      </c>
      <c r="K612" s="106">
        <v>0</v>
      </c>
      <c r="L612" s="106">
        <v>937.65</v>
      </c>
      <c r="M612" s="107">
        <v>19970.650000000001</v>
      </c>
      <c r="O612" s="108">
        <v>0</v>
      </c>
      <c r="P612" s="105">
        <v>0</v>
      </c>
      <c r="Q612" s="109">
        <v>0.09</v>
      </c>
      <c r="R612" s="109">
        <v>6.7699523771346692E-2</v>
      </c>
      <c r="S612" s="110">
        <v>0</v>
      </c>
      <c r="U612" s="111">
        <v>171297</v>
      </c>
      <c r="V612" s="112">
        <v>0</v>
      </c>
      <c r="W612" s="112">
        <v>0</v>
      </c>
      <c r="X612" s="112">
        <v>0</v>
      </c>
      <c r="Y612" s="112">
        <v>8439</v>
      </c>
      <c r="Z612" s="113">
        <v>179736</v>
      </c>
      <c r="AA612" s="93"/>
      <c r="AB612" s="111">
        <v>0</v>
      </c>
      <c r="AC612" s="112">
        <v>0</v>
      </c>
      <c r="AD612" s="112">
        <v>0</v>
      </c>
      <c r="AE612" s="112">
        <v>0</v>
      </c>
      <c r="AF612" s="112">
        <v>0</v>
      </c>
      <c r="AG612" s="113">
        <v>0</v>
      </c>
    </row>
    <row r="613" spans="1:33" x14ac:dyDescent="0.2">
      <c r="A613" s="101">
        <v>487</v>
      </c>
      <c r="B613" s="102">
        <v>487049274</v>
      </c>
      <c r="C613" s="103" t="s">
        <v>536</v>
      </c>
      <c r="D613" s="104">
        <v>49</v>
      </c>
      <c r="E613" s="103" t="s">
        <v>81</v>
      </c>
      <c r="F613" s="104">
        <v>274</v>
      </c>
      <c r="G613" s="103" t="s">
        <v>306</v>
      </c>
      <c r="H613" s="105">
        <v>168</v>
      </c>
      <c r="I613" s="106">
        <v>13202</v>
      </c>
      <c r="J613" s="106">
        <v>6316</v>
      </c>
      <c r="K613" s="106">
        <v>0</v>
      </c>
      <c r="L613" s="106">
        <v>937.65</v>
      </c>
      <c r="M613" s="107">
        <v>20455.650000000001</v>
      </c>
      <c r="O613" s="108">
        <v>0</v>
      </c>
      <c r="P613" s="105">
        <v>0</v>
      </c>
      <c r="Q613" s="109">
        <v>0.09</v>
      </c>
      <c r="R613" s="109">
        <v>8.099164970829216E-2</v>
      </c>
      <c r="S613" s="110">
        <v>0</v>
      </c>
      <c r="U613" s="111">
        <v>3279024</v>
      </c>
      <c r="V613" s="112">
        <v>0</v>
      </c>
      <c r="W613" s="112">
        <v>0</v>
      </c>
      <c r="X613" s="112">
        <v>0</v>
      </c>
      <c r="Y613" s="112">
        <v>157525</v>
      </c>
      <c r="Z613" s="113">
        <v>3436549</v>
      </c>
      <c r="AA613" s="93"/>
      <c r="AB613" s="111">
        <v>0</v>
      </c>
      <c r="AC613" s="112">
        <v>0</v>
      </c>
      <c r="AD613" s="112">
        <v>0</v>
      </c>
      <c r="AE613" s="112">
        <v>0</v>
      </c>
      <c r="AF613" s="112">
        <v>0</v>
      </c>
      <c r="AG613" s="113">
        <v>0</v>
      </c>
    </row>
    <row r="614" spans="1:33" x14ac:dyDescent="0.2">
      <c r="A614" s="101">
        <v>487</v>
      </c>
      <c r="B614" s="102">
        <v>487049285</v>
      </c>
      <c r="C614" s="103" t="s">
        <v>536</v>
      </c>
      <c r="D614" s="104">
        <v>49</v>
      </c>
      <c r="E614" s="103" t="s">
        <v>81</v>
      </c>
      <c r="F614" s="104">
        <v>285</v>
      </c>
      <c r="G614" s="103" t="s">
        <v>317</v>
      </c>
      <c r="H614" s="105">
        <v>1</v>
      </c>
      <c r="I614" s="106">
        <v>11688.430466808875</v>
      </c>
      <c r="J614" s="106">
        <v>3297</v>
      </c>
      <c r="K614" s="106">
        <v>0</v>
      </c>
      <c r="L614" s="106">
        <v>937.65</v>
      </c>
      <c r="M614" s="107">
        <v>15923.080466808875</v>
      </c>
      <c r="O614" s="108">
        <v>0</v>
      </c>
      <c r="P614" s="105">
        <v>0</v>
      </c>
      <c r="Q614" s="109">
        <v>0.09</v>
      </c>
      <c r="R614" s="109">
        <v>3.6335617660578738E-2</v>
      </c>
      <c r="S614" s="110">
        <v>0</v>
      </c>
      <c r="U614" s="111">
        <v>14985</v>
      </c>
      <c r="V614" s="112">
        <v>0</v>
      </c>
      <c r="W614" s="112">
        <v>0</v>
      </c>
      <c r="X614" s="112">
        <v>0</v>
      </c>
      <c r="Y614" s="112">
        <v>938</v>
      </c>
      <c r="Z614" s="113">
        <v>15923</v>
      </c>
      <c r="AA614" s="93"/>
      <c r="AB614" s="111">
        <v>0</v>
      </c>
      <c r="AC614" s="112">
        <v>0</v>
      </c>
      <c r="AD614" s="112">
        <v>0</v>
      </c>
      <c r="AE614" s="112">
        <v>0</v>
      </c>
      <c r="AF614" s="112">
        <v>0</v>
      </c>
      <c r="AG614" s="113">
        <v>0</v>
      </c>
    </row>
    <row r="615" spans="1:33" x14ac:dyDescent="0.2">
      <c r="A615" s="101">
        <v>487</v>
      </c>
      <c r="B615" s="102">
        <v>487049308</v>
      </c>
      <c r="C615" s="103" t="s">
        <v>536</v>
      </c>
      <c r="D615" s="104">
        <v>49</v>
      </c>
      <c r="E615" s="103" t="s">
        <v>81</v>
      </c>
      <c r="F615" s="104">
        <v>308</v>
      </c>
      <c r="G615" s="103" t="s">
        <v>340</v>
      </c>
      <c r="H615" s="105">
        <v>4</v>
      </c>
      <c r="I615" s="106">
        <v>13442</v>
      </c>
      <c r="J615" s="106">
        <v>7217</v>
      </c>
      <c r="K615" s="106">
        <v>0</v>
      </c>
      <c r="L615" s="106">
        <v>937.65</v>
      </c>
      <c r="M615" s="107">
        <v>21596.65</v>
      </c>
      <c r="O615" s="108">
        <v>0</v>
      </c>
      <c r="P615" s="105">
        <v>0</v>
      </c>
      <c r="Q615" s="109">
        <v>0.09</v>
      </c>
      <c r="R615" s="109">
        <v>1.9745252028527706E-3</v>
      </c>
      <c r="S615" s="110">
        <v>0</v>
      </c>
      <c r="U615" s="111">
        <v>82636</v>
      </c>
      <c r="V615" s="112">
        <v>0</v>
      </c>
      <c r="W615" s="112">
        <v>0</v>
      </c>
      <c r="X615" s="112">
        <v>0</v>
      </c>
      <c r="Y615" s="112">
        <v>3752</v>
      </c>
      <c r="Z615" s="113">
        <v>86388</v>
      </c>
      <c r="AA615" s="93"/>
      <c r="AB615" s="111">
        <v>0</v>
      </c>
      <c r="AC615" s="112">
        <v>0</v>
      </c>
      <c r="AD615" s="112">
        <v>0</v>
      </c>
      <c r="AE615" s="112">
        <v>0</v>
      </c>
      <c r="AF615" s="112">
        <v>0</v>
      </c>
      <c r="AG615" s="113">
        <v>0</v>
      </c>
    </row>
    <row r="616" spans="1:33" x14ac:dyDescent="0.2">
      <c r="A616" s="101">
        <v>487</v>
      </c>
      <c r="B616" s="102">
        <v>487049314</v>
      </c>
      <c r="C616" s="103" t="s">
        <v>536</v>
      </c>
      <c r="D616" s="104">
        <v>49</v>
      </c>
      <c r="E616" s="103" t="s">
        <v>81</v>
      </c>
      <c r="F616" s="104">
        <v>314</v>
      </c>
      <c r="G616" s="103" t="s">
        <v>346</v>
      </c>
      <c r="H616" s="105">
        <v>2</v>
      </c>
      <c r="I616" s="106">
        <v>10460</v>
      </c>
      <c r="J616" s="106">
        <v>8699</v>
      </c>
      <c r="K616" s="106">
        <v>0</v>
      </c>
      <c r="L616" s="106">
        <v>937.65</v>
      </c>
      <c r="M616" s="107">
        <v>20096.650000000001</v>
      </c>
      <c r="O616" s="108">
        <v>0</v>
      </c>
      <c r="P616" s="105">
        <v>0</v>
      </c>
      <c r="Q616" s="109">
        <v>0.09</v>
      </c>
      <c r="R616" s="109">
        <v>2.3575349570875963E-3</v>
      </c>
      <c r="S616" s="110">
        <v>0</v>
      </c>
      <c r="U616" s="111">
        <v>38318</v>
      </c>
      <c r="V616" s="112">
        <v>0</v>
      </c>
      <c r="W616" s="112">
        <v>0</v>
      </c>
      <c r="X616" s="112">
        <v>0</v>
      </c>
      <c r="Y616" s="112">
        <v>1876</v>
      </c>
      <c r="Z616" s="113">
        <v>40194</v>
      </c>
      <c r="AA616" s="93"/>
      <c r="AB616" s="111">
        <v>0</v>
      </c>
      <c r="AC616" s="112">
        <v>0</v>
      </c>
      <c r="AD616" s="112">
        <v>0</v>
      </c>
      <c r="AE616" s="112">
        <v>0</v>
      </c>
      <c r="AF616" s="112">
        <v>0</v>
      </c>
      <c r="AG616" s="113">
        <v>0</v>
      </c>
    </row>
    <row r="617" spans="1:33" x14ac:dyDescent="0.2">
      <c r="A617" s="101">
        <v>487</v>
      </c>
      <c r="B617" s="102">
        <v>487049347</v>
      </c>
      <c r="C617" s="103" t="s">
        <v>536</v>
      </c>
      <c r="D617" s="104">
        <v>49</v>
      </c>
      <c r="E617" s="103" t="s">
        <v>81</v>
      </c>
      <c r="F617" s="104">
        <v>347</v>
      </c>
      <c r="G617" s="103" t="s">
        <v>379</v>
      </c>
      <c r="H617" s="105">
        <v>5</v>
      </c>
      <c r="I617" s="106">
        <v>13472</v>
      </c>
      <c r="J617" s="106">
        <v>6088</v>
      </c>
      <c r="K617" s="106">
        <v>0</v>
      </c>
      <c r="L617" s="106">
        <v>937.65</v>
      </c>
      <c r="M617" s="107">
        <v>20497.650000000001</v>
      </c>
      <c r="O617" s="108">
        <v>0</v>
      </c>
      <c r="P617" s="105">
        <v>0</v>
      </c>
      <c r="Q617" s="109">
        <v>0.09</v>
      </c>
      <c r="R617" s="109">
        <v>6.73084705192133E-3</v>
      </c>
      <c r="S617" s="110">
        <v>0</v>
      </c>
      <c r="U617" s="111">
        <v>97800</v>
      </c>
      <c r="V617" s="112">
        <v>0</v>
      </c>
      <c r="W617" s="112">
        <v>0</v>
      </c>
      <c r="X617" s="112">
        <v>0</v>
      </c>
      <c r="Y617" s="112">
        <v>4688</v>
      </c>
      <c r="Z617" s="113">
        <v>102488</v>
      </c>
      <c r="AA617" s="93"/>
      <c r="AB617" s="111">
        <v>0</v>
      </c>
      <c r="AC617" s="112">
        <v>0</v>
      </c>
      <c r="AD617" s="112">
        <v>0</v>
      </c>
      <c r="AE617" s="112">
        <v>0</v>
      </c>
      <c r="AF617" s="112">
        <v>0</v>
      </c>
      <c r="AG617" s="113">
        <v>0</v>
      </c>
    </row>
    <row r="618" spans="1:33" x14ac:dyDescent="0.2">
      <c r="A618" s="101">
        <v>487</v>
      </c>
      <c r="B618" s="102">
        <v>487274010</v>
      </c>
      <c r="C618" s="103" t="s">
        <v>536</v>
      </c>
      <c r="D618" s="104">
        <v>274</v>
      </c>
      <c r="E618" s="103" t="s">
        <v>306</v>
      </c>
      <c r="F618" s="104">
        <v>10</v>
      </c>
      <c r="G618" s="103" t="s">
        <v>42</v>
      </c>
      <c r="H618" s="105">
        <v>7</v>
      </c>
      <c r="I618" s="106">
        <v>9374</v>
      </c>
      <c r="J618" s="106">
        <v>3093</v>
      </c>
      <c r="K618" s="106">
        <v>0</v>
      </c>
      <c r="L618" s="106">
        <v>937.65</v>
      </c>
      <c r="M618" s="107">
        <v>13404.65</v>
      </c>
      <c r="O618" s="108">
        <v>0</v>
      </c>
      <c r="P618" s="105">
        <v>0</v>
      </c>
      <c r="Q618" s="109">
        <v>0.09</v>
      </c>
      <c r="R618" s="109">
        <v>2.3138087968711447E-3</v>
      </c>
      <c r="S618" s="110">
        <v>0</v>
      </c>
      <c r="U618" s="111">
        <v>87269</v>
      </c>
      <c r="V618" s="112">
        <v>0</v>
      </c>
      <c r="W618" s="112">
        <v>0</v>
      </c>
      <c r="X618" s="112">
        <v>0</v>
      </c>
      <c r="Y618" s="112">
        <v>6564</v>
      </c>
      <c r="Z618" s="113">
        <v>93833</v>
      </c>
      <c r="AA618" s="93"/>
      <c r="AB618" s="111">
        <v>0</v>
      </c>
      <c r="AC618" s="112">
        <v>0</v>
      </c>
      <c r="AD618" s="112">
        <v>0</v>
      </c>
      <c r="AE618" s="112">
        <v>0</v>
      </c>
      <c r="AF618" s="112">
        <v>0</v>
      </c>
      <c r="AG618" s="113">
        <v>0</v>
      </c>
    </row>
    <row r="619" spans="1:33" x14ac:dyDescent="0.2">
      <c r="A619" s="101">
        <v>487</v>
      </c>
      <c r="B619" s="102">
        <v>487274031</v>
      </c>
      <c r="C619" s="103" t="s">
        <v>536</v>
      </c>
      <c r="D619" s="104">
        <v>274</v>
      </c>
      <c r="E619" s="103" t="s">
        <v>306</v>
      </c>
      <c r="F619" s="104">
        <v>31</v>
      </c>
      <c r="G619" s="103" t="s">
        <v>63</v>
      </c>
      <c r="H619" s="105">
        <v>1</v>
      </c>
      <c r="I619" s="106">
        <v>9055</v>
      </c>
      <c r="J619" s="106">
        <v>4316</v>
      </c>
      <c r="K619" s="106">
        <v>0</v>
      </c>
      <c r="L619" s="106">
        <v>937.65</v>
      </c>
      <c r="M619" s="107">
        <v>14308.65</v>
      </c>
      <c r="O619" s="108">
        <v>0</v>
      </c>
      <c r="P619" s="105">
        <v>0</v>
      </c>
      <c r="Q619" s="109">
        <v>0.09</v>
      </c>
      <c r="R619" s="109">
        <v>2.3056596760600807E-2</v>
      </c>
      <c r="S619" s="110">
        <v>0</v>
      </c>
      <c r="U619" s="111">
        <v>13371</v>
      </c>
      <c r="V619" s="112">
        <v>0</v>
      </c>
      <c r="W619" s="112">
        <v>0</v>
      </c>
      <c r="X619" s="112">
        <v>0</v>
      </c>
      <c r="Y619" s="112">
        <v>938</v>
      </c>
      <c r="Z619" s="113">
        <v>14309</v>
      </c>
      <c r="AA619" s="93"/>
      <c r="AB619" s="111">
        <v>0</v>
      </c>
      <c r="AC619" s="112">
        <v>0</v>
      </c>
      <c r="AD619" s="112">
        <v>0</v>
      </c>
      <c r="AE619" s="112">
        <v>0</v>
      </c>
      <c r="AF619" s="112">
        <v>0</v>
      </c>
      <c r="AG619" s="113">
        <v>0</v>
      </c>
    </row>
    <row r="620" spans="1:33" x14ac:dyDescent="0.2">
      <c r="A620" s="101">
        <v>487</v>
      </c>
      <c r="B620" s="102">
        <v>487274035</v>
      </c>
      <c r="C620" s="103" t="s">
        <v>536</v>
      </c>
      <c r="D620" s="104">
        <v>274</v>
      </c>
      <c r="E620" s="103" t="s">
        <v>306</v>
      </c>
      <c r="F620" s="104">
        <v>35</v>
      </c>
      <c r="G620" s="103" t="s">
        <v>67</v>
      </c>
      <c r="H620" s="105">
        <v>33</v>
      </c>
      <c r="I620" s="106">
        <v>12472</v>
      </c>
      <c r="J620" s="106">
        <v>4301</v>
      </c>
      <c r="K620" s="106">
        <v>0</v>
      </c>
      <c r="L620" s="106">
        <v>937.65</v>
      </c>
      <c r="M620" s="107">
        <v>17710.650000000001</v>
      </c>
      <c r="O620" s="108">
        <v>0</v>
      </c>
      <c r="P620" s="105">
        <v>0</v>
      </c>
      <c r="Q620" s="109">
        <v>0.18</v>
      </c>
      <c r="R620" s="109">
        <v>0.16912741853149985</v>
      </c>
      <c r="S620" s="110">
        <v>0</v>
      </c>
      <c r="U620" s="111">
        <v>553509</v>
      </c>
      <c r="V620" s="112">
        <v>0</v>
      </c>
      <c r="W620" s="112">
        <v>0</v>
      </c>
      <c r="X620" s="112">
        <v>0</v>
      </c>
      <c r="Y620" s="112">
        <v>30943</v>
      </c>
      <c r="Z620" s="113">
        <v>584452</v>
      </c>
      <c r="AA620" s="93"/>
      <c r="AB620" s="111">
        <v>0</v>
      </c>
      <c r="AC620" s="112">
        <v>0</v>
      </c>
      <c r="AD620" s="112">
        <v>0</v>
      </c>
      <c r="AE620" s="112">
        <v>0</v>
      </c>
      <c r="AF620" s="112">
        <v>0</v>
      </c>
      <c r="AG620" s="113">
        <v>0</v>
      </c>
    </row>
    <row r="621" spans="1:33" x14ac:dyDescent="0.2">
      <c r="A621" s="101">
        <v>487</v>
      </c>
      <c r="B621" s="102">
        <v>487274040</v>
      </c>
      <c r="C621" s="103" t="s">
        <v>536</v>
      </c>
      <c r="D621" s="104">
        <v>274</v>
      </c>
      <c r="E621" s="103" t="s">
        <v>306</v>
      </c>
      <c r="F621" s="104">
        <v>40</v>
      </c>
      <c r="G621" s="103" t="s">
        <v>72</v>
      </c>
      <c r="H621" s="105">
        <v>1</v>
      </c>
      <c r="I621" s="106">
        <v>9407</v>
      </c>
      <c r="J621" s="106">
        <v>2465</v>
      </c>
      <c r="K621" s="106">
        <v>0</v>
      </c>
      <c r="L621" s="106">
        <v>937.65</v>
      </c>
      <c r="M621" s="107">
        <v>12809.65</v>
      </c>
      <c r="O621" s="108">
        <v>0</v>
      </c>
      <c r="P621" s="105">
        <v>0</v>
      </c>
      <c r="Q621" s="109">
        <v>0.09</v>
      </c>
      <c r="R621" s="109">
        <v>2.8495439617223224E-3</v>
      </c>
      <c r="S621" s="110">
        <v>0</v>
      </c>
      <c r="U621" s="111">
        <v>11872</v>
      </c>
      <c r="V621" s="112">
        <v>0</v>
      </c>
      <c r="W621" s="112">
        <v>0</v>
      </c>
      <c r="X621" s="112">
        <v>0</v>
      </c>
      <c r="Y621" s="112">
        <v>938</v>
      </c>
      <c r="Z621" s="113">
        <v>12810</v>
      </c>
      <c r="AA621" s="93"/>
      <c r="AB621" s="111">
        <v>0</v>
      </c>
      <c r="AC621" s="112">
        <v>0</v>
      </c>
      <c r="AD621" s="112">
        <v>0</v>
      </c>
      <c r="AE621" s="112">
        <v>0</v>
      </c>
      <c r="AF621" s="112">
        <v>0</v>
      </c>
      <c r="AG621" s="113">
        <v>0</v>
      </c>
    </row>
    <row r="622" spans="1:33" x14ac:dyDescent="0.2">
      <c r="A622" s="101">
        <v>487</v>
      </c>
      <c r="B622" s="102">
        <v>487274044</v>
      </c>
      <c r="C622" s="103" t="s">
        <v>536</v>
      </c>
      <c r="D622" s="104">
        <v>274</v>
      </c>
      <c r="E622" s="103" t="s">
        <v>306</v>
      </c>
      <c r="F622" s="104">
        <v>44</v>
      </c>
      <c r="G622" s="103" t="s">
        <v>76</v>
      </c>
      <c r="H622" s="105">
        <v>1</v>
      </c>
      <c r="I622" s="106">
        <v>9407</v>
      </c>
      <c r="J622" s="106">
        <v>190</v>
      </c>
      <c r="K622" s="106">
        <v>0</v>
      </c>
      <c r="L622" s="106">
        <v>937.65</v>
      </c>
      <c r="M622" s="107">
        <v>10534.65</v>
      </c>
      <c r="O622" s="108">
        <v>0</v>
      </c>
      <c r="P622" s="105">
        <v>0</v>
      </c>
      <c r="Q622" s="109">
        <v>0.18</v>
      </c>
      <c r="R622" s="109">
        <v>6.2873237656336595E-2</v>
      </c>
      <c r="S622" s="110">
        <v>0</v>
      </c>
      <c r="U622" s="111">
        <v>9597</v>
      </c>
      <c r="V622" s="112">
        <v>0</v>
      </c>
      <c r="W622" s="112">
        <v>0</v>
      </c>
      <c r="X622" s="112">
        <v>0</v>
      </c>
      <c r="Y622" s="112">
        <v>938</v>
      </c>
      <c r="Z622" s="113">
        <v>10535</v>
      </c>
      <c r="AA622" s="93"/>
      <c r="AB622" s="111">
        <v>0</v>
      </c>
      <c r="AC622" s="112">
        <v>0</v>
      </c>
      <c r="AD622" s="112">
        <v>0</v>
      </c>
      <c r="AE622" s="112">
        <v>0</v>
      </c>
      <c r="AF622" s="112">
        <v>0</v>
      </c>
      <c r="AG622" s="113">
        <v>0</v>
      </c>
    </row>
    <row r="623" spans="1:33" x14ac:dyDescent="0.2">
      <c r="A623" s="101">
        <v>487</v>
      </c>
      <c r="B623" s="102">
        <v>487274048</v>
      </c>
      <c r="C623" s="103" t="s">
        <v>536</v>
      </c>
      <c r="D623" s="104">
        <v>274</v>
      </c>
      <c r="E623" s="103" t="s">
        <v>306</v>
      </c>
      <c r="F623" s="104">
        <v>48</v>
      </c>
      <c r="G623" s="103" t="s">
        <v>80</v>
      </c>
      <c r="H623" s="105">
        <v>1</v>
      </c>
      <c r="I623" s="106">
        <v>9207</v>
      </c>
      <c r="J623" s="106">
        <v>7455</v>
      </c>
      <c r="K623" s="106">
        <v>0</v>
      </c>
      <c r="L623" s="106">
        <v>937.65</v>
      </c>
      <c r="M623" s="107">
        <v>17599.650000000001</v>
      </c>
      <c r="O623" s="108">
        <v>0</v>
      </c>
      <c r="P623" s="105">
        <v>0</v>
      </c>
      <c r="Q623" s="109">
        <v>0.09</v>
      </c>
      <c r="R623" s="109">
        <v>1.64275163066545E-3</v>
      </c>
      <c r="S623" s="110">
        <v>0</v>
      </c>
      <c r="U623" s="111">
        <v>16662</v>
      </c>
      <c r="V623" s="112">
        <v>0</v>
      </c>
      <c r="W623" s="112">
        <v>0</v>
      </c>
      <c r="X623" s="112">
        <v>0</v>
      </c>
      <c r="Y623" s="112">
        <v>938</v>
      </c>
      <c r="Z623" s="113">
        <v>17600</v>
      </c>
      <c r="AA623" s="93"/>
      <c r="AB623" s="111">
        <v>0</v>
      </c>
      <c r="AC623" s="112">
        <v>0</v>
      </c>
      <c r="AD623" s="112">
        <v>0</v>
      </c>
      <c r="AE623" s="112">
        <v>0</v>
      </c>
      <c r="AF623" s="112">
        <v>0</v>
      </c>
      <c r="AG623" s="113">
        <v>0</v>
      </c>
    </row>
    <row r="624" spans="1:33" x14ac:dyDescent="0.2">
      <c r="A624" s="101">
        <v>487</v>
      </c>
      <c r="B624" s="102">
        <v>487274049</v>
      </c>
      <c r="C624" s="103" t="s">
        <v>536</v>
      </c>
      <c r="D624" s="104">
        <v>274</v>
      </c>
      <c r="E624" s="103" t="s">
        <v>306</v>
      </c>
      <c r="F624" s="104">
        <v>49</v>
      </c>
      <c r="G624" s="103" t="s">
        <v>81</v>
      </c>
      <c r="H624" s="105">
        <v>79</v>
      </c>
      <c r="I624" s="106">
        <v>12497</v>
      </c>
      <c r="J624" s="106">
        <v>15744</v>
      </c>
      <c r="K624" s="106">
        <v>0</v>
      </c>
      <c r="L624" s="106">
        <v>937.65</v>
      </c>
      <c r="M624" s="107">
        <v>29178.65</v>
      </c>
      <c r="O624" s="108">
        <v>0</v>
      </c>
      <c r="P624" s="105">
        <v>0</v>
      </c>
      <c r="Q624" s="109">
        <v>0.09</v>
      </c>
      <c r="R624" s="109">
        <v>7.6894325696692134E-2</v>
      </c>
      <c r="S624" s="110">
        <v>0</v>
      </c>
      <c r="U624" s="111">
        <v>2231039</v>
      </c>
      <c r="V624" s="112">
        <v>0</v>
      </c>
      <c r="W624" s="112">
        <v>0</v>
      </c>
      <c r="X624" s="112">
        <v>0</v>
      </c>
      <c r="Y624" s="112">
        <v>74074</v>
      </c>
      <c r="Z624" s="113">
        <v>2305113</v>
      </c>
      <c r="AA624" s="93"/>
      <c r="AB624" s="111">
        <v>0</v>
      </c>
      <c r="AC624" s="112">
        <v>0</v>
      </c>
      <c r="AD624" s="112">
        <v>0</v>
      </c>
      <c r="AE624" s="112">
        <v>0</v>
      </c>
      <c r="AF624" s="112">
        <v>0</v>
      </c>
      <c r="AG624" s="113">
        <v>0</v>
      </c>
    </row>
    <row r="625" spans="1:33" x14ac:dyDescent="0.2">
      <c r="A625" s="101">
        <v>487</v>
      </c>
      <c r="B625" s="102">
        <v>487274057</v>
      </c>
      <c r="C625" s="103" t="s">
        <v>536</v>
      </c>
      <c r="D625" s="104">
        <v>274</v>
      </c>
      <c r="E625" s="103" t="s">
        <v>306</v>
      </c>
      <c r="F625" s="104">
        <v>57</v>
      </c>
      <c r="G625" s="103" t="s">
        <v>89</v>
      </c>
      <c r="H625" s="105">
        <v>27</v>
      </c>
      <c r="I625" s="106">
        <v>12402</v>
      </c>
      <c r="J625" s="106">
        <v>301</v>
      </c>
      <c r="K625" s="106">
        <v>0</v>
      </c>
      <c r="L625" s="106">
        <v>937.65</v>
      </c>
      <c r="M625" s="107">
        <v>13640.65</v>
      </c>
      <c r="O625" s="108">
        <v>0</v>
      </c>
      <c r="P625" s="105">
        <v>0</v>
      </c>
      <c r="Q625" s="109">
        <v>0.18</v>
      </c>
      <c r="R625" s="109">
        <v>0.13557285142841133</v>
      </c>
      <c r="S625" s="110">
        <v>0</v>
      </c>
      <c r="U625" s="111">
        <v>342981</v>
      </c>
      <c r="V625" s="112">
        <v>0</v>
      </c>
      <c r="W625" s="112">
        <v>0</v>
      </c>
      <c r="X625" s="112">
        <v>0</v>
      </c>
      <c r="Y625" s="112">
        <v>25318</v>
      </c>
      <c r="Z625" s="113">
        <v>368299</v>
      </c>
      <c r="AA625" s="93"/>
      <c r="AB625" s="111">
        <v>0</v>
      </c>
      <c r="AC625" s="112">
        <v>0</v>
      </c>
      <c r="AD625" s="112">
        <v>0</v>
      </c>
      <c r="AE625" s="112">
        <v>0</v>
      </c>
      <c r="AF625" s="112">
        <v>0</v>
      </c>
      <c r="AG625" s="113">
        <v>0</v>
      </c>
    </row>
    <row r="626" spans="1:33" x14ac:dyDescent="0.2">
      <c r="A626" s="101">
        <v>487</v>
      </c>
      <c r="B626" s="102">
        <v>487274071</v>
      </c>
      <c r="C626" s="103" t="s">
        <v>536</v>
      </c>
      <c r="D626" s="104">
        <v>274</v>
      </c>
      <c r="E626" s="103" t="s">
        <v>306</v>
      </c>
      <c r="F626" s="104">
        <v>71</v>
      </c>
      <c r="G626" s="103" t="s">
        <v>103</v>
      </c>
      <c r="H626" s="105">
        <v>1</v>
      </c>
      <c r="I626" s="106">
        <v>10467.592438273588</v>
      </c>
      <c r="J626" s="106">
        <v>5043</v>
      </c>
      <c r="K626" s="106">
        <v>0</v>
      </c>
      <c r="L626" s="106">
        <v>937.65</v>
      </c>
      <c r="M626" s="107">
        <v>16448.242438273588</v>
      </c>
      <c r="O626" s="108">
        <v>0</v>
      </c>
      <c r="P626" s="105">
        <v>0</v>
      </c>
      <c r="Q626" s="109">
        <v>0.09</v>
      </c>
      <c r="R626" s="109">
        <v>2.2330953356684857E-3</v>
      </c>
      <c r="S626" s="110">
        <v>0</v>
      </c>
      <c r="U626" s="111">
        <v>15511</v>
      </c>
      <c r="V626" s="112">
        <v>0</v>
      </c>
      <c r="W626" s="112">
        <v>0</v>
      </c>
      <c r="X626" s="112">
        <v>0</v>
      </c>
      <c r="Y626" s="112">
        <v>938</v>
      </c>
      <c r="Z626" s="113">
        <v>16449</v>
      </c>
      <c r="AA626" s="93"/>
      <c r="AB626" s="111">
        <v>0</v>
      </c>
      <c r="AC626" s="112">
        <v>0</v>
      </c>
      <c r="AD626" s="112">
        <v>0</v>
      </c>
      <c r="AE626" s="112">
        <v>0</v>
      </c>
      <c r="AF626" s="112">
        <v>0</v>
      </c>
      <c r="AG626" s="113">
        <v>0</v>
      </c>
    </row>
    <row r="627" spans="1:33" x14ac:dyDescent="0.2">
      <c r="A627" s="101">
        <v>487</v>
      </c>
      <c r="B627" s="102">
        <v>487274093</v>
      </c>
      <c r="C627" s="103" t="s">
        <v>536</v>
      </c>
      <c r="D627" s="104">
        <v>274</v>
      </c>
      <c r="E627" s="103" t="s">
        <v>306</v>
      </c>
      <c r="F627" s="104">
        <v>93</v>
      </c>
      <c r="G627" s="103" t="s">
        <v>125</v>
      </c>
      <c r="H627" s="105">
        <v>38</v>
      </c>
      <c r="I627" s="106">
        <v>12897</v>
      </c>
      <c r="J627" s="106">
        <v>640</v>
      </c>
      <c r="K627" s="106">
        <v>0</v>
      </c>
      <c r="L627" s="106">
        <v>937.65</v>
      </c>
      <c r="M627" s="107">
        <v>14474.65</v>
      </c>
      <c r="O627" s="108">
        <v>0</v>
      </c>
      <c r="P627" s="105">
        <v>0</v>
      </c>
      <c r="Q627" s="109">
        <v>0.09</v>
      </c>
      <c r="R627" s="109">
        <v>7.926438503009009E-2</v>
      </c>
      <c r="S627" s="110">
        <v>0</v>
      </c>
      <c r="U627" s="111">
        <v>514406</v>
      </c>
      <c r="V627" s="112">
        <v>0</v>
      </c>
      <c r="W627" s="112">
        <v>0</v>
      </c>
      <c r="X627" s="112">
        <v>0</v>
      </c>
      <c r="Y627" s="112">
        <v>35631</v>
      </c>
      <c r="Z627" s="113">
        <v>550037</v>
      </c>
      <c r="AA627" s="93"/>
      <c r="AB627" s="111">
        <v>2</v>
      </c>
      <c r="AC627" s="112">
        <v>0</v>
      </c>
      <c r="AD627" s="112">
        <v>0</v>
      </c>
      <c r="AE627" s="112">
        <v>0</v>
      </c>
      <c r="AF627" s="112">
        <v>0</v>
      </c>
      <c r="AG627" s="113">
        <v>0</v>
      </c>
    </row>
    <row r="628" spans="1:33" x14ac:dyDescent="0.2">
      <c r="A628" s="101">
        <v>487</v>
      </c>
      <c r="B628" s="102">
        <v>487274095</v>
      </c>
      <c r="C628" s="103" t="s">
        <v>536</v>
      </c>
      <c r="D628" s="104">
        <v>274</v>
      </c>
      <c r="E628" s="103" t="s">
        <v>306</v>
      </c>
      <c r="F628" s="104">
        <v>95</v>
      </c>
      <c r="G628" s="103" t="s">
        <v>127</v>
      </c>
      <c r="H628" s="105">
        <v>2</v>
      </c>
      <c r="I628" s="106">
        <v>14104</v>
      </c>
      <c r="J628" s="106">
        <v>0</v>
      </c>
      <c r="K628" s="106">
        <v>0</v>
      </c>
      <c r="L628" s="106">
        <v>937.65</v>
      </c>
      <c r="M628" s="107">
        <v>15041.65</v>
      </c>
      <c r="O628" s="108">
        <v>0</v>
      </c>
      <c r="P628" s="105">
        <v>0</v>
      </c>
      <c r="Q628" s="109">
        <v>0.15329999999999999</v>
      </c>
      <c r="R628" s="109">
        <v>0.14117773892558566</v>
      </c>
      <c r="S628" s="110">
        <v>0</v>
      </c>
      <c r="U628" s="111">
        <v>28208</v>
      </c>
      <c r="V628" s="112">
        <v>0</v>
      </c>
      <c r="W628" s="112">
        <v>0</v>
      </c>
      <c r="X628" s="112">
        <v>0</v>
      </c>
      <c r="Y628" s="112">
        <v>1876</v>
      </c>
      <c r="Z628" s="113">
        <v>30084</v>
      </c>
      <c r="AA628" s="93"/>
      <c r="AB628" s="111">
        <v>0</v>
      </c>
      <c r="AC628" s="112">
        <v>0</v>
      </c>
      <c r="AD628" s="112">
        <v>0</v>
      </c>
      <c r="AE628" s="112">
        <v>0</v>
      </c>
      <c r="AF628" s="112">
        <v>0</v>
      </c>
      <c r="AG628" s="113">
        <v>0</v>
      </c>
    </row>
    <row r="629" spans="1:33" x14ac:dyDescent="0.2">
      <c r="A629" s="101">
        <v>487</v>
      </c>
      <c r="B629" s="102">
        <v>487274149</v>
      </c>
      <c r="C629" s="103" t="s">
        <v>536</v>
      </c>
      <c r="D629" s="104">
        <v>274</v>
      </c>
      <c r="E629" s="103" t="s">
        <v>306</v>
      </c>
      <c r="F629" s="104">
        <v>149</v>
      </c>
      <c r="G629" s="103" t="s">
        <v>181</v>
      </c>
      <c r="H629" s="105">
        <v>1</v>
      </c>
      <c r="I629" s="106">
        <v>9407</v>
      </c>
      <c r="J629" s="106">
        <v>139</v>
      </c>
      <c r="K629" s="106">
        <v>0</v>
      </c>
      <c r="L629" s="106">
        <v>937.65</v>
      </c>
      <c r="M629" s="107">
        <v>10483.65</v>
      </c>
      <c r="O629" s="108">
        <v>0</v>
      </c>
      <c r="P629" s="105">
        <v>0</v>
      </c>
      <c r="Q629" s="109">
        <v>0.18</v>
      </c>
      <c r="R629" s="109">
        <v>0.11903121440246706</v>
      </c>
      <c r="S629" s="110">
        <v>0</v>
      </c>
      <c r="U629" s="111">
        <v>9546</v>
      </c>
      <c r="V629" s="112">
        <v>0</v>
      </c>
      <c r="W629" s="112">
        <v>0</v>
      </c>
      <c r="X629" s="112">
        <v>0</v>
      </c>
      <c r="Y629" s="112">
        <v>938</v>
      </c>
      <c r="Z629" s="113">
        <v>10484</v>
      </c>
      <c r="AA629" s="93"/>
      <c r="AB629" s="111">
        <v>0</v>
      </c>
      <c r="AC629" s="112">
        <v>0</v>
      </c>
      <c r="AD629" s="112">
        <v>0</v>
      </c>
      <c r="AE629" s="112">
        <v>0</v>
      </c>
      <c r="AF629" s="112">
        <v>0</v>
      </c>
      <c r="AG629" s="113">
        <v>0</v>
      </c>
    </row>
    <row r="630" spans="1:33" x14ac:dyDescent="0.2">
      <c r="A630" s="101">
        <v>487</v>
      </c>
      <c r="B630" s="102">
        <v>487274163</v>
      </c>
      <c r="C630" s="103" t="s">
        <v>536</v>
      </c>
      <c r="D630" s="104">
        <v>274</v>
      </c>
      <c r="E630" s="103" t="s">
        <v>306</v>
      </c>
      <c r="F630" s="104">
        <v>163</v>
      </c>
      <c r="G630" s="103" t="s">
        <v>195</v>
      </c>
      <c r="H630" s="105">
        <v>13</v>
      </c>
      <c r="I630" s="106">
        <v>11241</v>
      </c>
      <c r="J630" s="106">
        <v>126</v>
      </c>
      <c r="K630" s="106">
        <v>0</v>
      </c>
      <c r="L630" s="106">
        <v>937.65</v>
      </c>
      <c r="M630" s="107">
        <v>12304.65</v>
      </c>
      <c r="O630" s="108">
        <v>3.8899702125189157</v>
      </c>
      <c r="P630" s="105">
        <v>0</v>
      </c>
      <c r="Q630" s="109">
        <v>0.09</v>
      </c>
      <c r="R630" s="109">
        <v>9.7438916190428812E-2</v>
      </c>
      <c r="S630" s="110">
        <v>0</v>
      </c>
      <c r="U630" s="111">
        <v>191988</v>
      </c>
      <c r="V630" s="112">
        <v>0</v>
      </c>
      <c r="W630" s="112">
        <v>-44217.291405702512</v>
      </c>
      <c r="X630" s="112">
        <v>0</v>
      </c>
      <c r="Y630" s="112">
        <v>12188</v>
      </c>
      <c r="Z630" s="113">
        <v>159958.7085942975</v>
      </c>
      <c r="AA630" s="93"/>
      <c r="AB630" s="111">
        <v>14</v>
      </c>
      <c r="AC630" s="112">
        <v>3.8899702125189157</v>
      </c>
      <c r="AD630" s="112">
        <v>44217.291405702512</v>
      </c>
      <c r="AE630" s="112">
        <v>0</v>
      </c>
      <c r="AF630" s="112">
        <v>3647</v>
      </c>
      <c r="AG630" s="113">
        <v>47864</v>
      </c>
    </row>
    <row r="631" spans="1:33" x14ac:dyDescent="0.2">
      <c r="A631" s="101">
        <v>487</v>
      </c>
      <c r="B631" s="102">
        <v>487274165</v>
      </c>
      <c r="C631" s="103" t="s">
        <v>536</v>
      </c>
      <c r="D631" s="104">
        <v>274</v>
      </c>
      <c r="E631" s="103" t="s">
        <v>306</v>
      </c>
      <c r="F631" s="104">
        <v>165</v>
      </c>
      <c r="G631" s="103" t="s">
        <v>197</v>
      </c>
      <c r="H631" s="105">
        <v>45</v>
      </c>
      <c r="I631" s="106">
        <v>12148</v>
      </c>
      <c r="J631" s="106">
        <v>456</v>
      </c>
      <c r="K631" s="106">
        <v>0</v>
      </c>
      <c r="L631" s="106">
        <v>937.65</v>
      </c>
      <c r="M631" s="107">
        <v>13541.65</v>
      </c>
      <c r="O631" s="108">
        <v>14.035760547492139</v>
      </c>
      <c r="P631" s="105">
        <v>0</v>
      </c>
      <c r="Q631" s="109">
        <v>9.8299999999999998E-2</v>
      </c>
      <c r="R631" s="109">
        <v>0.1089244649244638</v>
      </c>
      <c r="S631" s="110">
        <v>0</v>
      </c>
      <c r="U631" s="111">
        <v>744087</v>
      </c>
      <c r="V631" s="112">
        <v>0</v>
      </c>
      <c r="W631" s="112">
        <v>-176906.72594059093</v>
      </c>
      <c r="X631" s="112">
        <v>0</v>
      </c>
      <c r="Y631" s="112">
        <v>42196</v>
      </c>
      <c r="Z631" s="113">
        <v>609376.27405940904</v>
      </c>
      <c r="AA631" s="93"/>
      <c r="AB631" s="111">
        <v>48</v>
      </c>
      <c r="AC631" s="112">
        <v>14.035760547492139</v>
      </c>
      <c r="AD631" s="112">
        <v>176906.72594059093</v>
      </c>
      <c r="AE631" s="112">
        <v>0</v>
      </c>
      <c r="AF631" s="112">
        <v>13161</v>
      </c>
      <c r="AG631" s="113">
        <v>190068</v>
      </c>
    </row>
    <row r="632" spans="1:33" x14ac:dyDescent="0.2">
      <c r="A632" s="101">
        <v>487</v>
      </c>
      <c r="B632" s="102">
        <v>487274176</v>
      </c>
      <c r="C632" s="103" t="s">
        <v>536</v>
      </c>
      <c r="D632" s="104">
        <v>274</v>
      </c>
      <c r="E632" s="103" t="s">
        <v>306</v>
      </c>
      <c r="F632" s="104">
        <v>176</v>
      </c>
      <c r="G632" s="103" t="s">
        <v>208</v>
      </c>
      <c r="H632" s="105">
        <v>86</v>
      </c>
      <c r="I632" s="106">
        <v>12469</v>
      </c>
      <c r="J632" s="106">
        <v>4466</v>
      </c>
      <c r="K632" s="106">
        <v>0</v>
      </c>
      <c r="L632" s="106">
        <v>937.65</v>
      </c>
      <c r="M632" s="107">
        <v>17872.650000000001</v>
      </c>
      <c r="O632" s="108">
        <v>0</v>
      </c>
      <c r="P632" s="105">
        <v>0</v>
      </c>
      <c r="Q632" s="109">
        <v>0.09</v>
      </c>
      <c r="R632" s="109">
        <v>9.1492336245101724E-2</v>
      </c>
      <c r="S632" s="110">
        <v>0</v>
      </c>
      <c r="U632" s="111">
        <v>1456410</v>
      </c>
      <c r="V632" s="112">
        <v>0</v>
      </c>
      <c r="W632" s="112">
        <v>0</v>
      </c>
      <c r="X632" s="112">
        <v>0</v>
      </c>
      <c r="Y632" s="112">
        <v>80639</v>
      </c>
      <c r="Z632" s="113">
        <v>1537049</v>
      </c>
      <c r="AA632" s="93"/>
      <c r="AB632" s="111">
        <v>0</v>
      </c>
      <c r="AC632" s="112">
        <v>0</v>
      </c>
      <c r="AD632" s="112">
        <v>0</v>
      </c>
      <c r="AE632" s="112">
        <v>0</v>
      </c>
      <c r="AF632" s="112">
        <v>0</v>
      </c>
      <c r="AG632" s="113">
        <v>0</v>
      </c>
    </row>
    <row r="633" spans="1:33" x14ac:dyDescent="0.2">
      <c r="A633" s="101">
        <v>487</v>
      </c>
      <c r="B633" s="102">
        <v>487274178</v>
      </c>
      <c r="C633" s="103" t="s">
        <v>536</v>
      </c>
      <c r="D633" s="104">
        <v>274</v>
      </c>
      <c r="E633" s="103" t="s">
        <v>306</v>
      </c>
      <c r="F633" s="104">
        <v>178</v>
      </c>
      <c r="G633" s="103" t="s">
        <v>210</v>
      </c>
      <c r="H633" s="105">
        <v>1</v>
      </c>
      <c r="I633" s="106">
        <v>14152</v>
      </c>
      <c r="J633" s="106">
        <v>739</v>
      </c>
      <c r="K633" s="106">
        <v>0</v>
      </c>
      <c r="L633" s="106">
        <v>937.65</v>
      </c>
      <c r="M633" s="107">
        <v>15828.65</v>
      </c>
      <c r="O633" s="108">
        <v>0</v>
      </c>
      <c r="P633" s="105">
        <v>0</v>
      </c>
      <c r="Q633" s="109">
        <v>0.09</v>
      </c>
      <c r="R633" s="109">
        <v>6.2742002270909161E-2</v>
      </c>
      <c r="S633" s="110">
        <v>0</v>
      </c>
      <c r="U633" s="111">
        <v>14891</v>
      </c>
      <c r="V633" s="112">
        <v>0</v>
      </c>
      <c r="W633" s="112">
        <v>0</v>
      </c>
      <c r="X633" s="112">
        <v>0</v>
      </c>
      <c r="Y633" s="112">
        <v>938</v>
      </c>
      <c r="Z633" s="113">
        <v>15829</v>
      </c>
      <c r="AA633" s="93"/>
      <c r="AB633" s="111">
        <v>0</v>
      </c>
      <c r="AC633" s="112">
        <v>0</v>
      </c>
      <c r="AD633" s="112">
        <v>0</v>
      </c>
      <c r="AE633" s="112">
        <v>0</v>
      </c>
      <c r="AF633" s="112">
        <v>0</v>
      </c>
      <c r="AG633" s="113">
        <v>0</v>
      </c>
    </row>
    <row r="634" spans="1:33" x14ac:dyDescent="0.2">
      <c r="A634" s="101">
        <v>487</v>
      </c>
      <c r="B634" s="102">
        <v>487274181</v>
      </c>
      <c r="C634" s="103" t="s">
        <v>536</v>
      </c>
      <c r="D634" s="104">
        <v>274</v>
      </c>
      <c r="E634" s="103" t="s">
        <v>306</v>
      </c>
      <c r="F634" s="104">
        <v>181</v>
      </c>
      <c r="G634" s="103" t="s">
        <v>213</v>
      </c>
      <c r="H634" s="105">
        <v>3</v>
      </c>
      <c r="I634" s="106">
        <v>12878</v>
      </c>
      <c r="J634" s="106">
        <v>831</v>
      </c>
      <c r="K634" s="106">
        <v>0</v>
      </c>
      <c r="L634" s="106">
        <v>937.65</v>
      </c>
      <c r="M634" s="107">
        <v>14646.65</v>
      </c>
      <c r="O634" s="108">
        <v>0</v>
      </c>
      <c r="P634" s="105">
        <v>0</v>
      </c>
      <c r="Q634" s="109">
        <v>0.09</v>
      </c>
      <c r="R634" s="109">
        <v>1.7706253714257283E-2</v>
      </c>
      <c r="S634" s="110">
        <v>0</v>
      </c>
      <c r="U634" s="111">
        <v>41127</v>
      </c>
      <c r="V634" s="112">
        <v>0</v>
      </c>
      <c r="W634" s="112">
        <v>0</v>
      </c>
      <c r="X634" s="112">
        <v>0</v>
      </c>
      <c r="Y634" s="112">
        <v>2813</v>
      </c>
      <c r="Z634" s="113">
        <v>43940</v>
      </c>
      <c r="AA634" s="93"/>
      <c r="AB634" s="111">
        <v>0</v>
      </c>
      <c r="AC634" s="112">
        <v>0</v>
      </c>
      <c r="AD634" s="112">
        <v>0</v>
      </c>
      <c r="AE634" s="112">
        <v>0</v>
      </c>
      <c r="AF634" s="112">
        <v>0</v>
      </c>
      <c r="AG634" s="113">
        <v>0</v>
      </c>
    </row>
    <row r="635" spans="1:33" x14ac:dyDescent="0.2">
      <c r="A635" s="101">
        <v>487</v>
      </c>
      <c r="B635" s="102">
        <v>487274182</v>
      </c>
      <c r="C635" s="103" t="s">
        <v>536</v>
      </c>
      <c r="D635" s="104">
        <v>274</v>
      </c>
      <c r="E635" s="103" t="s">
        <v>306</v>
      </c>
      <c r="F635" s="104">
        <v>182</v>
      </c>
      <c r="G635" s="103" t="s">
        <v>214</v>
      </c>
      <c r="H635" s="105">
        <v>3</v>
      </c>
      <c r="I635" s="106">
        <v>9407</v>
      </c>
      <c r="J635" s="106">
        <v>2214</v>
      </c>
      <c r="K635" s="106">
        <v>0</v>
      </c>
      <c r="L635" s="106">
        <v>937.65</v>
      </c>
      <c r="M635" s="107">
        <v>12558.65</v>
      </c>
      <c r="O635" s="108">
        <v>0</v>
      </c>
      <c r="P635" s="105">
        <v>0</v>
      </c>
      <c r="Q635" s="109">
        <v>0.09</v>
      </c>
      <c r="R635" s="109">
        <v>1.2488707989605087E-2</v>
      </c>
      <c r="S635" s="110">
        <v>0</v>
      </c>
      <c r="U635" s="111">
        <v>34863</v>
      </c>
      <c r="V635" s="112">
        <v>0</v>
      </c>
      <c r="W635" s="112">
        <v>0</v>
      </c>
      <c r="X635" s="112">
        <v>0</v>
      </c>
      <c r="Y635" s="112">
        <v>2813</v>
      </c>
      <c r="Z635" s="113">
        <v>37676</v>
      </c>
      <c r="AA635" s="93"/>
      <c r="AB635" s="111">
        <v>0</v>
      </c>
      <c r="AC635" s="112">
        <v>0</v>
      </c>
      <c r="AD635" s="112">
        <v>0</v>
      </c>
      <c r="AE635" s="112">
        <v>0</v>
      </c>
      <c r="AF635" s="112">
        <v>0</v>
      </c>
      <c r="AG635" s="113">
        <v>0</v>
      </c>
    </row>
    <row r="636" spans="1:33" x14ac:dyDescent="0.2">
      <c r="A636" s="101">
        <v>487</v>
      </c>
      <c r="B636" s="102">
        <v>487274198</v>
      </c>
      <c r="C636" s="103" t="s">
        <v>536</v>
      </c>
      <c r="D636" s="104">
        <v>274</v>
      </c>
      <c r="E636" s="103" t="s">
        <v>306</v>
      </c>
      <c r="F636" s="104">
        <v>198</v>
      </c>
      <c r="G636" s="103" t="s">
        <v>230</v>
      </c>
      <c r="H636" s="105">
        <v>1</v>
      </c>
      <c r="I636" s="106">
        <v>14152</v>
      </c>
      <c r="J636" s="106">
        <v>5865</v>
      </c>
      <c r="K636" s="106">
        <v>0</v>
      </c>
      <c r="L636" s="106">
        <v>937.65</v>
      </c>
      <c r="M636" s="107">
        <v>20954.650000000001</v>
      </c>
      <c r="O636" s="108">
        <v>0</v>
      </c>
      <c r="P636" s="105">
        <v>0</v>
      </c>
      <c r="Q636" s="109">
        <v>0.09</v>
      </c>
      <c r="R636" s="109">
        <v>4.7625464751424925E-3</v>
      </c>
      <c r="S636" s="110">
        <v>0</v>
      </c>
      <c r="U636" s="111">
        <v>20017</v>
      </c>
      <c r="V636" s="112">
        <v>0</v>
      </c>
      <c r="W636" s="112">
        <v>0</v>
      </c>
      <c r="X636" s="112">
        <v>0</v>
      </c>
      <c r="Y636" s="112">
        <v>938</v>
      </c>
      <c r="Z636" s="113">
        <v>20955</v>
      </c>
      <c r="AA636" s="93"/>
      <c r="AB636" s="111">
        <v>0</v>
      </c>
      <c r="AC636" s="112">
        <v>0</v>
      </c>
      <c r="AD636" s="112">
        <v>0</v>
      </c>
      <c r="AE636" s="112">
        <v>0</v>
      </c>
      <c r="AF636" s="112">
        <v>0</v>
      </c>
      <c r="AG636" s="113">
        <v>0</v>
      </c>
    </row>
    <row r="637" spans="1:33" x14ac:dyDescent="0.2">
      <c r="A637" s="101">
        <v>487</v>
      </c>
      <c r="B637" s="102">
        <v>487274207</v>
      </c>
      <c r="C637" s="103" t="s">
        <v>536</v>
      </c>
      <c r="D637" s="104">
        <v>274</v>
      </c>
      <c r="E637" s="103" t="s">
        <v>306</v>
      </c>
      <c r="F637" s="104">
        <v>207</v>
      </c>
      <c r="G637" s="103" t="s">
        <v>239</v>
      </c>
      <c r="H637" s="105">
        <v>1</v>
      </c>
      <c r="I637" s="106">
        <v>10984.481268070062</v>
      </c>
      <c r="J637" s="106">
        <v>6983</v>
      </c>
      <c r="K637" s="106">
        <v>0</v>
      </c>
      <c r="L637" s="106">
        <v>937.65</v>
      </c>
      <c r="M637" s="107">
        <v>18905.131268070065</v>
      </c>
      <c r="O637" s="108">
        <v>0</v>
      </c>
      <c r="P637" s="105">
        <v>0</v>
      </c>
      <c r="Q637" s="109">
        <v>0.09</v>
      </c>
      <c r="R637" s="109">
        <v>6.0346802642817184E-4</v>
      </c>
      <c r="S637" s="110">
        <v>0</v>
      </c>
      <c r="U637" s="111">
        <v>17967</v>
      </c>
      <c r="V637" s="112">
        <v>0</v>
      </c>
      <c r="W637" s="112">
        <v>0</v>
      </c>
      <c r="X637" s="112">
        <v>0</v>
      </c>
      <c r="Y637" s="112">
        <v>938</v>
      </c>
      <c r="Z637" s="113">
        <v>18905</v>
      </c>
      <c r="AA637" s="93"/>
      <c r="AB637" s="111">
        <v>0</v>
      </c>
      <c r="AC637" s="112">
        <v>0</v>
      </c>
      <c r="AD637" s="112">
        <v>0</v>
      </c>
      <c r="AE637" s="112">
        <v>0</v>
      </c>
      <c r="AF637" s="112">
        <v>0</v>
      </c>
      <c r="AG637" s="113">
        <v>0</v>
      </c>
    </row>
    <row r="638" spans="1:33" x14ac:dyDescent="0.2">
      <c r="A638" s="101">
        <v>487</v>
      </c>
      <c r="B638" s="102">
        <v>487274229</v>
      </c>
      <c r="C638" s="103" t="s">
        <v>536</v>
      </c>
      <c r="D638" s="104">
        <v>274</v>
      </c>
      <c r="E638" s="103" t="s">
        <v>306</v>
      </c>
      <c r="F638" s="104">
        <v>229</v>
      </c>
      <c r="G638" s="103" t="s">
        <v>261</v>
      </c>
      <c r="H638" s="105">
        <v>2</v>
      </c>
      <c r="I638" s="106">
        <v>10381</v>
      </c>
      <c r="J638" s="106">
        <v>1988</v>
      </c>
      <c r="K638" s="106">
        <v>0</v>
      </c>
      <c r="L638" s="106">
        <v>937.65</v>
      </c>
      <c r="M638" s="107">
        <v>13306.65</v>
      </c>
      <c r="O638" s="108">
        <v>0</v>
      </c>
      <c r="P638" s="105">
        <v>0</v>
      </c>
      <c r="Q638" s="109">
        <v>0.09</v>
      </c>
      <c r="R638" s="109">
        <v>1.018698608098647E-2</v>
      </c>
      <c r="S638" s="110">
        <v>0</v>
      </c>
      <c r="U638" s="111">
        <v>24738</v>
      </c>
      <c r="V638" s="112">
        <v>0</v>
      </c>
      <c r="W638" s="112">
        <v>0</v>
      </c>
      <c r="X638" s="112">
        <v>0</v>
      </c>
      <c r="Y638" s="112">
        <v>1875</v>
      </c>
      <c r="Z638" s="113">
        <v>26613</v>
      </c>
      <c r="AA638" s="93"/>
      <c r="AB638" s="111">
        <v>0</v>
      </c>
      <c r="AC638" s="112">
        <v>0</v>
      </c>
      <c r="AD638" s="112">
        <v>0</v>
      </c>
      <c r="AE638" s="112">
        <v>0</v>
      </c>
      <c r="AF638" s="112">
        <v>0</v>
      </c>
      <c r="AG638" s="113">
        <v>0</v>
      </c>
    </row>
    <row r="639" spans="1:33" x14ac:dyDescent="0.2">
      <c r="A639" s="101">
        <v>487</v>
      </c>
      <c r="B639" s="102">
        <v>487274243</v>
      </c>
      <c r="C639" s="103" t="s">
        <v>536</v>
      </c>
      <c r="D639" s="104">
        <v>274</v>
      </c>
      <c r="E639" s="103" t="s">
        <v>306</v>
      </c>
      <c r="F639" s="104">
        <v>243</v>
      </c>
      <c r="G639" s="103" t="s">
        <v>275</v>
      </c>
      <c r="H639" s="105">
        <v>4</v>
      </c>
      <c r="I639" s="106">
        <v>10853</v>
      </c>
      <c r="J639" s="106">
        <v>2255</v>
      </c>
      <c r="K639" s="106">
        <v>0</v>
      </c>
      <c r="L639" s="106">
        <v>937.65</v>
      </c>
      <c r="M639" s="107">
        <v>14045.65</v>
      </c>
      <c r="O639" s="108">
        <v>0</v>
      </c>
      <c r="P639" s="105">
        <v>0</v>
      </c>
      <c r="Q639" s="109">
        <v>0.09</v>
      </c>
      <c r="R639" s="109">
        <v>5.196919586008473E-3</v>
      </c>
      <c r="S639" s="110">
        <v>0</v>
      </c>
      <c r="U639" s="111">
        <v>52432</v>
      </c>
      <c r="V639" s="112">
        <v>0</v>
      </c>
      <c r="W639" s="112">
        <v>0</v>
      </c>
      <c r="X639" s="112">
        <v>0</v>
      </c>
      <c r="Y639" s="112">
        <v>3751</v>
      </c>
      <c r="Z639" s="113">
        <v>56183</v>
      </c>
      <c r="AA639" s="93"/>
      <c r="AB639" s="111">
        <v>0</v>
      </c>
      <c r="AC639" s="112">
        <v>0</v>
      </c>
      <c r="AD639" s="112">
        <v>0</v>
      </c>
      <c r="AE639" s="112">
        <v>0</v>
      </c>
      <c r="AF639" s="112">
        <v>0</v>
      </c>
      <c r="AG639" s="113">
        <v>0</v>
      </c>
    </row>
    <row r="640" spans="1:33" x14ac:dyDescent="0.2">
      <c r="A640" s="101">
        <v>487</v>
      </c>
      <c r="B640" s="102">
        <v>487274244</v>
      </c>
      <c r="C640" s="103" t="s">
        <v>536</v>
      </c>
      <c r="D640" s="104">
        <v>274</v>
      </c>
      <c r="E640" s="103" t="s">
        <v>306</v>
      </c>
      <c r="F640" s="104">
        <v>244</v>
      </c>
      <c r="G640" s="103" t="s">
        <v>276</v>
      </c>
      <c r="H640" s="105">
        <v>2</v>
      </c>
      <c r="I640" s="106">
        <v>9290</v>
      </c>
      <c r="J640" s="106">
        <v>3619</v>
      </c>
      <c r="K640" s="106">
        <v>0</v>
      </c>
      <c r="L640" s="106">
        <v>937.65</v>
      </c>
      <c r="M640" s="107">
        <v>13846.65</v>
      </c>
      <c r="O640" s="108">
        <v>3.997374738627204</v>
      </c>
      <c r="P640" s="105">
        <v>0</v>
      </c>
      <c r="Q640" s="109">
        <v>0.09</v>
      </c>
      <c r="R640" s="109">
        <v>0.12055942472000247</v>
      </c>
      <c r="S640" s="110">
        <v>0</v>
      </c>
      <c r="U640" s="111">
        <v>77420</v>
      </c>
      <c r="V640" s="112">
        <v>0</v>
      </c>
      <c r="W640" s="112">
        <v>-51602.110500938579</v>
      </c>
      <c r="X640" s="112">
        <v>0</v>
      </c>
      <c r="Y640" s="112">
        <v>1876</v>
      </c>
      <c r="Z640" s="113">
        <v>27693.889499061421</v>
      </c>
      <c r="AA640" s="93"/>
      <c r="AB640" s="111">
        <v>5</v>
      </c>
      <c r="AC640" s="112">
        <v>3.997374738627204</v>
      </c>
      <c r="AD640" s="112">
        <v>51602.110500938579</v>
      </c>
      <c r="AE640" s="112">
        <v>0</v>
      </c>
      <c r="AF640" s="112">
        <v>3748</v>
      </c>
      <c r="AG640" s="113">
        <v>55350</v>
      </c>
    </row>
    <row r="641" spans="1:33" x14ac:dyDescent="0.2">
      <c r="A641" s="101">
        <v>487</v>
      </c>
      <c r="B641" s="102">
        <v>487274248</v>
      </c>
      <c r="C641" s="103" t="s">
        <v>536</v>
      </c>
      <c r="D641" s="104">
        <v>274</v>
      </c>
      <c r="E641" s="103" t="s">
        <v>306</v>
      </c>
      <c r="F641" s="104">
        <v>248</v>
      </c>
      <c r="G641" s="103" t="s">
        <v>280</v>
      </c>
      <c r="H641" s="105">
        <v>24</v>
      </c>
      <c r="I641" s="106">
        <v>11683</v>
      </c>
      <c r="J641" s="106">
        <v>901</v>
      </c>
      <c r="K641" s="106">
        <v>0</v>
      </c>
      <c r="L641" s="106">
        <v>937.65</v>
      </c>
      <c r="M641" s="107">
        <v>13521.65</v>
      </c>
      <c r="O641" s="108">
        <v>0</v>
      </c>
      <c r="P641" s="105">
        <v>0</v>
      </c>
      <c r="Q641" s="109">
        <v>0.09</v>
      </c>
      <c r="R641" s="109">
        <v>5.1945859619381911E-2</v>
      </c>
      <c r="S641" s="110">
        <v>0</v>
      </c>
      <c r="U641" s="111">
        <v>302016</v>
      </c>
      <c r="V641" s="112">
        <v>0</v>
      </c>
      <c r="W641" s="112">
        <v>0</v>
      </c>
      <c r="X641" s="112">
        <v>0</v>
      </c>
      <c r="Y641" s="112">
        <v>22504</v>
      </c>
      <c r="Z641" s="113">
        <v>324520</v>
      </c>
      <c r="AA641" s="93"/>
      <c r="AB641" s="111">
        <v>0</v>
      </c>
      <c r="AC641" s="112">
        <v>0</v>
      </c>
      <c r="AD641" s="112">
        <v>0</v>
      </c>
      <c r="AE641" s="112">
        <v>0</v>
      </c>
      <c r="AF641" s="112">
        <v>0</v>
      </c>
      <c r="AG641" s="113">
        <v>0</v>
      </c>
    </row>
    <row r="642" spans="1:33" x14ac:dyDescent="0.2">
      <c r="A642" s="101">
        <v>487</v>
      </c>
      <c r="B642" s="102">
        <v>487274262</v>
      </c>
      <c r="C642" s="103" t="s">
        <v>536</v>
      </c>
      <c r="D642" s="104">
        <v>274</v>
      </c>
      <c r="E642" s="103" t="s">
        <v>306</v>
      </c>
      <c r="F642" s="104">
        <v>262</v>
      </c>
      <c r="G642" s="103" t="s">
        <v>294</v>
      </c>
      <c r="H642" s="105">
        <v>8</v>
      </c>
      <c r="I642" s="106">
        <v>11277</v>
      </c>
      <c r="J642" s="106">
        <v>5285</v>
      </c>
      <c r="K642" s="106">
        <v>0</v>
      </c>
      <c r="L642" s="106">
        <v>937.65</v>
      </c>
      <c r="M642" s="107">
        <v>17499.650000000001</v>
      </c>
      <c r="O642" s="108">
        <v>0</v>
      </c>
      <c r="P642" s="105">
        <v>0</v>
      </c>
      <c r="Q642" s="109">
        <v>0.09</v>
      </c>
      <c r="R642" s="109">
        <v>6.7699523771346692E-2</v>
      </c>
      <c r="S642" s="110">
        <v>0</v>
      </c>
      <c r="U642" s="111">
        <v>132496</v>
      </c>
      <c r="V642" s="112">
        <v>0</v>
      </c>
      <c r="W642" s="112">
        <v>0</v>
      </c>
      <c r="X642" s="112">
        <v>0</v>
      </c>
      <c r="Y642" s="112">
        <v>7502</v>
      </c>
      <c r="Z642" s="113">
        <v>139998</v>
      </c>
      <c r="AA642" s="93"/>
      <c r="AB642" s="111">
        <v>0</v>
      </c>
      <c r="AC642" s="112">
        <v>0</v>
      </c>
      <c r="AD642" s="112">
        <v>0</v>
      </c>
      <c r="AE642" s="112">
        <v>0</v>
      </c>
      <c r="AF642" s="112">
        <v>0</v>
      </c>
      <c r="AG642" s="113">
        <v>0</v>
      </c>
    </row>
    <row r="643" spans="1:33" x14ac:dyDescent="0.2">
      <c r="A643" s="101">
        <v>487</v>
      </c>
      <c r="B643" s="102">
        <v>487274274</v>
      </c>
      <c r="C643" s="103" t="s">
        <v>536</v>
      </c>
      <c r="D643" s="104">
        <v>274</v>
      </c>
      <c r="E643" s="103" t="s">
        <v>306</v>
      </c>
      <c r="F643" s="104">
        <v>274</v>
      </c>
      <c r="G643" s="103" t="s">
        <v>306</v>
      </c>
      <c r="H643" s="105">
        <v>257</v>
      </c>
      <c r="I643" s="106">
        <v>12665</v>
      </c>
      <c r="J643" s="106">
        <v>6059</v>
      </c>
      <c r="K643" s="106">
        <v>0</v>
      </c>
      <c r="L643" s="106">
        <v>937.65</v>
      </c>
      <c r="M643" s="107">
        <v>19661.650000000001</v>
      </c>
      <c r="O643" s="108">
        <v>0</v>
      </c>
      <c r="P643" s="105">
        <v>0</v>
      </c>
      <c r="Q643" s="109">
        <v>0.09</v>
      </c>
      <c r="R643" s="109">
        <v>8.099164970829216E-2</v>
      </c>
      <c r="S643" s="110">
        <v>0</v>
      </c>
      <c r="U643" s="111">
        <v>4812068</v>
      </c>
      <c r="V643" s="112">
        <v>0</v>
      </c>
      <c r="W643" s="112">
        <v>0</v>
      </c>
      <c r="X643" s="112">
        <v>0</v>
      </c>
      <c r="Y643" s="112">
        <v>240977</v>
      </c>
      <c r="Z643" s="113">
        <v>5053045</v>
      </c>
      <c r="AA643" s="93"/>
      <c r="AB643" s="111">
        <v>0</v>
      </c>
      <c r="AC643" s="112">
        <v>0</v>
      </c>
      <c r="AD643" s="112">
        <v>0</v>
      </c>
      <c r="AE643" s="112">
        <v>0</v>
      </c>
      <c r="AF643" s="112">
        <v>0</v>
      </c>
      <c r="AG643" s="113">
        <v>0</v>
      </c>
    </row>
    <row r="644" spans="1:33" x14ac:dyDescent="0.2">
      <c r="A644" s="101">
        <v>487</v>
      </c>
      <c r="B644" s="102">
        <v>487274284</v>
      </c>
      <c r="C644" s="103" t="s">
        <v>536</v>
      </c>
      <c r="D644" s="104">
        <v>274</v>
      </c>
      <c r="E644" s="103" t="s">
        <v>306</v>
      </c>
      <c r="F644" s="104">
        <v>284</v>
      </c>
      <c r="G644" s="103" t="s">
        <v>316</v>
      </c>
      <c r="H644" s="105">
        <v>3</v>
      </c>
      <c r="I644" s="106">
        <v>14152</v>
      </c>
      <c r="J644" s="106">
        <v>6148</v>
      </c>
      <c r="K644" s="106">
        <v>0</v>
      </c>
      <c r="L644" s="106">
        <v>937.65</v>
      </c>
      <c r="M644" s="107">
        <v>21237.65</v>
      </c>
      <c r="O644" s="108">
        <v>0</v>
      </c>
      <c r="P644" s="105">
        <v>0</v>
      </c>
      <c r="Q644" s="109">
        <v>0.09</v>
      </c>
      <c r="R644" s="109">
        <v>3.7527250823327148E-2</v>
      </c>
      <c r="S644" s="110">
        <v>0</v>
      </c>
      <c r="U644" s="111">
        <v>60900</v>
      </c>
      <c r="V644" s="112">
        <v>0</v>
      </c>
      <c r="W644" s="112">
        <v>0</v>
      </c>
      <c r="X644" s="112">
        <v>0</v>
      </c>
      <c r="Y644" s="112">
        <v>2814</v>
      </c>
      <c r="Z644" s="113">
        <v>63714</v>
      </c>
      <c r="AA644" s="93"/>
      <c r="AB644" s="111">
        <v>0</v>
      </c>
      <c r="AC644" s="112">
        <v>0</v>
      </c>
      <c r="AD644" s="112">
        <v>0</v>
      </c>
      <c r="AE644" s="112">
        <v>0</v>
      </c>
      <c r="AF644" s="112">
        <v>0</v>
      </c>
      <c r="AG644" s="113">
        <v>0</v>
      </c>
    </row>
    <row r="645" spans="1:33" x14ac:dyDescent="0.2">
      <c r="A645" s="101">
        <v>487</v>
      </c>
      <c r="B645" s="102">
        <v>487274285</v>
      </c>
      <c r="C645" s="103" t="s">
        <v>536</v>
      </c>
      <c r="D645" s="104">
        <v>274</v>
      </c>
      <c r="E645" s="103" t="s">
        <v>306</v>
      </c>
      <c r="F645" s="104">
        <v>285</v>
      </c>
      <c r="G645" s="103" t="s">
        <v>317</v>
      </c>
      <c r="H645" s="105">
        <v>2</v>
      </c>
      <c r="I645" s="106">
        <v>9407</v>
      </c>
      <c r="J645" s="106">
        <v>2653</v>
      </c>
      <c r="K645" s="106">
        <v>0</v>
      </c>
      <c r="L645" s="106">
        <v>937.65</v>
      </c>
      <c r="M645" s="107">
        <v>12997.65</v>
      </c>
      <c r="O645" s="108">
        <v>0</v>
      </c>
      <c r="P645" s="105">
        <v>0</v>
      </c>
      <c r="Q645" s="109">
        <v>0.09</v>
      </c>
      <c r="R645" s="109">
        <v>3.6335617660578738E-2</v>
      </c>
      <c r="S645" s="110">
        <v>0</v>
      </c>
      <c r="U645" s="111">
        <v>24120</v>
      </c>
      <c r="V645" s="112">
        <v>0</v>
      </c>
      <c r="W645" s="112">
        <v>0</v>
      </c>
      <c r="X645" s="112">
        <v>0</v>
      </c>
      <c r="Y645" s="112">
        <v>1875</v>
      </c>
      <c r="Z645" s="113">
        <v>25995</v>
      </c>
      <c r="AA645" s="93"/>
      <c r="AB645" s="111">
        <v>0</v>
      </c>
      <c r="AC645" s="112">
        <v>0</v>
      </c>
      <c r="AD645" s="112">
        <v>0</v>
      </c>
      <c r="AE645" s="112">
        <v>0</v>
      </c>
      <c r="AF645" s="112">
        <v>0</v>
      </c>
      <c r="AG645" s="113">
        <v>0</v>
      </c>
    </row>
    <row r="646" spans="1:33" x14ac:dyDescent="0.2">
      <c r="A646" s="101">
        <v>487</v>
      </c>
      <c r="B646" s="102">
        <v>487274308</v>
      </c>
      <c r="C646" s="103" t="s">
        <v>536</v>
      </c>
      <c r="D646" s="104">
        <v>274</v>
      </c>
      <c r="E646" s="103" t="s">
        <v>306</v>
      </c>
      <c r="F646" s="104">
        <v>308</v>
      </c>
      <c r="G646" s="103" t="s">
        <v>340</v>
      </c>
      <c r="H646" s="105">
        <v>3</v>
      </c>
      <c r="I646" s="106">
        <v>10599</v>
      </c>
      <c r="J646" s="106">
        <v>5691</v>
      </c>
      <c r="K646" s="106">
        <v>0</v>
      </c>
      <c r="L646" s="106">
        <v>937.65</v>
      </c>
      <c r="M646" s="107">
        <v>17227.650000000001</v>
      </c>
      <c r="O646" s="108">
        <v>0</v>
      </c>
      <c r="P646" s="105">
        <v>0</v>
      </c>
      <c r="Q646" s="109">
        <v>0.09</v>
      </c>
      <c r="R646" s="109">
        <v>1.9745252028527706E-3</v>
      </c>
      <c r="S646" s="110">
        <v>0</v>
      </c>
      <c r="U646" s="111">
        <v>48870</v>
      </c>
      <c r="V646" s="112">
        <v>0</v>
      </c>
      <c r="W646" s="112">
        <v>0</v>
      </c>
      <c r="X646" s="112">
        <v>0</v>
      </c>
      <c r="Y646" s="112">
        <v>2813</v>
      </c>
      <c r="Z646" s="113">
        <v>51683</v>
      </c>
      <c r="AA646" s="93"/>
      <c r="AB646" s="111">
        <v>0</v>
      </c>
      <c r="AC646" s="112">
        <v>0</v>
      </c>
      <c r="AD646" s="112">
        <v>0</v>
      </c>
      <c r="AE646" s="112">
        <v>0</v>
      </c>
      <c r="AF646" s="112">
        <v>0</v>
      </c>
      <c r="AG646" s="113">
        <v>0</v>
      </c>
    </row>
    <row r="647" spans="1:33" x14ac:dyDescent="0.2">
      <c r="A647" s="101">
        <v>487</v>
      </c>
      <c r="B647" s="102">
        <v>487274314</v>
      </c>
      <c r="C647" s="103" t="s">
        <v>536</v>
      </c>
      <c r="D647" s="104">
        <v>274</v>
      </c>
      <c r="E647" s="103" t="s">
        <v>306</v>
      </c>
      <c r="F647" s="104">
        <v>314</v>
      </c>
      <c r="G647" s="103" t="s">
        <v>346</v>
      </c>
      <c r="H647" s="105">
        <v>1</v>
      </c>
      <c r="I647" s="106">
        <v>11914.967758299314</v>
      </c>
      <c r="J647" s="106">
        <v>9909</v>
      </c>
      <c r="K647" s="106">
        <v>0</v>
      </c>
      <c r="L647" s="106">
        <v>937.65</v>
      </c>
      <c r="M647" s="107">
        <v>22761.617758299315</v>
      </c>
      <c r="O647" s="108">
        <v>0</v>
      </c>
      <c r="P647" s="105">
        <v>0</v>
      </c>
      <c r="Q647" s="109">
        <v>0.09</v>
      </c>
      <c r="R647" s="109">
        <v>2.3575349570875963E-3</v>
      </c>
      <c r="S647" s="110">
        <v>0</v>
      </c>
      <c r="U647" s="111">
        <v>21824</v>
      </c>
      <c r="V647" s="112">
        <v>0</v>
      </c>
      <c r="W647" s="112">
        <v>0</v>
      </c>
      <c r="X647" s="112">
        <v>0</v>
      </c>
      <c r="Y647" s="112">
        <v>938</v>
      </c>
      <c r="Z647" s="113">
        <v>22762</v>
      </c>
      <c r="AA647" s="93"/>
      <c r="AB647" s="111">
        <v>0</v>
      </c>
      <c r="AC647" s="112">
        <v>0</v>
      </c>
      <c r="AD647" s="112">
        <v>0</v>
      </c>
      <c r="AE647" s="112">
        <v>0</v>
      </c>
      <c r="AF647" s="112">
        <v>0</v>
      </c>
      <c r="AG647" s="113">
        <v>0</v>
      </c>
    </row>
    <row r="648" spans="1:33" x14ac:dyDescent="0.2">
      <c r="A648" s="101">
        <v>487</v>
      </c>
      <c r="B648" s="102">
        <v>487274344</v>
      </c>
      <c r="C648" s="103" t="s">
        <v>536</v>
      </c>
      <c r="D648" s="104">
        <v>274</v>
      </c>
      <c r="E648" s="103" t="s">
        <v>306</v>
      </c>
      <c r="F648" s="104">
        <v>344</v>
      </c>
      <c r="G648" s="103" t="s">
        <v>376</v>
      </c>
      <c r="H648" s="105">
        <v>1</v>
      </c>
      <c r="I648" s="106">
        <v>10401.487917119341</v>
      </c>
      <c r="J648" s="106">
        <v>3140</v>
      </c>
      <c r="K648" s="106">
        <v>0</v>
      </c>
      <c r="L648" s="106">
        <v>937.65</v>
      </c>
      <c r="M648" s="107">
        <v>14479.13791711934</v>
      </c>
      <c r="O648" s="108">
        <v>0</v>
      </c>
      <c r="P648" s="105">
        <v>0</v>
      </c>
      <c r="Q648" s="109">
        <v>0.09</v>
      </c>
      <c r="R648" s="109">
        <v>7.9597815638002061E-4</v>
      </c>
      <c r="S648" s="110">
        <v>0</v>
      </c>
      <c r="U648" s="111">
        <v>13541</v>
      </c>
      <c r="V648" s="112">
        <v>0</v>
      </c>
      <c r="W648" s="112">
        <v>0</v>
      </c>
      <c r="X648" s="112">
        <v>0</v>
      </c>
      <c r="Y648" s="112">
        <v>938</v>
      </c>
      <c r="Z648" s="113">
        <v>14479</v>
      </c>
      <c r="AA648" s="93"/>
      <c r="AB648" s="111">
        <v>0</v>
      </c>
      <c r="AC648" s="112">
        <v>0</v>
      </c>
      <c r="AD648" s="112">
        <v>0</v>
      </c>
      <c r="AE648" s="112">
        <v>0</v>
      </c>
      <c r="AF648" s="112">
        <v>0</v>
      </c>
      <c r="AG648" s="113">
        <v>0</v>
      </c>
    </row>
    <row r="649" spans="1:33" x14ac:dyDescent="0.2">
      <c r="A649" s="101">
        <v>487</v>
      </c>
      <c r="B649" s="102">
        <v>487274347</v>
      </c>
      <c r="C649" s="103" t="s">
        <v>536</v>
      </c>
      <c r="D649" s="104">
        <v>274</v>
      </c>
      <c r="E649" s="103" t="s">
        <v>306</v>
      </c>
      <c r="F649" s="104">
        <v>347</v>
      </c>
      <c r="G649" s="103" t="s">
        <v>379</v>
      </c>
      <c r="H649" s="105">
        <v>8</v>
      </c>
      <c r="I649" s="106">
        <v>12054</v>
      </c>
      <c r="J649" s="106">
        <v>5447</v>
      </c>
      <c r="K649" s="106">
        <v>0</v>
      </c>
      <c r="L649" s="106">
        <v>937.65</v>
      </c>
      <c r="M649" s="107">
        <v>18438.650000000001</v>
      </c>
      <c r="O649" s="108">
        <v>0</v>
      </c>
      <c r="P649" s="105">
        <v>0</v>
      </c>
      <c r="Q649" s="109">
        <v>0.09</v>
      </c>
      <c r="R649" s="109">
        <v>6.73084705192133E-3</v>
      </c>
      <c r="S649" s="110">
        <v>0</v>
      </c>
      <c r="U649" s="111">
        <v>140008</v>
      </c>
      <c r="V649" s="112">
        <v>0</v>
      </c>
      <c r="W649" s="112">
        <v>0</v>
      </c>
      <c r="X649" s="112">
        <v>0</v>
      </c>
      <c r="Y649" s="112">
        <v>7502</v>
      </c>
      <c r="Z649" s="113">
        <v>147510</v>
      </c>
      <c r="AA649" s="93"/>
      <c r="AB649" s="111">
        <v>0</v>
      </c>
      <c r="AC649" s="112">
        <v>0</v>
      </c>
      <c r="AD649" s="112">
        <v>0</v>
      </c>
      <c r="AE649" s="112">
        <v>0</v>
      </c>
      <c r="AF649" s="112">
        <v>0</v>
      </c>
      <c r="AG649" s="113">
        <v>0</v>
      </c>
    </row>
    <row r="650" spans="1:33" x14ac:dyDescent="0.2">
      <c r="A650" s="101">
        <v>488</v>
      </c>
      <c r="B650" s="102">
        <v>488219001</v>
      </c>
      <c r="C650" s="103" t="s">
        <v>465</v>
      </c>
      <c r="D650" s="104">
        <v>219</v>
      </c>
      <c r="E650" s="103" t="s">
        <v>251</v>
      </c>
      <c r="F650" s="104">
        <v>1</v>
      </c>
      <c r="G650" s="103" t="s">
        <v>33</v>
      </c>
      <c r="H650" s="105">
        <v>24</v>
      </c>
      <c r="I650" s="106">
        <v>10833</v>
      </c>
      <c r="J650" s="106">
        <v>2537</v>
      </c>
      <c r="K650" s="106">
        <v>0</v>
      </c>
      <c r="L650" s="106">
        <v>937.65</v>
      </c>
      <c r="M650" s="107">
        <v>14307.65</v>
      </c>
      <c r="O650" s="108">
        <v>0</v>
      </c>
      <c r="P650" s="105">
        <v>0</v>
      </c>
      <c r="Q650" s="109">
        <v>0.09</v>
      </c>
      <c r="R650" s="109">
        <v>1.2255221699040402E-2</v>
      </c>
      <c r="S650" s="110">
        <v>0</v>
      </c>
      <c r="U650" s="111">
        <v>320880</v>
      </c>
      <c r="V650" s="112">
        <v>0</v>
      </c>
      <c r="W650" s="112">
        <v>0</v>
      </c>
      <c r="X650" s="112">
        <v>0</v>
      </c>
      <c r="Y650" s="112">
        <v>22504</v>
      </c>
      <c r="Z650" s="113">
        <v>343384</v>
      </c>
      <c r="AA650" s="93"/>
      <c r="AB650" s="111">
        <v>0</v>
      </c>
      <c r="AC650" s="112">
        <v>0</v>
      </c>
      <c r="AD650" s="112">
        <v>0</v>
      </c>
      <c r="AE650" s="112">
        <v>0</v>
      </c>
      <c r="AF650" s="112">
        <v>0</v>
      </c>
      <c r="AG650" s="113">
        <v>0</v>
      </c>
    </row>
    <row r="651" spans="1:33" x14ac:dyDescent="0.2">
      <c r="A651" s="101">
        <v>488</v>
      </c>
      <c r="B651" s="102">
        <v>488219018</v>
      </c>
      <c r="C651" s="103" t="s">
        <v>465</v>
      </c>
      <c r="D651" s="104">
        <v>219</v>
      </c>
      <c r="E651" s="103" t="s">
        <v>251</v>
      </c>
      <c r="F651" s="104">
        <v>18</v>
      </c>
      <c r="G651" s="103" t="s">
        <v>50</v>
      </c>
      <c r="H651" s="105">
        <v>3</v>
      </c>
      <c r="I651" s="106">
        <v>16703</v>
      </c>
      <c r="J651" s="106">
        <v>11555</v>
      </c>
      <c r="K651" s="106">
        <v>0</v>
      </c>
      <c r="L651" s="106">
        <v>937.65</v>
      </c>
      <c r="M651" s="107">
        <v>29195.65</v>
      </c>
      <c r="O651" s="108">
        <v>0</v>
      </c>
      <c r="P651" s="105">
        <v>0</v>
      </c>
      <c r="Q651" s="109">
        <v>0.09</v>
      </c>
      <c r="R651" s="109">
        <v>2.2909478382735302E-2</v>
      </c>
      <c r="S651" s="110">
        <v>0</v>
      </c>
      <c r="U651" s="111">
        <v>84774</v>
      </c>
      <c r="V651" s="112">
        <v>0</v>
      </c>
      <c r="W651" s="112">
        <v>0</v>
      </c>
      <c r="X651" s="112">
        <v>0</v>
      </c>
      <c r="Y651" s="112">
        <v>2813</v>
      </c>
      <c r="Z651" s="113">
        <v>87587</v>
      </c>
      <c r="AA651" s="93"/>
      <c r="AB651" s="111">
        <v>0</v>
      </c>
      <c r="AC651" s="112">
        <v>0</v>
      </c>
      <c r="AD651" s="112">
        <v>0</v>
      </c>
      <c r="AE651" s="112">
        <v>0</v>
      </c>
      <c r="AF651" s="112">
        <v>0</v>
      </c>
      <c r="AG651" s="113">
        <v>0</v>
      </c>
    </row>
    <row r="652" spans="1:33" x14ac:dyDescent="0.2">
      <c r="A652" s="101">
        <v>488</v>
      </c>
      <c r="B652" s="102">
        <v>488219035</v>
      </c>
      <c r="C652" s="103" t="s">
        <v>465</v>
      </c>
      <c r="D652" s="104">
        <v>219</v>
      </c>
      <c r="E652" s="103" t="s">
        <v>251</v>
      </c>
      <c r="F652" s="104">
        <v>35</v>
      </c>
      <c r="G652" s="103" t="s">
        <v>67</v>
      </c>
      <c r="H652" s="105">
        <v>1</v>
      </c>
      <c r="I652" s="106">
        <v>14896</v>
      </c>
      <c r="J652" s="106">
        <v>5136</v>
      </c>
      <c r="K652" s="106">
        <v>0</v>
      </c>
      <c r="L652" s="106">
        <v>937.65</v>
      </c>
      <c r="M652" s="107">
        <v>20969.650000000001</v>
      </c>
      <c r="O652" s="108">
        <v>0</v>
      </c>
      <c r="P652" s="105">
        <v>0</v>
      </c>
      <c r="Q652" s="109">
        <v>0.18</v>
      </c>
      <c r="R652" s="109">
        <v>0.16912741853149985</v>
      </c>
      <c r="S652" s="110">
        <v>0</v>
      </c>
      <c r="U652" s="111">
        <v>20032</v>
      </c>
      <c r="V652" s="112">
        <v>0</v>
      </c>
      <c r="W652" s="112">
        <v>0</v>
      </c>
      <c r="X652" s="112">
        <v>0</v>
      </c>
      <c r="Y652" s="112">
        <v>938</v>
      </c>
      <c r="Z652" s="113">
        <v>20970</v>
      </c>
      <c r="AA652" s="93"/>
      <c r="AB652" s="111">
        <v>0</v>
      </c>
      <c r="AC652" s="112">
        <v>0</v>
      </c>
      <c r="AD652" s="112">
        <v>0</v>
      </c>
      <c r="AE652" s="112">
        <v>0</v>
      </c>
      <c r="AF652" s="112">
        <v>0</v>
      </c>
      <c r="AG652" s="113">
        <v>0</v>
      </c>
    </row>
    <row r="653" spans="1:33" x14ac:dyDescent="0.2">
      <c r="A653" s="101">
        <v>488</v>
      </c>
      <c r="B653" s="102">
        <v>488219040</v>
      </c>
      <c r="C653" s="103" t="s">
        <v>465</v>
      </c>
      <c r="D653" s="104">
        <v>219</v>
      </c>
      <c r="E653" s="103" t="s">
        <v>251</v>
      </c>
      <c r="F653" s="104">
        <v>40</v>
      </c>
      <c r="G653" s="103" t="s">
        <v>72</v>
      </c>
      <c r="H653" s="105">
        <v>13</v>
      </c>
      <c r="I653" s="106">
        <v>13082</v>
      </c>
      <c r="J653" s="106">
        <v>3428</v>
      </c>
      <c r="K653" s="106">
        <v>0</v>
      </c>
      <c r="L653" s="106">
        <v>937.65</v>
      </c>
      <c r="M653" s="107">
        <v>17447.650000000001</v>
      </c>
      <c r="O653" s="108">
        <v>0</v>
      </c>
      <c r="P653" s="105">
        <v>0</v>
      </c>
      <c r="Q653" s="109">
        <v>0.09</v>
      </c>
      <c r="R653" s="109">
        <v>2.8495439617223224E-3</v>
      </c>
      <c r="S653" s="110">
        <v>0</v>
      </c>
      <c r="U653" s="111">
        <v>214630</v>
      </c>
      <c r="V653" s="112">
        <v>0</v>
      </c>
      <c r="W653" s="112">
        <v>0</v>
      </c>
      <c r="X653" s="112">
        <v>0</v>
      </c>
      <c r="Y653" s="112">
        <v>12191</v>
      </c>
      <c r="Z653" s="113">
        <v>226821</v>
      </c>
      <c r="AA653" s="93"/>
      <c r="AB653" s="111">
        <v>0</v>
      </c>
      <c r="AC653" s="112">
        <v>0</v>
      </c>
      <c r="AD653" s="112">
        <v>0</v>
      </c>
      <c r="AE653" s="112">
        <v>0</v>
      </c>
      <c r="AF653" s="112">
        <v>0</v>
      </c>
      <c r="AG653" s="113">
        <v>0</v>
      </c>
    </row>
    <row r="654" spans="1:33" x14ac:dyDescent="0.2">
      <c r="A654" s="101">
        <v>488</v>
      </c>
      <c r="B654" s="102">
        <v>488219044</v>
      </c>
      <c r="C654" s="103" t="s">
        <v>465</v>
      </c>
      <c r="D654" s="104">
        <v>219</v>
      </c>
      <c r="E654" s="103" t="s">
        <v>251</v>
      </c>
      <c r="F654" s="104">
        <v>44</v>
      </c>
      <c r="G654" s="103" t="s">
        <v>76</v>
      </c>
      <c r="H654" s="105">
        <v>111</v>
      </c>
      <c r="I654" s="106">
        <v>13100</v>
      </c>
      <c r="J654" s="106">
        <v>264</v>
      </c>
      <c r="K654" s="106">
        <v>0</v>
      </c>
      <c r="L654" s="106">
        <v>937.65</v>
      </c>
      <c r="M654" s="107">
        <v>14301.65</v>
      </c>
      <c r="O654" s="108">
        <v>0</v>
      </c>
      <c r="P654" s="105">
        <v>0</v>
      </c>
      <c r="Q654" s="109">
        <v>0.18</v>
      </c>
      <c r="R654" s="109">
        <v>6.2873237656336595E-2</v>
      </c>
      <c r="S654" s="110">
        <v>0</v>
      </c>
      <c r="U654" s="111">
        <v>1483404</v>
      </c>
      <c r="V654" s="112">
        <v>0</v>
      </c>
      <c r="W654" s="112">
        <v>0</v>
      </c>
      <c r="X654" s="112">
        <v>0</v>
      </c>
      <c r="Y654" s="112">
        <v>104080</v>
      </c>
      <c r="Z654" s="113">
        <v>1587484</v>
      </c>
      <c r="AA654" s="93"/>
      <c r="AB654" s="111">
        <v>0</v>
      </c>
      <c r="AC654" s="112">
        <v>0</v>
      </c>
      <c r="AD654" s="112">
        <v>0</v>
      </c>
      <c r="AE654" s="112">
        <v>0</v>
      </c>
      <c r="AF654" s="112">
        <v>0</v>
      </c>
      <c r="AG654" s="113">
        <v>0</v>
      </c>
    </row>
    <row r="655" spans="1:33" x14ac:dyDescent="0.2">
      <c r="A655" s="101">
        <v>488</v>
      </c>
      <c r="B655" s="102">
        <v>488219052</v>
      </c>
      <c r="C655" s="103" t="s">
        <v>465</v>
      </c>
      <c r="D655" s="104">
        <v>219</v>
      </c>
      <c r="E655" s="103" t="s">
        <v>251</v>
      </c>
      <c r="F655" s="104">
        <v>52</v>
      </c>
      <c r="G655" s="103" t="s">
        <v>84</v>
      </c>
      <c r="H655" s="105">
        <v>3</v>
      </c>
      <c r="I655" s="106">
        <v>14147</v>
      </c>
      <c r="J655" s="106">
        <v>4584</v>
      </c>
      <c r="K655" s="106">
        <v>0</v>
      </c>
      <c r="L655" s="106">
        <v>937.65</v>
      </c>
      <c r="M655" s="107">
        <v>19668.650000000001</v>
      </c>
      <c r="O655" s="108">
        <v>0</v>
      </c>
      <c r="P655" s="105">
        <v>0</v>
      </c>
      <c r="Q655" s="109">
        <v>0.09</v>
      </c>
      <c r="R655" s="109">
        <v>3.7071346455660618E-2</v>
      </c>
      <c r="S655" s="110">
        <v>0</v>
      </c>
      <c r="U655" s="111">
        <v>56193</v>
      </c>
      <c r="V655" s="112">
        <v>0</v>
      </c>
      <c r="W655" s="112">
        <v>0</v>
      </c>
      <c r="X655" s="112">
        <v>0</v>
      </c>
      <c r="Y655" s="112">
        <v>2814</v>
      </c>
      <c r="Z655" s="113">
        <v>59007</v>
      </c>
      <c r="AA655" s="93"/>
      <c r="AB655" s="111">
        <v>0</v>
      </c>
      <c r="AC655" s="112">
        <v>0</v>
      </c>
      <c r="AD655" s="112">
        <v>0</v>
      </c>
      <c r="AE655" s="112">
        <v>0</v>
      </c>
      <c r="AF655" s="112">
        <v>0</v>
      </c>
      <c r="AG655" s="113">
        <v>0</v>
      </c>
    </row>
    <row r="656" spans="1:33" x14ac:dyDescent="0.2">
      <c r="A656" s="101">
        <v>488</v>
      </c>
      <c r="B656" s="102">
        <v>488219065</v>
      </c>
      <c r="C656" s="103" t="s">
        <v>465</v>
      </c>
      <c r="D656" s="104">
        <v>219</v>
      </c>
      <c r="E656" s="103" t="s">
        <v>251</v>
      </c>
      <c r="F656" s="104">
        <v>65</v>
      </c>
      <c r="G656" s="103" t="s">
        <v>97</v>
      </c>
      <c r="H656" s="105">
        <v>12</v>
      </c>
      <c r="I656" s="106">
        <v>10417</v>
      </c>
      <c r="J656" s="106">
        <v>6178</v>
      </c>
      <c r="K656" s="106">
        <v>0</v>
      </c>
      <c r="L656" s="106">
        <v>937.65</v>
      </c>
      <c r="M656" s="107">
        <v>17532.650000000001</v>
      </c>
      <c r="O656" s="108">
        <v>0</v>
      </c>
      <c r="P656" s="105">
        <v>0</v>
      </c>
      <c r="Q656" s="109">
        <v>0.09</v>
      </c>
      <c r="R656" s="109">
        <v>7.8524586695166397E-3</v>
      </c>
      <c r="S656" s="110">
        <v>0</v>
      </c>
      <c r="U656" s="111">
        <v>199140</v>
      </c>
      <c r="V656" s="112">
        <v>0</v>
      </c>
      <c r="W656" s="112">
        <v>0</v>
      </c>
      <c r="X656" s="112">
        <v>0</v>
      </c>
      <c r="Y656" s="112">
        <v>11252</v>
      </c>
      <c r="Z656" s="113">
        <v>210392</v>
      </c>
      <c r="AA656" s="93"/>
      <c r="AB656" s="111">
        <v>0</v>
      </c>
      <c r="AC656" s="112">
        <v>0</v>
      </c>
      <c r="AD656" s="112">
        <v>0</v>
      </c>
      <c r="AE656" s="112">
        <v>0</v>
      </c>
      <c r="AF656" s="112">
        <v>0</v>
      </c>
      <c r="AG656" s="113">
        <v>0</v>
      </c>
    </row>
    <row r="657" spans="1:33" x14ac:dyDescent="0.2">
      <c r="A657" s="101">
        <v>488</v>
      </c>
      <c r="B657" s="102">
        <v>488219082</v>
      </c>
      <c r="C657" s="103" t="s">
        <v>465</v>
      </c>
      <c r="D657" s="104">
        <v>219</v>
      </c>
      <c r="E657" s="103" t="s">
        <v>251</v>
      </c>
      <c r="F657" s="104">
        <v>82</v>
      </c>
      <c r="G657" s="103" t="s">
        <v>114</v>
      </c>
      <c r="H657" s="105">
        <v>4</v>
      </c>
      <c r="I657" s="106">
        <v>10859</v>
      </c>
      <c r="J657" s="106">
        <v>3959</v>
      </c>
      <c r="K657" s="106">
        <v>0</v>
      </c>
      <c r="L657" s="106">
        <v>937.65</v>
      </c>
      <c r="M657" s="107">
        <v>15755.65</v>
      </c>
      <c r="O657" s="108">
        <v>0</v>
      </c>
      <c r="P657" s="105">
        <v>0</v>
      </c>
      <c r="Q657" s="109">
        <v>0.09</v>
      </c>
      <c r="R657" s="109">
        <v>4.4951060322471186E-3</v>
      </c>
      <c r="S657" s="110">
        <v>0</v>
      </c>
      <c r="U657" s="111">
        <v>59272</v>
      </c>
      <c r="V657" s="112">
        <v>0</v>
      </c>
      <c r="W657" s="112">
        <v>0</v>
      </c>
      <c r="X657" s="112">
        <v>0</v>
      </c>
      <c r="Y657" s="112">
        <v>3752</v>
      </c>
      <c r="Z657" s="113">
        <v>63024</v>
      </c>
      <c r="AA657" s="93"/>
      <c r="AB657" s="111">
        <v>0</v>
      </c>
      <c r="AC657" s="112">
        <v>0</v>
      </c>
      <c r="AD657" s="112">
        <v>0</v>
      </c>
      <c r="AE657" s="112">
        <v>0</v>
      </c>
      <c r="AF657" s="112">
        <v>0</v>
      </c>
      <c r="AG657" s="113">
        <v>0</v>
      </c>
    </row>
    <row r="658" spans="1:33" x14ac:dyDescent="0.2">
      <c r="A658" s="101">
        <v>488</v>
      </c>
      <c r="B658" s="102">
        <v>488219083</v>
      </c>
      <c r="C658" s="103" t="s">
        <v>465</v>
      </c>
      <c r="D658" s="104">
        <v>219</v>
      </c>
      <c r="E658" s="103" t="s">
        <v>251</v>
      </c>
      <c r="F658" s="104">
        <v>83</v>
      </c>
      <c r="G658" s="103" t="s">
        <v>115</v>
      </c>
      <c r="H658" s="105">
        <v>6</v>
      </c>
      <c r="I658" s="106">
        <v>9804</v>
      </c>
      <c r="J658" s="106">
        <v>1646</v>
      </c>
      <c r="K658" s="106">
        <v>0</v>
      </c>
      <c r="L658" s="106">
        <v>937.65</v>
      </c>
      <c r="M658" s="107">
        <v>12387.65</v>
      </c>
      <c r="O658" s="108">
        <v>0</v>
      </c>
      <c r="P658" s="105">
        <v>0</v>
      </c>
      <c r="Q658" s="109">
        <v>0.09</v>
      </c>
      <c r="R658" s="109">
        <v>4.5017781713054608E-3</v>
      </c>
      <c r="S658" s="110">
        <v>0</v>
      </c>
      <c r="U658" s="111">
        <v>68700</v>
      </c>
      <c r="V658" s="112">
        <v>0</v>
      </c>
      <c r="W658" s="112">
        <v>0</v>
      </c>
      <c r="X658" s="112">
        <v>0</v>
      </c>
      <c r="Y658" s="112">
        <v>5626</v>
      </c>
      <c r="Z658" s="113">
        <v>74326</v>
      </c>
      <c r="AA658" s="93"/>
      <c r="AB658" s="111">
        <v>0</v>
      </c>
      <c r="AC658" s="112">
        <v>0</v>
      </c>
      <c r="AD658" s="112">
        <v>0</v>
      </c>
      <c r="AE658" s="112">
        <v>0</v>
      </c>
      <c r="AF658" s="112">
        <v>0</v>
      </c>
      <c r="AG658" s="113">
        <v>0</v>
      </c>
    </row>
    <row r="659" spans="1:33" x14ac:dyDescent="0.2">
      <c r="A659" s="101">
        <v>488</v>
      </c>
      <c r="B659" s="102">
        <v>488219118</v>
      </c>
      <c r="C659" s="103" t="s">
        <v>465</v>
      </c>
      <c r="D659" s="104">
        <v>219</v>
      </c>
      <c r="E659" s="103" t="s">
        <v>251</v>
      </c>
      <c r="F659" s="104">
        <v>118</v>
      </c>
      <c r="G659" s="103" t="s">
        <v>150</v>
      </c>
      <c r="H659" s="105">
        <v>1</v>
      </c>
      <c r="I659" s="106">
        <v>9519</v>
      </c>
      <c r="J659" s="106">
        <v>2199</v>
      </c>
      <c r="K659" s="106">
        <v>0</v>
      </c>
      <c r="L659" s="106">
        <v>937.65</v>
      </c>
      <c r="M659" s="107">
        <v>12655.65</v>
      </c>
      <c r="O659" s="108">
        <v>0</v>
      </c>
      <c r="P659" s="105">
        <v>0</v>
      </c>
      <c r="Q659" s="109">
        <v>0.09</v>
      </c>
      <c r="R659" s="109">
        <v>4.0623503224541469E-3</v>
      </c>
      <c r="S659" s="110">
        <v>0</v>
      </c>
      <c r="U659" s="111">
        <v>11718</v>
      </c>
      <c r="V659" s="112">
        <v>0</v>
      </c>
      <c r="W659" s="112">
        <v>0</v>
      </c>
      <c r="X659" s="112">
        <v>0</v>
      </c>
      <c r="Y659" s="112">
        <v>938</v>
      </c>
      <c r="Z659" s="113">
        <v>12656</v>
      </c>
      <c r="AA659" s="93"/>
      <c r="AB659" s="111">
        <v>0</v>
      </c>
      <c r="AC659" s="112">
        <v>0</v>
      </c>
      <c r="AD659" s="112">
        <v>0</v>
      </c>
      <c r="AE659" s="112">
        <v>0</v>
      </c>
      <c r="AF659" s="112">
        <v>0</v>
      </c>
      <c r="AG659" s="113">
        <v>0</v>
      </c>
    </row>
    <row r="660" spans="1:33" x14ac:dyDescent="0.2">
      <c r="A660" s="101">
        <v>488</v>
      </c>
      <c r="B660" s="102">
        <v>488219122</v>
      </c>
      <c r="C660" s="103" t="s">
        <v>465</v>
      </c>
      <c r="D660" s="104">
        <v>219</v>
      </c>
      <c r="E660" s="103" t="s">
        <v>251</v>
      </c>
      <c r="F660" s="104">
        <v>122</v>
      </c>
      <c r="G660" s="103" t="s">
        <v>154</v>
      </c>
      <c r="H660" s="105">
        <v>31</v>
      </c>
      <c r="I660" s="106">
        <v>10534</v>
      </c>
      <c r="J660" s="106">
        <v>3278</v>
      </c>
      <c r="K660" s="106">
        <v>0</v>
      </c>
      <c r="L660" s="106">
        <v>937.65</v>
      </c>
      <c r="M660" s="107">
        <v>14749.65</v>
      </c>
      <c r="O660" s="108">
        <v>0</v>
      </c>
      <c r="P660" s="105">
        <v>0</v>
      </c>
      <c r="Q660" s="109">
        <v>0.09</v>
      </c>
      <c r="R660" s="109">
        <v>1.4214083330199006E-2</v>
      </c>
      <c r="S660" s="110">
        <v>0</v>
      </c>
      <c r="U660" s="111">
        <v>428172</v>
      </c>
      <c r="V660" s="112">
        <v>0</v>
      </c>
      <c r="W660" s="112">
        <v>0</v>
      </c>
      <c r="X660" s="112">
        <v>0</v>
      </c>
      <c r="Y660" s="112">
        <v>29069</v>
      </c>
      <c r="Z660" s="113">
        <v>457241</v>
      </c>
      <c r="AA660" s="93"/>
      <c r="AB660" s="111">
        <v>0</v>
      </c>
      <c r="AC660" s="112">
        <v>0</v>
      </c>
      <c r="AD660" s="112">
        <v>0</v>
      </c>
      <c r="AE660" s="112">
        <v>0</v>
      </c>
      <c r="AF660" s="112">
        <v>0</v>
      </c>
      <c r="AG660" s="113">
        <v>0</v>
      </c>
    </row>
    <row r="661" spans="1:33" x14ac:dyDescent="0.2">
      <c r="A661" s="101">
        <v>488</v>
      </c>
      <c r="B661" s="102">
        <v>488219131</v>
      </c>
      <c r="C661" s="103" t="s">
        <v>465</v>
      </c>
      <c r="D661" s="104">
        <v>219</v>
      </c>
      <c r="E661" s="103" t="s">
        <v>251</v>
      </c>
      <c r="F661" s="104">
        <v>131</v>
      </c>
      <c r="G661" s="103" t="s">
        <v>163</v>
      </c>
      <c r="H661" s="105">
        <v>15</v>
      </c>
      <c r="I661" s="106">
        <v>10410</v>
      </c>
      <c r="J661" s="106">
        <v>2700</v>
      </c>
      <c r="K661" s="106">
        <v>0</v>
      </c>
      <c r="L661" s="106">
        <v>937.65</v>
      </c>
      <c r="M661" s="107">
        <v>14047.65</v>
      </c>
      <c r="O661" s="108">
        <v>0</v>
      </c>
      <c r="P661" s="105">
        <v>0</v>
      </c>
      <c r="Q661" s="109">
        <v>0.09</v>
      </c>
      <c r="R661" s="109">
        <v>3.4907976787799024E-3</v>
      </c>
      <c r="S661" s="110">
        <v>0</v>
      </c>
      <c r="U661" s="111">
        <v>196650</v>
      </c>
      <c r="V661" s="112">
        <v>0</v>
      </c>
      <c r="W661" s="112">
        <v>0</v>
      </c>
      <c r="X661" s="112">
        <v>0</v>
      </c>
      <c r="Y661" s="112">
        <v>14066</v>
      </c>
      <c r="Z661" s="113">
        <v>210716</v>
      </c>
      <c r="AA661" s="93"/>
      <c r="AB661" s="111">
        <v>0</v>
      </c>
      <c r="AC661" s="112">
        <v>0</v>
      </c>
      <c r="AD661" s="112">
        <v>0</v>
      </c>
      <c r="AE661" s="112">
        <v>0</v>
      </c>
      <c r="AF661" s="112">
        <v>0</v>
      </c>
      <c r="AG661" s="113">
        <v>0</v>
      </c>
    </row>
    <row r="662" spans="1:33" x14ac:dyDescent="0.2">
      <c r="A662" s="101">
        <v>488</v>
      </c>
      <c r="B662" s="102">
        <v>488219133</v>
      </c>
      <c r="C662" s="103" t="s">
        <v>465</v>
      </c>
      <c r="D662" s="104">
        <v>219</v>
      </c>
      <c r="E662" s="103" t="s">
        <v>251</v>
      </c>
      <c r="F662" s="104">
        <v>133</v>
      </c>
      <c r="G662" s="103" t="s">
        <v>165</v>
      </c>
      <c r="H662" s="105">
        <v>29</v>
      </c>
      <c r="I662" s="106">
        <v>11158</v>
      </c>
      <c r="J662" s="106">
        <v>2779</v>
      </c>
      <c r="K662" s="106">
        <v>0</v>
      </c>
      <c r="L662" s="106">
        <v>937.65</v>
      </c>
      <c r="M662" s="107">
        <v>14874.65</v>
      </c>
      <c r="O662" s="108">
        <v>0</v>
      </c>
      <c r="P662" s="105">
        <v>0</v>
      </c>
      <c r="Q662" s="109">
        <v>0.09</v>
      </c>
      <c r="R662" s="109">
        <v>2.9901351075344206E-2</v>
      </c>
      <c r="S662" s="110">
        <v>0</v>
      </c>
      <c r="U662" s="111">
        <v>404173</v>
      </c>
      <c r="V662" s="112">
        <v>0</v>
      </c>
      <c r="W662" s="112">
        <v>0</v>
      </c>
      <c r="X662" s="112">
        <v>0</v>
      </c>
      <c r="Y662" s="112">
        <v>27193</v>
      </c>
      <c r="Z662" s="113">
        <v>431366</v>
      </c>
      <c r="AA662" s="93"/>
      <c r="AB662" s="111">
        <v>0</v>
      </c>
      <c r="AC662" s="112">
        <v>0</v>
      </c>
      <c r="AD662" s="112">
        <v>0</v>
      </c>
      <c r="AE662" s="112">
        <v>0</v>
      </c>
      <c r="AF662" s="112">
        <v>0</v>
      </c>
      <c r="AG662" s="113">
        <v>0</v>
      </c>
    </row>
    <row r="663" spans="1:33" x14ac:dyDescent="0.2">
      <c r="A663" s="101">
        <v>488</v>
      </c>
      <c r="B663" s="102">
        <v>488219142</v>
      </c>
      <c r="C663" s="103" t="s">
        <v>465</v>
      </c>
      <c r="D663" s="104">
        <v>219</v>
      </c>
      <c r="E663" s="103" t="s">
        <v>251</v>
      </c>
      <c r="F663" s="104">
        <v>142</v>
      </c>
      <c r="G663" s="103" t="s">
        <v>174</v>
      </c>
      <c r="H663" s="105">
        <v>29</v>
      </c>
      <c r="I663" s="106">
        <v>10934</v>
      </c>
      <c r="J663" s="106">
        <v>8456</v>
      </c>
      <c r="K663" s="106">
        <v>0</v>
      </c>
      <c r="L663" s="106">
        <v>937.65</v>
      </c>
      <c r="M663" s="107">
        <v>20327.650000000001</v>
      </c>
      <c r="O663" s="108">
        <v>0</v>
      </c>
      <c r="P663" s="105">
        <v>0</v>
      </c>
      <c r="Q663" s="109">
        <v>0.09</v>
      </c>
      <c r="R663" s="109">
        <v>2.8980530230139821E-2</v>
      </c>
      <c r="S663" s="110">
        <v>0</v>
      </c>
      <c r="U663" s="111">
        <v>562310</v>
      </c>
      <c r="V663" s="112">
        <v>0</v>
      </c>
      <c r="W663" s="112">
        <v>0</v>
      </c>
      <c r="X663" s="112">
        <v>0</v>
      </c>
      <c r="Y663" s="112">
        <v>27192</v>
      </c>
      <c r="Z663" s="113">
        <v>589502</v>
      </c>
      <c r="AA663" s="93"/>
      <c r="AB663" s="111">
        <v>0</v>
      </c>
      <c r="AC663" s="112">
        <v>0</v>
      </c>
      <c r="AD663" s="112">
        <v>0</v>
      </c>
      <c r="AE663" s="112">
        <v>0</v>
      </c>
      <c r="AF663" s="112">
        <v>0</v>
      </c>
      <c r="AG663" s="113">
        <v>0</v>
      </c>
    </row>
    <row r="664" spans="1:33" x14ac:dyDescent="0.2">
      <c r="A664" s="101">
        <v>488</v>
      </c>
      <c r="B664" s="102">
        <v>488219145</v>
      </c>
      <c r="C664" s="103" t="s">
        <v>465</v>
      </c>
      <c r="D664" s="104">
        <v>219</v>
      </c>
      <c r="E664" s="103" t="s">
        <v>251</v>
      </c>
      <c r="F664" s="104">
        <v>145</v>
      </c>
      <c r="G664" s="103" t="s">
        <v>177</v>
      </c>
      <c r="H664" s="105">
        <v>7</v>
      </c>
      <c r="I664" s="106">
        <v>10042</v>
      </c>
      <c r="J664" s="106">
        <v>3075</v>
      </c>
      <c r="K664" s="106">
        <v>0</v>
      </c>
      <c r="L664" s="106">
        <v>937.65</v>
      </c>
      <c r="M664" s="107">
        <v>14054.65</v>
      </c>
      <c r="O664" s="108">
        <v>0</v>
      </c>
      <c r="P664" s="105">
        <v>0</v>
      </c>
      <c r="Q664" s="109">
        <v>0.09</v>
      </c>
      <c r="R664" s="109">
        <v>1.6399913582695803E-2</v>
      </c>
      <c r="S664" s="110">
        <v>0</v>
      </c>
      <c r="U664" s="111">
        <v>91819</v>
      </c>
      <c r="V664" s="112">
        <v>0</v>
      </c>
      <c r="W664" s="112">
        <v>0</v>
      </c>
      <c r="X664" s="112">
        <v>0</v>
      </c>
      <c r="Y664" s="112">
        <v>6564</v>
      </c>
      <c r="Z664" s="113">
        <v>98383</v>
      </c>
      <c r="AA664" s="93"/>
      <c r="AB664" s="111">
        <v>0</v>
      </c>
      <c r="AC664" s="112">
        <v>0</v>
      </c>
      <c r="AD664" s="112">
        <v>0</v>
      </c>
      <c r="AE664" s="112">
        <v>0</v>
      </c>
      <c r="AF664" s="112">
        <v>0</v>
      </c>
      <c r="AG664" s="113">
        <v>0</v>
      </c>
    </row>
    <row r="665" spans="1:33" x14ac:dyDescent="0.2">
      <c r="A665" s="101">
        <v>488</v>
      </c>
      <c r="B665" s="102">
        <v>488219171</v>
      </c>
      <c r="C665" s="103" t="s">
        <v>465</v>
      </c>
      <c r="D665" s="104">
        <v>219</v>
      </c>
      <c r="E665" s="103" t="s">
        <v>251</v>
      </c>
      <c r="F665" s="104">
        <v>171</v>
      </c>
      <c r="G665" s="103" t="s">
        <v>203</v>
      </c>
      <c r="H665" s="105">
        <v>16</v>
      </c>
      <c r="I665" s="106">
        <v>11007</v>
      </c>
      <c r="J665" s="106">
        <v>2694</v>
      </c>
      <c r="K665" s="106">
        <v>0</v>
      </c>
      <c r="L665" s="106">
        <v>937.65</v>
      </c>
      <c r="M665" s="107">
        <v>14638.65</v>
      </c>
      <c r="O665" s="108">
        <v>0</v>
      </c>
      <c r="P665" s="105">
        <v>0</v>
      </c>
      <c r="Q665" s="109">
        <v>0.09</v>
      </c>
      <c r="R665" s="109">
        <v>6.7986971436922398E-3</v>
      </c>
      <c r="S665" s="110">
        <v>0</v>
      </c>
      <c r="U665" s="111">
        <v>219216</v>
      </c>
      <c r="V665" s="112">
        <v>0</v>
      </c>
      <c r="W665" s="112">
        <v>0</v>
      </c>
      <c r="X665" s="112">
        <v>0</v>
      </c>
      <c r="Y665" s="112">
        <v>15003</v>
      </c>
      <c r="Z665" s="113">
        <v>234219</v>
      </c>
      <c r="AA665" s="93"/>
      <c r="AB665" s="111">
        <v>0</v>
      </c>
      <c r="AC665" s="112">
        <v>0</v>
      </c>
      <c r="AD665" s="112">
        <v>0</v>
      </c>
      <c r="AE665" s="112">
        <v>0</v>
      </c>
      <c r="AF665" s="112">
        <v>0</v>
      </c>
      <c r="AG665" s="113">
        <v>0</v>
      </c>
    </row>
    <row r="666" spans="1:33" x14ac:dyDescent="0.2">
      <c r="A666" s="101">
        <v>488</v>
      </c>
      <c r="B666" s="102">
        <v>488219189</v>
      </c>
      <c r="C666" s="103" t="s">
        <v>465</v>
      </c>
      <c r="D666" s="104">
        <v>219</v>
      </c>
      <c r="E666" s="103" t="s">
        <v>251</v>
      </c>
      <c r="F666" s="104">
        <v>189</v>
      </c>
      <c r="G666" s="103" t="s">
        <v>221</v>
      </c>
      <c r="H666" s="105">
        <v>3</v>
      </c>
      <c r="I666" s="106">
        <v>14687</v>
      </c>
      <c r="J666" s="106">
        <v>5647</v>
      </c>
      <c r="K666" s="106">
        <v>0</v>
      </c>
      <c r="L666" s="106">
        <v>937.65</v>
      </c>
      <c r="M666" s="107">
        <v>21271.65</v>
      </c>
      <c r="O666" s="108">
        <v>0</v>
      </c>
      <c r="P666" s="105">
        <v>0</v>
      </c>
      <c r="Q666" s="109">
        <v>0.09</v>
      </c>
      <c r="R666" s="109">
        <v>3.3315476927127468E-3</v>
      </c>
      <c r="S666" s="110">
        <v>0</v>
      </c>
      <c r="U666" s="111">
        <v>61002</v>
      </c>
      <c r="V666" s="112">
        <v>0</v>
      </c>
      <c r="W666" s="112">
        <v>0</v>
      </c>
      <c r="X666" s="112">
        <v>0</v>
      </c>
      <c r="Y666" s="112">
        <v>2813</v>
      </c>
      <c r="Z666" s="113">
        <v>63815</v>
      </c>
      <c r="AA666" s="93"/>
      <c r="AB666" s="111">
        <v>0</v>
      </c>
      <c r="AC666" s="112">
        <v>0</v>
      </c>
      <c r="AD666" s="112">
        <v>0</v>
      </c>
      <c r="AE666" s="112">
        <v>0</v>
      </c>
      <c r="AF666" s="112">
        <v>0</v>
      </c>
      <c r="AG666" s="113">
        <v>0</v>
      </c>
    </row>
    <row r="667" spans="1:33" x14ac:dyDescent="0.2">
      <c r="A667" s="101">
        <v>488</v>
      </c>
      <c r="B667" s="102">
        <v>488219211</v>
      </c>
      <c r="C667" s="103" t="s">
        <v>465</v>
      </c>
      <c r="D667" s="104">
        <v>219</v>
      </c>
      <c r="E667" s="103" t="s">
        <v>251</v>
      </c>
      <c r="F667" s="104">
        <v>211</v>
      </c>
      <c r="G667" s="103" t="s">
        <v>243</v>
      </c>
      <c r="H667" s="105">
        <v>1</v>
      </c>
      <c r="I667" s="106">
        <v>10493.407939716872</v>
      </c>
      <c r="J667" s="106">
        <v>1781</v>
      </c>
      <c r="K667" s="106">
        <v>0</v>
      </c>
      <c r="L667" s="106">
        <v>937.65</v>
      </c>
      <c r="M667" s="107">
        <v>13212.057939716871</v>
      </c>
      <c r="O667" s="108">
        <v>0</v>
      </c>
      <c r="P667" s="105">
        <v>0</v>
      </c>
      <c r="Q667" s="109">
        <v>0.09</v>
      </c>
      <c r="R667" s="109">
        <v>1.9444733039112388E-3</v>
      </c>
      <c r="S667" s="110">
        <v>0</v>
      </c>
      <c r="U667" s="111">
        <v>12274</v>
      </c>
      <c r="V667" s="112">
        <v>0</v>
      </c>
      <c r="W667" s="112">
        <v>0</v>
      </c>
      <c r="X667" s="112">
        <v>0</v>
      </c>
      <c r="Y667" s="112">
        <v>938</v>
      </c>
      <c r="Z667" s="113">
        <v>13212</v>
      </c>
      <c r="AA667" s="93"/>
      <c r="AB667" s="111">
        <v>0</v>
      </c>
      <c r="AC667" s="112">
        <v>0</v>
      </c>
      <c r="AD667" s="112">
        <v>0</v>
      </c>
      <c r="AE667" s="112">
        <v>0</v>
      </c>
      <c r="AF667" s="112">
        <v>0</v>
      </c>
      <c r="AG667" s="113">
        <v>0</v>
      </c>
    </row>
    <row r="668" spans="1:33" x14ac:dyDescent="0.2">
      <c r="A668" s="101">
        <v>488</v>
      </c>
      <c r="B668" s="102">
        <v>488219219</v>
      </c>
      <c r="C668" s="103" t="s">
        <v>465</v>
      </c>
      <c r="D668" s="104">
        <v>219</v>
      </c>
      <c r="E668" s="103" t="s">
        <v>251</v>
      </c>
      <c r="F668" s="104">
        <v>219</v>
      </c>
      <c r="G668" s="103" t="s">
        <v>251</v>
      </c>
      <c r="H668" s="105">
        <v>12</v>
      </c>
      <c r="I668" s="106">
        <v>11039</v>
      </c>
      <c r="J668" s="106">
        <v>5209</v>
      </c>
      <c r="K668" s="106">
        <v>0</v>
      </c>
      <c r="L668" s="106">
        <v>937.65</v>
      </c>
      <c r="M668" s="107">
        <v>17185.650000000001</v>
      </c>
      <c r="O668" s="108">
        <v>0</v>
      </c>
      <c r="P668" s="105">
        <v>0</v>
      </c>
      <c r="Q668" s="109">
        <v>0.09</v>
      </c>
      <c r="R668" s="109">
        <v>5.8605763798867195E-3</v>
      </c>
      <c r="S668" s="110">
        <v>0</v>
      </c>
      <c r="U668" s="111">
        <v>194976</v>
      </c>
      <c r="V668" s="112">
        <v>0</v>
      </c>
      <c r="W668" s="112">
        <v>0</v>
      </c>
      <c r="X668" s="112">
        <v>0</v>
      </c>
      <c r="Y668" s="112">
        <v>11253</v>
      </c>
      <c r="Z668" s="113">
        <v>206229</v>
      </c>
      <c r="AA668" s="93"/>
      <c r="AB668" s="111">
        <v>0</v>
      </c>
      <c r="AC668" s="112">
        <v>0</v>
      </c>
      <c r="AD668" s="112">
        <v>0</v>
      </c>
      <c r="AE668" s="112">
        <v>0</v>
      </c>
      <c r="AF668" s="112">
        <v>0</v>
      </c>
      <c r="AG668" s="113">
        <v>0</v>
      </c>
    </row>
    <row r="669" spans="1:33" x14ac:dyDescent="0.2">
      <c r="A669" s="101">
        <v>488</v>
      </c>
      <c r="B669" s="102">
        <v>488219231</v>
      </c>
      <c r="C669" s="103" t="s">
        <v>465</v>
      </c>
      <c r="D669" s="104">
        <v>219</v>
      </c>
      <c r="E669" s="103" t="s">
        <v>251</v>
      </c>
      <c r="F669" s="104">
        <v>231</v>
      </c>
      <c r="G669" s="103" t="s">
        <v>263</v>
      </c>
      <c r="H669" s="105">
        <v>35</v>
      </c>
      <c r="I669" s="106">
        <v>10740</v>
      </c>
      <c r="J669" s="106">
        <v>2726</v>
      </c>
      <c r="K669" s="106">
        <v>0</v>
      </c>
      <c r="L669" s="106">
        <v>937.65</v>
      </c>
      <c r="M669" s="107">
        <v>14403.65</v>
      </c>
      <c r="O669" s="108">
        <v>0</v>
      </c>
      <c r="P669" s="105">
        <v>0</v>
      </c>
      <c r="Q669" s="109">
        <v>0.09</v>
      </c>
      <c r="R669" s="109">
        <v>2.0257368950936164E-2</v>
      </c>
      <c r="S669" s="110">
        <v>0</v>
      </c>
      <c r="U669" s="111">
        <v>471310</v>
      </c>
      <c r="V669" s="112">
        <v>0</v>
      </c>
      <c r="W669" s="112">
        <v>0</v>
      </c>
      <c r="X669" s="112">
        <v>0</v>
      </c>
      <c r="Y669" s="112">
        <v>32817</v>
      </c>
      <c r="Z669" s="113">
        <v>504127</v>
      </c>
      <c r="AA669" s="93"/>
      <c r="AB669" s="111">
        <v>0</v>
      </c>
      <c r="AC669" s="112">
        <v>0</v>
      </c>
      <c r="AD669" s="112">
        <v>0</v>
      </c>
      <c r="AE669" s="112">
        <v>0</v>
      </c>
      <c r="AF669" s="112">
        <v>0</v>
      </c>
      <c r="AG669" s="113">
        <v>0</v>
      </c>
    </row>
    <row r="670" spans="1:33" x14ac:dyDescent="0.2">
      <c r="A670" s="101">
        <v>488</v>
      </c>
      <c r="B670" s="102">
        <v>488219239</v>
      </c>
      <c r="C670" s="103" t="s">
        <v>465</v>
      </c>
      <c r="D670" s="104">
        <v>219</v>
      </c>
      <c r="E670" s="103" t="s">
        <v>251</v>
      </c>
      <c r="F670" s="104">
        <v>239</v>
      </c>
      <c r="G670" s="103" t="s">
        <v>271</v>
      </c>
      <c r="H670" s="105">
        <v>14</v>
      </c>
      <c r="I670" s="106">
        <v>10036</v>
      </c>
      <c r="J670" s="106">
        <v>3717</v>
      </c>
      <c r="K670" s="106">
        <v>0</v>
      </c>
      <c r="L670" s="106">
        <v>937.65</v>
      </c>
      <c r="M670" s="107">
        <v>14690.65</v>
      </c>
      <c r="O670" s="108">
        <v>0</v>
      </c>
      <c r="P670" s="105">
        <v>0</v>
      </c>
      <c r="Q670" s="109">
        <v>0.09</v>
      </c>
      <c r="R670" s="109">
        <v>6.5807378793489482E-2</v>
      </c>
      <c r="S670" s="110">
        <v>0</v>
      </c>
      <c r="U670" s="111">
        <v>192542</v>
      </c>
      <c r="V670" s="112">
        <v>0</v>
      </c>
      <c r="W670" s="112">
        <v>0</v>
      </c>
      <c r="X670" s="112">
        <v>0</v>
      </c>
      <c r="Y670" s="112">
        <v>13130</v>
      </c>
      <c r="Z670" s="113">
        <v>205672</v>
      </c>
      <c r="AA670" s="93"/>
      <c r="AB670" s="111">
        <v>0</v>
      </c>
      <c r="AC670" s="112">
        <v>0</v>
      </c>
      <c r="AD670" s="112">
        <v>0</v>
      </c>
      <c r="AE670" s="112">
        <v>0</v>
      </c>
      <c r="AF670" s="112">
        <v>0</v>
      </c>
      <c r="AG670" s="113">
        <v>0</v>
      </c>
    </row>
    <row r="671" spans="1:33" x14ac:dyDescent="0.2">
      <c r="A671" s="101">
        <v>488</v>
      </c>
      <c r="B671" s="102">
        <v>488219243</v>
      </c>
      <c r="C671" s="103" t="s">
        <v>465</v>
      </c>
      <c r="D671" s="104">
        <v>219</v>
      </c>
      <c r="E671" s="103" t="s">
        <v>251</v>
      </c>
      <c r="F671" s="104">
        <v>243</v>
      </c>
      <c r="G671" s="103" t="s">
        <v>275</v>
      </c>
      <c r="H671" s="105">
        <v>29</v>
      </c>
      <c r="I671" s="106">
        <v>10520</v>
      </c>
      <c r="J671" s="106">
        <v>2186</v>
      </c>
      <c r="K671" s="106">
        <v>0</v>
      </c>
      <c r="L671" s="106">
        <v>937.65</v>
      </c>
      <c r="M671" s="107">
        <v>13643.65</v>
      </c>
      <c r="O671" s="108">
        <v>0</v>
      </c>
      <c r="P671" s="105">
        <v>0</v>
      </c>
      <c r="Q671" s="109">
        <v>0.09</v>
      </c>
      <c r="R671" s="109">
        <v>5.196919586008473E-3</v>
      </c>
      <c r="S671" s="110">
        <v>0</v>
      </c>
      <c r="U671" s="111">
        <v>368474</v>
      </c>
      <c r="V671" s="112">
        <v>0</v>
      </c>
      <c r="W671" s="112">
        <v>0</v>
      </c>
      <c r="X671" s="112">
        <v>0</v>
      </c>
      <c r="Y671" s="112">
        <v>27192</v>
      </c>
      <c r="Z671" s="113">
        <v>395666</v>
      </c>
      <c r="AA671" s="93"/>
      <c r="AB671" s="111">
        <v>0</v>
      </c>
      <c r="AC671" s="112">
        <v>0</v>
      </c>
      <c r="AD671" s="112">
        <v>0</v>
      </c>
      <c r="AE671" s="112">
        <v>0</v>
      </c>
      <c r="AF671" s="112">
        <v>0</v>
      </c>
      <c r="AG671" s="113">
        <v>0</v>
      </c>
    </row>
    <row r="672" spans="1:33" x14ac:dyDescent="0.2">
      <c r="A672" s="101">
        <v>488</v>
      </c>
      <c r="B672" s="102">
        <v>488219244</v>
      </c>
      <c r="C672" s="103" t="s">
        <v>465</v>
      </c>
      <c r="D672" s="104">
        <v>219</v>
      </c>
      <c r="E672" s="103" t="s">
        <v>251</v>
      </c>
      <c r="F672" s="104">
        <v>244</v>
      </c>
      <c r="G672" s="103" t="s">
        <v>276</v>
      </c>
      <c r="H672" s="105">
        <v>207</v>
      </c>
      <c r="I672" s="106">
        <v>11837</v>
      </c>
      <c r="J672" s="106">
        <v>4612</v>
      </c>
      <c r="K672" s="106">
        <v>0</v>
      </c>
      <c r="L672" s="106">
        <v>937.65</v>
      </c>
      <c r="M672" s="107">
        <v>17386.650000000001</v>
      </c>
      <c r="O672" s="108">
        <v>61.559570974858943</v>
      </c>
      <c r="P672" s="105">
        <v>0</v>
      </c>
      <c r="Q672" s="109">
        <v>0.09</v>
      </c>
      <c r="R672" s="109">
        <v>0.12055942472000247</v>
      </c>
      <c r="S672" s="110">
        <v>0</v>
      </c>
      <c r="U672" s="111">
        <v>4417538</v>
      </c>
      <c r="V672" s="112">
        <v>0</v>
      </c>
      <c r="W672" s="112">
        <v>-1012593.3829654546</v>
      </c>
      <c r="X672" s="112">
        <v>0</v>
      </c>
      <c r="Y672" s="112">
        <v>194094</v>
      </c>
      <c r="Z672" s="113">
        <v>3599038.6170345452</v>
      </c>
      <c r="AA672" s="93"/>
      <c r="AB672" s="111">
        <v>77</v>
      </c>
      <c r="AC672" s="112">
        <v>61.559570974858943</v>
      </c>
      <c r="AD672" s="112">
        <v>1012593.3829654546</v>
      </c>
      <c r="AE672" s="112">
        <v>0</v>
      </c>
      <c r="AF672" s="112">
        <v>57722</v>
      </c>
      <c r="AG672" s="113">
        <v>1070317</v>
      </c>
    </row>
    <row r="673" spans="1:33" x14ac:dyDescent="0.2">
      <c r="A673" s="101">
        <v>488</v>
      </c>
      <c r="B673" s="102">
        <v>488219251</v>
      </c>
      <c r="C673" s="103" t="s">
        <v>465</v>
      </c>
      <c r="D673" s="104">
        <v>219</v>
      </c>
      <c r="E673" s="103" t="s">
        <v>251</v>
      </c>
      <c r="F673" s="104">
        <v>251</v>
      </c>
      <c r="G673" s="103" t="s">
        <v>283</v>
      </c>
      <c r="H673" s="105">
        <v>103</v>
      </c>
      <c r="I673" s="106">
        <v>10781</v>
      </c>
      <c r="J673" s="106">
        <v>2991</v>
      </c>
      <c r="K673" s="106">
        <v>0</v>
      </c>
      <c r="L673" s="106">
        <v>937.65</v>
      </c>
      <c r="M673" s="107">
        <v>14709.65</v>
      </c>
      <c r="O673" s="108">
        <v>0</v>
      </c>
      <c r="P673" s="105">
        <v>0</v>
      </c>
      <c r="Q673" s="109">
        <v>0.18</v>
      </c>
      <c r="R673" s="109">
        <v>4.1611716327410904E-2</v>
      </c>
      <c r="S673" s="110">
        <v>0</v>
      </c>
      <c r="U673" s="111">
        <v>1418516</v>
      </c>
      <c r="V673" s="112">
        <v>0</v>
      </c>
      <c r="W673" s="112">
        <v>0</v>
      </c>
      <c r="X673" s="112">
        <v>0</v>
      </c>
      <c r="Y673" s="112">
        <v>96580</v>
      </c>
      <c r="Z673" s="113">
        <v>1515096</v>
      </c>
      <c r="AA673" s="93"/>
      <c r="AB673" s="111">
        <v>0</v>
      </c>
      <c r="AC673" s="112">
        <v>0</v>
      </c>
      <c r="AD673" s="112">
        <v>0</v>
      </c>
      <c r="AE673" s="112">
        <v>0</v>
      </c>
      <c r="AF673" s="112">
        <v>0</v>
      </c>
      <c r="AG673" s="113">
        <v>0</v>
      </c>
    </row>
    <row r="674" spans="1:33" x14ac:dyDescent="0.2">
      <c r="A674" s="101">
        <v>488</v>
      </c>
      <c r="B674" s="102">
        <v>488219264</v>
      </c>
      <c r="C674" s="103" t="s">
        <v>465</v>
      </c>
      <c r="D674" s="104">
        <v>219</v>
      </c>
      <c r="E674" s="103" t="s">
        <v>251</v>
      </c>
      <c r="F674" s="104">
        <v>264</v>
      </c>
      <c r="G674" s="103" t="s">
        <v>296</v>
      </c>
      <c r="H674" s="105">
        <v>23</v>
      </c>
      <c r="I674" s="106">
        <v>10238</v>
      </c>
      <c r="J674" s="106">
        <v>4550</v>
      </c>
      <c r="K674" s="106">
        <v>0</v>
      </c>
      <c r="L674" s="106">
        <v>937.65</v>
      </c>
      <c r="M674" s="107">
        <v>15725.65</v>
      </c>
      <c r="O674" s="108">
        <v>0</v>
      </c>
      <c r="P674" s="105">
        <v>0</v>
      </c>
      <c r="Q674" s="109">
        <v>0.09</v>
      </c>
      <c r="R674" s="109">
        <v>8.349094050350692E-3</v>
      </c>
      <c r="S674" s="110">
        <v>0</v>
      </c>
      <c r="U674" s="111">
        <v>340124</v>
      </c>
      <c r="V674" s="112">
        <v>0</v>
      </c>
      <c r="W674" s="112">
        <v>0</v>
      </c>
      <c r="X674" s="112">
        <v>0</v>
      </c>
      <c r="Y674" s="112">
        <v>21567</v>
      </c>
      <c r="Z674" s="113">
        <v>361691</v>
      </c>
      <c r="AA674" s="93"/>
      <c r="AB674" s="111">
        <v>0</v>
      </c>
      <c r="AC674" s="112">
        <v>0</v>
      </c>
      <c r="AD674" s="112">
        <v>0</v>
      </c>
      <c r="AE674" s="112">
        <v>0</v>
      </c>
      <c r="AF674" s="112">
        <v>0</v>
      </c>
      <c r="AG674" s="113">
        <v>0</v>
      </c>
    </row>
    <row r="675" spans="1:33" x14ac:dyDescent="0.2">
      <c r="A675" s="101">
        <v>488</v>
      </c>
      <c r="B675" s="102">
        <v>488219285</v>
      </c>
      <c r="C675" s="103" t="s">
        <v>465</v>
      </c>
      <c r="D675" s="104">
        <v>219</v>
      </c>
      <c r="E675" s="103" t="s">
        <v>251</v>
      </c>
      <c r="F675" s="104">
        <v>285</v>
      </c>
      <c r="G675" s="103" t="s">
        <v>317</v>
      </c>
      <c r="H675" s="105">
        <v>1</v>
      </c>
      <c r="I675" s="106">
        <v>11688.430466808875</v>
      </c>
      <c r="J675" s="106">
        <v>3297</v>
      </c>
      <c r="K675" s="106">
        <v>0</v>
      </c>
      <c r="L675" s="106">
        <v>937.65</v>
      </c>
      <c r="M675" s="107">
        <v>15923.080466808875</v>
      </c>
      <c r="O675" s="108">
        <v>0</v>
      </c>
      <c r="P675" s="105">
        <v>0</v>
      </c>
      <c r="Q675" s="109">
        <v>0.09</v>
      </c>
      <c r="R675" s="109">
        <v>3.6335617660578738E-2</v>
      </c>
      <c r="S675" s="110">
        <v>0</v>
      </c>
      <c r="U675" s="111">
        <v>14985</v>
      </c>
      <c r="V675" s="112">
        <v>0</v>
      </c>
      <c r="W675" s="112">
        <v>0</v>
      </c>
      <c r="X675" s="112">
        <v>0</v>
      </c>
      <c r="Y675" s="112">
        <v>938</v>
      </c>
      <c r="Z675" s="113">
        <v>15923</v>
      </c>
      <c r="AA675" s="93"/>
      <c r="AB675" s="111">
        <v>0</v>
      </c>
      <c r="AC675" s="112">
        <v>0</v>
      </c>
      <c r="AD675" s="112">
        <v>0</v>
      </c>
      <c r="AE675" s="112">
        <v>0</v>
      </c>
      <c r="AF675" s="112">
        <v>0</v>
      </c>
      <c r="AG675" s="113">
        <v>0</v>
      </c>
    </row>
    <row r="676" spans="1:33" x14ac:dyDescent="0.2">
      <c r="A676" s="101">
        <v>488</v>
      </c>
      <c r="B676" s="102">
        <v>488219293</v>
      </c>
      <c r="C676" s="103" t="s">
        <v>465</v>
      </c>
      <c r="D676" s="104">
        <v>219</v>
      </c>
      <c r="E676" s="103" t="s">
        <v>251</v>
      </c>
      <c r="F676" s="104">
        <v>293</v>
      </c>
      <c r="G676" s="103" t="s">
        <v>325</v>
      </c>
      <c r="H676" s="105">
        <v>2</v>
      </c>
      <c r="I676" s="106">
        <v>14147</v>
      </c>
      <c r="J676" s="106">
        <v>1090</v>
      </c>
      <c r="K676" s="106">
        <v>0</v>
      </c>
      <c r="L676" s="106">
        <v>937.65</v>
      </c>
      <c r="M676" s="107">
        <v>16174.65</v>
      </c>
      <c r="O676" s="108">
        <v>0</v>
      </c>
      <c r="P676" s="105">
        <v>0</v>
      </c>
      <c r="Q676" s="109">
        <v>0.18</v>
      </c>
      <c r="R676" s="109">
        <v>7.6180865332653828E-3</v>
      </c>
      <c r="S676" s="110">
        <v>0</v>
      </c>
      <c r="U676" s="111">
        <v>30474</v>
      </c>
      <c r="V676" s="112">
        <v>0</v>
      </c>
      <c r="W676" s="112">
        <v>0</v>
      </c>
      <c r="X676" s="112">
        <v>0</v>
      </c>
      <c r="Y676" s="112">
        <v>1876</v>
      </c>
      <c r="Z676" s="113">
        <v>32350</v>
      </c>
      <c r="AA676" s="93"/>
      <c r="AB676" s="111">
        <v>0</v>
      </c>
      <c r="AC676" s="112">
        <v>0</v>
      </c>
      <c r="AD676" s="112">
        <v>0</v>
      </c>
      <c r="AE676" s="112">
        <v>0</v>
      </c>
      <c r="AF676" s="112">
        <v>0</v>
      </c>
      <c r="AG676" s="113">
        <v>0</v>
      </c>
    </row>
    <row r="677" spans="1:33" x14ac:dyDescent="0.2">
      <c r="A677" s="101">
        <v>488</v>
      </c>
      <c r="B677" s="102">
        <v>488219336</v>
      </c>
      <c r="C677" s="103" t="s">
        <v>465</v>
      </c>
      <c r="D677" s="104">
        <v>219</v>
      </c>
      <c r="E677" s="103" t="s">
        <v>251</v>
      </c>
      <c r="F677" s="104">
        <v>336</v>
      </c>
      <c r="G677" s="103" t="s">
        <v>368</v>
      </c>
      <c r="H677" s="105">
        <v>277</v>
      </c>
      <c r="I677" s="106">
        <v>10745</v>
      </c>
      <c r="J677" s="106">
        <v>2840</v>
      </c>
      <c r="K677" s="106">
        <v>0</v>
      </c>
      <c r="L677" s="106">
        <v>937.65</v>
      </c>
      <c r="M677" s="107">
        <v>14522.65</v>
      </c>
      <c r="O677" s="108">
        <v>0</v>
      </c>
      <c r="P677" s="105">
        <v>0</v>
      </c>
      <c r="Q677" s="109">
        <v>0.09</v>
      </c>
      <c r="R677" s="109">
        <v>4.3162983240578393E-2</v>
      </c>
      <c r="S677" s="110">
        <v>0</v>
      </c>
      <c r="U677" s="111">
        <v>3763045</v>
      </c>
      <c r="V677" s="112">
        <v>0</v>
      </c>
      <c r="W677" s="112">
        <v>0</v>
      </c>
      <c r="X677" s="112">
        <v>0</v>
      </c>
      <c r="Y677" s="112">
        <v>259729</v>
      </c>
      <c r="Z677" s="113">
        <v>4022774</v>
      </c>
      <c r="AA677" s="93"/>
      <c r="AB677" s="111">
        <v>0</v>
      </c>
      <c r="AC677" s="112">
        <v>0</v>
      </c>
      <c r="AD677" s="112">
        <v>0</v>
      </c>
      <c r="AE677" s="112">
        <v>0</v>
      </c>
      <c r="AF677" s="112">
        <v>0</v>
      </c>
      <c r="AG677" s="113">
        <v>0</v>
      </c>
    </row>
    <row r="678" spans="1:33" x14ac:dyDescent="0.2">
      <c r="A678" s="101">
        <v>488</v>
      </c>
      <c r="B678" s="102">
        <v>488219625</v>
      </c>
      <c r="C678" s="103" t="s">
        <v>465</v>
      </c>
      <c r="D678" s="104">
        <v>219</v>
      </c>
      <c r="E678" s="103" t="s">
        <v>251</v>
      </c>
      <c r="F678" s="104">
        <v>625</v>
      </c>
      <c r="G678" s="103" t="s">
        <v>395</v>
      </c>
      <c r="H678" s="105">
        <v>4</v>
      </c>
      <c r="I678" s="106">
        <v>9341</v>
      </c>
      <c r="J678" s="106">
        <v>1625</v>
      </c>
      <c r="K678" s="106">
        <v>0</v>
      </c>
      <c r="L678" s="106">
        <v>937.65</v>
      </c>
      <c r="M678" s="107">
        <v>11903.65</v>
      </c>
      <c r="O678" s="108">
        <v>0</v>
      </c>
      <c r="P678" s="105">
        <v>0</v>
      </c>
      <c r="Q678" s="109">
        <v>0.09</v>
      </c>
      <c r="R678" s="109">
        <v>4.3788060952530267E-3</v>
      </c>
      <c r="S678" s="110">
        <v>0</v>
      </c>
      <c r="U678" s="111">
        <v>43864</v>
      </c>
      <c r="V678" s="112">
        <v>0</v>
      </c>
      <c r="W678" s="112">
        <v>0</v>
      </c>
      <c r="X678" s="112">
        <v>0</v>
      </c>
      <c r="Y678" s="112">
        <v>3752</v>
      </c>
      <c r="Z678" s="113">
        <v>47616</v>
      </c>
      <c r="AA678" s="93"/>
      <c r="AB678" s="111">
        <v>0</v>
      </c>
      <c r="AC678" s="112">
        <v>0</v>
      </c>
      <c r="AD678" s="112">
        <v>0</v>
      </c>
      <c r="AE678" s="112">
        <v>0</v>
      </c>
      <c r="AF678" s="112">
        <v>0</v>
      </c>
      <c r="AG678" s="113">
        <v>0</v>
      </c>
    </row>
    <row r="679" spans="1:33" x14ac:dyDescent="0.2">
      <c r="A679" s="101">
        <v>488</v>
      </c>
      <c r="B679" s="102">
        <v>488219760</v>
      </c>
      <c r="C679" s="103" t="s">
        <v>465</v>
      </c>
      <c r="D679" s="104">
        <v>219</v>
      </c>
      <c r="E679" s="103" t="s">
        <v>251</v>
      </c>
      <c r="F679" s="104">
        <v>760</v>
      </c>
      <c r="G679" s="103" t="s">
        <v>433</v>
      </c>
      <c r="H679" s="105">
        <v>9</v>
      </c>
      <c r="I679" s="106">
        <v>10759</v>
      </c>
      <c r="J679" s="106">
        <v>2088</v>
      </c>
      <c r="K679" s="106">
        <v>0</v>
      </c>
      <c r="L679" s="106">
        <v>937.65</v>
      </c>
      <c r="M679" s="107">
        <v>13784.65</v>
      </c>
      <c r="O679" s="108">
        <v>0</v>
      </c>
      <c r="P679" s="105">
        <v>0</v>
      </c>
      <c r="Q679" s="109">
        <v>0.09</v>
      </c>
      <c r="R679" s="109">
        <v>3.4254902538375126E-2</v>
      </c>
      <c r="S679" s="110">
        <v>0</v>
      </c>
      <c r="U679" s="111">
        <v>115623</v>
      </c>
      <c r="V679" s="112">
        <v>0</v>
      </c>
      <c r="W679" s="112">
        <v>0</v>
      </c>
      <c r="X679" s="112">
        <v>0</v>
      </c>
      <c r="Y679" s="112">
        <v>8440</v>
      </c>
      <c r="Z679" s="113">
        <v>124063</v>
      </c>
      <c r="AA679" s="93"/>
      <c r="AB679" s="111">
        <v>0</v>
      </c>
      <c r="AC679" s="112">
        <v>0</v>
      </c>
      <c r="AD679" s="112">
        <v>0</v>
      </c>
      <c r="AE679" s="112">
        <v>0</v>
      </c>
      <c r="AF679" s="112">
        <v>0</v>
      </c>
      <c r="AG679" s="113">
        <v>0</v>
      </c>
    </row>
    <row r="680" spans="1:33" x14ac:dyDescent="0.2">
      <c r="A680" s="101">
        <v>488</v>
      </c>
      <c r="B680" s="102">
        <v>488219780</v>
      </c>
      <c r="C680" s="103" t="s">
        <v>465</v>
      </c>
      <c r="D680" s="104">
        <v>219</v>
      </c>
      <c r="E680" s="103" t="s">
        <v>251</v>
      </c>
      <c r="F680" s="104">
        <v>780</v>
      </c>
      <c r="G680" s="103" t="s">
        <v>443</v>
      </c>
      <c r="H680" s="105">
        <v>50</v>
      </c>
      <c r="I680" s="106">
        <v>11604</v>
      </c>
      <c r="J680" s="106">
        <v>2126</v>
      </c>
      <c r="K680" s="106">
        <v>0</v>
      </c>
      <c r="L680" s="106">
        <v>937.65</v>
      </c>
      <c r="M680" s="107">
        <v>14667.65</v>
      </c>
      <c r="O680" s="108">
        <v>0</v>
      </c>
      <c r="P680" s="105">
        <v>0</v>
      </c>
      <c r="Q680" s="109">
        <v>0.09</v>
      </c>
      <c r="R680" s="109">
        <v>1.6087491940757242E-2</v>
      </c>
      <c r="S680" s="110">
        <v>0</v>
      </c>
      <c r="U680" s="111">
        <v>686500</v>
      </c>
      <c r="V680" s="112">
        <v>0</v>
      </c>
      <c r="W680" s="112">
        <v>0</v>
      </c>
      <c r="X680" s="112">
        <v>0</v>
      </c>
      <c r="Y680" s="112">
        <v>46884</v>
      </c>
      <c r="Z680" s="113">
        <v>733384</v>
      </c>
      <c r="AA680" s="93"/>
      <c r="AB680" s="111">
        <v>0</v>
      </c>
      <c r="AC680" s="112">
        <v>0</v>
      </c>
      <c r="AD680" s="112">
        <v>0</v>
      </c>
      <c r="AE680" s="112">
        <v>0</v>
      </c>
      <c r="AF680" s="112">
        <v>0</v>
      </c>
      <c r="AG680" s="113">
        <v>0</v>
      </c>
    </row>
    <row r="681" spans="1:33" x14ac:dyDescent="0.2">
      <c r="A681" s="101">
        <v>489</v>
      </c>
      <c r="B681" s="102">
        <v>489020020</v>
      </c>
      <c r="C681" s="103" t="s">
        <v>537</v>
      </c>
      <c r="D681" s="104">
        <v>20</v>
      </c>
      <c r="E681" s="103" t="s">
        <v>52</v>
      </c>
      <c r="F681" s="104">
        <v>20</v>
      </c>
      <c r="G681" s="103" t="s">
        <v>52</v>
      </c>
      <c r="H681" s="105">
        <v>178</v>
      </c>
      <c r="I681" s="106">
        <v>11386</v>
      </c>
      <c r="J681" s="106">
        <v>2896</v>
      </c>
      <c r="K681" s="106">
        <v>0</v>
      </c>
      <c r="L681" s="106">
        <v>937.65</v>
      </c>
      <c r="M681" s="107">
        <v>15219.65</v>
      </c>
      <c r="O681" s="108">
        <v>0</v>
      </c>
      <c r="P681" s="105">
        <v>0</v>
      </c>
      <c r="Q681" s="109">
        <v>0.09</v>
      </c>
      <c r="R681" s="109">
        <v>4.4793750229162176E-2</v>
      </c>
      <c r="S681" s="110">
        <v>0</v>
      </c>
      <c r="U681" s="111">
        <v>2542196</v>
      </c>
      <c r="V681" s="112">
        <v>0</v>
      </c>
      <c r="W681" s="112">
        <v>0</v>
      </c>
      <c r="X681" s="112">
        <v>0</v>
      </c>
      <c r="Y681" s="112">
        <v>166902</v>
      </c>
      <c r="Z681" s="113">
        <v>2709098</v>
      </c>
      <c r="AA681" s="93"/>
      <c r="AB681" s="111">
        <v>0</v>
      </c>
      <c r="AC681" s="112">
        <v>0</v>
      </c>
      <c r="AD681" s="112">
        <v>0</v>
      </c>
      <c r="AE681" s="112">
        <v>0</v>
      </c>
      <c r="AF681" s="112">
        <v>0</v>
      </c>
      <c r="AG681" s="113">
        <v>0</v>
      </c>
    </row>
    <row r="682" spans="1:33" x14ac:dyDescent="0.2">
      <c r="A682" s="101">
        <v>489</v>
      </c>
      <c r="B682" s="102">
        <v>489020036</v>
      </c>
      <c r="C682" s="103" t="s">
        <v>537</v>
      </c>
      <c r="D682" s="104">
        <v>20</v>
      </c>
      <c r="E682" s="103" t="s">
        <v>52</v>
      </c>
      <c r="F682" s="104">
        <v>36</v>
      </c>
      <c r="G682" s="103" t="s">
        <v>68</v>
      </c>
      <c r="H682" s="105">
        <v>104</v>
      </c>
      <c r="I682" s="106">
        <v>11293</v>
      </c>
      <c r="J682" s="106">
        <v>4467</v>
      </c>
      <c r="K682" s="106">
        <v>0</v>
      </c>
      <c r="L682" s="106">
        <v>937.65</v>
      </c>
      <c r="M682" s="107">
        <v>16697.650000000001</v>
      </c>
      <c r="O682" s="108">
        <v>0</v>
      </c>
      <c r="P682" s="105">
        <v>0</v>
      </c>
      <c r="Q682" s="109">
        <v>0.09</v>
      </c>
      <c r="R682" s="109">
        <v>7.186163845874019E-2</v>
      </c>
      <c r="S682" s="110">
        <v>0</v>
      </c>
      <c r="U682" s="111">
        <v>1639040</v>
      </c>
      <c r="V682" s="112">
        <v>0</v>
      </c>
      <c r="W682" s="112">
        <v>0</v>
      </c>
      <c r="X682" s="112">
        <v>0</v>
      </c>
      <c r="Y682" s="112">
        <v>97515</v>
      </c>
      <c r="Z682" s="113">
        <v>1736555</v>
      </c>
      <c r="AA682" s="93"/>
      <c r="AB682" s="111">
        <v>0</v>
      </c>
      <c r="AC682" s="112">
        <v>0</v>
      </c>
      <c r="AD682" s="112">
        <v>0</v>
      </c>
      <c r="AE682" s="112">
        <v>0</v>
      </c>
      <c r="AF682" s="112">
        <v>0</v>
      </c>
      <c r="AG682" s="113">
        <v>0</v>
      </c>
    </row>
    <row r="683" spans="1:33" x14ac:dyDescent="0.2">
      <c r="A683" s="101">
        <v>489</v>
      </c>
      <c r="B683" s="102">
        <v>489020052</v>
      </c>
      <c r="C683" s="103" t="s">
        <v>537</v>
      </c>
      <c r="D683" s="104">
        <v>20</v>
      </c>
      <c r="E683" s="103" t="s">
        <v>52</v>
      </c>
      <c r="F683" s="104">
        <v>52</v>
      </c>
      <c r="G683" s="103" t="s">
        <v>84</v>
      </c>
      <c r="H683" s="105">
        <v>10</v>
      </c>
      <c r="I683" s="106">
        <v>11427</v>
      </c>
      <c r="J683" s="106">
        <v>3703</v>
      </c>
      <c r="K683" s="106">
        <v>0</v>
      </c>
      <c r="L683" s="106">
        <v>937.65</v>
      </c>
      <c r="M683" s="107">
        <v>16067.65</v>
      </c>
      <c r="O683" s="108">
        <v>0</v>
      </c>
      <c r="P683" s="105">
        <v>0</v>
      </c>
      <c r="Q683" s="109">
        <v>0.09</v>
      </c>
      <c r="R683" s="109">
        <v>3.7071346455660618E-2</v>
      </c>
      <c r="S683" s="110">
        <v>0</v>
      </c>
      <c r="U683" s="111">
        <v>151300</v>
      </c>
      <c r="V683" s="112">
        <v>0</v>
      </c>
      <c r="W683" s="112">
        <v>0</v>
      </c>
      <c r="X683" s="112">
        <v>0</v>
      </c>
      <c r="Y683" s="112">
        <v>9376</v>
      </c>
      <c r="Z683" s="113">
        <v>160676</v>
      </c>
      <c r="AA683" s="93"/>
      <c r="AB683" s="111">
        <v>0</v>
      </c>
      <c r="AC683" s="112">
        <v>0</v>
      </c>
      <c r="AD683" s="112">
        <v>0</v>
      </c>
      <c r="AE683" s="112">
        <v>0</v>
      </c>
      <c r="AF683" s="112">
        <v>0</v>
      </c>
      <c r="AG683" s="113">
        <v>0</v>
      </c>
    </row>
    <row r="684" spans="1:33" x14ac:dyDescent="0.2">
      <c r="A684" s="101">
        <v>489</v>
      </c>
      <c r="B684" s="102">
        <v>489020096</v>
      </c>
      <c r="C684" s="103" t="s">
        <v>537</v>
      </c>
      <c r="D684" s="104">
        <v>20</v>
      </c>
      <c r="E684" s="103" t="s">
        <v>52</v>
      </c>
      <c r="F684" s="104">
        <v>96</v>
      </c>
      <c r="G684" s="103" t="s">
        <v>128</v>
      </c>
      <c r="H684" s="105">
        <v>108</v>
      </c>
      <c r="I684" s="106">
        <v>11403</v>
      </c>
      <c r="J684" s="106">
        <v>6057</v>
      </c>
      <c r="K684" s="106">
        <v>0</v>
      </c>
      <c r="L684" s="106">
        <v>937.65</v>
      </c>
      <c r="M684" s="107">
        <v>18397.650000000001</v>
      </c>
      <c r="O684" s="108">
        <v>0</v>
      </c>
      <c r="P684" s="105">
        <v>0</v>
      </c>
      <c r="Q684" s="109">
        <v>0.09</v>
      </c>
      <c r="R684" s="109">
        <v>3.5295987191695036E-2</v>
      </c>
      <c r="S684" s="110">
        <v>0</v>
      </c>
      <c r="U684" s="111">
        <v>1885680</v>
      </c>
      <c r="V684" s="112">
        <v>0</v>
      </c>
      <c r="W684" s="112">
        <v>0</v>
      </c>
      <c r="X684" s="112">
        <v>0</v>
      </c>
      <c r="Y684" s="112">
        <v>101266</v>
      </c>
      <c r="Z684" s="113">
        <v>1986946</v>
      </c>
      <c r="AA684" s="93"/>
      <c r="AB684" s="111">
        <v>0</v>
      </c>
      <c r="AC684" s="112">
        <v>0</v>
      </c>
      <c r="AD684" s="112">
        <v>0</v>
      </c>
      <c r="AE684" s="112">
        <v>0</v>
      </c>
      <c r="AF684" s="112">
        <v>0</v>
      </c>
      <c r="AG684" s="113">
        <v>0</v>
      </c>
    </row>
    <row r="685" spans="1:33" x14ac:dyDescent="0.2">
      <c r="A685" s="101">
        <v>489</v>
      </c>
      <c r="B685" s="102">
        <v>489020172</v>
      </c>
      <c r="C685" s="103" t="s">
        <v>537</v>
      </c>
      <c r="D685" s="104">
        <v>20</v>
      </c>
      <c r="E685" s="103" t="s">
        <v>52</v>
      </c>
      <c r="F685" s="104">
        <v>172</v>
      </c>
      <c r="G685" s="103" t="s">
        <v>204</v>
      </c>
      <c r="H685" s="105">
        <v>48</v>
      </c>
      <c r="I685" s="106">
        <v>10981</v>
      </c>
      <c r="J685" s="106">
        <v>6443</v>
      </c>
      <c r="K685" s="106">
        <v>0</v>
      </c>
      <c r="L685" s="106">
        <v>937.65</v>
      </c>
      <c r="M685" s="107">
        <v>18361.650000000001</v>
      </c>
      <c r="O685" s="108">
        <v>0</v>
      </c>
      <c r="P685" s="105">
        <v>0</v>
      </c>
      <c r="Q685" s="109">
        <v>0.09</v>
      </c>
      <c r="R685" s="109">
        <v>2.9135089937881154E-2</v>
      </c>
      <c r="S685" s="110">
        <v>0</v>
      </c>
      <c r="U685" s="111">
        <v>836352</v>
      </c>
      <c r="V685" s="112">
        <v>0</v>
      </c>
      <c r="W685" s="112">
        <v>0</v>
      </c>
      <c r="X685" s="112">
        <v>0</v>
      </c>
      <c r="Y685" s="112">
        <v>45007</v>
      </c>
      <c r="Z685" s="113">
        <v>881359</v>
      </c>
      <c r="AA685" s="93"/>
      <c r="AB685" s="111">
        <v>0</v>
      </c>
      <c r="AC685" s="112">
        <v>0</v>
      </c>
      <c r="AD685" s="112">
        <v>0</v>
      </c>
      <c r="AE685" s="112">
        <v>0</v>
      </c>
      <c r="AF685" s="112">
        <v>0</v>
      </c>
      <c r="AG685" s="113">
        <v>0</v>
      </c>
    </row>
    <row r="686" spans="1:33" x14ac:dyDescent="0.2">
      <c r="A686" s="101">
        <v>489</v>
      </c>
      <c r="B686" s="102">
        <v>489020201</v>
      </c>
      <c r="C686" s="103" t="s">
        <v>537</v>
      </c>
      <c r="D686" s="104">
        <v>20</v>
      </c>
      <c r="E686" s="103" t="s">
        <v>52</v>
      </c>
      <c r="F686" s="104">
        <v>201</v>
      </c>
      <c r="G686" s="103" t="s">
        <v>233</v>
      </c>
      <c r="H686" s="105">
        <v>1</v>
      </c>
      <c r="I686" s="106">
        <v>15145</v>
      </c>
      <c r="J686" s="106">
        <v>237</v>
      </c>
      <c r="K686" s="106">
        <v>0</v>
      </c>
      <c r="L686" s="106">
        <v>937.65</v>
      </c>
      <c r="M686" s="107">
        <v>16319.65</v>
      </c>
      <c r="O686" s="108">
        <v>0</v>
      </c>
      <c r="P686" s="105">
        <v>0</v>
      </c>
      <c r="Q686" s="109">
        <v>0.18</v>
      </c>
      <c r="R686" s="109">
        <v>9.4042205666056103E-2</v>
      </c>
      <c r="S686" s="110">
        <v>0</v>
      </c>
      <c r="U686" s="111">
        <v>15382</v>
      </c>
      <c r="V686" s="112">
        <v>0</v>
      </c>
      <c r="W686" s="112">
        <v>0</v>
      </c>
      <c r="X686" s="112">
        <v>0</v>
      </c>
      <c r="Y686" s="112">
        <v>938</v>
      </c>
      <c r="Z686" s="113">
        <v>16320</v>
      </c>
      <c r="AA686" s="93"/>
      <c r="AB686" s="111">
        <v>0</v>
      </c>
      <c r="AC686" s="112">
        <v>0</v>
      </c>
      <c r="AD686" s="112">
        <v>0</v>
      </c>
      <c r="AE686" s="112">
        <v>0</v>
      </c>
      <c r="AF686" s="112">
        <v>0</v>
      </c>
      <c r="AG686" s="113">
        <v>0</v>
      </c>
    </row>
    <row r="687" spans="1:33" x14ac:dyDescent="0.2">
      <c r="A687" s="101">
        <v>489</v>
      </c>
      <c r="B687" s="102">
        <v>489020239</v>
      </c>
      <c r="C687" s="103" t="s">
        <v>537</v>
      </c>
      <c r="D687" s="104">
        <v>20</v>
      </c>
      <c r="E687" s="103" t="s">
        <v>52</v>
      </c>
      <c r="F687" s="104">
        <v>239</v>
      </c>
      <c r="G687" s="103" t="s">
        <v>271</v>
      </c>
      <c r="H687" s="105">
        <v>63</v>
      </c>
      <c r="I687" s="106">
        <v>11021</v>
      </c>
      <c r="J687" s="106">
        <v>4082</v>
      </c>
      <c r="K687" s="106">
        <v>0</v>
      </c>
      <c r="L687" s="106">
        <v>937.65</v>
      </c>
      <c r="M687" s="107">
        <v>16040.65</v>
      </c>
      <c r="O687" s="108">
        <v>0</v>
      </c>
      <c r="P687" s="105">
        <v>0</v>
      </c>
      <c r="Q687" s="109">
        <v>0.09</v>
      </c>
      <c r="R687" s="109">
        <v>6.5807378793489482E-2</v>
      </c>
      <c r="S687" s="110">
        <v>0</v>
      </c>
      <c r="U687" s="111">
        <v>951489</v>
      </c>
      <c r="V687" s="112">
        <v>0</v>
      </c>
      <c r="W687" s="112">
        <v>0</v>
      </c>
      <c r="X687" s="112">
        <v>0</v>
      </c>
      <c r="Y687" s="112">
        <v>59072</v>
      </c>
      <c r="Z687" s="113">
        <v>1010561</v>
      </c>
      <c r="AA687" s="93"/>
      <c r="AB687" s="111">
        <v>0</v>
      </c>
      <c r="AC687" s="112">
        <v>0</v>
      </c>
      <c r="AD687" s="112">
        <v>0</v>
      </c>
      <c r="AE687" s="112">
        <v>0</v>
      </c>
      <c r="AF687" s="112">
        <v>0</v>
      </c>
      <c r="AG687" s="113">
        <v>0</v>
      </c>
    </row>
    <row r="688" spans="1:33" x14ac:dyDescent="0.2">
      <c r="A688" s="101">
        <v>489</v>
      </c>
      <c r="B688" s="102">
        <v>489020242</v>
      </c>
      <c r="C688" s="103" t="s">
        <v>537</v>
      </c>
      <c r="D688" s="104">
        <v>20</v>
      </c>
      <c r="E688" s="103" t="s">
        <v>52</v>
      </c>
      <c r="F688" s="104">
        <v>242</v>
      </c>
      <c r="G688" s="103" t="s">
        <v>274</v>
      </c>
      <c r="H688" s="105">
        <v>6</v>
      </c>
      <c r="I688" s="106">
        <v>13444</v>
      </c>
      <c r="J688" s="106">
        <v>37694</v>
      </c>
      <c r="K688" s="106">
        <v>0</v>
      </c>
      <c r="L688" s="106">
        <v>937.65</v>
      </c>
      <c r="M688" s="107">
        <v>52075.65</v>
      </c>
      <c r="O688" s="108">
        <v>0</v>
      </c>
      <c r="P688" s="105">
        <v>0</v>
      </c>
      <c r="Q688" s="109">
        <v>0.09</v>
      </c>
      <c r="R688" s="109">
        <v>5.4873542937303343E-2</v>
      </c>
      <c r="S688" s="110">
        <v>0</v>
      </c>
      <c r="U688" s="111">
        <v>306828</v>
      </c>
      <c r="V688" s="112">
        <v>0</v>
      </c>
      <c r="W688" s="112">
        <v>0</v>
      </c>
      <c r="X688" s="112">
        <v>0</v>
      </c>
      <c r="Y688" s="112">
        <v>5626</v>
      </c>
      <c r="Z688" s="113">
        <v>312454</v>
      </c>
      <c r="AA688" s="93"/>
      <c r="AB688" s="111">
        <v>0</v>
      </c>
      <c r="AC688" s="112">
        <v>0</v>
      </c>
      <c r="AD688" s="112">
        <v>0</v>
      </c>
      <c r="AE688" s="112">
        <v>0</v>
      </c>
      <c r="AF688" s="112">
        <v>0</v>
      </c>
      <c r="AG688" s="113">
        <v>0</v>
      </c>
    </row>
    <row r="689" spans="1:33" x14ac:dyDescent="0.2">
      <c r="A689" s="101">
        <v>489</v>
      </c>
      <c r="B689" s="102">
        <v>489020261</v>
      </c>
      <c r="C689" s="103" t="s">
        <v>537</v>
      </c>
      <c r="D689" s="104">
        <v>20</v>
      </c>
      <c r="E689" s="103" t="s">
        <v>52</v>
      </c>
      <c r="F689" s="104">
        <v>261</v>
      </c>
      <c r="G689" s="103" t="s">
        <v>293</v>
      </c>
      <c r="H689" s="105">
        <v>188</v>
      </c>
      <c r="I689" s="106">
        <v>11089</v>
      </c>
      <c r="J689" s="106">
        <v>6777</v>
      </c>
      <c r="K689" s="106">
        <v>0</v>
      </c>
      <c r="L689" s="106">
        <v>937.65</v>
      </c>
      <c r="M689" s="107">
        <v>18803.650000000001</v>
      </c>
      <c r="O689" s="108">
        <v>0</v>
      </c>
      <c r="P689" s="105">
        <v>0</v>
      </c>
      <c r="Q689" s="109">
        <v>0.09</v>
      </c>
      <c r="R689" s="109">
        <v>7.9954807996024627E-2</v>
      </c>
      <c r="S689" s="110">
        <v>0</v>
      </c>
      <c r="U689" s="111">
        <v>3358808</v>
      </c>
      <c r="V689" s="112">
        <v>0</v>
      </c>
      <c r="W689" s="112">
        <v>0</v>
      </c>
      <c r="X689" s="112">
        <v>0</v>
      </c>
      <c r="Y689" s="112">
        <v>176278</v>
      </c>
      <c r="Z689" s="113">
        <v>3535086</v>
      </c>
      <c r="AA689" s="93"/>
      <c r="AB689" s="111">
        <v>0</v>
      </c>
      <c r="AC689" s="112">
        <v>0</v>
      </c>
      <c r="AD689" s="112">
        <v>0</v>
      </c>
      <c r="AE689" s="112">
        <v>0</v>
      </c>
      <c r="AF689" s="112">
        <v>0</v>
      </c>
      <c r="AG689" s="113">
        <v>0</v>
      </c>
    </row>
    <row r="690" spans="1:33" x14ac:dyDescent="0.2">
      <c r="A690" s="101">
        <v>489</v>
      </c>
      <c r="B690" s="102">
        <v>489020300</v>
      </c>
      <c r="C690" s="103" t="s">
        <v>537</v>
      </c>
      <c r="D690" s="104">
        <v>20</v>
      </c>
      <c r="E690" s="103" t="s">
        <v>52</v>
      </c>
      <c r="F690" s="104">
        <v>300</v>
      </c>
      <c r="G690" s="103" t="s">
        <v>332</v>
      </c>
      <c r="H690" s="105">
        <v>3</v>
      </c>
      <c r="I690" s="106">
        <v>10556</v>
      </c>
      <c r="J690" s="106">
        <v>23895</v>
      </c>
      <c r="K690" s="106">
        <v>0</v>
      </c>
      <c r="L690" s="106">
        <v>937.65</v>
      </c>
      <c r="M690" s="107">
        <v>35388.65</v>
      </c>
      <c r="O690" s="108">
        <v>0</v>
      </c>
      <c r="P690" s="105">
        <v>0</v>
      </c>
      <c r="Q690" s="109">
        <v>0.09</v>
      </c>
      <c r="R690" s="109">
        <v>1.884555409552081E-2</v>
      </c>
      <c r="S690" s="110">
        <v>0</v>
      </c>
      <c r="U690" s="111">
        <v>103353</v>
      </c>
      <c r="V690" s="112">
        <v>0</v>
      </c>
      <c r="W690" s="112">
        <v>0</v>
      </c>
      <c r="X690" s="112">
        <v>0</v>
      </c>
      <c r="Y690" s="112">
        <v>2814</v>
      </c>
      <c r="Z690" s="113">
        <v>106167</v>
      </c>
      <c r="AA690" s="93"/>
      <c r="AB690" s="111">
        <v>0</v>
      </c>
      <c r="AC690" s="112">
        <v>0</v>
      </c>
      <c r="AD690" s="112">
        <v>0</v>
      </c>
      <c r="AE690" s="112">
        <v>0</v>
      </c>
      <c r="AF690" s="112">
        <v>0</v>
      </c>
      <c r="AG690" s="113">
        <v>0</v>
      </c>
    </row>
    <row r="691" spans="1:33" x14ac:dyDescent="0.2">
      <c r="A691" s="101">
        <v>489</v>
      </c>
      <c r="B691" s="102">
        <v>489020310</v>
      </c>
      <c r="C691" s="103" t="s">
        <v>537</v>
      </c>
      <c r="D691" s="104">
        <v>20</v>
      </c>
      <c r="E691" s="103" t="s">
        <v>52</v>
      </c>
      <c r="F691" s="104">
        <v>310</v>
      </c>
      <c r="G691" s="103" t="s">
        <v>342</v>
      </c>
      <c r="H691" s="105">
        <v>20</v>
      </c>
      <c r="I691" s="106">
        <v>10882</v>
      </c>
      <c r="J691" s="106">
        <v>2813</v>
      </c>
      <c r="K691" s="106">
        <v>0</v>
      </c>
      <c r="L691" s="106">
        <v>937.65</v>
      </c>
      <c r="M691" s="107">
        <v>14632.65</v>
      </c>
      <c r="O691" s="108">
        <v>0</v>
      </c>
      <c r="P691" s="105">
        <v>0</v>
      </c>
      <c r="Q691" s="109">
        <v>0.18</v>
      </c>
      <c r="R691" s="109">
        <v>3.5632833318767383E-2</v>
      </c>
      <c r="S691" s="110">
        <v>0</v>
      </c>
      <c r="U691" s="111">
        <v>273900</v>
      </c>
      <c r="V691" s="112">
        <v>0</v>
      </c>
      <c r="W691" s="112">
        <v>0</v>
      </c>
      <c r="X691" s="112">
        <v>0</v>
      </c>
      <c r="Y691" s="112">
        <v>18754</v>
      </c>
      <c r="Z691" s="113">
        <v>292654</v>
      </c>
      <c r="AA691" s="93"/>
      <c r="AB691" s="111">
        <v>0</v>
      </c>
      <c r="AC691" s="112">
        <v>0</v>
      </c>
      <c r="AD691" s="112">
        <v>0</v>
      </c>
      <c r="AE691" s="112">
        <v>0</v>
      </c>
      <c r="AF691" s="112">
        <v>0</v>
      </c>
      <c r="AG691" s="113">
        <v>0</v>
      </c>
    </row>
    <row r="692" spans="1:33" x14ac:dyDescent="0.2">
      <c r="A692" s="101">
        <v>489</v>
      </c>
      <c r="B692" s="102">
        <v>489020645</v>
      </c>
      <c r="C692" s="103" t="s">
        <v>537</v>
      </c>
      <c r="D692" s="104">
        <v>20</v>
      </c>
      <c r="E692" s="103" t="s">
        <v>52</v>
      </c>
      <c r="F692" s="104">
        <v>645</v>
      </c>
      <c r="G692" s="103" t="s">
        <v>399</v>
      </c>
      <c r="H692" s="105">
        <v>74</v>
      </c>
      <c r="I692" s="106">
        <v>11550</v>
      </c>
      <c r="J692" s="106">
        <v>4643</v>
      </c>
      <c r="K692" s="106">
        <v>0</v>
      </c>
      <c r="L692" s="106">
        <v>937.65</v>
      </c>
      <c r="M692" s="107">
        <v>17130.650000000001</v>
      </c>
      <c r="O692" s="108">
        <v>0</v>
      </c>
      <c r="P692" s="105">
        <v>0</v>
      </c>
      <c r="Q692" s="109">
        <v>0.09</v>
      </c>
      <c r="R692" s="109">
        <v>3.4795207646535271E-2</v>
      </c>
      <c r="S692" s="110">
        <v>0</v>
      </c>
      <c r="U692" s="111">
        <v>1198282</v>
      </c>
      <c r="V692" s="112">
        <v>0</v>
      </c>
      <c r="W692" s="112">
        <v>0</v>
      </c>
      <c r="X692" s="112">
        <v>0</v>
      </c>
      <c r="Y692" s="112">
        <v>69386</v>
      </c>
      <c r="Z692" s="113">
        <v>1267668</v>
      </c>
      <c r="AA692" s="93"/>
      <c r="AB692" s="111">
        <v>0</v>
      </c>
      <c r="AC692" s="112">
        <v>0</v>
      </c>
      <c r="AD692" s="112">
        <v>0</v>
      </c>
      <c r="AE692" s="112">
        <v>0</v>
      </c>
      <c r="AF692" s="112">
        <v>0</v>
      </c>
      <c r="AG692" s="113">
        <v>0</v>
      </c>
    </row>
    <row r="693" spans="1:33" x14ac:dyDescent="0.2">
      <c r="A693" s="101">
        <v>489</v>
      </c>
      <c r="B693" s="102">
        <v>489020660</v>
      </c>
      <c r="C693" s="103" t="s">
        <v>537</v>
      </c>
      <c r="D693" s="104">
        <v>20</v>
      </c>
      <c r="E693" s="103" t="s">
        <v>52</v>
      </c>
      <c r="F693" s="104">
        <v>660</v>
      </c>
      <c r="G693" s="103" t="s">
        <v>403</v>
      </c>
      <c r="H693" s="105">
        <v>13</v>
      </c>
      <c r="I693" s="106">
        <v>11986</v>
      </c>
      <c r="J693" s="106">
        <v>11034</v>
      </c>
      <c r="K693" s="106">
        <v>0</v>
      </c>
      <c r="L693" s="106">
        <v>937.65</v>
      </c>
      <c r="M693" s="107">
        <v>23957.65</v>
      </c>
      <c r="O693" s="108">
        <v>0</v>
      </c>
      <c r="P693" s="105">
        <v>0</v>
      </c>
      <c r="Q693" s="109">
        <v>0.09</v>
      </c>
      <c r="R693" s="109">
        <v>4.968851837054987E-2</v>
      </c>
      <c r="S693" s="110">
        <v>0</v>
      </c>
      <c r="U693" s="111">
        <v>299260</v>
      </c>
      <c r="V693" s="112">
        <v>0</v>
      </c>
      <c r="W693" s="112">
        <v>0</v>
      </c>
      <c r="X693" s="112">
        <v>0</v>
      </c>
      <c r="Y693" s="112">
        <v>12190</v>
      </c>
      <c r="Z693" s="113">
        <v>311450</v>
      </c>
      <c r="AA693" s="93"/>
      <c r="AB693" s="111">
        <v>0</v>
      </c>
      <c r="AC693" s="112">
        <v>0</v>
      </c>
      <c r="AD693" s="112">
        <v>0</v>
      </c>
      <c r="AE693" s="112">
        <v>0</v>
      </c>
      <c r="AF693" s="112">
        <v>0</v>
      </c>
      <c r="AG693" s="113">
        <v>0</v>
      </c>
    </row>
    <row r="694" spans="1:33" x14ac:dyDescent="0.2">
      <c r="A694" s="101">
        <v>489</v>
      </c>
      <c r="B694" s="102">
        <v>489020712</v>
      </c>
      <c r="C694" s="103" t="s">
        <v>537</v>
      </c>
      <c r="D694" s="104">
        <v>20</v>
      </c>
      <c r="E694" s="103" t="s">
        <v>52</v>
      </c>
      <c r="F694" s="104">
        <v>712</v>
      </c>
      <c r="G694" s="103" t="s">
        <v>420</v>
      </c>
      <c r="H694" s="105">
        <v>34</v>
      </c>
      <c r="I694" s="106">
        <v>10923</v>
      </c>
      <c r="J694" s="106">
        <v>8080</v>
      </c>
      <c r="K694" s="106">
        <v>0</v>
      </c>
      <c r="L694" s="106">
        <v>937.65</v>
      </c>
      <c r="M694" s="107">
        <v>19940.650000000001</v>
      </c>
      <c r="O694" s="108">
        <v>0</v>
      </c>
      <c r="P694" s="105">
        <v>0</v>
      </c>
      <c r="Q694" s="109">
        <v>0.09</v>
      </c>
      <c r="R694" s="109">
        <v>3.3899138436126207E-2</v>
      </c>
      <c r="S694" s="110">
        <v>0</v>
      </c>
      <c r="U694" s="111">
        <v>646102</v>
      </c>
      <c r="V694" s="112">
        <v>0</v>
      </c>
      <c r="W694" s="112">
        <v>0</v>
      </c>
      <c r="X694" s="112">
        <v>0</v>
      </c>
      <c r="Y694" s="112">
        <v>31881</v>
      </c>
      <c r="Z694" s="113">
        <v>677983</v>
      </c>
      <c r="AA694" s="93"/>
      <c r="AB694" s="111">
        <v>0</v>
      </c>
      <c r="AC694" s="112">
        <v>0</v>
      </c>
      <c r="AD694" s="112">
        <v>0</v>
      </c>
      <c r="AE694" s="112">
        <v>0</v>
      </c>
      <c r="AF694" s="112">
        <v>0</v>
      </c>
      <c r="AG694" s="113">
        <v>0</v>
      </c>
    </row>
    <row r="695" spans="1:33" x14ac:dyDescent="0.2">
      <c r="A695" s="101">
        <v>491</v>
      </c>
      <c r="B695" s="102">
        <v>491095072</v>
      </c>
      <c r="C695" s="103" t="s">
        <v>538</v>
      </c>
      <c r="D695" s="104">
        <v>95</v>
      </c>
      <c r="E695" s="103" t="s">
        <v>127</v>
      </c>
      <c r="F695" s="104">
        <v>72</v>
      </c>
      <c r="G695" s="103" t="s">
        <v>104</v>
      </c>
      <c r="H695" s="105">
        <v>5</v>
      </c>
      <c r="I695" s="106">
        <v>10806.205558336456</v>
      </c>
      <c r="J695" s="106">
        <v>2416</v>
      </c>
      <c r="K695" s="106">
        <v>0</v>
      </c>
      <c r="L695" s="106">
        <v>937.65</v>
      </c>
      <c r="M695" s="107">
        <v>14159.855558336456</v>
      </c>
      <c r="O695" s="108">
        <v>0</v>
      </c>
      <c r="P695" s="105">
        <v>0</v>
      </c>
      <c r="Q695" s="109">
        <v>0.09</v>
      </c>
      <c r="R695" s="109">
        <v>2.3681801014352613E-3</v>
      </c>
      <c r="S695" s="110">
        <v>0</v>
      </c>
      <c r="U695" s="111">
        <v>66110</v>
      </c>
      <c r="V695" s="112">
        <v>0</v>
      </c>
      <c r="W695" s="112">
        <v>0</v>
      </c>
      <c r="X695" s="112">
        <v>0</v>
      </c>
      <c r="Y695" s="112">
        <v>4689</v>
      </c>
      <c r="Z695" s="113">
        <v>70799</v>
      </c>
      <c r="AA695" s="93"/>
      <c r="AB695" s="111">
        <v>0</v>
      </c>
      <c r="AC695" s="112">
        <v>0</v>
      </c>
      <c r="AD695" s="112">
        <v>0</v>
      </c>
      <c r="AE695" s="112">
        <v>0</v>
      </c>
      <c r="AF695" s="112">
        <v>0</v>
      </c>
      <c r="AG695" s="113">
        <v>0</v>
      </c>
    </row>
    <row r="696" spans="1:33" x14ac:dyDescent="0.2">
      <c r="A696" s="101">
        <v>491</v>
      </c>
      <c r="B696" s="102">
        <v>491095095</v>
      </c>
      <c r="C696" s="103" t="s">
        <v>538</v>
      </c>
      <c r="D696" s="104">
        <v>95</v>
      </c>
      <c r="E696" s="103" t="s">
        <v>127</v>
      </c>
      <c r="F696" s="104">
        <v>95</v>
      </c>
      <c r="G696" s="103" t="s">
        <v>127</v>
      </c>
      <c r="H696" s="105">
        <v>1311</v>
      </c>
      <c r="I696" s="106">
        <v>11905</v>
      </c>
      <c r="J696" s="106">
        <v>0</v>
      </c>
      <c r="K696" s="106">
        <v>0</v>
      </c>
      <c r="L696" s="106">
        <v>937.65</v>
      </c>
      <c r="M696" s="107">
        <v>12842.65</v>
      </c>
      <c r="O696" s="108">
        <v>0</v>
      </c>
      <c r="P696" s="105">
        <v>0</v>
      </c>
      <c r="Q696" s="109">
        <v>0.15329999999999999</v>
      </c>
      <c r="R696" s="109">
        <v>0.14117773892558566</v>
      </c>
      <c r="S696" s="110">
        <v>0</v>
      </c>
      <c r="U696" s="111">
        <v>15607455</v>
      </c>
      <c r="V696" s="112">
        <v>0</v>
      </c>
      <c r="W696" s="112">
        <v>0</v>
      </c>
      <c r="X696" s="112">
        <v>0</v>
      </c>
      <c r="Y696" s="112">
        <v>1229260</v>
      </c>
      <c r="Z696" s="113">
        <v>16836715</v>
      </c>
      <c r="AA696" s="93"/>
      <c r="AB696" s="111">
        <v>45</v>
      </c>
      <c r="AC696" s="112">
        <v>0</v>
      </c>
      <c r="AD696" s="112">
        <v>0</v>
      </c>
      <c r="AE696" s="112">
        <v>0</v>
      </c>
      <c r="AF696" s="112">
        <v>0</v>
      </c>
      <c r="AG696" s="113">
        <v>0</v>
      </c>
    </row>
    <row r="697" spans="1:33" x14ac:dyDescent="0.2">
      <c r="A697" s="101">
        <v>491</v>
      </c>
      <c r="B697" s="102">
        <v>491095201</v>
      </c>
      <c r="C697" s="103" t="s">
        <v>538</v>
      </c>
      <c r="D697" s="104">
        <v>95</v>
      </c>
      <c r="E697" s="103" t="s">
        <v>127</v>
      </c>
      <c r="F697" s="104">
        <v>201</v>
      </c>
      <c r="G697" s="103" t="s">
        <v>233</v>
      </c>
      <c r="H697" s="105">
        <v>8</v>
      </c>
      <c r="I697" s="106">
        <v>9076</v>
      </c>
      <c r="J697" s="106">
        <v>142</v>
      </c>
      <c r="K697" s="106">
        <v>0</v>
      </c>
      <c r="L697" s="106">
        <v>937.65</v>
      </c>
      <c r="M697" s="107">
        <v>10155.65</v>
      </c>
      <c r="O697" s="108">
        <v>0</v>
      </c>
      <c r="P697" s="105">
        <v>0</v>
      </c>
      <c r="Q697" s="109">
        <v>0.18</v>
      </c>
      <c r="R697" s="109">
        <v>9.4042205666056103E-2</v>
      </c>
      <c r="S697" s="110">
        <v>0</v>
      </c>
      <c r="U697" s="111">
        <v>73744</v>
      </c>
      <c r="V697" s="112">
        <v>0</v>
      </c>
      <c r="W697" s="112">
        <v>0</v>
      </c>
      <c r="X697" s="112">
        <v>0</v>
      </c>
      <c r="Y697" s="112">
        <v>7502</v>
      </c>
      <c r="Z697" s="113">
        <v>81246</v>
      </c>
      <c r="AA697" s="93"/>
      <c r="AB697" s="111">
        <v>0</v>
      </c>
      <c r="AC697" s="112">
        <v>0</v>
      </c>
      <c r="AD697" s="112">
        <v>0</v>
      </c>
      <c r="AE697" s="112">
        <v>0</v>
      </c>
      <c r="AF697" s="112">
        <v>0</v>
      </c>
      <c r="AG697" s="113">
        <v>0</v>
      </c>
    </row>
    <row r="698" spans="1:33" x14ac:dyDescent="0.2">
      <c r="A698" s="101">
        <v>491</v>
      </c>
      <c r="B698" s="102">
        <v>491095218</v>
      </c>
      <c r="C698" s="103" t="s">
        <v>538</v>
      </c>
      <c r="D698" s="104">
        <v>95</v>
      </c>
      <c r="E698" s="103" t="s">
        <v>127</v>
      </c>
      <c r="F698" s="104">
        <v>218</v>
      </c>
      <c r="G698" s="103" t="s">
        <v>250</v>
      </c>
      <c r="H698" s="105">
        <v>3</v>
      </c>
      <c r="I698" s="106">
        <v>15145</v>
      </c>
      <c r="J698" s="106">
        <v>4787</v>
      </c>
      <c r="K698" s="106">
        <v>0</v>
      </c>
      <c r="L698" s="106">
        <v>937.65</v>
      </c>
      <c r="M698" s="107">
        <v>20869.650000000001</v>
      </c>
      <c r="O698" s="108">
        <v>0</v>
      </c>
      <c r="P698" s="105">
        <v>0</v>
      </c>
      <c r="Q698" s="109">
        <v>0.09</v>
      </c>
      <c r="R698" s="109">
        <v>3.6661937428808952E-2</v>
      </c>
      <c r="S698" s="110">
        <v>0</v>
      </c>
      <c r="U698" s="111">
        <v>59796</v>
      </c>
      <c r="V698" s="112">
        <v>0</v>
      </c>
      <c r="W698" s="112">
        <v>0</v>
      </c>
      <c r="X698" s="112">
        <v>0</v>
      </c>
      <c r="Y698" s="112">
        <v>2814</v>
      </c>
      <c r="Z698" s="113">
        <v>62610</v>
      </c>
      <c r="AA698" s="93"/>
      <c r="AB698" s="111">
        <v>0</v>
      </c>
      <c r="AC698" s="112">
        <v>0</v>
      </c>
      <c r="AD698" s="112">
        <v>0</v>
      </c>
      <c r="AE698" s="112">
        <v>0</v>
      </c>
      <c r="AF698" s="112">
        <v>0</v>
      </c>
      <c r="AG698" s="113">
        <v>0</v>
      </c>
    </row>
    <row r="699" spans="1:33" x14ac:dyDescent="0.2">
      <c r="A699" s="101">
        <v>491</v>
      </c>
      <c r="B699" s="102">
        <v>491095273</v>
      </c>
      <c r="C699" s="103" t="s">
        <v>538</v>
      </c>
      <c r="D699" s="104">
        <v>95</v>
      </c>
      <c r="E699" s="103" t="s">
        <v>127</v>
      </c>
      <c r="F699" s="104">
        <v>273</v>
      </c>
      <c r="G699" s="103" t="s">
        <v>305</v>
      </c>
      <c r="H699" s="105">
        <v>10</v>
      </c>
      <c r="I699" s="106">
        <v>9123</v>
      </c>
      <c r="J699" s="106">
        <v>3276</v>
      </c>
      <c r="K699" s="106">
        <v>0</v>
      </c>
      <c r="L699" s="106">
        <v>937.65</v>
      </c>
      <c r="M699" s="107">
        <v>13336.65</v>
      </c>
      <c r="O699" s="108">
        <v>0</v>
      </c>
      <c r="P699" s="105">
        <v>0</v>
      </c>
      <c r="Q699" s="109">
        <v>0.09</v>
      </c>
      <c r="R699" s="109">
        <v>4.7532882637880119E-3</v>
      </c>
      <c r="S699" s="110">
        <v>0</v>
      </c>
      <c r="U699" s="111">
        <v>123990</v>
      </c>
      <c r="V699" s="112">
        <v>0</v>
      </c>
      <c r="W699" s="112">
        <v>0</v>
      </c>
      <c r="X699" s="112">
        <v>0</v>
      </c>
      <c r="Y699" s="112">
        <v>9378</v>
      </c>
      <c r="Z699" s="113">
        <v>133368</v>
      </c>
      <c r="AA699" s="93"/>
      <c r="AB699" s="111">
        <v>0</v>
      </c>
      <c r="AC699" s="112">
        <v>0</v>
      </c>
      <c r="AD699" s="112">
        <v>0</v>
      </c>
      <c r="AE699" s="112">
        <v>0</v>
      </c>
      <c r="AF699" s="112">
        <v>0</v>
      </c>
      <c r="AG699" s="113">
        <v>0</v>
      </c>
    </row>
    <row r="700" spans="1:33" x14ac:dyDescent="0.2">
      <c r="A700" s="101">
        <v>491</v>
      </c>
      <c r="B700" s="102">
        <v>491095292</v>
      </c>
      <c r="C700" s="103" t="s">
        <v>538</v>
      </c>
      <c r="D700" s="104">
        <v>95</v>
      </c>
      <c r="E700" s="103" t="s">
        <v>127</v>
      </c>
      <c r="F700" s="104">
        <v>292</v>
      </c>
      <c r="G700" s="103" t="s">
        <v>324</v>
      </c>
      <c r="H700" s="105">
        <v>8</v>
      </c>
      <c r="I700" s="106">
        <v>9634</v>
      </c>
      <c r="J700" s="106">
        <v>1746</v>
      </c>
      <c r="K700" s="106">
        <v>0</v>
      </c>
      <c r="L700" s="106">
        <v>937.65</v>
      </c>
      <c r="M700" s="107">
        <v>12317.65</v>
      </c>
      <c r="O700" s="108">
        <v>0</v>
      </c>
      <c r="P700" s="105">
        <v>0</v>
      </c>
      <c r="Q700" s="109">
        <v>0.09</v>
      </c>
      <c r="R700" s="109">
        <v>3.4555648710964844E-3</v>
      </c>
      <c r="S700" s="110">
        <v>0</v>
      </c>
      <c r="U700" s="111">
        <v>91040</v>
      </c>
      <c r="V700" s="112">
        <v>0</v>
      </c>
      <c r="W700" s="112">
        <v>0</v>
      </c>
      <c r="X700" s="112">
        <v>0</v>
      </c>
      <c r="Y700" s="112">
        <v>7503</v>
      </c>
      <c r="Z700" s="113">
        <v>98543</v>
      </c>
      <c r="AA700" s="93"/>
      <c r="AB700" s="111">
        <v>0</v>
      </c>
      <c r="AC700" s="112">
        <v>0</v>
      </c>
      <c r="AD700" s="112">
        <v>0</v>
      </c>
      <c r="AE700" s="112">
        <v>0</v>
      </c>
      <c r="AF700" s="112">
        <v>0</v>
      </c>
      <c r="AG700" s="113">
        <v>0</v>
      </c>
    </row>
    <row r="701" spans="1:33" x14ac:dyDescent="0.2">
      <c r="A701" s="101">
        <v>491</v>
      </c>
      <c r="B701" s="102">
        <v>491095293</v>
      </c>
      <c r="C701" s="103" t="s">
        <v>538</v>
      </c>
      <c r="D701" s="104">
        <v>95</v>
      </c>
      <c r="E701" s="103" t="s">
        <v>127</v>
      </c>
      <c r="F701" s="104">
        <v>293</v>
      </c>
      <c r="G701" s="103" t="s">
        <v>325</v>
      </c>
      <c r="H701" s="105">
        <v>1</v>
      </c>
      <c r="I701" s="106">
        <v>12430.019406017627</v>
      </c>
      <c r="J701" s="106">
        <v>958</v>
      </c>
      <c r="K701" s="106">
        <v>0</v>
      </c>
      <c r="L701" s="106">
        <v>937.65</v>
      </c>
      <c r="M701" s="107">
        <v>14325.669406017627</v>
      </c>
      <c r="O701" s="108">
        <v>0</v>
      </c>
      <c r="P701" s="105">
        <v>0</v>
      </c>
      <c r="Q701" s="109">
        <v>0.18</v>
      </c>
      <c r="R701" s="109">
        <v>7.6180865332653828E-3</v>
      </c>
      <c r="S701" s="110">
        <v>0</v>
      </c>
      <c r="U701" s="111">
        <v>13388</v>
      </c>
      <c r="V701" s="112">
        <v>0</v>
      </c>
      <c r="W701" s="112">
        <v>0</v>
      </c>
      <c r="X701" s="112">
        <v>0</v>
      </c>
      <c r="Y701" s="112">
        <v>938</v>
      </c>
      <c r="Z701" s="113">
        <v>14326</v>
      </c>
      <c r="AA701" s="93"/>
      <c r="AB701" s="111">
        <v>0</v>
      </c>
      <c r="AC701" s="112">
        <v>0</v>
      </c>
      <c r="AD701" s="112">
        <v>0</v>
      </c>
      <c r="AE701" s="112">
        <v>0</v>
      </c>
      <c r="AF701" s="112">
        <v>0</v>
      </c>
      <c r="AG701" s="113">
        <v>0</v>
      </c>
    </row>
    <row r="702" spans="1:33" x14ac:dyDescent="0.2">
      <c r="A702" s="101">
        <v>491</v>
      </c>
      <c r="B702" s="102">
        <v>491095331</v>
      </c>
      <c r="C702" s="103" t="s">
        <v>538</v>
      </c>
      <c r="D702" s="104">
        <v>95</v>
      </c>
      <c r="E702" s="103" t="s">
        <v>127</v>
      </c>
      <c r="F702" s="104">
        <v>331</v>
      </c>
      <c r="G702" s="103" t="s">
        <v>363</v>
      </c>
      <c r="H702" s="105">
        <v>24</v>
      </c>
      <c r="I702" s="106">
        <v>12421</v>
      </c>
      <c r="J702" s="106">
        <v>4254</v>
      </c>
      <c r="K702" s="106">
        <v>0</v>
      </c>
      <c r="L702" s="106">
        <v>937.65</v>
      </c>
      <c r="M702" s="107">
        <v>17612.650000000001</v>
      </c>
      <c r="O702" s="108">
        <v>0</v>
      </c>
      <c r="P702" s="105">
        <v>0</v>
      </c>
      <c r="Q702" s="109">
        <v>0.09</v>
      </c>
      <c r="R702" s="109">
        <v>1.9484734619870613E-2</v>
      </c>
      <c r="S702" s="110">
        <v>0</v>
      </c>
      <c r="U702" s="111">
        <v>400200</v>
      </c>
      <c r="V702" s="112">
        <v>0</v>
      </c>
      <c r="W702" s="112">
        <v>0</v>
      </c>
      <c r="X702" s="112">
        <v>0</v>
      </c>
      <c r="Y702" s="112">
        <v>22504</v>
      </c>
      <c r="Z702" s="113">
        <v>422704</v>
      </c>
      <c r="AA702" s="93"/>
      <c r="AB702" s="111">
        <v>0</v>
      </c>
      <c r="AC702" s="112">
        <v>0</v>
      </c>
      <c r="AD702" s="112">
        <v>0</v>
      </c>
      <c r="AE702" s="112">
        <v>0</v>
      </c>
      <c r="AF702" s="112">
        <v>0</v>
      </c>
      <c r="AG702" s="113">
        <v>0</v>
      </c>
    </row>
    <row r="703" spans="1:33" x14ac:dyDescent="0.2">
      <c r="A703" s="101">
        <v>491</v>
      </c>
      <c r="B703" s="102">
        <v>491095650</v>
      </c>
      <c r="C703" s="103" t="s">
        <v>538</v>
      </c>
      <c r="D703" s="104">
        <v>95</v>
      </c>
      <c r="E703" s="103" t="s">
        <v>127</v>
      </c>
      <c r="F703" s="104">
        <v>650</v>
      </c>
      <c r="G703" s="103" t="s">
        <v>400</v>
      </c>
      <c r="H703" s="105">
        <v>2</v>
      </c>
      <c r="I703" s="106">
        <v>11965</v>
      </c>
      <c r="J703" s="106">
        <v>3758</v>
      </c>
      <c r="K703" s="106">
        <v>0</v>
      </c>
      <c r="L703" s="106">
        <v>937.65</v>
      </c>
      <c r="M703" s="107">
        <v>16660.650000000001</v>
      </c>
      <c r="O703" s="108">
        <v>0</v>
      </c>
      <c r="P703" s="105">
        <v>0</v>
      </c>
      <c r="Q703" s="109">
        <v>0.09</v>
      </c>
      <c r="R703" s="109">
        <v>1.1420736908714345E-3</v>
      </c>
      <c r="S703" s="110">
        <v>0</v>
      </c>
      <c r="U703" s="111">
        <v>31446</v>
      </c>
      <c r="V703" s="112">
        <v>0</v>
      </c>
      <c r="W703" s="112">
        <v>0</v>
      </c>
      <c r="X703" s="112">
        <v>0</v>
      </c>
      <c r="Y703" s="112">
        <v>1876</v>
      </c>
      <c r="Z703" s="113">
        <v>33322</v>
      </c>
      <c r="AA703" s="93"/>
      <c r="AB703" s="111">
        <v>0</v>
      </c>
      <c r="AC703" s="112">
        <v>0</v>
      </c>
      <c r="AD703" s="112">
        <v>0</v>
      </c>
      <c r="AE703" s="112">
        <v>0</v>
      </c>
      <c r="AF703" s="112">
        <v>0</v>
      </c>
      <c r="AG703" s="113">
        <v>0</v>
      </c>
    </row>
    <row r="704" spans="1:33" x14ac:dyDescent="0.2">
      <c r="A704" s="101">
        <v>491</v>
      </c>
      <c r="B704" s="102">
        <v>491095665</v>
      </c>
      <c r="C704" s="103" t="s">
        <v>538</v>
      </c>
      <c r="D704" s="104">
        <v>95</v>
      </c>
      <c r="E704" s="103" t="s">
        <v>127</v>
      </c>
      <c r="F704" s="104">
        <v>665</v>
      </c>
      <c r="G704" s="103" t="s">
        <v>405</v>
      </c>
      <c r="H704" s="105">
        <v>1</v>
      </c>
      <c r="I704" s="106">
        <v>10525.424922197219</v>
      </c>
      <c r="J704" s="106">
        <v>1860</v>
      </c>
      <c r="K704" s="106">
        <v>0</v>
      </c>
      <c r="L704" s="106">
        <v>937.65</v>
      </c>
      <c r="M704" s="107">
        <v>13323.074922197218</v>
      </c>
      <c r="O704" s="108">
        <v>0</v>
      </c>
      <c r="P704" s="105">
        <v>0</v>
      </c>
      <c r="Q704" s="109">
        <v>0.09</v>
      </c>
      <c r="R704" s="109">
        <v>3.9356672261026066E-3</v>
      </c>
      <c r="S704" s="110">
        <v>0</v>
      </c>
      <c r="U704" s="111">
        <v>12385</v>
      </c>
      <c r="V704" s="112">
        <v>0</v>
      </c>
      <c r="W704" s="112">
        <v>0</v>
      </c>
      <c r="X704" s="112">
        <v>0</v>
      </c>
      <c r="Y704" s="112">
        <v>938</v>
      </c>
      <c r="Z704" s="113">
        <v>13323</v>
      </c>
      <c r="AA704" s="93"/>
      <c r="AB704" s="111">
        <v>0</v>
      </c>
      <c r="AC704" s="112">
        <v>0</v>
      </c>
      <c r="AD704" s="112">
        <v>0</v>
      </c>
      <c r="AE704" s="112">
        <v>0</v>
      </c>
      <c r="AF704" s="112">
        <v>0</v>
      </c>
      <c r="AG704" s="113">
        <v>0</v>
      </c>
    </row>
    <row r="705" spans="1:33" x14ac:dyDescent="0.2">
      <c r="A705" s="101">
        <v>491</v>
      </c>
      <c r="B705" s="102">
        <v>491095763</v>
      </c>
      <c r="C705" s="103" t="s">
        <v>538</v>
      </c>
      <c r="D705" s="104">
        <v>95</v>
      </c>
      <c r="E705" s="103" t="s">
        <v>127</v>
      </c>
      <c r="F705" s="104">
        <v>763</v>
      </c>
      <c r="G705" s="103" t="s">
        <v>434</v>
      </c>
      <c r="H705" s="105">
        <v>4</v>
      </c>
      <c r="I705" s="106">
        <v>12850</v>
      </c>
      <c r="J705" s="106">
        <v>3006</v>
      </c>
      <c r="K705" s="106">
        <v>0</v>
      </c>
      <c r="L705" s="106">
        <v>937.65</v>
      </c>
      <c r="M705" s="107">
        <v>16793.650000000001</v>
      </c>
      <c r="O705" s="108">
        <v>0</v>
      </c>
      <c r="P705" s="105">
        <v>0</v>
      </c>
      <c r="Q705" s="109">
        <v>0.09</v>
      </c>
      <c r="R705" s="109">
        <v>6.3898302909919311E-3</v>
      </c>
      <c r="S705" s="110">
        <v>0</v>
      </c>
      <c r="U705" s="111">
        <v>63424</v>
      </c>
      <c r="V705" s="112">
        <v>0</v>
      </c>
      <c r="W705" s="112">
        <v>0</v>
      </c>
      <c r="X705" s="112">
        <v>0</v>
      </c>
      <c r="Y705" s="112">
        <v>3751</v>
      </c>
      <c r="Z705" s="113">
        <v>67175</v>
      </c>
      <c r="AA705" s="93"/>
      <c r="AB705" s="111">
        <v>0</v>
      </c>
      <c r="AC705" s="112">
        <v>0</v>
      </c>
      <c r="AD705" s="112">
        <v>0</v>
      </c>
      <c r="AE705" s="112">
        <v>0</v>
      </c>
      <c r="AF705" s="112">
        <v>0</v>
      </c>
      <c r="AG705" s="113">
        <v>0</v>
      </c>
    </row>
    <row r="706" spans="1:33" x14ac:dyDescent="0.2">
      <c r="A706" s="101">
        <v>492</v>
      </c>
      <c r="B706" s="102">
        <v>492281281</v>
      </c>
      <c r="C706" s="103" t="s">
        <v>539</v>
      </c>
      <c r="D706" s="104">
        <v>281</v>
      </c>
      <c r="E706" s="103" t="s">
        <v>313</v>
      </c>
      <c r="F706" s="104">
        <v>281</v>
      </c>
      <c r="G706" s="103" t="s">
        <v>313</v>
      </c>
      <c r="H706" s="105">
        <v>360</v>
      </c>
      <c r="I706" s="106">
        <v>13335</v>
      </c>
      <c r="J706" s="106">
        <v>102</v>
      </c>
      <c r="K706" s="106">
        <v>0</v>
      </c>
      <c r="L706" s="106">
        <v>937.65</v>
      </c>
      <c r="M706" s="107">
        <v>14374.65</v>
      </c>
      <c r="O706" s="108">
        <v>0</v>
      </c>
      <c r="P706" s="105">
        <v>0</v>
      </c>
      <c r="Q706" s="109">
        <v>0.18</v>
      </c>
      <c r="R706" s="109">
        <v>0.13543295381386494</v>
      </c>
      <c r="S706" s="110">
        <v>0</v>
      </c>
      <c r="U706" s="111">
        <v>4837320</v>
      </c>
      <c r="V706" s="112">
        <v>0</v>
      </c>
      <c r="W706" s="112">
        <v>0</v>
      </c>
      <c r="X706" s="112">
        <v>0</v>
      </c>
      <c r="Y706" s="112">
        <v>337554</v>
      </c>
      <c r="Z706" s="113">
        <v>5174874</v>
      </c>
      <c r="AA706" s="93"/>
      <c r="AB706" s="111">
        <v>0</v>
      </c>
      <c r="AC706" s="112">
        <v>0</v>
      </c>
      <c r="AD706" s="112">
        <v>0</v>
      </c>
      <c r="AE706" s="112">
        <v>0</v>
      </c>
      <c r="AF706" s="112">
        <v>0</v>
      </c>
      <c r="AG706" s="113">
        <v>0</v>
      </c>
    </row>
    <row r="707" spans="1:33" x14ac:dyDescent="0.2">
      <c r="A707" s="101">
        <v>493</v>
      </c>
      <c r="B707" s="102">
        <v>493057035</v>
      </c>
      <c r="C707" s="103" t="s">
        <v>540</v>
      </c>
      <c r="D707" s="104">
        <v>57</v>
      </c>
      <c r="E707" s="103" t="s">
        <v>89</v>
      </c>
      <c r="F707" s="104">
        <v>35</v>
      </c>
      <c r="G707" s="103" t="s">
        <v>67</v>
      </c>
      <c r="H707" s="105">
        <v>35</v>
      </c>
      <c r="I707" s="106">
        <v>14110</v>
      </c>
      <c r="J707" s="106">
        <v>4865</v>
      </c>
      <c r="K707" s="106">
        <v>0</v>
      </c>
      <c r="L707" s="106">
        <v>937.65</v>
      </c>
      <c r="M707" s="107">
        <v>19912.650000000001</v>
      </c>
      <c r="O707" s="108">
        <v>0</v>
      </c>
      <c r="P707" s="105">
        <v>0</v>
      </c>
      <c r="Q707" s="109">
        <v>0.18</v>
      </c>
      <c r="R707" s="109">
        <v>0.16912741853149985</v>
      </c>
      <c r="S707" s="110">
        <v>0</v>
      </c>
      <c r="U707" s="111">
        <v>664125</v>
      </c>
      <c r="V707" s="112">
        <v>0</v>
      </c>
      <c r="W707" s="112">
        <v>0</v>
      </c>
      <c r="X707" s="112">
        <v>0</v>
      </c>
      <c r="Y707" s="112">
        <v>32818</v>
      </c>
      <c r="Z707" s="113">
        <v>696943</v>
      </c>
      <c r="AA707" s="93"/>
      <c r="AB707" s="111">
        <v>0</v>
      </c>
      <c r="AC707" s="112">
        <v>0</v>
      </c>
      <c r="AD707" s="112">
        <v>0</v>
      </c>
      <c r="AE707" s="112">
        <v>0</v>
      </c>
      <c r="AF707" s="112">
        <v>0</v>
      </c>
      <c r="AG707" s="113">
        <v>0</v>
      </c>
    </row>
    <row r="708" spans="1:33" x14ac:dyDescent="0.2">
      <c r="A708" s="101">
        <v>493</v>
      </c>
      <c r="B708" s="102">
        <v>493057057</v>
      </c>
      <c r="C708" s="103" t="s">
        <v>540</v>
      </c>
      <c r="D708" s="104">
        <v>57</v>
      </c>
      <c r="E708" s="103" t="s">
        <v>89</v>
      </c>
      <c r="F708" s="104">
        <v>57</v>
      </c>
      <c r="G708" s="103" t="s">
        <v>89</v>
      </c>
      <c r="H708" s="105">
        <v>97</v>
      </c>
      <c r="I708" s="106">
        <v>15228</v>
      </c>
      <c r="J708" s="106">
        <v>369</v>
      </c>
      <c r="K708" s="106">
        <v>0</v>
      </c>
      <c r="L708" s="106">
        <v>937.65</v>
      </c>
      <c r="M708" s="107">
        <v>16534.650000000001</v>
      </c>
      <c r="O708" s="108">
        <v>0</v>
      </c>
      <c r="P708" s="105">
        <v>0</v>
      </c>
      <c r="Q708" s="109">
        <v>0.18</v>
      </c>
      <c r="R708" s="109">
        <v>0.13557285142841133</v>
      </c>
      <c r="S708" s="110">
        <v>0</v>
      </c>
      <c r="U708" s="111">
        <v>1512909</v>
      </c>
      <c r="V708" s="112">
        <v>0</v>
      </c>
      <c r="W708" s="112">
        <v>0</v>
      </c>
      <c r="X708" s="112">
        <v>0</v>
      </c>
      <c r="Y708" s="112">
        <v>90952</v>
      </c>
      <c r="Z708" s="113">
        <v>1603861</v>
      </c>
      <c r="AA708" s="93"/>
      <c r="AB708" s="111">
        <v>0</v>
      </c>
      <c r="AC708" s="112">
        <v>0</v>
      </c>
      <c r="AD708" s="112">
        <v>0</v>
      </c>
      <c r="AE708" s="112">
        <v>0</v>
      </c>
      <c r="AF708" s="112">
        <v>0</v>
      </c>
      <c r="AG708" s="113">
        <v>0</v>
      </c>
    </row>
    <row r="709" spans="1:33" x14ac:dyDescent="0.2">
      <c r="A709" s="101">
        <v>493</v>
      </c>
      <c r="B709" s="102">
        <v>493057093</v>
      </c>
      <c r="C709" s="103" t="s">
        <v>540</v>
      </c>
      <c r="D709" s="104">
        <v>57</v>
      </c>
      <c r="E709" s="103" t="s">
        <v>89</v>
      </c>
      <c r="F709" s="104">
        <v>93</v>
      </c>
      <c r="G709" s="103" t="s">
        <v>125</v>
      </c>
      <c r="H709" s="105">
        <v>34</v>
      </c>
      <c r="I709" s="106">
        <v>14043</v>
      </c>
      <c r="J709" s="106">
        <v>697</v>
      </c>
      <c r="K709" s="106">
        <v>0</v>
      </c>
      <c r="L709" s="106">
        <v>937.65</v>
      </c>
      <c r="M709" s="107">
        <v>15677.65</v>
      </c>
      <c r="O709" s="108">
        <v>0</v>
      </c>
      <c r="P709" s="105">
        <v>0</v>
      </c>
      <c r="Q709" s="109">
        <v>0.09</v>
      </c>
      <c r="R709" s="109">
        <v>7.926438503009009E-2</v>
      </c>
      <c r="S709" s="110">
        <v>0</v>
      </c>
      <c r="U709" s="111">
        <v>501160</v>
      </c>
      <c r="V709" s="112">
        <v>0</v>
      </c>
      <c r="W709" s="112">
        <v>0</v>
      </c>
      <c r="X709" s="112">
        <v>0</v>
      </c>
      <c r="Y709" s="112">
        <v>31881</v>
      </c>
      <c r="Z709" s="113">
        <v>533041</v>
      </c>
      <c r="AA709" s="93"/>
      <c r="AB709" s="111">
        <v>1</v>
      </c>
      <c r="AC709" s="112">
        <v>0</v>
      </c>
      <c r="AD709" s="112">
        <v>0</v>
      </c>
      <c r="AE709" s="112">
        <v>0</v>
      </c>
      <c r="AF709" s="112">
        <v>0</v>
      </c>
      <c r="AG709" s="113">
        <v>0</v>
      </c>
    </row>
    <row r="710" spans="1:33" x14ac:dyDescent="0.2">
      <c r="A710" s="101">
        <v>493</v>
      </c>
      <c r="B710" s="102">
        <v>493057163</v>
      </c>
      <c r="C710" s="103" t="s">
        <v>540</v>
      </c>
      <c r="D710" s="104">
        <v>57</v>
      </c>
      <c r="E710" s="103" t="s">
        <v>89</v>
      </c>
      <c r="F710" s="104">
        <v>163</v>
      </c>
      <c r="G710" s="103" t="s">
        <v>195</v>
      </c>
      <c r="H710" s="105">
        <v>6</v>
      </c>
      <c r="I710" s="106">
        <v>15437</v>
      </c>
      <c r="J710" s="106">
        <v>173</v>
      </c>
      <c r="K710" s="106">
        <v>0</v>
      </c>
      <c r="L710" s="106">
        <v>937.65</v>
      </c>
      <c r="M710" s="107">
        <v>16547.650000000001</v>
      </c>
      <c r="O710" s="108">
        <v>0</v>
      </c>
      <c r="P710" s="105">
        <v>0</v>
      </c>
      <c r="Q710" s="109">
        <v>0.09</v>
      </c>
      <c r="R710" s="109">
        <v>9.7438916190428812E-2</v>
      </c>
      <c r="S710" s="110">
        <v>0</v>
      </c>
      <c r="U710" s="111">
        <v>93660</v>
      </c>
      <c r="V710" s="112">
        <v>0</v>
      </c>
      <c r="W710" s="112">
        <v>0</v>
      </c>
      <c r="X710" s="112">
        <v>0</v>
      </c>
      <c r="Y710" s="112">
        <v>5626</v>
      </c>
      <c r="Z710" s="113">
        <v>99286</v>
      </c>
      <c r="AA710" s="93"/>
      <c r="AB710" s="111">
        <v>0</v>
      </c>
      <c r="AC710" s="112">
        <v>0</v>
      </c>
      <c r="AD710" s="112">
        <v>0</v>
      </c>
      <c r="AE710" s="112">
        <v>0</v>
      </c>
      <c r="AF710" s="112">
        <v>0</v>
      </c>
      <c r="AG710" s="113">
        <v>0</v>
      </c>
    </row>
    <row r="711" spans="1:33" x14ac:dyDescent="0.2">
      <c r="A711" s="101">
        <v>493</v>
      </c>
      <c r="B711" s="102">
        <v>493057165</v>
      </c>
      <c r="C711" s="103" t="s">
        <v>540</v>
      </c>
      <c r="D711" s="104">
        <v>57</v>
      </c>
      <c r="E711" s="103" t="s">
        <v>89</v>
      </c>
      <c r="F711" s="104">
        <v>165</v>
      </c>
      <c r="G711" s="103" t="s">
        <v>197</v>
      </c>
      <c r="H711" s="105">
        <v>8</v>
      </c>
      <c r="I711" s="106">
        <v>13248</v>
      </c>
      <c r="J711" s="106">
        <v>497</v>
      </c>
      <c r="K711" s="106">
        <v>0</v>
      </c>
      <c r="L711" s="106">
        <v>937.65</v>
      </c>
      <c r="M711" s="107">
        <v>14682.65</v>
      </c>
      <c r="O711" s="108">
        <v>0</v>
      </c>
      <c r="P711" s="105">
        <v>0</v>
      </c>
      <c r="Q711" s="109">
        <v>9.8299999999999998E-2</v>
      </c>
      <c r="R711" s="109">
        <v>0.1089244649244638</v>
      </c>
      <c r="S711" s="110">
        <v>0</v>
      </c>
      <c r="U711" s="111">
        <v>109960</v>
      </c>
      <c r="V711" s="112">
        <v>0</v>
      </c>
      <c r="W711" s="112">
        <v>0</v>
      </c>
      <c r="X711" s="112">
        <v>0</v>
      </c>
      <c r="Y711" s="112">
        <v>7502</v>
      </c>
      <c r="Z711" s="113">
        <v>117462</v>
      </c>
      <c r="AA711" s="93"/>
      <c r="AB711" s="111">
        <v>0</v>
      </c>
      <c r="AC711" s="112">
        <v>0</v>
      </c>
      <c r="AD711" s="112">
        <v>0</v>
      </c>
      <c r="AE711" s="112">
        <v>0</v>
      </c>
      <c r="AF711" s="112">
        <v>0</v>
      </c>
      <c r="AG711" s="113">
        <v>0</v>
      </c>
    </row>
    <row r="712" spans="1:33" x14ac:dyDescent="0.2">
      <c r="A712" s="101">
        <v>493</v>
      </c>
      <c r="B712" s="102">
        <v>493057243</v>
      </c>
      <c r="C712" s="103" t="s">
        <v>540</v>
      </c>
      <c r="D712" s="104">
        <v>57</v>
      </c>
      <c r="E712" s="103" t="s">
        <v>89</v>
      </c>
      <c r="F712" s="104">
        <v>243</v>
      </c>
      <c r="G712" s="103" t="s">
        <v>275</v>
      </c>
      <c r="H712" s="105">
        <v>1</v>
      </c>
      <c r="I712" s="106">
        <v>13081.185426445938</v>
      </c>
      <c r="J712" s="106">
        <v>2718</v>
      </c>
      <c r="K712" s="106">
        <v>0</v>
      </c>
      <c r="L712" s="106">
        <v>937.65</v>
      </c>
      <c r="M712" s="107">
        <v>16736.835426445938</v>
      </c>
      <c r="O712" s="108">
        <v>0</v>
      </c>
      <c r="P712" s="105">
        <v>0</v>
      </c>
      <c r="Q712" s="109">
        <v>0.09</v>
      </c>
      <c r="R712" s="109">
        <v>5.196919586008473E-3</v>
      </c>
      <c r="S712" s="110">
        <v>0</v>
      </c>
      <c r="U712" s="111">
        <v>15799</v>
      </c>
      <c r="V712" s="112">
        <v>0</v>
      </c>
      <c r="W712" s="112">
        <v>0</v>
      </c>
      <c r="X712" s="112">
        <v>0</v>
      </c>
      <c r="Y712" s="112">
        <v>938</v>
      </c>
      <c r="Z712" s="113">
        <v>16737</v>
      </c>
      <c r="AA712" s="93"/>
      <c r="AB712" s="111">
        <v>0</v>
      </c>
      <c r="AC712" s="112">
        <v>0</v>
      </c>
      <c r="AD712" s="112">
        <v>0</v>
      </c>
      <c r="AE712" s="112">
        <v>0</v>
      </c>
      <c r="AF712" s="112">
        <v>0</v>
      </c>
      <c r="AG712" s="113">
        <v>0</v>
      </c>
    </row>
    <row r="713" spans="1:33" x14ac:dyDescent="0.2">
      <c r="A713" s="101">
        <v>493</v>
      </c>
      <c r="B713" s="102">
        <v>493057248</v>
      </c>
      <c r="C713" s="103" t="s">
        <v>540</v>
      </c>
      <c r="D713" s="104">
        <v>57</v>
      </c>
      <c r="E713" s="103" t="s">
        <v>89</v>
      </c>
      <c r="F713" s="104">
        <v>248</v>
      </c>
      <c r="G713" s="103" t="s">
        <v>280</v>
      </c>
      <c r="H713" s="105">
        <v>29</v>
      </c>
      <c r="I713" s="106">
        <v>15052</v>
      </c>
      <c r="J713" s="106">
        <v>1161</v>
      </c>
      <c r="K713" s="106">
        <v>0</v>
      </c>
      <c r="L713" s="106">
        <v>937.65</v>
      </c>
      <c r="M713" s="107">
        <v>17150.650000000001</v>
      </c>
      <c r="O713" s="108">
        <v>0</v>
      </c>
      <c r="P713" s="105">
        <v>0</v>
      </c>
      <c r="Q713" s="109">
        <v>0.09</v>
      </c>
      <c r="R713" s="109">
        <v>5.1945859619381911E-2</v>
      </c>
      <c r="S713" s="110">
        <v>0</v>
      </c>
      <c r="U713" s="111">
        <v>470177</v>
      </c>
      <c r="V713" s="112">
        <v>0</v>
      </c>
      <c r="W713" s="112">
        <v>0</v>
      </c>
      <c r="X713" s="112">
        <v>0</v>
      </c>
      <c r="Y713" s="112">
        <v>27192</v>
      </c>
      <c r="Z713" s="113">
        <v>497369</v>
      </c>
      <c r="AA713" s="93"/>
      <c r="AB713" s="111">
        <v>0</v>
      </c>
      <c r="AC713" s="112">
        <v>0</v>
      </c>
      <c r="AD713" s="112">
        <v>0</v>
      </c>
      <c r="AE713" s="112">
        <v>0</v>
      </c>
      <c r="AF713" s="112">
        <v>0</v>
      </c>
      <c r="AG713" s="113">
        <v>0</v>
      </c>
    </row>
    <row r="714" spans="1:33" x14ac:dyDescent="0.2">
      <c r="A714" s="101">
        <v>493</v>
      </c>
      <c r="B714" s="102">
        <v>493057262</v>
      </c>
      <c r="C714" s="103" t="s">
        <v>540</v>
      </c>
      <c r="D714" s="104">
        <v>57</v>
      </c>
      <c r="E714" s="103" t="s">
        <v>89</v>
      </c>
      <c r="F714" s="104">
        <v>262</v>
      </c>
      <c r="G714" s="103" t="s">
        <v>294</v>
      </c>
      <c r="H714" s="105">
        <v>2</v>
      </c>
      <c r="I714" s="106">
        <v>17534</v>
      </c>
      <c r="J714" s="106">
        <v>8217</v>
      </c>
      <c r="K714" s="106">
        <v>0</v>
      </c>
      <c r="L714" s="106">
        <v>937.65</v>
      </c>
      <c r="M714" s="107">
        <v>26688.65</v>
      </c>
      <c r="O714" s="108">
        <v>0</v>
      </c>
      <c r="P714" s="105">
        <v>0</v>
      </c>
      <c r="Q714" s="109">
        <v>0.09</v>
      </c>
      <c r="R714" s="109">
        <v>6.7699523771346692E-2</v>
      </c>
      <c r="S714" s="110">
        <v>0</v>
      </c>
      <c r="U714" s="111">
        <v>51502</v>
      </c>
      <c r="V714" s="112">
        <v>0</v>
      </c>
      <c r="W714" s="112">
        <v>0</v>
      </c>
      <c r="X714" s="112">
        <v>0</v>
      </c>
      <c r="Y714" s="112">
        <v>1875</v>
      </c>
      <c r="Z714" s="113">
        <v>53377</v>
      </c>
      <c r="AA714" s="93"/>
      <c r="AB714" s="111">
        <v>0</v>
      </c>
      <c r="AC714" s="112">
        <v>0</v>
      </c>
      <c r="AD714" s="112">
        <v>0</v>
      </c>
      <c r="AE714" s="112">
        <v>0</v>
      </c>
      <c r="AF714" s="112">
        <v>0</v>
      </c>
      <c r="AG714" s="113">
        <v>0</v>
      </c>
    </row>
    <row r="715" spans="1:33" x14ac:dyDescent="0.2">
      <c r="A715" s="101">
        <v>493</v>
      </c>
      <c r="B715" s="102">
        <v>493057274</v>
      </c>
      <c r="C715" s="103" t="s">
        <v>540</v>
      </c>
      <c r="D715" s="104">
        <v>57</v>
      </c>
      <c r="E715" s="103" t="s">
        <v>89</v>
      </c>
      <c r="F715" s="104">
        <v>274</v>
      </c>
      <c r="G715" s="103" t="s">
        <v>306</v>
      </c>
      <c r="H715" s="105">
        <v>3</v>
      </c>
      <c r="I715" s="106">
        <v>15618</v>
      </c>
      <c r="J715" s="106">
        <v>7472</v>
      </c>
      <c r="K715" s="106">
        <v>0</v>
      </c>
      <c r="L715" s="106">
        <v>937.65</v>
      </c>
      <c r="M715" s="107">
        <v>24027.65</v>
      </c>
      <c r="O715" s="108">
        <v>0</v>
      </c>
      <c r="P715" s="105">
        <v>0</v>
      </c>
      <c r="Q715" s="109">
        <v>0.09</v>
      </c>
      <c r="R715" s="109">
        <v>8.099164970829216E-2</v>
      </c>
      <c r="S715" s="110">
        <v>0</v>
      </c>
      <c r="U715" s="111">
        <v>69270</v>
      </c>
      <c r="V715" s="112">
        <v>0</v>
      </c>
      <c r="W715" s="112">
        <v>0</v>
      </c>
      <c r="X715" s="112">
        <v>0</v>
      </c>
      <c r="Y715" s="112">
        <v>2813</v>
      </c>
      <c r="Z715" s="113">
        <v>72083</v>
      </c>
      <c r="AA715" s="93"/>
      <c r="AB715" s="111">
        <v>0</v>
      </c>
      <c r="AC715" s="112">
        <v>0</v>
      </c>
      <c r="AD715" s="112">
        <v>0</v>
      </c>
      <c r="AE715" s="112">
        <v>0</v>
      </c>
      <c r="AF715" s="112">
        <v>0</v>
      </c>
      <c r="AG715" s="113">
        <v>0</v>
      </c>
    </row>
    <row r="716" spans="1:33" x14ac:dyDescent="0.2">
      <c r="A716" s="101">
        <v>494</v>
      </c>
      <c r="B716" s="102">
        <v>494093009</v>
      </c>
      <c r="C716" s="103" t="s">
        <v>541</v>
      </c>
      <c r="D716" s="104">
        <v>93</v>
      </c>
      <c r="E716" s="103" t="s">
        <v>125</v>
      </c>
      <c r="F716" s="104">
        <v>9</v>
      </c>
      <c r="G716" s="103" t="s">
        <v>41</v>
      </c>
      <c r="H716" s="105">
        <v>1</v>
      </c>
      <c r="I716" s="106">
        <v>10940.126100074811</v>
      </c>
      <c r="J716" s="106">
        <v>6991</v>
      </c>
      <c r="K716" s="106">
        <v>0</v>
      </c>
      <c r="L716" s="106">
        <v>937.65</v>
      </c>
      <c r="M716" s="107">
        <v>18868.776100074814</v>
      </c>
      <c r="O716" s="108">
        <v>0</v>
      </c>
      <c r="P716" s="105">
        <v>0</v>
      </c>
      <c r="Q716" s="109">
        <v>0.09</v>
      </c>
      <c r="R716" s="109">
        <v>1.8103446527849146E-3</v>
      </c>
      <c r="S716" s="110">
        <v>0</v>
      </c>
      <c r="U716" s="111">
        <v>17931</v>
      </c>
      <c r="V716" s="112">
        <v>0</v>
      </c>
      <c r="W716" s="112">
        <v>0</v>
      </c>
      <c r="X716" s="112">
        <v>0</v>
      </c>
      <c r="Y716" s="112">
        <v>938</v>
      </c>
      <c r="Z716" s="113">
        <v>18869</v>
      </c>
      <c r="AA716" s="93"/>
      <c r="AB716" s="111">
        <v>0</v>
      </c>
      <c r="AC716" s="112">
        <v>0</v>
      </c>
      <c r="AD716" s="112">
        <v>0</v>
      </c>
      <c r="AE716" s="112">
        <v>0</v>
      </c>
      <c r="AF716" s="112">
        <v>0</v>
      </c>
      <c r="AG716" s="113">
        <v>0</v>
      </c>
    </row>
    <row r="717" spans="1:33" x14ac:dyDescent="0.2">
      <c r="A717" s="101">
        <v>494</v>
      </c>
      <c r="B717" s="102">
        <v>494093035</v>
      </c>
      <c r="C717" s="103" t="s">
        <v>541</v>
      </c>
      <c r="D717" s="104">
        <v>93</v>
      </c>
      <c r="E717" s="103" t="s">
        <v>125</v>
      </c>
      <c r="F717" s="104">
        <v>35</v>
      </c>
      <c r="G717" s="103" t="s">
        <v>67</v>
      </c>
      <c r="H717" s="105">
        <v>5</v>
      </c>
      <c r="I717" s="106">
        <v>12840</v>
      </c>
      <c r="J717" s="106">
        <v>4427</v>
      </c>
      <c r="K717" s="106">
        <v>0</v>
      </c>
      <c r="L717" s="106">
        <v>937.65</v>
      </c>
      <c r="M717" s="107">
        <v>18204.650000000001</v>
      </c>
      <c r="O717" s="108">
        <v>0</v>
      </c>
      <c r="P717" s="105">
        <v>0</v>
      </c>
      <c r="Q717" s="109">
        <v>0.18</v>
      </c>
      <c r="R717" s="109">
        <v>0.16912741853149985</v>
      </c>
      <c r="S717" s="110">
        <v>0</v>
      </c>
      <c r="U717" s="111">
        <v>86335</v>
      </c>
      <c r="V717" s="112">
        <v>0</v>
      </c>
      <c r="W717" s="112">
        <v>0</v>
      </c>
      <c r="X717" s="112">
        <v>0</v>
      </c>
      <c r="Y717" s="112">
        <v>4689</v>
      </c>
      <c r="Z717" s="113">
        <v>91024</v>
      </c>
      <c r="AA717" s="93"/>
      <c r="AB717" s="111">
        <v>0</v>
      </c>
      <c r="AC717" s="112">
        <v>0</v>
      </c>
      <c r="AD717" s="112">
        <v>0</v>
      </c>
      <c r="AE717" s="112">
        <v>0</v>
      </c>
      <c r="AF717" s="112">
        <v>0</v>
      </c>
      <c r="AG717" s="113">
        <v>0</v>
      </c>
    </row>
    <row r="718" spans="1:33" x14ac:dyDescent="0.2">
      <c r="A718" s="101">
        <v>494</v>
      </c>
      <c r="B718" s="102">
        <v>494093049</v>
      </c>
      <c r="C718" s="103" t="s">
        <v>541</v>
      </c>
      <c r="D718" s="104">
        <v>93</v>
      </c>
      <c r="E718" s="103" t="s">
        <v>125</v>
      </c>
      <c r="F718" s="104">
        <v>49</v>
      </c>
      <c r="G718" s="103" t="s">
        <v>81</v>
      </c>
      <c r="H718" s="105">
        <v>1</v>
      </c>
      <c r="I718" s="106">
        <v>12835.73758161946</v>
      </c>
      <c r="J718" s="106">
        <v>16171</v>
      </c>
      <c r="K718" s="106">
        <v>0</v>
      </c>
      <c r="L718" s="106">
        <v>937.65</v>
      </c>
      <c r="M718" s="107">
        <v>29944.387581619463</v>
      </c>
      <c r="O718" s="108">
        <v>0</v>
      </c>
      <c r="P718" s="105">
        <v>0</v>
      </c>
      <c r="Q718" s="109">
        <v>0.09</v>
      </c>
      <c r="R718" s="109">
        <v>7.6894325696692134E-2</v>
      </c>
      <c r="S718" s="110">
        <v>0</v>
      </c>
      <c r="U718" s="111">
        <v>29007</v>
      </c>
      <c r="V718" s="112">
        <v>0</v>
      </c>
      <c r="W718" s="112">
        <v>0</v>
      </c>
      <c r="X718" s="112">
        <v>0</v>
      </c>
      <c r="Y718" s="112">
        <v>938</v>
      </c>
      <c r="Z718" s="113">
        <v>29945</v>
      </c>
      <c r="AA718" s="93"/>
      <c r="AB718" s="111">
        <v>0</v>
      </c>
      <c r="AC718" s="112">
        <v>0</v>
      </c>
      <c r="AD718" s="112">
        <v>0</v>
      </c>
      <c r="AE718" s="112">
        <v>0</v>
      </c>
      <c r="AF718" s="112">
        <v>0</v>
      </c>
      <c r="AG718" s="113">
        <v>0</v>
      </c>
    </row>
    <row r="719" spans="1:33" x14ac:dyDescent="0.2">
      <c r="A719" s="101">
        <v>494</v>
      </c>
      <c r="B719" s="102">
        <v>494093056</v>
      </c>
      <c r="C719" s="103" t="s">
        <v>541</v>
      </c>
      <c r="D719" s="104">
        <v>93</v>
      </c>
      <c r="E719" s="103" t="s">
        <v>125</v>
      </c>
      <c r="F719" s="104">
        <v>56</v>
      </c>
      <c r="G719" s="103" t="s">
        <v>88</v>
      </c>
      <c r="H719" s="105">
        <v>2</v>
      </c>
      <c r="I719" s="106">
        <v>11375</v>
      </c>
      <c r="J719" s="106">
        <v>3877</v>
      </c>
      <c r="K719" s="106">
        <v>0</v>
      </c>
      <c r="L719" s="106">
        <v>937.65</v>
      </c>
      <c r="M719" s="107">
        <v>16189.65</v>
      </c>
      <c r="O719" s="108">
        <v>0</v>
      </c>
      <c r="P719" s="105">
        <v>0</v>
      </c>
      <c r="Q719" s="109">
        <v>0.09</v>
      </c>
      <c r="R719" s="109">
        <v>2.0675731425576934E-2</v>
      </c>
      <c r="S719" s="110">
        <v>0</v>
      </c>
      <c r="U719" s="111">
        <v>30504</v>
      </c>
      <c r="V719" s="112">
        <v>0</v>
      </c>
      <c r="W719" s="112">
        <v>0</v>
      </c>
      <c r="X719" s="112">
        <v>0</v>
      </c>
      <c r="Y719" s="112">
        <v>1876</v>
      </c>
      <c r="Z719" s="113">
        <v>32380</v>
      </c>
      <c r="AA719" s="93"/>
      <c r="AB719" s="111">
        <v>0</v>
      </c>
      <c r="AC719" s="112">
        <v>0</v>
      </c>
      <c r="AD719" s="112">
        <v>0</v>
      </c>
      <c r="AE719" s="112">
        <v>0</v>
      </c>
      <c r="AF719" s="112">
        <v>0</v>
      </c>
      <c r="AG719" s="113">
        <v>0</v>
      </c>
    </row>
    <row r="720" spans="1:33" x14ac:dyDescent="0.2">
      <c r="A720" s="101">
        <v>494</v>
      </c>
      <c r="B720" s="102">
        <v>494093057</v>
      </c>
      <c r="C720" s="103" t="s">
        <v>541</v>
      </c>
      <c r="D720" s="104">
        <v>93</v>
      </c>
      <c r="E720" s="103" t="s">
        <v>125</v>
      </c>
      <c r="F720" s="104">
        <v>57</v>
      </c>
      <c r="G720" s="103" t="s">
        <v>89</v>
      </c>
      <c r="H720" s="105">
        <v>81</v>
      </c>
      <c r="I720" s="106">
        <v>13009</v>
      </c>
      <c r="J720" s="106">
        <v>316</v>
      </c>
      <c r="K720" s="106">
        <v>0</v>
      </c>
      <c r="L720" s="106">
        <v>937.65</v>
      </c>
      <c r="M720" s="107">
        <v>14262.65</v>
      </c>
      <c r="O720" s="108">
        <v>0</v>
      </c>
      <c r="P720" s="105">
        <v>0</v>
      </c>
      <c r="Q720" s="109">
        <v>0.18</v>
      </c>
      <c r="R720" s="109">
        <v>0.13557285142841133</v>
      </c>
      <c r="S720" s="110">
        <v>0</v>
      </c>
      <c r="U720" s="111">
        <v>1079325</v>
      </c>
      <c r="V720" s="112">
        <v>0</v>
      </c>
      <c r="W720" s="112">
        <v>0</v>
      </c>
      <c r="X720" s="112">
        <v>0</v>
      </c>
      <c r="Y720" s="112">
        <v>75952</v>
      </c>
      <c r="Z720" s="113">
        <v>1155277</v>
      </c>
      <c r="AA720" s="93"/>
      <c r="AB720" s="111">
        <v>4</v>
      </c>
      <c r="AC720" s="112">
        <v>0</v>
      </c>
      <c r="AD720" s="112">
        <v>0</v>
      </c>
      <c r="AE720" s="112">
        <v>0</v>
      </c>
      <c r="AF720" s="112">
        <v>0</v>
      </c>
      <c r="AG720" s="113">
        <v>0</v>
      </c>
    </row>
    <row r="721" spans="1:33" x14ac:dyDescent="0.2">
      <c r="A721" s="101">
        <v>494</v>
      </c>
      <c r="B721" s="102">
        <v>494093071</v>
      </c>
      <c r="C721" s="103" t="s">
        <v>541</v>
      </c>
      <c r="D721" s="104">
        <v>93</v>
      </c>
      <c r="E721" s="103" t="s">
        <v>125</v>
      </c>
      <c r="F721" s="104">
        <v>71</v>
      </c>
      <c r="G721" s="103" t="s">
        <v>103</v>
      </c>
      <c r="H721" s="105">
        <v>2</v>
      </c>
      <c r="I721" s="106">
        <v>10467.592438273588</v>
      </c>
      <c r="J721" s="106">
        <v>5043</v>
      </c>
      <c r="K721" s="106">
        <v>0</v>
      </c>
      <c r="L721" s="106">
        <v>937.65</v>
      </c>
      <c r="M721" s="107">
        <v>16448.242438273588</v>
      </c>
      <c r="O721" s="108">
        <v>0</v>
      </c>
      <c r="P721" s="105">
        <v>0</v>
      </c>
      <c r="Q721" s="109">
        <v>0.09</v>
      </c>
      <c r="R721" s="109">
        <v>2.2330953356684857E-3</v>
      </c>
      <c r="S721" s="110">
        <v>0</v>
      </c>
      <c r="U721" s="111">
        <v>31022</v>
      </c>
      <c r="V721" s="112">
        <v>0</v>
      </c>
      <c r="W721" s="112">
        <v>0</v>
      </c>
      <c r="X721" s="112">
        <v>0</v>
      </c>
      <c r="Y721" s="112">
        <v>1876</v>
      </c>
      <c r="Z721" s="113">
        <v>32898</v>
      </c>
      <c r="AA721" s="93"/>
      <c r="AB721" s="111">
        <v>0</v>
      </c>
      <c r="AC721" s="112">
        <v>0</v>
      </c>
      <c r="AD721" s="112">
        <v>0</v>
      </c>
      <c r="AE721" s="112">
        <v>0</v>
      </c>
      <c r="AF721" s="112">
        <v>0</v>
      </c>
      <c r="AG721" s="113">
        <v>0</v>
      </c>
    </row>
    <row r="722" spans="1:33" x14ac:dyDescent="0.2">
      <c r="A722" s="101">
        <v>494</v>
      </c>
      <c r="B722" s="102">
        <v>494093093</v>
      </c>
      <c r="C722" s="103" t="s">
        <v>541</v>
      </c>
      <c r="D722" s="104">
        <v>93</v>
      </c>
      <c r="E722" s="103" t="s">
        <v>125</v>
      </c>
      <c r="F722" s="104">
        <v>93</v>
      </c>
      <c r="G722" s="103" t="s">
        <v>125</v>
      </c>
      <c r="H722" s="105">
        <v>327</v>
      </c>
      <c r="I722" s="106">
        <v>12513</v>
      </c>
      <c r="J722" s="106">
        <v>621</v>
      </c>
      <c r="K722" s="106">
        <v>0</v>
      </c>
      <c r="L722" s="106">
        <v>937.65</v>
      </c>
      <c r="M722" s="107">
        <v>14071.65</v>
      </c>
      <c r="O722" s="108">
        <v>0</v>
      </c>
      <c r="P722" s="105">
        <v>0</v>
      </c>
      <c r="Q722" s="109">
        <v>0.09</v>
      </c>
      <c r="R722" s="109">
        <v>7.926438503009009E-2</v>
      </c>
      <c r="S722" s="110">
        <v>0</v>
      </c>
      <c r="U722" s="111">
        <v>4294818</v>
      </c>
      <c r="V722" s="112">
        <v>0</v>
      </c>
      <c r="W722" s="112">
        <v>0</v>
      </c>
      <c r="X722" s="112">
        <v>0</v>
      </c>
      <c r="Y722" s="112">
        <v>306612</v>
      </c>
      <c r="Z722" s="113">
        <v>4601430</v>
      </c>
      <c r="AA722" s="93"/>
      <c r="AB722" s="111">
        <v>15</v>
      </c>
      <c r="AC722" s="112">
        <v>0</v>
      </c>
      <c r="AD722" s="112">
        <v>0</v>
      </c>
      <c r="AE722" s="112">
        <v>0</v>
      </c>
      <c r="AF722" s="112">
        <v>0</v>
      </c>
      <c r="AG722" s="113">
        <v>0</v>
      </c>
    </row>
    <row r="723" spans="1:33" x14ac:dyDescent="0.2">
      <c r="A723" s="101">
        <v>494</v>
      </c>
      <c r="B723" s="102">
        <v>494093097</v>
      </c>
      <c r="C723" s="103" t="s">
        <v>541</v>
      </c>
      <c r="D723" s="104">
        <v>93</v>
      </c>
      <c r="E723" s="103" t="s">
        <v>125</v>
      </c>
      <c r="F723" s="104">
        <v>97</v>
      </c>
      <c r="G723" s="103" t="s">
        <v>129</v>
      </c>
      <c r="H723" s="105">
        <v>1</v>
      </c>
      <c r="I723" s="106">
        <v>13868</v>
      </c>
      <c r="J723" s="106">
        <v>0</v>
      </c>
      <c r="K723" s="106">
        <v>0</v>
      </c>
      <c r="L723" s="106">
        <v>937.65</v>
      </c>
      <c r="M723" s="107">
        <v>14805.65</v>
      </c>
      <c r="O723" s="108">
        <v>0</v>
      </c>
      <c r="P723" s="105">
        <v>0</v>
      </c>
      <c r="Q723" s="109">
        <v>0.18</v>
      </c>
      <c r="R723" s="109">
        <v>3.7457033395729956E-2</v>
      </c>
      <c r="S723" s="110">
        <v>0</v>
      </c>
      <c r="U723" s="111">
        <v>13868</v>
      </c>
      <c r="V723" s="112">
        <v>0</v>
      </c>
      <c r="W723" s="112">
        <v>0</v>
      </c>
      <c r="X723" s="112">
        <v>0</v>
      </c>
      <c r="Y723" s="112">
        <v>938</v>
      </c>
      <c r="Z723" s="113">
        <v>14806</v>
      </c>
      <c r="AA723" s="93"/>
      <c r="AB723" s="111">
        <v>0</v>
      </c>
      <c r="AC723" s="112">
        <v>0</v>
      </c>
      <c r="AD723" s="112">
        <v>0</v>
      </c>
      <c r="AE723" s="112">
        <v>0</v>
      </c>
      <c r="AF723" s="112">
        <v>0</v>
      </c>
      <c r="AG723" s="113">
        <v>0</v>
      </c>
    </row>
    <row r="724" spans="1:33" x14ac:dyDescent="0.2">
      <c r="A724" s="101">
        <v>494</v>
      </c>
      <c r="B724" s="102">
        <v>494093128</v>
      </c>
      <c r="C724" s="103" t="s">
        <v>541</v>
      </c>
      <c r="D724" s="104">
        <v>93</v>
      </c>
      <c r="E724" s="103" t="s">
        <v>125</v>
      </c>
      <c r="F724" s="104">
        <v>128</v>
      </c>
      <c r="G724" s="103" t="s">
        <v>160</v>
      </c>
      <c r="H724" s="105">
        <v>1</v>
      </c>
      <c r="I724" s="106">
        <v>9452</v>
      </c>
      <c r="J724" s="106">
        <v>478</v>
      </c>
      <c r="K724" s="106">
        <v>0</v>
      </c>
      <c r="L724" s="106">
        <v>937.65</v>
      </c>
      <c r="M724" s="107">
        <v>10867.65</v>
      </c>
      <c r="O724" s="108">
        <v>0</v>
      </c>
      <c r="P724" s="105">
        <v>0</v>
      </c>
      <c r="Q724" s="109">
        <v>0.18</v>
      </c>
      <c r="R724" s="109">
        <v>3.7070806919853511E-2</v>
      </c>
      <c r="S724" s="110">
        <v>0</v>
      </c>
      <c r="U724" s="111">
        <v>9930</v>
      </c>
      <c r="V724" s="112">
        <v>0</v>
      </c>
      <c r="W724" s="112">
        <v>0</v>
      </c>
      <c r="X724" s="112">
        <v>0</v>
      </c>
      <c r="Y724" s="112">
        <v>938</v>
      </c>
      <c r="Z724" s="113">
        <v>10868</v>
      </c>
      <c r="AA724" s="93"/>
      <c r="AB724" s="111">
        <v>0</v>
      </c>
      <c r="AC724" s="112">
        <v>0</v>
      </c>
      <c r="AD724" s="112">
        <v>0</v>
      </c>
      <c r="AE724" s="112">
        <v>0</v>
      </c>
      <c r="AF724" s="112">
        <v>0</v>
      </c>
      <c r="AG724" s="113">
        <v>0</v>
      </c>
    </row>
    <row r="725" spans="1:33" x14ac:dyDescent="0.2">
      <c r="A725" s="101">
        <v>494</v>
      </c>
      <c r="B725" s="102">
        <v>494093149</v>
      </c>
      <c r="C725" s="103" t="s">
        <v>541</v>
      </c>
      <c r="D725" s="104">
        <v>93</v>
      </c>
      <c r="E725" s="103" t="s">
        <v>125</v>
      </c>
      <c r="F725" s="104">
        <v>149</v>
      </c>
      <c r="G725" s="103" t="s">
        <v>181</v>
      </c>
      <c r="H725" s="105">
        <v>2</v>
      </c>
      <c r="I725" s="106">
        <v>9452</v>
      </c>
      <c r="J725" s="106">
        <v>140</v>
      </c>
      <c r="K725" s="106">
        <v>0</v>
      </c>
      <c r="L725" s="106">
        <v>937.65</v>
      </c>
      <c r="M725" s="107">
        <v>10529.65</v>
      </c>
      <c r="O725" s="108">
        <v>0</v>
      </c>
      <c r="P725" s="105">
        <v>0</v>
      </c>
      <c r="Q725" s="109">
        <v>0.18</v>
      </c>
      <c r="R725" s="109">
        <v>0.11903121440246706</v>
      </c>
      <c r="S725" s="110">
        <v>0</v>
      </c>
      <c r="U725" s="111">
        <v>19184</v>
      </c>
      <c r="V725" s="112">
        <v>0</v>
      </c>
      <c r="W725" s="112">
        <v>0</v>
      </c>
      <c r="X725" s="112">
        <v>0</v>
      </c>
      <c r="Y725" s="112">
        <v>1876</v>
      </c>
      <c r="Z725" s="113">
        <v>21060</v>
      </c>
      <c r="AA725" s="93"/>
      <c r="AB725" s="111">
        <v>0</v>
      </c>
      <c r="AC725" s="112">
        <v>0</v>
      </c>
      <c r="AD725" s="112">
        <v>0</v>
      </c>
      <c r="AE725" s="112">
        <v>0</v>
      </c>
      <c r="AF725" s="112">
        <v>0</v>
      </c>
      <c r="AG725" s="113">
        <v>0</v>
      </c>
    </row>
    <row r="726" spans="1:33" x14ac:dyDescent="0.2">
      <c r="A726" s="101">
        <v>494</v>
      </c>
      <c r="B726" s="102">
        <v>494093163</v>
      </c>
      <c r="C726" s="103" t="s">
        <v>541</v>
      </c>
      <c r="D726" s="104">
        <v>93</v>
      </c>
      <c r="E726" s="103" t="s">
        <v>125</v>
      </c>
      <c r="F726" s="104">
        <v>163</v>
      </c>
      <c r="G726" s="103" t="s">
        <v>195</v>
      </c>
      <c r="H726" s="105">
        <v>8</v>
      </c>
      <c r="I726" s="106">
        <v>11837</v>
      </c>
      <c r="J726" s="106">
        <v>133</v>
      </c>
      <c r="K726" s="106">
        <v>0</v>
      </c>
      <c r="L726" s="106">
        <v>937.65</v>
      </c>
      <c r="M726" s="107">
        <v>12907.65</v>
      </c>
      <c r="O726" s="108">
        <v>2.7785501517992257</v>
      </c>
      <c r="P726" s="105">
        <v>0</v>
      </c>
      <c r="Q726" s="109">
        <v>0.09</v>
      </c>
      <c r="R726" s="109">
        <v>9.7438916190428812E-2</v>
      </c>
      <c r="S726" s="110">
        <v>0</v>
      </c>
      <c r="U726" s="111">
        <v>129019</v>
      </c>
      <c r="V726" s="112">
        <v>0</v>
      </c>
      <c r="W726" s="112">
        <v>-33259.24531703673</v>
      </c>
      <c r="X726" s="112">
        <v>0</v>
      </c>
      <c r="Y726" s="112">
        <v>7502</v>
      </c>
      <c r="Z726" s="113">
        <v>103261.75468296328</v>
      </c>
      <c r="AA726" s="93"/>
      <c r="AB726" s="111">
        <v>10</v>
      </c>
      <c r="AC726" s="112">
        <v>2.7785501517992257</v>
      </c>
      <c r="AD726" s="112">
        <v>33259.24531703673</v>
      </c>
      <c r="AE726" s="112">
        <v>0</v>
      </c>
      <c r="AF726" s="112">
        <v>2605</v>
      </c>
      <c r="AG726" s="113">
        <v>35864</v>
      </c>
    </row>
    <row r="727" spans="1:33" x14ac:dyDescent="0.2">
      <c r="A727" s="101">
        <v>494</v>
      </c>
      <c r="B727" s="102">
        <v>494093165</v>
      </c>
      <c r="C727" s="103" t="s">
        <v>541</v>
      </c>
      <c r="D727" s="104">
        <v>93</v>
      </c>
      <c r="E727" s="103" t="s">
        <v>125</v>
      </c>
      <c r="F727" s="104">
        <v>165</v>
      </c>
      <c r="G727" s="103" t="s">
        <v>197</v>
      </c>
      <c r="H727" s="105">
        <v>62</v>
      </c>
      <c r="I727" s="106">
        <v>13612</v>
      </c>
      <c r="J727" s="106">
        <v>511</v>
      </c>
      <c r="K727" s="106">
        <v>0</v>
      </c>
      <c r="L727" s="106">
        <v>937.65</v>
      </c>
      <c r="M727" s="107">
        <v>15060.65</v>
      </c>
      <c r="O727" s="108">
        <v>10.234408732546351</v>
      </c>
      <c r="P727" s="105">
        <v>0</v>
      </c>
      <c r="Q727" s="109">
        <v>9.8299999999999998E-2</v>
      </c>
      <c r="R727" s="109">
        <v>0.1089244649244638</v>
      </c>
      <c r="S727" s="110">
        <v>0</v>
      </c>
      <c r="U727" s="111">
        <v>1020167</v>
      </c>
      <c r="V727" s="112">
        <v>0</v>
      </c>
      <c r="W727" s="112">
        <v>-144540.55452975212</v>
      </c>
      <c r="X727" s="112">
        <v>0</v>
      </c>
      <c r="Y727" s="112">
        <v>58135</v>
      </c>
      <c r="Z727" s="113">
        <v>933761.44547024788</v>
      </c>
      <c r="AA727" s="93"/>
      <c r="AB727" s="111">
        <v>35</v>
      </c>
      <c r="AC727" s="112">
        <v>10.234408732546351</v>
      </c>
      <c r="AD727" s="112">
        <v>144540.55452975212</v>
      </c>
      <c r="AE727" s="112">
        <v>0</v>
      </c>
      <c r="AF727" s="112">
        <v>9596</v>
      </c>
      <c r="AG727" s="113">
        <v>154137</v>
      </c>
    </row>
    <row r="728" spans="1:33" x14ac:dyDescent="0.2">
      <c r="A728" s="101">
        <v>494</v>
      </c>
      <c r="B728" s="102">
        <v>494093176</v>
      </c>
      <c r="C728" s="103" t="s">
        <v>541</v>
      </c>
      <c r="D728" s="104">
        <v>93</v>
      </c>
      <c r="E728" s="103" t="s">
        <v>125</v>
      </c>
      <c r="F728" s="104">
        <v>176</v>
      </c>
      <c r="G728" s="103" t="s">
        <v>208</v>
      </c>
      <c r="H728" s="105">
        <v>6</v>
      </c>
      <c r="I728" s="106">
        <v>14041</v>
      </c>
      <c r="J728" s="106">
        <v>5029</v>
      </c>
      <c r="K728" s="106">
        <v>0</v>
      </c>
      <c r="L728" s="106">
        <v>937.65</v>
      </c>
      <c r="M728" s="107">
        <v>20007.650000000001</v>
      </c>
      <c r="O728" s="108">
        <v>0</v>
      </c>
      <c r="P728" s="105">
        <v>0</v>
      </c>
      <c r="Q728" s="109">
        <v>0.09</v>
      </c>
      <c r="R728" s="109">
        <v>9.1492336245101724E-2</v>
      </c>
      <c r="S728" s="110">
        <v>0</v>
      </c>
      <c r="U728" s="111">
        <v>114420</v>
      </c>
      <c r="V728" s="112">
        <v>0</v>
      </c>
      <c r="W728" s="112">
        <v>0</v>
      </c>
      <c r="X728" s="112">
        <v>0</v>
      </c>
      <c r="Y728" s="112">
        <v>5628</v>
      </c>
      <c r="Z728" s="113">
        <v>120048</v>
      </c>
      <c r="AA728" s="93"/>
      <c r="AB728" s="111">
        <v>0</v>
      </c>
      <c r="AC728" s="112">
        <v>0</v>
      </c>
      <c r="AD728" s="112">
        <v>0</v>
      </c>
      <c r="AE728" s="112">
        <v>0</v>
      </c>
      <c r="AF728" s="112">
        <v>0</v>
      </c>
      <c r="AG728" s="113">
        <v>0</v>
      </c>
    </row>
    <row r="729" spans="1:33" x14ac:dyDescent="0.2">
      <c r="A729" s="101">
        <v>494</v>
      </c>
      <c r="B729" s="102">
        <v>494093178</v>
      </c>
      <c r="C729" s="103" t="s">
        <v>541</v>
      </c>
      <c r="D729" s="104">
        <v>93</v>
      </c>
      <c r="E729" s="103" t="s">
        <v>125</v>
      </c>
      <c r="F729" s="104">
        <v>178</v>
      </c>
      <c r="G729" s="103" t="s">
        <v>210</v>
      </c>
      <c r="H729" s="105">
        <v>2</v>
      </c>
      <c r="I729" s="106">
        <v>10938</v>
      </c>
      <c r="J729" s="106">
        <v>571</v>
      </c>
      <c r="K729" s="106">
        <v>0</v>
      </c>
      <c r="L729" s="106">
        <v>937.65</v>
      </c>
      <c r="M729" s="107">
        <v>12446.65</v>
      </c>
      <c r="O729" s="108">
        <v>0</v>
      </c>
      <c r="P729" s="105">
        <v>0</v>
      </c>
      <c r="Q729" s="109">
        <v>0.09</v>
      </c>
      <c r="R729" s="109">
        <v>6.2742002270909161E-2</v>
      </c>
      <c r="S729" s="110">
        <v>0</v>
      </c>
      <c r="U729" s="111">
        <v>23018</v>
      </c>
      <c r="V729" s="112">
        <v>0</v>
      </c>
      <c r="W729" s="112">
        <v>0</v>
      </c>
      <c r="X729" s="112">
        <v>0</v>
      </c>
      <c r="Y729" s="112">
        <v>1876</v>
      </c>
      <c r="Z729" s="113">
        <v>24894</v>
      </c>
      <c r="AA729" s="93"/>
      <c r="AB729" s="111">
        <v>0</v>
      </c>
      <c r="AC729" s="112">
        <v>0</v>
      </c>
      <c r="AD729" s="112">
        <v>0</v>
      </c>
      <c r="AE729" s="112">
        <v>0</v>
      </c>
      <c r="AF729" s="112">
        <v>0</v>
      </c>
      <c r="AG729" s="113">
        <v>0</v>
      </c>
    </row>
    <row r="730" spans="1:33" x14ac:dyDescent="0.2">
      <c r="A730" s="101">
        <v>494</v>
      </c>
      <c r="B730" s="102">
        <v>494093181</v>
      </c>
      <c r="C730" s="103" t="s">
        <v>541</v>
      </c>
      <c r="D730" s="104">
        <v>93</v>
      </c>
      <c r="E730" s="103" t="s">
        <v>125</v>
      </c>
      <c r="F730" s="104">
        <v>181</v>
      </c>
      <c r="G730" s="103" t="s">
        <v>213</v>
      </c>
      <c r="H730" s="105">
        <v>1</v>
      </c>
      <c r="I730" s="106">
        <v>12072.515470674136</v>
      </c>
      <c r="J730" s="106">
        <v>779</v>
      </c>
      <c r="K730" s="106">
        <v>0</v>
      </c>
      <c r="L730" s="106">
        <v>937.65</v>
      </c>
      <c r="M730" s="107">
        <v>13789.165470674136</v>
      </c>
      <c r="O730" s="108">
        <v>0</v>
      </c>
      <c r="P730" s="105">
        <v>0</v>
      </c>
      <c r="Q730" s="109">
        <v>0.09</v>
      </c>
      <c r="R730" s="109">
        <v>1.7706253714257283E-2</v>
      </c>
      <c r="S730" s="110">
        <v>0</v>
      </c>
      <c r="U730" s="111">
        <v>12852</v>
      </c>
      <c r="V730" s="112">
        <v>0</v>
      </c>
      <c r="W730" s="112">
        <v>0</v>
      </c>
      <c r="X730" s="112">
        <v>0</v>
      </c>
      <c r="Y730" s="112">
        <v>938</v>
      </c>
      <c r="Z730" s="113">
        <v>13790</v>
      </c>
      <c r="AA730" s="93"/>
      <c r="AB730" s="111">
        <v>0</v>
      </c>
      <c r="AC730" s="112">
        <v>0</v>
      </c>
      <c r="AD730" s="112">
        <v>0</v>
      </c>
      <c r="AE730" s="112">
        <v>0</v>
      </c>
      <c r="AF730" s="112">
        <v>0</v>
      </c>
      <c r="AG730" s="113">
        <v>0</v>
      </c>
    </row>
    <row r="731" spans="1:33" x14ac:dyDescent="0.2">
      <c r="A731" s="101">
        <v>494</v>
      </c>
      <c r="B731" s="102">
        <v>494093244</v>
      </c>
      <c r="C731" s="103" t="s">
        <v>541</v>
      </c>
      <c r="D731" s="104">
        <v>93</v>
      </c>
      <c r="E731" s="103" t="s">
        <v>125</v>
      </c>
      <c r="F731" s="104">
        <v>244</v>
      </c>
      <c r="G731" s="103" t="s">
        <v>276</v>
      </c>
      <c r="H731" s="105">
        <v>4</v>
      </c>
      <c r="I731" s="106">
        <v>12517.586445965193</v>
      </c>
      <c r="J731" s="106">
        <v>4877</v>
      </c>
      <c r="K731" s="106">
        <v>0</v>
      </c>
      <c r="L731" s="106">
        <v>937.65</v>
      </c>
      <c r="M731" s="107">
        <v>18332.236445965194</v>
      </c>
      <c r="O731" s="108">
        <v>2.3984248431763224</v>
      </c>
      <c r="P731" s="105">
        <v>0</v>
      </c>
      <c r="Q731" s="109">
        <v>0.09</v>
      </c>
      <c r="R731" s="109">
        <v>0.12055942472000247</v>
      </c>
      <c r="S731" s="110">
        <v>0</v>
      </c>
      <c r="U731" s="111">
        <v>111301</v>
      </c>
      <c r="V731" s="112">
        <v>0</v>
      </c>
      <c r="W731" s="112">
        <v>-41720.60014705213</v>
      </c>
      <c r="X731" s="112">
        <v>0</v>
      </c>
      <c r="Y731" s="112">
        <v>3752</v>
      </c>
      <c r="Z731" s="113">
        <v>73332.39985294787</v>
      </c>
      <c r="AA731" s="93"/>
      <c r="AB731" s="111">
        <v>3</v>
      </c>
      <c r="AC731" s="112">
        <v>2.3984248431763224</v>
      </c>
      <c r="AD731" s="112">
        <v>41720.60014705213</v>
      </c>
      <c r="AE731" s="112">
        <v>0</v>
      </c>
      <c r="AF731" s="112">
        <v>2249</v>
      </c>
      <c r="AG731" s="113">
        <v>43970</v>
      </c>
    </row>
    <row r="732" spans="1:33" x14ac:dyDescent="0.2">
      <c r="A732" s="101">
        <v>494</v>
      </c>
      <c r="B732" s="102">
        <v>494093248</v>
      </c>
      <c r="C732" s="103" t="s">
        <v>541</v>
      </c>
      <c r="D732" s="104">
        <v>93</v>
      </c>
      <c r="E732" s="103" t="s">
        <v>125</v>
      </c>
      <c r="F732" s="104">
        <v>248</v>
      </c>
      <c r="G732" s="103" t="s">
        <v>280</v>
      </c>
      <c r="H732" s="105">
        <v>253</v>
      </c>
      <c r="I732" s="106">
        <v>12622</v>
      </c>
      <c r="J732" s="106">
        <v>974</v>
      </c>
      <c r="K732" s="106">
        <v>0</v>
      </c>
      <c r="L732" s="106">
        <v>937.65</v>
      </c>
      <c r="M732" s="107">
        <v>14533.65</v>
      </c>
      <c r="O732" s="108">
        <v>0</v>
      </c>
      <c r="P732" s="105">
        <v>0</v>
      </c>
      <c r="Q732" s="109">
        <v>0.09</v>
      </c>
      <c r="R732" s="109">
        <v>5.1945859619381911E-2</v>
      </c>
      <c r="S732" s="110">
        <v>0</v>
      </c>
      <c r="U732" s="111">
        <v>3439788</v>
      </c>
      <c r="V732" s="112">
        <v>0</v>
      </c>
      <c r="W732" s="112">
        <v>0</v>
      </c>
      <c r="X732" s="112">
        <v>0</v>
      </c>
      <c r="Y732" s="112">
        <v>237226</v>
      </c>
      <c r="Z732" s="113">
        <v>3677014</v>
      </c>
      <c r="AA732" s="93"/>
      <c r="AB732" s="111">
        <v>11</v>
      </c>
      <c r="AC732" s="112">
        <v>0</v>
      </c>
      <c r="AD732" s="112">
        <v>0</v>
      </c>
      <c r="AE732" s="112">
        <v>0</v>
      </c>
      <c r="AF732" s="112">
        <v>0</v>
      </c>
      <c r="AG732" s="113">
        <v>0</v>
      </c>
    </row>
    <row r="733" spans="1:33" x14ac:dyDescent="0.2">
      <c r="A733" s="101">
        <v>494</v>
      </c>
      <c r="B733" s="102">
        <v>494093262</v>
      </c>
      <c r="C733" s="103" t="s">
        <v>541</v>
      </c>
      <c r="D733" s="104">
        <v>93</v>
      </c>
      <c r="E733" s="103" t="s">
        <v>125</v>
      </c>
      <c r="F733" s="104">
        <v>262</v>
      </c>
      <c r="G733" s="103" t="s">
        <v>294</v>
      </c>
      <c r="H733" s="105">
        <v>10</v>
      </c>
      <c r="I733" s="106">
        <v>14717</v>
      </c>
      <c r="J733" s="106">
        <v>6897</v>
      </c>
      <c r="K733" s="106">
        <v>0</v>
      </c>
      <c r="L733" s="106">
        <v>937.65</v>
      </c>
      <c r="M733" s="107">
        <v>22551.65</v>
      </c>
      <c r="O733" s="108">
        <v>0</v>
      </c>
      <c r="P733" s="105">
        <v>0</v>
      </c>
      <c r="Q733" s="109">
        <v>0.09</v>
      </c>
      <c r="R733" s="109">
        <v>6.7699523771346692E-2</v>
      </c>
      <c r="S733" s="110">
        <v>0</v>
      </c>
      <c r="U733" s="111">
        <v>216140</v>
      </c>
      <c r="V733" s="112">
        <v>0</v>
      </c>
      <c r="W733" s="112">
        <v>0</v>
      </c>
      <c r="X733" s="112">
        <v>0</v>
      </c>
      <c r="Y733" s="112">
        <v>9377</v>
      </c>
      <c r="Z733" s="113">
        <v>225517</v>
      </c>
      <c r="AA733" s="93"/>
      <c r="AB733" s="111">
        <v>0</v>
      </c>
      <c r="AC733" s="112">
        <v>0</v>
      </c>
      <c r="AD733" s="112">
        <v>0</v>
      </c>
      <c r="AE733" s="112">
        <v>0</v>
      </c>
      <c r="AF733" s="112">
        <v>0</v>
      </c>
      <c r="AG733" s="113">
        <v>0</v>
      </c>
    </row>
    <row r="734" spans="1:33" x14ac:dyDescent="0.2">
      <c r="A734" s="101">
        <v>494</v>
      </c>
      <c r="B734" s="102">
        <v>494093291</v>
      </c>
      <c r="C734" s="103" t="s">
        <v>541</v>
      </c>
      <c r="D734" s="104">
        <v>93</v>
      </c>
      <c r="E734" s="103" t="s">
        <v>125</v>
      </c>
      <c r="F734" s="104">
        <v>291</v>
      </c>
      <c r="G734" s="103" t="s">
        <v>323</v>
      </c>
      <c r="H734" s="105">
        <v>2</v>
      </c>
      <c r="I734" s="106">
        <v>13868</v>
      </c>
      <c r="J734" s="106">
        <v>7642</v>
      </c>
      <c r="K734" s="106">
        <v>0</v>
      </c>
      <c r="L734" s="106">
        <v>937.65</v>
      </c>
      <c r="M734" s="107">
        <v>22447.65</v>
      </c>
      <c r="O734" s="108">
        <v>0</v>
      </c>
      <c r="P734" s="105">
        <v>0</v>
      </c>
      <c r="Q734" s="109">
        <v>0.09</v>
      </c>
      <c r="R734" s="109">
        <v>1.5155534596840336E-2</v>
      </c>
      <c r="S734" s="110">
        <v>0</v>
      </c>
      <c r="U734" s="111">
        <v>43020</v>
      </c>
      <c r="V734" s="112">
        <v>0</v>
      </c>
      <c r="W734" s="112">
        <v>0</v>
      </c>
      <c r="X734" s="112">
        <v>0</v>
      </c>
      <c r="Y734" s="112">
        <v>1876</v>
      </c>
      <c r="Z734" s="113">
        <v>44896</v>
      </c>
      <c r="AA734" s="93"/>
      <c r="AB734" s="111">
        <v>0</v>
      </c>
      <c r="AC734" s="112">
        <v>0</v>
      </c>
      <c r="AD734" s="112">
        <v>0</v>
      </c>
      <c r="AE734" s="112">
        <v>0</v>
      </c>
      <c r="AF734" s="112">
        <v>0</v>
      </c>
      <c r="AG734" s="113">
        <v>0</v>
      </c>
    </row>
    <row r="735" spans="1:33" x14ac:dyDescent="0.2">
      <c r="A735" s="101">
        <v>494</v>
      </c>
      <c r="B735" s="102">
        <v>494093293</v>
      </c>
      <c r="C735" s="103" t="s">
        <v>541</v>
      </c>
      <c r="D735" s="104">
        <v>93</v>
      </c>
      <c r="E735" s="103" t="s">
        <v>125</v>
      </c>
      <c r="F735" s="104">
        <v>293</v>
      </c>
      <c r="G735" s="103" t="s">
        <v>325</v>
      </c>
      <c r="H735" s="105">
        <v>3</v>
      </c>
      <c r="I735" s="106">
        <v>15213</v>
      </c>
      <c r="J735" s="106">
        <v>1172</v>
      </c>
      <c r="K735" s="106">
        <v>0</v>
      </c>
      <c r="L735" s="106">
        <v>937.65</v>
      </c>
      <c r="M735" s="107">
        <v>17322.650000000001</v>
      </c>
      <c r="O735" s="108">
        <v>0</v>
      </c>
      <c r="P735" s="105">
        <v>0</v>
      </c>
      <c r="Q735" s="109">
        <v>0.18</v>
      </c>
      <c r="R735" s="109">
        <v>7.6180865332653828E-3</v>
      </c>
      <c r="S735" s="110">
        <v>0</v>
      </c>
      <c r="U735" s="111">
        <v>49155</v>
      </c>
      <c r="V735" s="112">
        <v>0</v>
      </c>
      <c r="W735" s="112">
        <v>0</v>
      </c>
      <c r="X735" s="112">
        <v>0</v>
      </c>
      <c r="Y735" s="112">
        <v>2814</v>
      </c>
      <c r="Z735" s="113">
        <v>51969</v>
      </c>
      <c r="AA735" s="93"/>
      <c r="AB735" s="111">
        <v>0</v>
      </c>
      <c r="AC735" s="112">
        <v>0</v>
      </c>
      <c r="AD735" s="112">
        <v>0</v>
      </c>
      <c r="AE735" s="112">
        <v>0</v>
      </c>
      <c r="AF735" s="112">
        <v>0</v>
      </c>
      <c r="AG735" s="113">
        <v>0</v>
      </c>
    </row>
    <row r="736" spans="1:33" x14ac:dyDescent="0.2">
      <c r="A736" s="101">
        <v>494</v>
      </c>
      <c r="B736" s="102">
        <v>494093295</v>
      </c>
      <c r="C736" s="103" t="s">
        <v>541</v>
      </c>
      <c r="D736" s="104">
        <v>93</v>
      </c>
      <c r="E736" s="103" t="s">
        <v>125</v>
      </c>
      <c r="F736" s="104">
        <v>295</v>
      </c>
      <c r="G736" s="103" t="s">
        <v>327</v>
      </c>
      <c r="H736" s="105">
        <v>2</v>
      </c>
      <c r="I736" s="106">
        <v>10515.244450766257</v>
      </c>
      <c r="J736" s="106">
        <v>5697</v>
      </c>
      <c r="K736" s="106">
        <v>0</v>
      </c>
      <c r="L736" s="106">
        <v>937.65</v>
      </c>
      <c r="M736" s="107">
        <v>17149.894450766256</v>
      </c>
      <c r="O736" s="108">
        <v>0</v>
      </c>
      <c r="P736" s="105">
        <v>0</v>
      </c>
      <c r="Q736" s="109">
        <v>0.09</v>
      </c>
      <c r="R736" s="109">
        <v>1.8371825985549022E-2</v>
      </c>
      <c r="S736" s="110">
        <v>0</v>
      </c>
      <c r="U736" s="111">
        <v>32424</v>
      </c>
      <c r="V736" s="112">
        <v>0</v>
      </c>
      <c r="W736" s="112">
        <v>0</v>
      </c>
      <c r="X736" s="112">
        <v>0</v>
      </c>
      <c r="Y736" s="112">
        <v>1876</v>
      </c>
      <c r="Z736" s="113">
        <v>34300</v>
      </c>
      <c r="AA736" s="93"/>
      <c r="AB736" s="111">
        <v>0</v>
      </c>
      <c r="AC736" s="112">
        <v>0</v>
      </c>
      <c r="AD736" s="112">
        <v>0</v>
      </c>
      <c r="AE736" s="112">
        <v>0</v>
      </c>
      <c r="AF736" s="112">
        <v>0</v>
      </c>
      <c r="AG736" s="113">
        <v>0</v>
      </c>
    </row>
    <row r="737" spans="1:33" x14ac:dyDescent="0.2">
      <c r="A737" s="101">
        <v>494</v>
      </c>
      <c r="B737" s="102">
        <v>494093346</v>
      </c>
      <c r="C737" s="103" t="s">
        <v>541</v>
      </c>
      <c r="D737" s="104">
        <v>93</v>
      </c>
      <c r="E737" s="103" t="s">
        <v>125</v>
      </c>
      <c r="F737" s="104">
        <v>346</v>
      </c>
      <c r="G737" s="103" t="s">
        <v>378</v>
      </c>
      <c r="H737" s="105">
        <v>4</v>
      </c>
      <c r="I737" s="106">
        <v>12278</v>
      </c>
      <c r="J737" s="106">
        <v>1164</v>
      </c>
      <c r="K737" s="106">
        <v>0</v>
      </c>
      <c r="L737" s="106">
        <v>937.65</v>
      </c>
      <c r="M737" s="107">
        <v>14379.65</v>
      </c>
      <c r="O737" s="108">
        <v>0</v>
      </c>
      <c r="P737" s="105">
        <v>0</v>
      </c>
      <c r="Q737" s="109">
        <v>0.09</v>
      </c>
      <c r="R737" s="109">
        <v>1.0868646968969114E-2</v>
      </c>
      <c r="S737" s="110">
        <v>0</v>
      </c>
      <c r="U737" s="111">
        <v>53768</v>
      </c>
      <c r="V737" s="112">
        <v>0</v>
      </c>
      <c r="W737" s="112">
        <v>0</v>
      </c>
      <c r="X737" s="112">
        <v>0</v>
      </c>
      <c r="Y737" s="112">
        <v>3751</v>
      </c>
      <c r="Z737" s="113">
        <v>57519</v>
      </c>
      <c r="AA737" s="93"/>
      <c r="AB737" s="111">
        <v>0</v>
      </c>
      <c r="AC737" s="112">
        <v>0</v>
      </c>
      <c r="AD737" s="112">
        <v>0</v>
      </c>
      <c r="AE737" s="112">
        <v>0</v>
      </c>
      <c r="AF737" s="112">
        <v>0</v>
      </c>
      <c r="AG737" s="113">
        <v>0</v>
      </c>
    </row>
    <row r="738" spans="1:33" x14ac:dyDescent="0.2">
      <c r="A738" s="101">
        <v>496</v>
      </c>
      <c r="B738" s="102">
        <v>496201003</v>
      </c>
      <c r="C738" s="103" t="s">
        <v>542</v>
      </c>
      <c r="D738" s="104">
        <v>201</v>
      </c>
      <c r="E738" s="103" t="s">
        <v>233</v>
      </c>
      <c r="F738" s="104">
        <v>3</v>
      </c>
      <c r="G738" s="103" t="s">
        <v>35</v>
      </c>
      <c r="H738" s="105">
        <v>2</v>
      </c>
      <c r="I738" s="106">
        <v>10556</v>
      </c>
      <c r="J738" s="106">
        <v>1768</v>
      </c>
      <c r="K738" s="106">
        <v>0</v>
      </c>
      <c r="L738" s="106">
        <v>937.65</v>
      </c>
      <c r="M738" s="107">
        <v>13261.65</v>
      </c>
      <c r="O738" s="108">
        <v>0</v>
      </c>
      <c r="P738" s="105">
        <v>0</v>
      </c>
      <c r="Q738" s="109">
        <v>0.09</v>
      </c>
      <c r="R738" s="109">
        <v>1.6425487298668646E-3</v>
      </c>
      <c r="S738" s="110">
        <v>0</v>
      </c>
      <c r="U738" s="111">
        <v>24648</v>
      </c>
      <c r="V738" s="112">
        <v>0</v>
      </c>
      <c r="W738" s="112">
        <v>0</v>
      </c>
      <c r="X738" s="112">
        <v>0</v>
      </c>
      <c r="Y738" s="112">
        <v>1876</v>
      </c>
      <c r="Z738" s="113">
        <v>26524</v>
      </c>
      <c r="AA738" s="93"/>
      <c r="AB738" s="111">
        <v>0</v>
      </c>
      <c r="AC738" s="112">
        <v>0</v>
      </c>
      <c r="AD738" s="112">
        <v>0</v>
      </c>
      <c r="AE738" s="112">
        <v>0</v>
      </c>
      <c r="AF738" s="112">
        <v>0</v>
      </c>
      <c r="AG738" s="113">
        <v>0</v>
      </c>
    </row>
    <row r="739" spans="1:33" x14ac:dyDescent="0.2">
      <c r="A739" s="101">
        <v>496</v>
      </c>
      <c r="B739" s="102">
        <v>496201072</v>
      </c>
      <c r="C739" s="103" t="s">
        <v>542</v>
      </c>
      <c r="D739" s="104">
        <v>201</v>
      </c>
      <c r="E739" s="103" t="s">
        <v>233</v>
      </c>
      <c r="F739" s="104">
        <v>72</v>
      </c>
      <c r="G739" s="103" t="s">
        <v>104</v>
      </c>
      <c r="H739" s="105">
        <v>1</v>
      </c>
      <c r="I739" s="106">
        <v>13998</v>
      </c>
      <c r="J739" s="106">
        <v>3129</v>
      </c>
      <c r="K739" s="106">
        <v>0</v>
      </c>
      <c r="L739" s="106">
        <v>937.65</v>
      </c>
      <c r="M739" s="107">
        <v>18064.650000000001</v>
      </c>
      <c r="O739" s="108">
        <v>0</v>
      </c>
      <c r="P739" s="105">
        <v>0</v>
      </c>
      <c r="Q739" s="109">
        <v>0.09</v>
      </c>
      <c r="R739" s="109">
        <v>2.3681801014352613E-3</v>
      </c>
      <c r="S739" s="110">
        <v>0</v>
      </c>
      <c r="U739" s="111">
        <v>17127</v>
      </c>
      <c r="V739" s="112">
        <v>0</v>
      </c>
      <c r="W739" s="112">
        <v>0</v>
      </c>
      <c r="X739" s="112">
        <v>0</v>
      </c>
      <c r="Y739" s="112">
        <v>938</v>
      </c>
      <c r="Z739" s="113">
        <v>18065</v>
      </c>
      <c r="AA739" s="93"/>
      <c r="AB739" s="111">
        <v>0</v>
      </c>
      <c r="AC739" s="112">
        <v>0</v>
      </c>
      <c r="AD739" s="112">
        <v>0</v>
      </c>
      <c r="AE739" s="112">
        <v>0</v>
      </c>
      <c r="AF739" s="112">
        <v>0</v>
      </c>
      <c r="AG739" s="113">
        <v>0</v>
      </c>
    </row>
    <row r="740" spans="1:33" x14ac:dyDescent="0.2">
      <c r="A740" s="101">
        <v>496</v>
      </c>
      <c r="B740" s="102">
        <v>496201095</v>
      </c>
      <c r="C740" s="103" t="s">
        <v>542</v>
      </c>
      <c r="D740" s="104">
        <v>201</v>
      </c>
      <c r="E740" s="103" t="s">
        <v>233</v>
      </c>
      <c r="F740" s="104">
        <v>95</v>
      </c>
      <c r="G740" s="103" t="s">
        <v>127</v>
      </c>
      <c r="H740" s="105">
        <v>1</v>
      </c>
      <c r="I740" s="106">
        <v>13375</v>
      </c>
      <c r="J740" s="106">
        <v>0</v>
      </c>
      <c r="K740" s="106">
        <v>0</v>
      </c>
      <c r="L740" s="106">
        <v>937.65</v>
      </c>
      <c r="M740" s="107">
        <v>14312.65</v>
      </c>
      <c r="O740" s="108">
        <v>0</v>
      </c>
      <c r="P740" s="105">
        <v>0</v>
      </c>
      <c r="Q740" s="109">
        <v>0.15329999999999999</v>
      </c>
      <c r="R740" s="109">
        <v>0.14117773892558566</v>
      </c>
      <c r="S740" s="110">
        <v>0</v>
      </c>
      <c r="U740" s="111">
        <v>13375</v>
      </c>
      <c r="V740" s="112">
        <v>0</v>
      </c>
      <c r="W740" s="112">
        <v>0</v>
      </c>
      <c r="X740" s="112">
        <v>0</v>
      </c>
      <c r="Y740" s="112">
        <v>938</v>
      </c>
      <c r="Z740" s="113">
        <v>14313</v>
      </c>
      <c r="AA740" s="93"/>
      <c r="AB740" s="111">
        <v>0</v>
      </c>
      <c r="AC740" s="112">
        <v>0</v>
      </c>
      <c r="AD740" s="112">
        <v>0</v>
      </c>
      <c r="AE740" s="112">
        <v>0</v>
      </c>
      <c r="AF740" s="112">
        <v>0</v>
      </c>
      <c r="AG740" s="113">
        <v>0</v>
      </c>
    </row>
    <row r="741" spans="1:33" x14ac:dyDescent="0.2">
      <c r="A741" s="101">
        <v>496</v>
      </c>
      <c r="B741" s="102">
        <v>496201201</v>
      </c>
      <c r="C741" s="103" t="s">
        <v>542</v>
      </c>
      <c r="D741" s="104">
        <v>201</v>
      </c>
      <c r="E741" s="103" t="s">
        <v>233</v>
      </c>
      <c r="F741" s="104">
        <v>201</v>
      </c>
      <c r="G741" s="103" t="s">
        <v>233</v>
      </c>
      <c r="H741" s="105">
        <v>496</v>
      </c>
      <c r="I741" s="106">
        <v>12456</v>
      </c>
      <c r="J741" s="106">
        <v>195</v>
      </c>
      <c r="K741" s="106">
        <v>443.05241935483872</v>
      </c>
      <c r="L741" s="106">
        <v>937.65</v>
      </c>
      <c r="M741" s="107">
        <v>14031.702419354839</v>
      </c>
      <c r="O741" s="108">
        <v>0</v>
      </c>
      <c r="P741" s="105">
        <v>0</v>
      </c>
      <c r="Q741" s="109">
        <v>0.18</v>
      </c>
      <c r="R741" s="109">
        <v>9.4042205666056103E-2</v>
      </c>
      <c r="S741" s="110">
        <v>0</v>
      </c>
      <c r="U741" s="111">
        <v>6274896</v>
      </c>
      <c r="V741" s="112">
        <v>219754</v>
      </c>
      <c r="W741" s="112">
        <v>0</v>
      </c>
      <c r="X741" s="112">
        <v>0</v>
      </c>
      <c r="Y741" s="112">
        <v>465075</v>
      </c>
      <c r="Z741" s="113">
        <v>6959725</v>
      </c>
      <c r="AA741" s="93"/>
      <c r="AB741" s="111">
        <v>36</v>
      </c>
      <c r="AC741" s="112">
        <v>0</v>
      </c>
      <c r="AD741" s="112">
        <v>0</v>
      </c>
      <c r="AE741" s="112">
        <v>0</v>
      </c>
      <c r="AF741" s="112">
        <v>0</v>
      </c>
      <c r="AG741" s="113">
        <v>0</v>
      </c>
    </row>
    <row r="742" spans="1:33" x14ac:dyDescent="0.2">
      <c r="A742" s="101">
        <v>497</v>
      </c>
      <c r="B742" s="102">
        <v>497117005</v>
      </c>
      <c r="C742" s="103" t="s">
        <v>543</v>
      </c>
      <c r="D742" s="104">
        <v>117</v>
      </c>
      <c r="E742" s="103" t="s">
        <v>149</v>
      </c>
      <c r="F742" s="104">
        <v>5</v>
      </c>
      <c r="G742" s="103" t="s">
        <v>37</v>
      </c>
      <c r="H742" s="105">
        <v>8</v>
      </c>
      <c r="I742" s="106">
        <v>9495</v>
      </c>
      <c r="J742" s="106">
        <v>4069</v>
      </c>
      <c r="K742" s="106">
        <v>0</v>
      </c>
      <c r="L742" s="106">
        <v>937.65</v>
      </c>
      <c r="M742" s="107">
        <v>14501.65</v>
      </c>
      <c r="O742" s="108">
        <v>0</v>
      </c>
      <c r="P742" s="105">
        <v>0</v>
      </c>
      <c r="Q742" s="109">
        <v>0.09</v>
      </c>
      <c r="R742" s="109">
        <v>1.3254794514822114E-2</v>
      </c>
      <c r="S742" s="110">
        <v>0</v>
      </c>
      <c r="U742" s="111">
        <v>108512</v>
      </c>
      <c r="V742" s="112">
        <v>0</v>
      </c>
      <c r="W742" s="112">
        <v>0</v>
      </c>
      <c r="X742" s="112">
        <v>0</v>
      </c>
      <c r="Y742" s="112">
        <v>7502</v>
      </c>
      <c r="Z742" s="113">
        <v>116014</v>
      </c>
      <c r="AA742" s="93"/>
      <c r="AB742" s="111">
        <v>0</v>
      </c>
      <c r="AC742" s="112">
        <v>0</v>
      </c>
      <c r="AD742" s="112">
        <v>0</v>
      </c>
      <c r="AE742" s="112">
        <v>0</v>
      </c>
      <c r="AF742" s="112">
        <v>0</v>
      </c>
      <c r="AG742" s="113">
        <v>0</v>
      </c>
    </row>
    <row r="743" spans="1:33" x14ac:dyDescent="0.2">
      <c r="A743" s="101">
        <v>497</v>
      </c>
      <c r="B743" s="102">
        <v>497117008</v>
      </c>
      <c r="C743" s="103" t="s">
        <v>543</v>
      </c>
      <c r="D743" s="104">
        <v>117</v>
      </c>
      <c r="E743" s="103" t="s">
        <v>149</v>
      </c>
      <c r="F743" s="104">
        <v>8</v>
      </c>
      <c r="G743" s="103" t="s">
        <v>40</v>
      </c>
      <c r="H743" s="105">
        <v>88</v>
      </c>
      <c r="I743" s="106">
        <v>9927</v>
      </c>
      <c r="J743" s="106">
        <v>10466</v>
      </c>
      <c r="K743" s="106">
        <v>0</v>
      </c>
      <c r="L743" s="106">
        <v>937.65</v>
      </c>
      <c r="M743" s="107">
        <v>21330.65</v>
      </c>
      <c r="O743" s="108">
        <v>0</v>
      </c>
      <c r="P743" s="105">
        <v>0</v>
      </c>
      <c r="Q743" s="109">
        <v>0.09</v>
      </c>
      <c r="R743" s="109">
        <v>7.3496936237618576E-2</v>
      </c>
      <c r="S743" s="110">
        <v>0</v>
      </c>
      <c r="U743" s="111">
        <v>1794584</v>
      </c>
      <c r="V743" s="112">
        <v>0</v>
      </c>
      <c r="W743" s="112">
        <v>0</v>
      </c>
      <c r="X743" s="112">
        <v>0</v>
      </c>
      <c r="Y743" s="112">
        <v>82514</v>
      </c>
      <c r="Z743" s="113">
        <v>1877098</v>
      </c>
      <c r="AA743" s="93"/>
      <c r="AB743" s="111">
        <v>13</v>
      </c>
      <c r="AC743" s="112">
        <v>0</v>
      </c>
      <c r="AD743" s="112">
        <v>0</v>
      </c>
      <c r="AE743" s="112">
        <v>0</v>
      </c>
      <c r="AF743" s="112">
        <v>0</v>
      </c>
      <c r="AG743" s="113">
        <v>0</v>
      </c>
    </row>
    <row r="744" spans="1:33" x14ac:dyDescent="0.2">
      <c r="A744" s="101">
        <v>497</v>
      </c>
      <c r="B744" s="102">
        <v>497117024</v>
      </c>
      <c r="C744" s="103" t="s">
        <v>543</v>
      </c>
      <c r="D744" s="104">
        <v>117</v>
      </c>
      <c r="E744" s="103" t="s">
        <v>149</v>
      </c>
      <c r="F744" s="104">
        <v>24</v>
      </c>
      <c r="G744" s="103" t="s">
        <v>56</v>
      </c>
      <c r="H744" s="105">
        <v>21</v>
      </c>
      <c r="I744" s="106">
        <v>10067</v>
      </c>
      <c r="J744" s="106">
        <v>2305</v>
      </c>
      <c r="K744" s="106">
        <v>0</v>
      </c>
      <c r="L744" s="106">
        <v>937.65</v>
      </c>
      <c r="M744" s="107">
        <v>13309.65</v>
      </c>
      <c r="O744" s="108">
        <v>0</v>
      </c>
      <c r="P744" s="105">
        <v>0</v>
      </c>
      <c r="Q744" s="109">
        <v>0.09</v>
      </c>
      <c r="R744" s="109">
        <v>1.7093329797319194E-2</v>
      </c>
      <c r="S744" s="110">
        <v>0</v>
      </c>
      <c r="U744" s="111">
        <v>259812</v>
      </c>
      <c r="V744" s="112">
        <v>0</v>
      </c>
      <c r="W744" s="112">
        <v>0</v>
      </c>
      <c r="X744" s="112">
        <v>0</v>
      </c>
      <c r="Y744" s="112">
        <v>19692</v>
      </c>
      <c r="Z744" s="113">
        <v>279504</v>
      </c>
      <c r="AA744" s="93"/>
      <c r="AB744" s="111">
        <v>1</v>
      </c>
      <c r="AC744" s="112">
        <v>0</v>
      </c>
      <c r="AD744" s="112">
        <v>0</v>
      </c>
      <c r="AE744" s="112">
        <v>0</v>
      </c>
      <c r="AF744" s="112">
        <v>0</v>
      </c>
      <c r="AG744" s="113">
        <v>0</v>
      </c>
    </row>
    <row r="745" spans="1:33" x14ac:dyDescent="0.2">
      <c r="A745" s="101">
        <v>497</v>
      </c>
      <c r="B745" s="102">
        <v>497117061</v>
      </c>
      <c r="C745" s="103" t="s">
        <v>543</v>
      </c>
      <c r="D745" s="104">
        <v>117</v>
      </c>
      <c r="E745" s="103" t="s">
        <v>149</v>
      </c>
      <c r="F745" s="104">
        <v>61</v>
      </c>
      <c r="G745" s="103" t="s">
        <v>93</v>
      </c>
      <c r="H745" s="105">
        <v>22</v>
      </c>
      <c r="I745" s="106">
        <v>10722</v>
      </c>
      <c r="J745" s="106">
        <v>774</v>
      </c>
      <c r="K745" s="106">
        <v>0</v>
      </c>
      <c r="L745" s="106">
        <v>937.65</v>
      </c>
      <c r="M745" s="107">
        <v>12433.65</v>
      </c>
      <c r="O745" s="108">
        <v>0</v>
      </c>
      <c r="P745" s="105">
        <v>0</v>
      </c>
      <c r="Q745" s="109">
        <v>0.09</v>
      </c>
      <c r="R745" s="109">
        <v>3.4153781467560332E-2</v>
      </c>
      <c r="S745" s="110">
        <v>0</v>
      </c>
      <c r="U745" s="111">
        <v>252912</v>
      </c>
      <c r="V745" s="112">
        <v>0</v>
      </c>
      <c r="W745" s="112">
        <v>0</v>
      </c>
      <c r="X745" s="112">
        <v>0</v>
      </c>
      <c r="Y745" s="112">
        <v>20629</v>
      </c>
      <c r="Z745" s="113">
        <v>273541</v>
      </c>
      <c r="AA745" s="93"/>
      <c r="AB745" s="111">
        <v>1</v>
      </c>
      <c r="AC745" s="112">
        <v>0</v>
      </c>
      <c r="AD745" s="112">
        <v>0</v>
      </c>
      <c r="AE745" s="112">
        <v>0</v>
      </c>
      <c r="AF745" s="112">
        <v>0</v>
      </c>
      <c r="AG745" s="113">
        <v>0</v>
      </c>
    </row>
    <row r="746" spans="1:33" x14ac:dyDescent="0.2">
      <c r="A746" s="101">
        <v>497</v>
      </c>
      <c r="B746" s="102">
        <v>497117068</v>
      </c>
      <c r="C746" s="103" t="s">
        <v>543</v>
      </c>
      <c r="D746" s="104">
        <v>117</v>
      </c>
      <c r="E746" s="103" t="s">
        <v>149</v>
      </c>
      <c r="F746" s="104">
        <v>68</v>
      </c>
      <c r="G746" s="103" t="s">
        <v>100</v>
      </c>
      <c r="H746" s="105">
        <v>1</v>
      </c>
      <c r="I746" s="106">
        <v>11424.406768760049</v>
      </c>
      <c r="J746" s="106">
        <v>13796</v>
      </c>
      <c r="K746" s="106">
        <v>0</v>
      </c>
      <c r="L746" s="106">
        <v>937.65</v>
      </c>
      <c r="M746" s="107">
        <v>26158.056768760049</v>
      </c>
      <c r="O746" s="108">
        <v>0</v>
      </c>
      <c r="P746" s="105">
        <v>0</v>
      </c>
      <c r="Q746" s="109">
        <v>0.09</v>
      </c>
      <c r="R746" s="109">
        <v>1.0591158523108234E-2</v>
      </c>
      <c r="S746" s="110">
        <v>0</v>
      </c>
      <c r="U746" s="111">
        <v>25220</v>
      </c>
      <c r="V746" s="112">
        <v>0</v>
      </c>
      <c r="W746" s="112">
        <v>0</v>
      </c>
      <c r="X746" s="112">
        <v>0</v>
      </c>
      <c r="Y746" s="112">
        <v>938</v>
      </c>
      <c r="Z746" s="113">
        <v>26158</v>
      </c>
      <c r="AA746" s="93"/>
      <c r="AB746" s="111">
        <v>0</v>
      </c>
      <c r="AC746" s="112">
        <v>0</v>
      </c>
      <c r="AD746" s="112">
        <v>0</v>
      </c>
      <c r="AE746" s="112">
        <v>0</v>
      </c>
      <c r="AF746" s="112">
        <v>0</v>
      </c>
      <c r="AG746" s="113">
        <v>0</v>
      </c>
    </row>
    <row r="747" spans="1:33" x14ac:dyDescent="0.2">
      <c r="A747" s="101">
        <v>497</v>
      </c>
      <c r="B747" s="102">
        <v>497117074</v>
      </c>
      <c r="C747" s="103" t="s">
        <v>543</v>
      </c>
      <c r="D747" s="104">
        <v>117</v>
      </c>
      <c r="E747" s="103" t="s">
        <v>149</v>
      </c>
      <c r="F747" s="104">
        <v>74</v>
      </c>
      <c r="G747" s="103" t="s">
        <v>106</v>
      </c>
      <c r="H747" s="105">
        <v>5</v>
      </c>
      <c r="I747" s="106">
        <v>9831</v>
      </c>
      <c r="J747" s="106">
        <v>8089</v>
      </c>
      <c r="K747" s="106">
        <v>0</v>
      </c>
      <c r="L747" s="106">
        <v>937.65</v>
      </c>
      <c r="M747" s="107">
        <v>18857.650000000001</v>
      </c>
      <c r="O747" s="108">
        <v>0</v>
      </c>
      <c r="P747" s="105">
        <v>0</v>
      </c>
      <c r="Q747" s="109">
        <v>0.09</v>
      </c>
      <c r="R747" s="109">
        <v>1.5184028328349405E-2</v>
      </c>
      <c r="S747" s="110">
        <v>0</v>
      </c>
      <c r="U747" s="111">
        <v>89600</v>
      </c>
      <c r="V747" s="112">
        <v>0</v>
      </c>
      <c r="W747" s="112">
        <v>0</v>
      </c>
      <c r="X747" s="112">
        <v>0</v>
      </c>
      <c r="Y747" s="112">
        <v>4689</v>
      </c>
      <c r="Z747" s="113">
        <v>94289</v>
      </c>
      <c r="AA747" s="93"/>
      <c r="AB747" s="111">
        <v>0</v>
      </c>
      <c r="AC747" s="112">
        <v>0</v>
      </c>
      <c r="AD747" s="112">
        <v>0</v>
      </c>
      <c r="AE747" s="112">
        <v>0</v>
      </c>
      <c r="AF747" s="112">
        <v>0</v>
      </c>
      <c r="AG747" s="113">
        <v>0</v>
      </c>
    </row>
    <row r="748" spans="1:33" x14ac:dyDescent="0.2">
      <c r="A748" s="101">
        <v>497</v>
      </c>
      <c r="B748" s="102">
        <v>497117086</v>
      </c>
      <c r="C748" s="103" t="s">
        <v>543</v>
      </c>
      <c r="D748" s="104">
        <v>117</v>
      </c>
      <c r="E748" s="103" t="s">
        <v>149</v>
      </c>
      <c r="F748" s="104">
        <v>86</v>
      </c>
      <c r="G748" s="103" t="s">
        <v>118</v>
      </c>
      <c r="H748" s="105">
        <v>32</v>
      </c>
      <c r="I748" s="106">
        <v>9810</v>
      </c>
      <c r="J748" s="106">
        <v>1852</v>
      </c>
      <c r="K748" s="106">
        <v>0</v>
      </c>
      <c r="L748" s="106">
        <v>937.65</v>
      </c>
      <c r="M748" s="107">
        <v>12599.65</v>
      </c>
      <c r="O748" s="108">
        <v>0</v>
      </c>
      <c r="P748" s="105">
        <v>0</v>
      </c>
      <c r="Q748" s="109">
        <v>0.18</v>
      </c>
      <c r="R748" s="109">
        <v>5.8660387111258032E-2</v>
      </c>
      <c r="S748" s="110">
        <v>0</v>
      </c>
      <c r="U748" s="111">
        <v>373184</v>
      </c>
      <c r="V748" s="112">
        <v>0</v>
      </c>
      <c r="W748" s="112">
        <v>0</v>
      </c>
      <c r="X748" s="112">
        <v>0</v>
      </c>
      <c r="Y748" s="112">
        <v>30004</v>
      </c>
      <c r="Z748" s="113">
        <v>403188</v>
      </c>
      <c r="AA748" s="93"/>
      <c r="AB748" s="111">
        <v>2</v>
      </c>
      <c r="AC748" s="112">
        <v>0</v>
      </c>
      <c r="AD748" s="112">
        <v>0</v>
      </c>
      <c r="AE748" s="112">
        <v>0</v>
      </c>
      <c r="AF748" s="112">
        <v>0</v>
      </c>
      <c r="AG748" s="113">
        <v>0</v>
      </c>
    </row>
    <row r="749" spans="1:33" x14ac:dyDescent="0.2">
      <c r="A749" s="101">
        <v>497</v>
      </c>
      <c r="B749" s="102">
        <v>497117087</v>
      </c>
      <c r="C749" s="103" t="s">
        <v>543</v>
      </c>
      <c r="D749" s="104">
        <v>117</v>
      </c>
      <c r="E749" s="103" t="s">
        <v>149</v>
      </c>
      <c r="F749" s="104">
        <v>87</v>
      </c>
      <c r="G749" s="103" t="s">
        <v>119</v>
      </c>
      <c r="H749" s="105">
        <v>2</v>
      </c>
      <c r="I749" s="106">
        <v>13713</v>
      </c>
      <c r="J749" s="106">
        <v>4797</v>
      </c>
      <c r="K749" s="106">
        <v>0</v>
      </c>
      <c r="L749" s="106">
        <v>937.65</v>
      </c>
      <c r="M749" s="107">
        <v>19447.650000000001</v>
      </c>
      <c r="O749" s="108">
        <v>0</v>
      </c>
      <c r="P749" s="105">
        <v>0</v>
      </c>
      <c r="Q749" s="109">
        <v>0.09</v>
      </c>
      <c r="R749" s="109">
        <v>5.4295534102869235E-3</v>
      </c>
      <c r="S749" s="110">
        <v>0</v>
      </c>
      <c r="U749" s="111">
        <v>37020</v>
      </c>
      <c r="V749" s="112">
        <v>0</v>
      </c>
      <c r="W749" s="112">
        <v>0</v>
      </c>
      <c r="X749" s="112">
        <v>0</v>
      </c>
      <c r="Y749" s="112">
        <v>1876</v>
      </c>
      <c r="Z749" s="113">
        <v>38896</v>
      </c>
      <c r="AA749" s="93"/>
      <c r="AB749" s="111">
        <v>1</v>
      </c>
      <c r="AC749" s="112">
        <v>0</v>
      </c>
      <c r="AD749" s="112">
        <v>0</v>
      </c>
      <c r="AE749" s="112">
        <v>0</v>
      </c>
      <c r="AF749" s="112">
        <v>0</v>
      </c>
      <c r="AG749" s="113">
        <v>0</v>
      </c>
    </row>
    <row r="750" spans="1:33" x14ac:dyDescent="0.2">
      <c r="A750" s="101">
        <v>497</v>
      </c>
      <c r="B750" s="102">
        <v>497117091</v>
      </c>
      <c r="C750" s="103" t="s">
        <v>543</v>
      </c>
      <c r="D750" s="104">
        <v>117</v>
      </c>
      <c r="E750" s="103" t="s">
        <v>149</v>
      </c>
      <c r="F750" s="104">
        <v>91</v>
      </c>
      <c r="G750" s="103" t="s">
        <v>123</v>
      </c>
      <c r="H750" s="105">
        <v>1</v>
      </c>
      <c r="I750" s="106">
        <v>9076</v>
      </c>
      <c r="J750" s="106">
        <v>11664</v>
      </c>
      <c r="K750" s="106">
        <v>0</v>
      </c>
      <c r="L750" s="106">
        <v>937.65</v>
      </c>
      <c r="M750" s="107">
        <v>21677.65</v>
      </c>
      <c r="O750" s="108">
        <v>0</v>
      </c>
      <c r="P750" s="105">
        <v>0</v>
      </c>
      <c r="Q750" s="109">
        <v>0.09</v>
      </c>
      <c r="R750" s="109">
        <v>2.0662821996999779E-2</v>
      </c>
      <c r="S750" s="110">
        <v>0</v>
      </c>
      <c r="U750" s="111">
        <v>20740</v>
      </c>
      <c r="V750" s="112">
        <v>0</v>
      </c>
      <c r="W750" s="112">
        <v>0</v>
      </c>
      <c r="X750" s="112">
        <v>0</v>
      </c>
      <c r="Y750" s="112">
        <v>938</v>
      </c>
      <c r="Z750" s="113">
        <v>21678</v>
      </c>
      <c r="AA750" s="93"/>
      <c r="AB750" s="111">
        <v>0</v>
      </c>
      <c r="AC750" s="112">
        <v>0</v>
      </c>
      <c r="AD750" s="112">
        <v>0</v>
      </c>
      <c r="AE750" s="112">
        <v>0</v>
      </c>
      <c r="AF750" s="112">
        <v>0</v>
      </c>
      <c r="AG750" s="113">
        <v>0</v>
      </c>
    </row>
    <row r="751" spans="1:33" x14ac:dyDescent="0.2">
      <c r="A751" s="101">
        <v>497</v>
      </c>
      <c r="B751" s="102">
        <v>497117111</v>
      </c>
      <c r="C751" s="103" t="s">
        <v>543</v>
      </c>
      <c r="D751" s="104">
        <v>117</v>
      </c>
      <c r="E751" s="103" t="s">
        <v>149</v>
      </c>
      <c r="F751" s="104">
        <v>111</v>
      </c>
      <c r="G751" s="103" t="s">
        <v>143</v>
      </c>
      <c r="H751" s="105">
        <v>10</v>
      </c>
      <c r="I751" s="106">
        <v>9487</v>
      </c>
      <c r="J751" s="106">
        <v>3337</v>
      </c>
      <c r="K751" s="106">
        <v>0</v>
      </c>
      <c r="L751" s="106">
        <v>937.65</v>
      </c>
      <c r="M751" s="107">
        <v>13761.65</v>
      </c>
      <c r="O751" s="108">
        <v>0</v>
      </c>
      <c r="P751" s="105">
        <v>0</v>
      </c>
      <c r="Q751" s="109">
        <v>0.09</v>
      </c>
      <c r="R751" s="109">
        <v>2.8924139888017043E-2</v>
      </c>
      <c r="S751" s="110">
        <v>0</v>
      </c>
      <c r="U751" s="111">
        <v>128240</v>
      </c>
      <c r="V751" s="112">
        <v>0</v>
      </c>
      <c r="W751" s="112">
        <v>0</v>
      </c>
      <c r="X751" s="112">
        <v>0</v>
      </c>
      <c r="Y751" s="112">
        <v>9377</v>
      </c>
      <c r="Z751" s="113">
        <v>137617</v>
      </c>
      <c r="AA751" s="93"/>
      <c r="AB751" s="111">
        <v>0</v>
      </c>
      <c r="AC751" s="112">
        <v>0</v>
      </c>
      <c r="AD751" s="112">
        <v>0</v>
      </c>
      <c r="AE751" s="112">
        <v>0</v>
      </c>
      <c r="AF751" s="112">
        <v>0</v>
      </c>
      <c r="AG751" s="113">
        <v>0</v>
      </c>
    </row>
    <row r="752" spans="1:33" x14ac:dyDescent="0.2">
      <c r="A752" s="101">
        <v>497</v>
      </c>
      <c r="B752" s="102">
        <v>497117114</v>
      </c>
      <c r="C752" s="103" t="s">
        <v>543</v>
      </c>
      <c r="D752" s="104">
        <v>117</v>
      </c>
      <c r="E752" s="103" t="s">
        <v>149</v>
      </c>
      <c r="F752" s="104">
        <v>114</v>
      </c>
      <c r="G752" s="103" t="s">
        <v>146</v>
      </c>
      <c r="H752" s="105">
        <v>12</v>
      </c>
      <c r="I752" s="106">
        <v>9626</v>
      </c>
      <c r="J752" s="106">
        <v>1989</v>
      </c>
      <c r="K752" s="106">
        <v>0</v>
      </c>
      <c r="L752" s="106">
        <v>937.65</v>
      </c>
      <c r="M752" s="107">
        <v>12552.65</v>
      </c>
      <c r="O752" s="108">
        <v>0</v>
      </c>
      <c r="P752" s="105">
        <v>0</v>
      </c>
      <c r="Q752" s="109">
        <v>0.18</v>
      </c>
      <c r="R752" s="109">
        <v>4.2561015667832498E-2</v>
      </c>
      <c r="S752" s="110">
        <v>0</v>
      </c>
      <c r="U752" s="111">
        <v>139380</v>
      </c>
      <c r="V752" s="112">
        <v>0</v>
      </c>
      <c r="W752" s="112">
        <v>0</v>
      </c>
      <c r="X752" s="112">
        <v>0</v>
      </c>
      <c r="Y752" s="112">
        <v>11253</v>
      </c>
      <c r="Z752" s="113">
        <v>150633</v>
      </c>
      <c r="AA752" s="93"/>
      <c r="AB752" s="111">
        <v>0</v>
      </c>
      <c r="AC752" s="112">
        <v>0</v>
      </c>
      <c r="AD752" s="112">
        <v>0</v>
      </c>
      <c r="AE752" s="112">
        <v>0</v>
      </c>
      <c r="AF752" s="112">
        <v>0</v>
      </c>
      <c r="AG752" s="113">
        <v>0</v>
      </c>
    </row>
    <row r="753" spans="1:33" x14ac:dyDescent="0.2">
      <c r="A753" s="101">
        <v>497</v>
      </c>
      <c r="B753" s="102">
        <v>497117117</v>
      </c>
      <c r="C753" s="103" t="s">
        <v>543</v>
      </c>
      <c r="D753" s="104">
        <v>117</v>
      </c>
      <c r="E753" s="103" t="s">
        <v>149</v>
      </c>
      <c r="F753" s="104">
        <v>117</v>
      </c>
      <c r="G753" s="103" t="s">
        <v>149</v>
      </c>
      <c r="H753" s="105">
        <v>33</v>
      </c>
      <c r="I753" s="106">
        <v>9329</v>
      </c>
      <c r="J753" s="106">
        <v>4205</v>
      </c>
      <c r="K753" s="106">
        <v>0</v>
      </c>
      <c r="L753" s="106">
        <v>937.65</v>
      </c>
      <c r="M753" s="107">
        <v>14471.65</v>
      </c>
      <c r="O753" s="108">
        <v>0</v>
      </c>
      <c r="P753" s="105">
        <v>0</v>
      </c>
      <c r="Q753" s="109">
        <v>0.09</v>
      </c>
      <c r="R753" s="109">
        <v>7.5088847339413137E-2</v>
      </c>
      <c r="S753" s="110">
        <v>0</v>
      </c>
      <c r="U753" s="111">
        <v>446622</v>
      </c>
      <c r="V753" s="112">
        <v>0</v>
      </c>
      <c r="W753" s="112">
        <v>0</v>
      </c>
      <c r="X753" s="112">
        <v>0</v>
      </c>
      <c r="Y753" s="112">
        <v>30943</v>
      </c>
      <c r="Z753" s="113">
        <v>477565</v>
      </c>
      <c r="AA753" s="93"/>
      <c r="AB753" s="111">
        <v>2</v>
      </c>
      <c r="AC753" s="112">
        <v>0</v>
      </c>
      <c r="AD753" s="112">
        <v>0</v>
      </c>
      <c r="AE753" s="112">
        <v>0</v>
      </c>
      <c r="AF753" s="112">
        <v>0</v>
      </c>
      <c r="AG753" s="113">
        <v>0</v>
      </c>
    </row>
    <row r="754" spans="1:33" x14ac:dyDescent="0.2">
      <c r="A754" s="101">
        <v>497</v>
      </c>
      <c r="B754" s="102">
        <v>497117137</v>
      </c>
      <c r="C754" s="103" t="s">
        <v>543</v>
      </c>
      <c r="D754" s="104">
        <v>117</v>
      </c>
      <c r="E754" s="103" t="s">
        <v>149</v>
      </c>
      <c r="F754" s="104">
        <v>137</v>
      </c>
      <c r="G754" s="103" t="s">
        <v>169</v>
      </c>
      <c r="H754" s="105">
        <v>38</v>
      </c>
      <c r="I754" s="106">
        <v>10300</v>
      </c>
      <c r="J754" s="106">
        <v>13</v>
      </c>
      <c r="K754" s="106">
        <v>0</v>
      </c>
      <c r="L754" s="106">
        <v>937.65</v>
      </c>
      <c r="M754" s="107">
        <v>11250.65</v>
      </c>
      <c r="O754" s="108">
        <v>0</v>
      </c>
      <c r="P754" s="105">
        <v>0</v>
      </c>
      <c r="Q754" s="109">
        <v>0.18</v>
      </c>
      <c r="R754" s="109">
        <v>0.12746053123054191</v>
      </c>
      <c r="S754" s="110">
        <v>0</v>
      </c>
      <c r="U754" s="111">
        <v>391894</v>
      </c>
      <c r="V754" s="112">
        <v>0</v>
      </c>
      <c r="W754" s="112">
        <v>0</v>
      </c>
      <c r="X754" s="112">
        <v>0</v>
      </c>
      <c r="Y754" s="112">
        <v>35633</v>
      </c>
      <c r="Z754" s="113">
        <v>427527</v>
      </c>
      <c r="AA754" s="93"/>
      <c r="AB754" s="111">
        <v>3</v>
      </c>
      <c r="AC754" s="112">
        <v>0</v>
      </c>
      <c r="AD754" s="112">
        <v>0</v>
      </c>
      <c r="AE754" s="112">
        <v>0</v>
      </c>
      <c r="AF754" s="112">
        <v>0</v>
      </c>
      <c r="AG754" s="113">
        <v>0</v>
      </c>
    </row>
    <row r="755" spans="1:33" x14ac:dyDescent="0.2">
      <c r="A755" s="101">
        <v>497</v>
      </c>
      <c r="B755" s="102">
        <v>497117154</v>
      </c>
      <c r="C755" s="103" t="s">
        <v>543</v>
      </c>
      <c r="D755" s="104">
        <v>117</v>
      </c>
      <c r="E755" s="103" t="s">
        <v>149</v>
      </c>
      <c r="F755" s="104">
        <v>154</v>
      </c>
      <c r="G755" s="103" t="s">
        <v>186</v>
      </c>
      <c r="H755" s="105">
        <v>6</v>
      </c>
      <c r="I755" s="106">
        <v>9114</v>
      </c>
      <c r="J755" s="106">
        <v>11373</v>
      </c>
      <c r="K755" s="106">
        <v>0</v>
      </c>
      <c r="L755" s="106">
        <v>937.65</v>
      </c>
      <c r="M755" s="107">
        <v>21424.65</v>
      </c>
      <c r="O755" s="108">
        <v>0</v>
      </c>
      <c r="P755" s="105">
        <v>0</v>
      </c>
      <c r="Q755" s="109">
        <v>0.09</v>
      </c>
      <c r="R755" s="109">
        <v>5.0681843091618141E-2</v>
      </c>
      <c r="S755" s="110">
        <v>0</v>
      </c>
      <c r="U755" s="111">
        <v>122922</v>
      </c>
      <c r="V755" s="112">
        <v>0</v>
      </c>
      <c r="W755" s="112">
        <v>0</v>
      </c>
      <c r="X755" s="112">
        <v>0</v>
      </c>
      <c r="Y755" s="112">
        <v>5626</v>
      </c>
      <c r="Z755" s="113">
        <v>128548</v>
      </c>
      <c r="AA755" s="93"/>
      <c r="AB755" s="111">
        <v>0</v>
      </c>
      <c r="AC755" s="112">
        <v>0</v>
      </c>
      <c r="AD755" s="112">
        <v>0</v>
      </c>
      <c r="AE755" s="112">
        <v>0</v>
      </c>
      <c r="AF755" s="112">
        <v>0</v>
      </c>
      <c r="AG755" s="113">
        <v>0</v>
      </c>
    </row>
    <row r="756" spans="1:33" x14ac:dyDescent="0.2">
      <c r="A756" s="101">
        <v>497</v>
      </c>
      <c r="B756" s="102">
        <v>497117159</v>
      </c>
      <c r="C756" s="103" t="s">
        <v>543</v>
      </c>
      <c r="D756" s="104">
        <v>117</v>
      </c>
      <c r="E756" s="103" t="s">
        <v>149</v>
      </c>
      <c r="F756" s="104">
        <v>159</v>
      </c>
      <c r="G756" s="103" t="s">
        <v>191</v>
      </c>
      <c r="H756" s="105">
        <v>7</v>
      </c>
      <c r="I756" s="106">
        <v>9530</v>
      </c>
      <c r="J756" s="106">
        <v>4350</v>
      </c>
      <c r="K756" s="106">
        <v>0</v>
      </c>
      <c r="L756" s="106">
        <v>937.65</v>
      </c>
      <c r="M756" s="107">
        <v>14817.65</v>
      </c>
      <c r="O756" s="108">
        <v>0</v>
      </c>
      <c r="P756" s="105">
        <v>0</v>
      </c>
      <c r="Q756" s="109">
        <v>0.09</v>
      </c>
      <c r="R756" s="109">
        <v>4.3669385826577518E-3</v>
      </c>
      <c r="S756" s="110">
        <v>0</v>
      </c>
      <c r="U756" s="111">
        <v>97160</v>
      </c>
      <c r="V756" s="112">
        <v>0</v>
      </c>
      <c r="W756" s="112">
        <v>0</v>
      </c>
      <c r="X756" s="112">
        <v>0</v>
      </c>
      <c r="Y756" s="112">
        <v>6565</v>
      </c>
      <c r="Z756" s="113">
        <v>103725</v>
      </c>
      <c r="AA756" s="93"/>
      <c r="AB756" s="111">
        <v>0</v>
      </c>
      <c r="AC756" s="112">
        <v>0</v>
      </c>
      <c r="AD756" s="112">
        <v>0</v>
      </c>
      <c r="AE756" s="112">
        <v>0</v>
      </c>
      <c r="AF756" s="112">
        <v>0</v>
      </c>
      <c r="AG756" s="113">
        <v>0</v>
      </c>
    </row>
    <row r="757" spans="1:33" x14ac:dyDescent="0.2">
      <c r="A757" s="101">
        <v>497</v>
      </c>
      <c r="B757" s="102">
        <v>497117210</v>
      </c>
      <c r="C757" s="103" t="s">
        <v>543</v>
      </c>
      <c r="D757" s="104">
        <v>117</v>
      </c>
      <c r="E757" s="103" t="s">
        <v>149</v>
      </c>
      <c r="F757" s="104">
        <v>210</v>
      </c>
      <c r="G757" s="103" t="s">
        <v>242</v>
      </c>
      <c r="H757" s="105">
        <v>64</v>
      </c>
      <c r="I757" s="106">
        <v>9599</v>
      </c>
      <c r="J757" s="106">
        <v>3077</v>
      </c>
      <c r="K757" s="106">
        <v>0</v>
      </c>
      <c r="L757" s="106">
        <v>937.65</v>
      </c>
      <c r="M757" s="107">
        <v>13613.65</v>
      </c>
      <c r="O757" s="108">
        <v>0</v>
      </c>
      <c r="P757" s="105">
        <v>0</v>
      </c>
      <c r="Q757" s="109">
        <v>0.09</v>
      </c>
      <c r="R757" s="109">
        <v>6.5217375392491311E-2</v>
      </c>
      <c r="S757" s="110">
        <v>0</v>
      </c>
      <c r="U757" s="111">
        <v>811264</v>
      </c>
      <c r="V757" s="112">
        <v>0</v>
      </c>
      <c r="W757" s="112">
        <v>0</v>
      </c>
      <c r="X757" s="112">
        <v>0</v>
      </c>
      <c r="Y757" s="112">
        <v>60009</v>
      </c>
      <c r="Z757" s="113">
        <v>871273</v>
      </c>
      <c r="AA757" s="93"/>
      <c r="AB757" s="111">
        <v>3</v>
      </c>
      <c r="AC757" s="112">
        <v>0</v>
      </c>
      <c r="AD757" s="112">
        <v>0</v>
      </c>
      <c r="AE757" s="112">
        <v>0</v>
      </c>
      <c r="AF757" s="112">
        <v>0</v>
      </c>
      <c r="AG757" s="113">
        <v>0</v>
      </c>
    </row>
    <row r="758" spans="1:33" x14ac:dyDescent="0.2">
      <c r="A758" s="101">
        <v>497</v>
      </c>
      <c r="B758" s="102">
        <v>497117223</v>
      </c>
      <c r="C758" s="103" t="s">
        <v>543</v>
      </c>
      <c r="D758" s="104">
        <v>117</v>
      </c>
      <c r="E758" s="103" t="s">
        <v>149</v>
      </c>
      <c r="F758" s="104">
        <v>223</v>
      </c>
      <c r="G758" s="103" t="s">
        <v>255</v>
      </c>
      <c r="H758" s="105">
        <v>4</v>
      </c>
      <c r="I758" s="106">
        <v>9111</v>
      </c>
      <c r="J758" s="106">
        <v>1211</v>
      </c>
      <c r="K758" s="106">
        <v>0</v>
      </c>
      <c r="L758" s="106">
        <v>937.65</v>
      </c>
      <c r="M758" s="107">
        <v>11259.65</v>
      </c>
      <c r="O758" s="108">
        <v>0</v>
      </c>
      <c r="P758" s="105">
        <v>0</v>
      </c>
      <c r="Q758" s="109">
        <v>0.18</v>
      </c>
      <c r="R758" s="109">
        <v>5.0362623209113059E-3</v>
      </c>
      <c r="S758" s="110">
        <v>0</v>
      </c>
      <c r="U758" s="111">
        <v>41288</v>
      </c>
      <c r="V758" s="112">
        <v>0</v>
      </c>
      <c r="W758" s="112">
        <v>0</v>
      </c>
      <c r="X758" s="112">
        <v>0</v>
      </c>
      <c r="Y758" s="112">
        <v>3752</v>
      </c>
      <c r="Z758" s="113">
        <v>45040</v>
      </c>
      <c r="AA758" s="93"/>
      <c r="AB758" s="111">
        <v>0</v>
      </c>
      <c r="AC758" s="112">
        <v>0</v>
      </c>
      <c r="AD758" s="112">
        <v>0</v>
      </c>
      <c r="AE758" s="112">
        <v>0</v>
      </c>
      <c r="AF758" s="112">
        <v>0</v>
      </c>
      <c r="AG758" s="113">
        <v>0</v>
      </c>
    </row>
    <row r="759" spans="1:33" x14ac:dyDescent="0.2">
      <c r="A759" s="101">
        <v>497</v>
      </c>
      <c r="B759" s="102">
        <v>497117272</v>
      </c>
      <c r="C759" s="103" t="s">
        <v>543</v>
      </c>
      <c r="D759" s="104">
        <v>117</v>
      </c>
      <c r="E759" s="103" t="s">
        <v>149</v>
      </c>
      <c r="F759" s="104">
        <v>272</v>
      </c>
      <c r="G759" s="103" t="s">
        <v>304</v>
      </c>
      <c r="H759" s="105">
        <v>2</v>
      </c>
      <c r="I759" s="106">
        <v>8995</v>
      </c>
      <c r="J759" s="106">
        <v>11305</v>
      </c>
      <c r="K759" s="106">
        <v>0</v>
      </c>
      <c r="L759" s="106">
        <v>937.65</v>
      </c>
      <c r="M759" s="107">
        <v>21237.65</v>
      </c>
      <c r="O759" s="108">
        <v>0</v>
      </c>
      <c r="P759" s="105">
        <v>0</v>
      </c>
      <c r="Q759" s="109">
        <v>0.09</v>
      </c>
      <c r="R759" s="109">
        <v>1.4854846049090939E-2</v>
      </c>
      <c r="S759" s="110">
        <v>0</v>
      </c>
      <c r="U759" s="111">
        <v>40600</v>
      </c>
      <c r="V759" s="112">
        <v>0</v>
      </c>
      <c r="W759" s="112">
        <v>0</v>
      </c>
      <c r="X759" s="112">
        <v>0</v>
      </c>
      <c r="Y759" s="112">
        <v>1876</v>
      </c>
      <c r="Z759" s="113">
        <v>42476</v>
      </c>
      <c r="AA759" s="93"/>
      <c r="AB759" s="111">
        <v>0</v>
      </c>
      <c r="AC759" s="112">
        <v>0</v>
      </c>
      <c r="AD759" s="112">
        <v>0</v>
      </c>
      <c r="AE759" s="112">
        <v>0</v>
      </c>
      <c r="AF759" s="112">
        <v>0</v>
      </c>
      <c r="AG759" s="113">
        <v>0</v>
      </c>
    </row>
    <row r="760" spans="1:33" x14ac:dyDescent="0.2">
      <c r="A760" s="101">
        <v>497</v>
      </c>
      <c r="B760" s="102">
        <v>497117278</v>
      </c>
      <c r="C760" s="103" t="s">
        <v>543</v>
      </c>
      <c r="D760" s="104">
        <v>117</v>
      </c>
      <c r="E760" s="103" t="s">
        <v>149</v>
      </c>
      <c r="F760" s="104">
        <v>278</v>
      </c>
      <c r="G760" s="103" t="s">
        <v>310</v>
      </c>
      <c r="H760" s="105">
        <v>41</v>
      </c>
      <c r="I760" s="106">
        <v>9520</v>
      </c>
      <c r="J760" s="106">
        <v>2537</v>
      </c>
      <c r="K760" s="106">
        <v>0</v>
      </c>
      <c r="L760" s="106">
        <v>937.65</v>
      </c>
      <c r="M760" s="107">
        <v>12994.65</v>
      </c>
      <c r="O760" s="108">
        <v>0</v>
      </c>
      <c r="P760" s="105">
        <v>0</v>
      </c>
      <c r="Q760" s="109">
        <v>0.09</v>
      </c>
      <c r="R760" s="109">
        <v>5.9553014420781897E-2</v>
      </c>
      <c r="S760" s="110">
        <v>0</v>
      </c>
      <c r="U760" s="111">
        <v>494337</v>
      </c>
      <c r="V760" s="112">
        <v>0</v>
      </c>
      <c r="W760" s="112">
        <v>0</v>
      </c>
      <c r="X760" s="112">
        <v>0</v>
      </c>
      <c r="Y760" s="112">
        <v>38443</v>
      </c>
      <c r="Z760" s="113">
        <v>532780</v>
      </c>
      <c r="AA760" s="93"/>
      <c r="AB760" s="111">
        <v>1</v>
      </c>
      <c r="AC760" s="112">
        <v>0</v>
      </c>
      <c r="AD760" s="112">
        <v>0</v>
      </c>
      <c r="AE760" s="112">
        <v>0</v>
      </c>
      <c r="AF760" s="112">
        <v>0</v>
      </c>
      <c r="AG760" s="113">
        <v>0</v>
      </c>
    </row>
    <row r="761" spans="1:33" x14ac:dyDescent="0.2">
      <c r="A761" s="101">
        <v>497</v>
      </c>
      <c r="B761" s="102">
        <v>497117281</v>
      </c>
      <c r="C761" s="103" t="s">
        <v>543</v>
      </c>
      <c r="D761" s="104">
        <v>117</v>
      </c>
      <c r="E761" s="103" t="s">
        <v>149</v>
      </c>
      <c r="F761" s="104">
        <v>281</v>
      </c>
      <c r="G761" s="103" t="s">
        <v>313</v>
      </c>
      <c r="H761" s="105">
        <v>81</v>
      </c>
      <c r="I761" s="106">
        <v>11824</v>
      </c>
      <c r="J761" s="106">
        <v>91</v>
      </c>
      <c r="K761" s="106">
        <v>0</v>
      </c>
      <c r="L761" s="106">
        <v>937.65</v>
      </c>
      <c r="M761" s="107">
        <v>12852.65</v>
      </c>
      <c r="O761" s="108">
        <v>0</v>
      </c>
      <c r="P761" s="105">
        <v>0</v>
      </c>
      <c r="Q761" s="109">
        <v>0.18</v>
      </c>
      <c r="R761" s="109">
        <v>0.13543295381386494</v>
      </c>
      <c r="S761" s="110">
        <v>0</v>
      </c>
      <c r="U761" s="111">
        <v>965115</v>
      </c>
      <c r="V761" s="112">
        <v>0</v>
      </c>
      <c r="W761" s="112">
        <v>0</v>
      </c>
      <c r="X761" s="112">
        <v>0</v>
      </c>
      <c r="Y761" s="112">
        <v>75949</v>
      </c>
      <c r="Z761" s="113">
        <v>1041064</v>
      </c>
      <c r="AA761" s="93"/>
      <c r="AB761" s="111">
        <v>5</v>
      </c>
      <c r="AC761" s="112">
        <v>0</v>
      </c>
      <c r="AD761" s="112">
        <v>0</v>
      </c>
      <c r="AE761" s="112">
        <v>0</v>
      </c>
      <c r="AF761" s="112">
        <v>0</v>
      </c>
      <c r="AG761" s="113">
        <v>0</v>
      </c>
    </row>
    <row r="762" spans="1:33" x14ac:dyDescent="0.2">
      <c r="A762" s="101">
        <v>497</v>
      </c>
      <c r="B762" s="102">
        <v>497117325</v>
      </c>
      <c r="C762" s="103" t="s">
        <v>543</v>
      </c>
      <c r="D762" s="104">
        <v>117</v>
      </c>
      <c r="E762" s="103" t="s">
        <v>149</v>
      </c>
      <c r="F762" s="104">
        <v>325</v>
      </c>
      <c r="G762" s="103" t="s">
        <v>357</v>
      </c>
      <c r="H762" s="105">
        <v>7</v>
      </c>
      <c r="I762" s="106">
        <v>10265</v>
      </c>
      <c r="J762" s="106">
        <v>1422</v>
      </c>
      <c r="K762" s="106">
        <v>0</v>
      </c>
      <c r="L762" s="106">
        <v>937.65</v>
      </c>
      <c r="M762" s="107">
        <v>12624.65</v>
      </c>
      <c r="O762" s="108">
        <v>0</v>
      </c>
      <c r="P762" s="105">
        <v>0</v>
      </c>
      <c r="Q762" s="109">
        <v>0.09</v>
      </c>
      <c r="R762" s="109">
        <v>1.1052407314484307E-2</v>
      </c>
      <c r="S762" s="110">
        <v>0</v>
      </c>
      <c r="U762" s="111">
        <v>81809</v>
      </c>
      <c r="V762" s="112">
        <v>0</v>
      </c>
      <c r="W762" s="112">
        <v>0</v>
      </c>
      <c r="X762" s="112">
        <v>0</v>
      </c>
      <c r="Y762" s="112">
        <v>6565</v>
      </c>
      <c r="Z762" s="113">
        <v>88374</v>
      </c>
      <c r="AA762" s="93"/>
      <c r="AB762" s="111">
        <v>0</v>
      </c>
      <c r="AC762" s="112">
        <v>0</v>
      </c>
      <c r="AD762" s="112">
        <v>0</v>
      </c>
      <c r="AE762" s="112">
        <v>0</v>
      </c>
      <c r="AF762" s="112">
        <v>0</v>
      </c>
      <c r="AG762" s="113">
        <v>0</v>
      </c>
    </row>
    <row r="763" spans="1:33" x14ac:dyDescent="0.2">
      <c r="A763" s="101">
        <v>497</v>
      </c>
      <c r="B763" s="102">
        <v>497117327</v>
      </c>
      <c r="C763" s="103" t="s">
        <v>543</v>
      </c>
      <c r="D763" s="104">
        <v>117</v>
      </c>
      <c r="E763" s="103" t="s">
        <v>149</v>
      </c>
      <c r="F763" s="104">
        <v>327</v>
      </c>
      <c r="G763" s="103" t="s">
        <v>359</v>
      </c>
      <c r="H763" s="105">
        <v>3</v>
      </c>
      <c r="I763" s="106">
        <v>9123</v>
      </c>
      <c r="J763" s="106">
        <v>7622</v>
      </c>
      <c r="K763" s="106">
        <v>0</v>
      </c>
      <c r="L763" s="106">
        <v>937.65</v>
      </c>
      <c r="M763" s="107">
        <v>17682.650000000001</v>
      </c>
      <c r="O763" s="108">
        <v>0</v>
      </c>
      <c r="P763" s="105">
        <v>0</v>
      </c>
      <c r="Q763" s="109">
        <v>0.09</v>
      </c>
      <c r="R763" s="109">
        <v>3.2284600290418353E-2</v>
      </c>
      <c r="S763" s="110">
        <v>0</v>
      </c>
      <c r="U763" s="111">
        <v>50235</v>
      </c>
      <c r="V763" s="112">
        <v>0</v>
      </c>
      <c r="W763" s="112">
        <v>0</v>
      </c>
      <c r="X763" s="112">
        <v>0</v>
      </c>
      <c r="Y763" s="112">
        <v>2814</v>
      </c>
      <c r="Z763" s="113">
        <v>53049</v>
      </c>
      <c r="AA763" s="93"/>
      <c r="AB763" s="111">
        <v>0</v>
      </c>
      <c r="AC763" s="112">
        <v>0</v>
      </c>
      <c r="AD763" s="112">
        <v>0</v>
      </c>
      <c r="AE763" s="112">
        <v>0</v>
      </c>
      <c r="AF763" s="112">
        <v>0</v>
      </c>
      <c r="AG763" s="113">
        <v>0</v>
      </c>
    </row>
    <row r="764" spans="1:33" x14ac:dyDescent="0.2">
      <c r="A764" s="101">
        <v>497</v>
      </c>
      <c r="B764" s="102">
        <v>497117332</v>
      </c>
      <c r="C764" s="103" t="s">
        <v>543</v>
      </c>
      <c r="D764" s="104">
        <v>117</v>
      </c>
      <c r="E764" s="103" t="s">
        <v>149</v>
      </c>
      <c r="F764" s="104">
        <v>332</v>
      </c>
      <c r="G764" s="103" t="s">
        <v>364</v>
      </c>
      <c r="H764" s="105">
        <v>3</v>
      </c>
      <c r="I764" s="106">
        <v>8954</v>
      </c>
      <c r="J764" s="106">
        <v>828</v>
      </c>
      <c r="K764" s="106">
        <v>0</v>
      </c>
      <c r="L764" s="106">
        <v>937.65</v>
      </c>
      <c r="M764" s="107">
        <v>10719.65</v>
      </c>
      <c r="O764" s="108">
        <v>0</v>
      </c>
      <c r="P764" s="105">
        <v>0</v>
      </c>
      <c r="Q764" s="109">
        <v>0.09</v>
      </c>
      <c r="R764" s="109">
        <v>2.143496505616516E-2</v>
      </c>
      <c r="S764" s="110">
        <v>0</v>
      </c>
      <c r="U764" s="111">
        <v>29346</v>
      </c>
      <c r="V764" s="112">
        <v>0</v>
      </c>
      <c r="W764" s="112">
        <v>0</v>
      </c>
      <c r="X764" s="112">
        <v>0</v>
      </c>
      <c r="Y764" s="112">
        <v>2814</v>
      </c>
      <c r="Z764" s="113">
        <v>32160</v>
      </c>
      <c r="AA764" s="93"/>
      <c r="AB764" s="111">
        <v>0</v>
      </c>
      <c r="AC764" s="112">
        <v>0</v>
      </c>
      <c r="AD764" s="112">
        <v>0</v>
      </c>
      <c r="AE764" s="112">
        <v>0</v>
      </c>
      <c r="AF764" s="112">
        <v>0</v>
      </c>
      <c r="AG764" s="113">
        <v>0</v>
      </c>
    </row>
    <row r="765" spans="1:33" x14ac:dyDescent="0.2">
      <c r="A765" s="101">
        <v>497</v>
      </c>
      <c r="B765" s="102">
        <v>497117340</v>
      </c>
      <c r="C765" s="103" t="s">
        <v>543</v>
      </c>
      <c r="D765" s="104">
        <v>117</v>
      </c>
      <c r="E765" s="103" t="s">
        <v>149</v>
      </c>
      <c r="F765" s="104">
        <v>340</v>
      </c>
      <c r="G765" s="103" t="s">
        <v>372</v>
      </c>
      <c r="H765" s="105">
        <v>4</v>
      </c>
      <c r="I765" s="106">
        <v>11809</v>
      </c>
      <c r="J765" s="106">
        <v>5598</v>
      </c>
      <c r="K765" s="106">
        <v>0</v>
      </c>
      <c r="L765" s="106">
        <v>937.65</v>
      </c>
      <c r="M765" s="107">
        <v>18344.650000000001</v>
      </c>
      <c r="O765" s="108">
        <v>0</v>
      </c>
      <c r="P765" s="105">
        <v>0</v>
      </c>
      <c r="Q765" s="109">
        <v>0.09</v>
      </c>
      <c r="R765" s="109">
        <v>7.4248514049156153E-2</v>
      </c>
      <c r="S765" s="110">
        <v>0</v>
      </c>
      <c r="U765" s="111">
        <v>69628</v>
      </c>
      <c r="V765" s="112">
        <v>0</v>
      </c>
      <c r="W765" s="112">
        <v>0</v>
      </c>
      <c r="X765" s="112">
        <v>0</v>
      </c>
      <c r="Y765" s="112">
        <v>3751</v>
      </c>
      <c r="Z765" s="113">
        <v>73379</v>
      </c>
      <c r="AA765" s="93"/>
      <c r="AB765" s="111">
        <v>0</v>
      </c>
      <c r="AC765" s="112">
        <v>0</v>
      </c>
      <c r="AD765" s="112">
        <v>0</v>
      </c>
      <c r="AE765" s="112">
        <v>0</v>
      </c>
      <c r="AF765" s="112">
        <v>0</v>
      </c>
      <c r="AG765" s="113">
        <v>0</v>
      </c>
    </row>
    <row r="766" spans="1:33" x14ac:dyDescent="0.2">
      <c r="A766" s="101">
        <v>497</v>
      </c>
      <c r="B766" s="102">
        <v>497117605</v>
      </c>
      <c r="C766" s="103" t="s">
        <v>543</v>
      </c>
      <c r="D766" s="104">
        <v>117</v>
      </c>
      <c r="E766" s="103" t="s">
        <v>149</v>
      </c>
      <c r="F766" s="104">
        <v>605</v>
      </c>
      <c r="G766" s="103" t="s">
        <v>388</v>
      </c>
      <c r="H766" s="105">
        <v>55</v>
      </c>
      <c r="I766" s="106">
        <v>10596</v>
      </c>
      <c r="J766" s="106">
        <v>7894</v>
      </c>
      <c r="K766" s="106">
        <v>0</v>
      </c>
      <c r="L766" s="106">
        <v>937.65</v>
      </c>
      <c r="M766" s="107">
        <v>19427.650000000001</v>
      </c>
      <c r="O766" s="108">
        <v>0</v>
      </c>
      <c r="P766" s="105">
        <v>0</v>
      </c>
      <c r="Q766" s="109">
        <v>0.09</v>
      </c>
      <c r="R766" s="109">
        <v>6.2684699340371922E-2</v>
      </c>
      <c r="S766" s="110">
        <v>0</v>
      </c>
      <c r="U766" s="111">
        <v>1016950</v>
      </c>
      <c r="V766" s="112">
        <v>0</v>
      </c>
      <c r="W766" s="112">
        <v>0</v>
      </c>
      <c r="X766" s="112">
        <v>0</v>
      </c>
      <c r="Y766" s="112">
        <v>51572</v>
      </c>
      <c r="Z766" s="113">
        <v>1068522</v>
      </c>
      <c r="AA766" s="93"/>
      <c r="AB766" s="111">
        <v>0</v>
      </c>
      <c r="AC766" s="112">
        <v>0</v>
      </c>
      <c r="AD766" s="112">
        <v>0</v>
      </c>
      <c r="AE766" s="112">
        <v>0</v>
      </c>
      <c r="AF766" s="112">
        <v>0</v>
      </c>
      <c r="AG766" s="113">
        <v>0</v>
      </c>
    </row>
    <row r="767" spans="1:33" x14ac:dyDescent="0.2">
      <c r="A767" s="101">
        <v>497</v>
      </c>
      <c r="B767" s="102">
        <v>497117670</v>
      </c>
      <c r="C767" s="103" t="s">
        <v>543</v>
      </c>
      <c r="D767" s="104">
        <v>117</v>
      </c>
      <c r="E767" s="103" t="s">
        <v>149</v>
      </c>
      <c r="F767" s="104">
        <v>670</v>
      </c>
      <c r="G767" s="103" t="s">
        <v>406</v>
      </c>
      <c r="H767" s="105">
        <v>9</v>
      </c>
      <c r="I767" s="106">
        <v>9929</v>
      </c>
      <c r="J767" s="106">
        <v>6093</v>
      </c>
      <c r="K767" s="106">
        <v>0</v>
      </c>
      <c r="L767" s="106">
        <v>937.65</v>
      </c>
      <c r="M767" s="107">
        <v>16959.650000000001</v>
      </c>
      <c r="O767" s="108">
        <v>0</v>
      </c>
      <c r="P767" s="105">
        <v>0</v>
      </c>
      <c r="Q767" s="109">
        <v>0.09</v>
      </c>
      <c r="R767" s="109">
        <v>7.7762102826425372E-2</v>
      </c>
      <c r="S767" s="110">
        <v>0</v>
      </c>
      <c r="U767" s="111">
        <v>144198</v>
      </c>
      <c r="V767" s="112">
        <v>0</v>
      </c>
      <c r="W767" s="112">
        <v>0</v>
      </c>
      <c r="X767" s="112">
        <v>0</v>
      </c>
      <c r="Y767" s="112">
        <v>8439</v>
      </c>
      <c r="Z767" s="113">
        <v>152637</v>
      </c>
      <c r="AA767" s="93"/>
      <c r="AB767" s="111">
        <v>0</v>
      </c>
      <c r="AC767" s="112">
        <v>0</v>
      </c>
      <c r="AD767" s="112">
        <v>0</v>
      </c>
      <c r="AE767" s="112">
        <v>0</v>
      </c>
      <c r="AF767" s="112">
        <v>0</v>
      </c>
      <c r="AG767" s="113">
        <v>0</v>
      </c>
    </row>
    <row r="768" spans="1:33" x14ac:dyDescent="0.2">
      <c r="A768" s="101">
        <v>497</v>
      </c>
      <c r="B768" s="102">
        <v>497117674</v>
      </c>
      <c r="C768" s="103" t="s">
        <v>543</v>
      </c>
      <c r="D768" s="104">
        <v>117</v>
      </c>
      <c r="E768" s="103" t="s">
        <v>149</v>
      </c>
      <c r="F768" s="104">
        <v>674</v>
      </c>
      <c r="G768" s="103" t="s">
        <v>409</v>
      </c>
      <c r="H768" s="105">
        <v>15</v>
      </c>
      <c r="I768" s="106">
        <v>10940</v>
      </c>
      <c r="J768" s="106">
        <v>4056</v>
      </c>
      <c r="K768" s="106">
        <v>0</v>
      </c>
      <c r="L768" s="106">
        <v>937.65</v>
      </c>
      <c r="M768" s="107">
        <v>15933.65</v>
      </c>
      <c r="O768" s="108">
        <v>0</v>
      </c>
      <c r="P768" s="105">
        <v>0</v>
      </c>
      <c r="Q768" s="109">
        <v>0.09</v>
      </c>
      <c r="R768" s="109">
        <v>4.9555127930109882E-2</v>
      </c>
      <c r="S768" s="110">
        <v>0</v>
      </c>
      <c r="U768" s="111">
        <v>224940</v>
      </c>
      <c r="V768" s="112">
        <v>0</v>
      </c>
      <c r="W768" s="112">
        <v>0</v>
      </c>
      <c r="X768" s="112">
        <v>0</v>
      </c>
      <c r="Y768" s="112">
        <v>14066</v>
      </c>
      <c r="Z768" s="113">
        <v>239006</v>
      </c>
      <c r="AA768" s="93"/>
      <c r="AB768" s="111">
        <v>0</v>
      </c>
      <c r="AC768" s="112">
        <v>0</v>
      </c>
      <c r="AD768" s="112">
        <v>0</v>
      </c>
      <c r="AE768" s="112">
        <v>0</v>
      </c>
      <c r="AF768" s="112">
        <v>0</v>
      </c>
      <c r="AG768" s="113">
        <v>0</v>
      </c>
    </row>
    <row r="769" spans="1:33" x14ac:dyDescent="0.2">
      <c r="A769" s="101">
        <v>497</v>
      </c>
      <c r="B769" s="102">
        <v>497117680</v>
      </c>
      <c r="C769" s="103" t="s">
        <v>543</v>
      </c>
      <c r="D769" s="104">
        <v>117</v>
      </c>
      <c r="E769" s="103" t="s">
        <v>149</v>
      </c>
      <c r="F769" s="104">
        <v>680</v>
      </c>
      <c r="G769" s="103" t="s">
        <v>411</v>
      </c>
      <c r="H769" s="105">
        <v>1</v>
      </c>
      <c r="I769" s="106">
        <v>13666</v>
      </c>
      <c r="J769" s="106">
        <v>5186</v>
      </c>
      <c r="K769" s="106">
        <v>0</v>
      </c>
      <c r="L769" s="106">
        <v>937.65</v>
      </c>
      <c r="M769" s="107">
        <v>19789.650000000001</v>
      </c>
      <c r="O769" s="108">
        <v>0</v>
      </c>
      <c r="P769" s="105">
        <v>0</v>
      </c>
      <c r="Q769" s="109">
        <v>0.09</v>
      </c>
      <c r="R769" s="109">
        <v>3.1178934510177675E-3</v>
      </c>
      <c r="S769" s="110">
        <v>0</v>
      </c>
      <c r="U769" s="111">
        <v>18852</v>
      </c>
      <c r="V769" s="112">
        <v>0</v>
      </c>
      <c r="W769" s="112">
        <v>0</v>
      </c>
      <c r="X769" s="112">
        <v>0</v>
      </c>
      <c r="Y769" s="112">
        <v>938</v>
      </c>
      <c r="Z769" s="113">
        <v>19790</v>
      </c>
      <c r="AA769" s="93"/>
      <c r="AB769" s="111">
        <v>0</v>
      </c>
      <c r="AC769" s="112">
        <v>0</v>
      </c>
      <c r="AD769" s="112">
        <v>0</v>
      </c>
      <c r="AE769" s="112">
        <v>0</v>
      </c>
      <c r="AF769" s="112">
        <v>0</v>
      </c>
      <c r="AG769" s="113">
        <v>0</v>
      </c>
    </row>
    <row r="770" spans="1:33" x14ac:dyDescent="0.2">
      <c r="A770" s="101">
        <v>497</v>
      </c>
      <c r="B770" s="102">
        <v>497117683</v>
      </c>
      <c r="C770" s="103" t="s">
        <v>543</v>
      </c>
      <c r="D770" s="104">
        <v>117</v>
      </c>
      <c r="E770" s="103" t="s">
        <v>149</v>
      </c>
      <c r="F770" s="104">
        <v>683</v>
      </c>
      <c r="G770" s="103" t="s">
        <v>412</v>
      </c>
      <c r="H770" s="105">
        <v>4</v>
      </c>
      <c r="I770" s="106">
        <v>11523</v>
      </c>
      <c r="J770" s="106">
        <v>8798</v>
      </c>
      <c r="K770" s="106">
        <v>0</v>
      </c>
      <c r="L770" s="106">
        <v>937.65</v>
      </c>
      <c r="M770" s="107">
        <v>21258.65</v>
      </c>
      <c r="O770" s="108">
        <v>0</v>
      </c>
      <c r="P770" s="105">
        <v>0</v>
      </c>
      <c r="Q770" s="109">
        <v>0.09</v>
      </c>
      <c r="R770" s="109">
        <v>2.4009464998076355E-2</v>
      </c>
      <c r="S770" s="110">
        <v>0</v>
      </c>
      <c r="U770" s="111">
        <v>81284</v>
      </c>
      <c r="V770" s="112">
        <v>0</v>
      </c>
      <c r="W770" s="112">
        <v>0</v>
      </c>
      <c r="X770" s="112">
        <v>0</v>
      </c>
      <c r="Y770" s="112">
        <v>3751</v>
      </c>
      <c r="Z770" s="113">
        <v>85035</v>
      </c>
      <c r="AA770" s="93"/>
      <c r="AB770" s="111">
        <v>0</v>
      </c>
      <c r="AC770" s="112">
        <v>0</v>
      </c>
      <c r="AD770" s="112">
        <v>0</v>
      </c>
      <c r="AE770" s="112">
        <v>0</v>
      </c>
      <c r="AF770" s="112">
        <v>0</v>
      </c>
      <c r="AG770" s="113">
        <v>0</v>
      </c>
    </row>
    <row r="771" spans="1:33" x14ac:dyDescent="0.2">
      <c r="A771" s="101">
        <v>497</v>
      </c>
      <c r="B771" s="102">
        <v>497117750</v>
      </c>
      <c r="C771" s="103" t="s">
        <v>543</v>
      </c>
      <c r="D771" s="104">
        <v>117</v>
      </c>
      <c r="E771" s="103" t="s">
        <v>149</v>
      </c>
      <c r="F771" s="104">
        <v>750</v>
      </c>
      <c r="G771" s="103" t="s">
        <v>430</v>
      </c>
      <c r="H771" s="105">
        <v>1</v>
      </c>
      <c r="I771" s="106">
        <v>10556</v>
      </c>
      <c r="J771" s="106">
        <v>7649</v>
      </c>
      <c r="K771" s="106">
        <v>0</v>
      </c>
      <c r="L771" s="106">
        <v>937.65</v>
      </c>
      <c r="M771" s="107">
        <v>19142.650000000001</v>
      </c>
      <c r="O771" s="108">
        <v>0</v>
      </c>
      <c r="P771" s="105">
        <v>0</v>
      </c>
      <c r="Q771" s="109">
        <v>0.09</v>
      </c>
      <c r="R771" s="109">
        <v>3.2749664164218401E-2</v>
      </c>
      <c r="S771" s="110">
        <v>0</v>
      </c>
      <c r="U771" s="111">
        <v>18205</v>
      </c>
      <c r="V771" s="112">
        <v>0</v>
      </c>
      <c r="W771" s="112">
        <v>0</v>
      </c>
      <c r="X771" s="112">
        <v>0</v>
      </c>
      <c r="Y771" s="112">
        <v>938</v>
      </c>
      <c r="Z771" s="113">
        <v>19143</v>
      </c>
      <c r="AA771" s="93"/>
      <c r="AB771" s="111">
        <v>0</v>
      </c>
      <c r="AC771" s="112">
        <v>0</v>
      </c>
      <c r="AD771" s="112">
        <v>0</v>
      </c>
      <c r="AE771" s="112">
        <v>0</v>
      </c>
      <c r="AF771" s="112">
        <v>0</v>
      </c>
      <c r="AG771" s="113">
        <v>0</v>
      </c>
    </row>
    <row r="772" spans="1:33" x14ac:dyDescent="0.2">
      <c r="A772" s="101">
        <v>497</v>
      </c>
      <c r="B772" s="102">
        <v>497117755</v>
      </c>
      <c r="C772" s="103" t="s">
        <v>543</v>
      </c>
      <c r="D772" s="104">
        <v>117</v>
      </c>
      <c r="E772" s="103" t="s">
        <v>149</v>
      </c>
      <c r="F772" s="104">
        <v>755</v>
      </c>
      <c r="G772" s="103" t="s">
        <v>432</v>
      </c>
      <c r="H772" s="105">
        <v>2</v>
      </c>
      <c r="I772" s="106">
        <v>9670</v>
      </c>
      <c r="J772" s="106">
        <v>4043</v>
      </c>
      <c r="K772" s="106">
        <v>0</v>
      </c>
      <c r="L772" s="106">
        <v>937.65</v>
      </c>
      <c r="M772" s="107">
        <v>14650.65</v>
      </c>
      <c r="O772" s="108">
        <v>0</v>
      </c>
      <c r="P772" s="105">
        <v>0</v>
      </c>
      <c r="Q772" s="109">
        <v>0.09</v>
      </c>
      <c r="R772" s="109">
        <v>1.7536350268726325E-2</v>
      </c>
      <c r="S772" s="110">
        <v>0</v>
      </c>
      <c r="U772" s="111">
        <v>27426</v>
      </c>
      <c r="V772" s="112">
        <v>0</v>
      </c>
      <c r="W772" s="112">
        <v>0</v>
      </c>
      <c r="X772" s="112">
        <v>0</v>
      </c>
      <c r="Y772" s="112">
        <v>1876</v>
      </c>
      <c r="Z772" s="113">
        <v>29302</v>
      </c>
      <c r="AA772" s="93"/>
      <c r="AB772" s="111">
        <v>0</v>
      </c>
      <c r="AC772" s="112">
        <v>0</v>
      </c>
      <c r="AD772" s="112">
        <v>0</v>
      </c>
      <c r="AE772" s="112">
        <v>0</v>
      </c>
      <c r="AF772" s="112">
        <v>0</v>
      </c>
      <c r="AG772" s="113">
        <v>0</v>
      </c>
    </row>
    <row r="773" spans="1:33" x14ac:dyDescent="0.2">
      <c r="A773" s="101">
        <v>497</v>
      </c>
      <c r="B773" s="102">
        <v>497117766</v>
      </c>
      <c r="C773" s="103" t="s">
        <v>543</v>
      </c>
      <c r="D773" s="104">
        <v>117</v>
      </c>
      <c r="E773" s="103" t="s">
        <v>149</v>
      </c>
      <c r="F773" s="104">
        <v>766</v>
      </c>
      <c r="G773" s="103" t="s">
        <v>436</v>
      </c>
      <c r="H773" s="105">
        <v>2</v>
      </c>
      <c r="I773" s="106">
        <v>10556</v>
      </c>
      <c r="J773" s="106">
        <v>3369</v>
      </c>
      <c r="K773" s="106">
        <v>0</v>
      </c>
      <c r="L773" s="106">
        <v>937.65</v>
      </c>
      <c r="M773" s="107">
        <v>14862.65</v>
      </c>
      <c r="O773" s="108">
        <v>0</v>
      </c>
      <c r="P773" s="105">
        <v>0</v>
      </c>
      <c r="Q773" s="109">
        <v>0.09</v>
      </c>
      <c r="R773" s="109">
        <v>2.706330606161851E-3</v>
      </c>
      <c r="S773" s="110">
        <v>0</v>
      </c>
      <c r="U773" s="111">
        <v>27850</v>
      </c>
      <c r="V773" s="112">
        <v>0</v>
      </c>
      <c r="W773" s="112">
        <v>0</v>
      </c>
      <c r="X773" s="112">
        <v>0</v>
      </c>
      <c r="Y773" s="112">
        <v>1875</v>
      </c>
      <c r="Z773" s="113">
        <v>29725</v>
      </c>
      <c r="AA773" s="93"/>
      <c r="AB773" s="111">
        <v>0</v>
      </c>
      <c r="AC773" s="112">
        <v>0</v>
      </c>
      <c r="AD773" s="112">
        <v>0</v>
      </c>
      <c r="AE773" s="112">
        <v>0</v>
      </c>
      <c r="AF773" s="112">
        <v>0</v>
      </c>
      <c r="AG773" s="113">
        <v>0</v>
      </c>
    </row>
    <row r="774" spans="1:33" x14ac:dyDescent="0.2">
      <c r="A774" s="101">
        <v>498</v>
      </c>
      <c r="B774" s="102">
        <v>498281061</v>
      </c>
      <c r="C774" s="103" t="s">
        <v>544</v>
      </c>
      <c r="D774" s="104">
        <v>281</v>
      </c>
      <c r="E774" s="103" t="s">
        <v>313</v>
      </c>
      <c r="F774" s="104">
        <v>61</v>
      </c>
      <c r="G774" s="103" t="s">
        <v>93</v>
      </c>
      <c r="H774" s="105">
        <v>2</v>
      </c>
      <c r="I774" s="106">
        <v>9123</v>
      </c>
      <c r="J774" s="106">
        <v>658</v>
      </c>
      <c r="K774" s="106">
        <v>0</v>
      </c>
      <c r="L774" s="106">
        <v>937.65</v>
      </c>
      <c r="M774" s="107">
        <v>10718.65</v>
      </c>
      <c r="O774" s="108">
        <v>0</v>
      </c>
      <c r="P774" s="105">
        <v>0</v>
      </c>
      <c r="Q774" s="109">
        <v>0.09</v>
      </c>
      <c r="R774" s="109">
        <v>3.4153781467560332E-2</v>
      </c>
      <c r="S774" s="110">
        <v>0</v>
      </c>
      <c r="U774" s="111">
        <v>19562</v>
      </c>
      <c r="V774" s="112">
        <v>0</v>
      </c>
      <c r="W774" s="112">
        <v>0</v>
      </c>
      <c r="X774" s="112">
        <v>0</v>
      </c>
      <c r="Y774" s="112">
        <v>1876</v>
      </c>
      <c r="Z774" s="113">
        <v>21438</v>
      </c>
      <c r="AA774" s="93"/>
      <c r="AB774" s="111">
        <v>0</v>
      </c>
      <c r="AC774" s="112">
        <v>0</v>
      </c>
      <c r="AD774" s="112">
        <v>0</v>
      </c>
      <c r="AE774" s="112">
        <v>0</v>
      </c>
      <c r="AF774" s="112">
        <v>0</v>
      </c>
      <c r="AG774" s="113">
        <v>0</v>
      </c>
    </row>
    <row r="775" spans="1:33" x14ac:dyDescent="0.2">
      <c r="A775" s="101">
        <v>498</v>
      </c>
      <c r="B775" s="102">
        <v>498281281</v>
      </c>
      <c r="C775" s="103" t="s">
        <v>544</v>
      </c>
      <c r="D775" s="104">
        <v>281</v>
      </c>
      <c r="E775" s="103" t="s">
        <v>313</v>
      </c>
      <c r="F775" s="104">
        <v>281</v>
      </c>
      <c r="G775" s="103" t="s">
        <v>313</v>
      </c>
      <c r="H775" s="105">
        <v>399</v>
      </c>
      <c r="I775" s="106">
        <v>12862</v>
      </c>
      <c r="J775" s="106">
        <v>99</v>
      </c>
      <c r="K775" s="106">
        <v>0</v>
      </c>
      <c r="L775" s="106">
        <v>937.65</v>
      </c>
      <c r="M775" s="107">
        <v>13898.65</v>
      </c>
      <c r="O775" s="108">
        <v>0</v>
      </c>
      <c r="P775" s="105">
        <v>0</v>
      </c>
      <c r="Q775" s="109">
        <v>0.18</v>
      </c>
      <c r="R775" s="109">
        <v>0.13543295381386494</v>
      </c>
      <c r="S775" s="110">
        <v>0</v>
      </c>
      <c r="U775" s="111">
        <v>5171439</v>
      </c>
      <c r="V775" s="112">
        <v>0</v>
      </c>
      <c r="W775" s="112">
        <v>0</v>
      </c>
      <c r="X775" s="112">
        <v>0</v>
      </c>
      <c r="Y775" s="112">
        <v>374122</v>
      </c>
      <c r="Z775" s="113">
        <v>5545561</v>
      </c>
      <c r="AA775" s="93"/>
      <c r="AB775" s="111">
        <v>0</v>
      </c>
      <c r="AC775" s="112">
        <v>0</v>
      </c>
      <c r="AD775" s="112">
        <v>0</v>
      </c>
      <c r="AE775" s="112">
        <v>0</v>
      </c>
      <c r="AF775" s="112">
        <v>0</v>
      </c>
      <c r="AG775" s="113">
        <v>0</v>
      </c>
    </row>
    <row r="776" spans="1:33" x14ac:dyDescent="0.2">
      <c r="A776" s="101">
        <v>498</v>
      </c>
      <c r="B776" s="102">
        <v>498281332</v>
      </c>
      <c r="C776" s="103" t="s">
        <v>544</v>
      </c>
      <c r="D776" s="104">
        <v>281</v>
      </c>
      <c r="E776" s="103" t="s">
        <v>313</v>
      </c>
      <c r="F776" s="104">
        <v>332</v>
      </c>
      <c r="G776" s="103" t="s">
        <v>364</v>
      </c>
      <c r="H776" s="105">
        <v>1</v>
      </c>
      <c r="I776" s="106">
        <v>12448.342661352113</v>
      </c>
      <c r="J776" s="106">
        <v>1151</v>
      </c>
      <c r="K776" s="106">
        <v>0</v>
      </c>
      <c r="L776" s="106">
        <v>937.65</v>
      </c>
      <c r="M776" s="107">
        <v>14536.992661352113</v>
      </c>
      <c r="O776" s="108">
        <v>0</v>
      </c>
      <c r="P776" s="105">
        <v>0</v>
      </c>
      <c r="Q776" s="109">
        <v>0.09</v>
      </c>
      <c r="R776" s="109">
        <v>2.143496505616516E-2</v>
      </c>
      <c r="S776" s="110">
        <v>0</v>
      </c>
      <c r="U776" s="111">
        <v>13599</v>
      </c>
      <c r="V776" s="112">
        <v>0</v>
      </c>
      <c r="W776" s="112">
        <v>0</v>
      </c>
      <c r="X776" s="112">
        <v>0</v>
      </c>
      <c r="Y776" s="112">
        <v>938</v>
      </c>
      <c r="Z776" s="113">
        <v>14537</v>
      </c>
      <c r="AA776" s="93"/>
      <c r="AB776" s="111">
        <v>0</v>
      </c>
      <c r="AC776" s="112">
        <v>0</v>
      </c>
      <c r="AD776" s="112">
        <v>0</v>
      </c>
      <c r="AE776" s="112">
        <v>0</v>
      </c>
      <c r="AF776" s="112">
        <v>0</v>
      </c>
      <c r="AG776" s="113">
        <v>0</v>
      </c>
    </row>
    <row r="777" spans="1:33" x14ac:dyDescent="0.2">
      <c r="A777" s="101">
        <v>499</v>
      </c>
      <c r="B777" s="102">
        <v>499061005</v>
      </c>
      <c r="C777" s="103" t="s">
        <v>545</v>
      </c>
      <c r="D777" s="104">
        <v>61</v>
      </c>
      <c r="E777" s="103" t="s">
        <v>93</v>
      </c>
      <c r="F777" s="104">
        <v>5</v>
      </c>
      <c r="G777" s="103" t="s">
        <v>37</v>
      </c>
      <c r="H777" s="105">
        <v>1</v>
      </c>
      <c r="I777" s="106">
        <v>11484.212958768376</v>
      </c>
      <c r="J777" s="106">
        <v>4921</v>
      </c>
      <c r="K777" s="106">
        <v>0</v>
      </c>
      <c r="L777" s="106">
        <v>937.65</v>
      </c>
      <c r="M777" s="107">
        <v>17342.862958768375</v>
      </c>
      <c r="O777" s="108">
        <v>0</v>
      </c>
      <c r="P777" s="105">
        <v>0</v>
      </c>
      <c r="Q777" s="109">
        <v>0.09</v>
      </c>
      <c r="R777" s="109">
        <v>1.3254794514822114E-2</v>
      </c>
      <c r="S777" s="110">
        <v>0</v>
      </c>
      <c r="U777" s="111">
        <v>16405</v>
      </c>
      <c r="V777" s="112">
        <v>0</v>
      </c>
      <c r="W777" s="112">
        <v>0</v>
      </c>
      <c r="X777" s="112">
        <v>0</v>
      </c>
      <c r="Y777" s="112">
        <v>938</v>
      </c>
      <c r="Z777" s="113">
        <v>17343</v>
      </c>
      <c r="AA777" s="93"/>
      <c r="AB777" s="111">
        <v>0</v>
      </c>
      <c r="AC777" s="112">
        <v>0</v>
      </c>
      <c r="AD777" s="112">
        <v>0</v>
      </c>
      <c r="AE777" s="112">
        <v>0</v>
      </c>
      <c r="AF777" s="112">
        <v>0</v>
      </c>
      <c r="AG777" s="113">
        <v>0</v>
      </c>
    </row>
    <row r="778" spans="1:33" x14ac:dyDescent="0.2">
      <c r="A778" s="101">
        <v>499</v>
      </c>
      <c r="B778" s="102">
        <v>499061061</v>
      </c>
      <c r="C778" s="103" t="s">
        <v>545</v>
      </c>
      <c r="D778" s="104">
        <v>61</v>
      </c>
      <c r="E778" s="103" t="s">
        <v>93</v>
      </c>
      <c r="F778" s="104">
        <v>61</v>
      </c>
      <c r="G778" s="103" t="s">
        <v>93</v>
      </c>
      <c r="H778" s="105">
        <v>140</v>
      </c>
      <c r="I778" s="106">
        <v>11570</v>
      </c>
      <c r="J778" s="106">
        <v>835</v>
      </c>
      <c r="K778" s="106">
        <v>0</v>
      </c>
      <c r="L778" s="106">
        <v>937.65</v>
      </c>
      <c r="M778" s="107">
        <v>13342.65</v>
      </c>
      <c r="O778" s="108">
        <v>0</v>
      </c>
      <c r="P778" s="105">
        <v>0</v>
      </c>
      <c r="Q778" s="109">
        <v>0.09</v>
      </c>
      <c r="R778" s="109">
        <v>3.4153781467560332E-2</v>
      </c>
      <c r="S778" s="110">
        <v>0</v>
      </c>
      <c r="U778" s="111">
        <v>1736700</v>
      </c>
      <c r="V778" s="112">
        <v>0</v>
      </c>
      <c r="W778" s="112">
        <v>0</v>
      </c>
      <c r="X778" s="112">
        <v>0</v>
      </c>
      <c r="Y778" s="112">
        <v>131271</v>
      </c>
      <c r="Z778" s="113">
        <v>1867971</v>
      </c>
      <c r="AA778" s="93"/>
      <c r="AB778" s="111">
        <v>8</v>
      </c>
      <c r="AC778" s="112">
        <v>0</v>
      </c>
      <c r="AD778" s="112">
        <v>0</v>
      </c>
      <c r="AE778" s="112">
        <v>0</v>
      </c>
      <c r="AF778" s="112">
        <v>0</v>
      </c>
      <c r="AG778" s="113">
        <v>0</v>
      </c>
    </row>
    <row r="779" spans="1:33" x14ac:dyDescent="0.2">
      <c r="A779" s="101">
        <v>499</v>
      </c>
      <c r="B779" s="102">
        <v>499061111</v>
      </c>
      <c r="C779" s="103" t="s">
        <v>545</v>
      </c>
      <c r="D779" s="104">
        <v>61</v>
      </c>
      <c r="E779" s="103" t="s">
        <v>93</v>
      </c>
      <c r="F779" s="104">
        <v>111</v>
      </c>
      <c r="G779" s="103" t="s">
        <v>143</v>
      </c>
      <c r="H779" s="105">
        <v>1</v>
      </c>
      <c r="I779" s="106">
        <v>11150.358491643728</v>
      </c>
      <c r="J779" s="106">
        <v>3922</v>
      </c>
      <c r="K779" s="106">
        <v>0</v>
      </c>
      <c r="L779" s="106">
        <v>937.65</v>
      </c>
      <c r="M779" s="107">
        <v>16010.008491643728</v>
      </c>
      <c r="O779" s="108">
        <v>0</v>
      </c>
      <c r="P779" s="105">
        <v>0</v>
      </c>
      <c r="Q779" s="109">
        <v>0.09</v>
      </c>
      <c r="R779" s="109">
        <v>2.8924139888017043E-2</v>
      </c>
      <c r="S779" s="110">
        <v>0</v>
      </c>
      <c r="U779" s="111">
        <v>15072</v>
      </c>
      <c r="V779" s="112">
        <v>0</v>
      </c>
      <c r="W779" s="112">
        <v>0</v>
      </c>
      <c r="X779" s="112">
        <v>0</v>
      </c>
      <c r="Y779" s="112">
        <v>938</v>
      </c>
      <c r="Z779" s="113">
        <v>16010</v>
      </c>
      <c r="AA779" s="93"/>
      <c r="AB779" s="111">
        <v>0</v>
      </c>
      <c r="AC779" s="112">
        <v>0</v>
      </c>
      <c r="AD779" s="112">
        <v>0</v>
      </c>
      <c r="AE779" s="112">
        <v>0</v>
      </c>
      <c r="AF779" s="112">
        <v>0</v>
      </c>
      <c r="AG779" s="113">
        <v>0</v>
      </c>
    </row>
    <row r="780" spans="1:33" x14ac:dyDescent="0.2">
      <c r="A780" s="101">
        <v>499</v>
      </c>
      <c r="B780" s="102">
        <v>499061137</v>
      </c>
      <c r="C780" s="103" t="s">
        <v>545</v>
      </c>
      <c r="D780" s="104">
        <v>61</v>
      </c>
      <c r="E780" s="103" t="s">
        <v>93</v>
      </c>
      <c r="F780" s="104">
        <v>137</v>
      </c>
      <c r="G780" s="103" t="s">
        <v>169</v>
      </c>
      <c r="H780" s="105">
        <v>7</v>
      </c>
      <c r="I780" s="106">
        <v>13519</v>
      </c>
      <c r="J780" s="106">
        <v>18</v>
      </c>
      <c r="K780" s="106">
        <v>0</v>
      </c>
      <c r="L780" s="106">
        <v>937.65</v>
      </c>
      <c r="M780" s="107">
        <v>14474.65</v>
      </c>
      <c r="O780" s="108">
        <v>0</v>
      </c>
      <c r="P780" s="105">
        <v>0</v>
      </c>
      <c r="Q780" s="109">
        <v>0.18</v>
      </c>
      <c r="R780" s="109">
        <v>0.12746053123054191</v>
      </c>
      <c r="S780" s="110">
        <v>0</v>
      </c>
      <c r="U780" s="111">
        <v>94759</v>
      </c>
      <c r="V780" s="112">
        <v>0</v>
      </c>
      <c r="W780" s="112">
        <v>0</v>
      </c>
      <c r="X780" s="112">
        <v>0</v>
      </c>
      <c r="Y780" s="112">
        <v>6563</v>
      </c>
      <c r="Z780" s="113">
        <v>101322</v>
      </c>
      <c r="AA780" s="93"/>
      <c r="AB780" s="111">
        <v>0</v>
      </c>
      <c r="AC780" s="112">
        <v>0</v>
      </c>
      <c r="AD780" s="112">
        <v>0</v>
      </c>
      <c r="AE780" s="112">
        <v>0</v>
      </c>
      <c r="AF780" s="112">
        <v>0</v>
      </c>
      <c r="AG780" s="113">
        <v>0</v>
      </c>
    </row>
    <row r="781" spans="1:33" x14ac:dyDescent="0.2">
      <c r="A781" s="101">
        <v>499</v>
      </c>
      <c r="B781" s="102">
        <v>499061161</v>
      </c>
      <c r="C781" s="103" t="s">
        <v>545</v>
      </c>
      <c r="D781" s="104">
        <v>61</v>
      </c>
      <c r="E781" s="103" t="s">
        <v>93</v>
      </c>
      <c r="F781" s="104">
        <v>161</v>
      </c>
      <c r="G781" s="103" t="s">
        <v>193</v>
      </c>
      <c r="H781" s="105">
        <v>13</v>
      </c>
      <c r="I781" s="106">
        <v>11249</v>
      </c>
      <c r="J781" s="106">
        <v>4691</v>
      </c>
      <c r="K781" s="106">
        <v>0</v>
      </c>
      <c r="L781" s="106">
        <v>937.65</v>
      </c>
      <c r="M781" s="107">
        <v>16877.650000000001</v>
      </c>
      <c r="O781" s="108">
        <v>0</v>
      </c>
      <c r="P781" s="105">
        <v>0</v>
      </c>
      <c r="Q781" s="109">
        <v>0.09</v>
      </c>
      <c r="R781" s="109">
        <v>8.9713144283966161E-3</v>
      </c>
      <c r="S781" s="110">
        <v>0</v>
      </c>
      <c r="U781" s="111">
        <v>207220</v>
      </c>
      <c r="V781" s="112">
        <v>0</v>
      </c>
      <c r="W781" s="112">
        <v>0</v>
      </c>
      <c r="X781" s="112">
        <v>0</v>
      </c>
      <c r="Y781" s="112">
        <v>12190</v>
      </c>
      <c r="Z781" s="113">
        <v>219410</v>
      </c>
      <c r="AA781" s="93"/>
      <c r="AB781" s="111">
        <v>0</v>
      </c>
      <c r="AC781" s="112">
        <v>0</v>
      </c>
      <c r="AD781" s="112">
        <v>0</v>
      </c>
      <c r="AE781" s="112">
        <v>0</v>
      </c>
      <c r="AF781" s="112">
        <v>0</v>
      </c>
      <c r="AG781" s="113">
        <v>0</v>
      </c>
    </row>
    <row r="782" spans="1:33" x14ac:dyDescent="0.2">
      <c r="A782" s="101">
        <v>499</v>
      </c>
      <c r="B782" s="102">
        <v>499061278</v>
      </c>
      <c r="C782" s="103" t="s">
        <v>545</v>
      </c>
      <c r="D782" s="104">
        <v>61</v>
      </c>
      <c r="E782" s="103" t="s">
        <v>93</v>
      </c>
      <c r="F782" s="104">
        <v>278</v>
      </c>
      <c r="G782" s="103" t="s">
        <v>310</v>
      </c>
      <c r="H782" s="105">
        <v>2</v>
      </c>
      <c r="I782" s="106">
        <v>10556</v>
      </c>
      <c r="J782" s="106">
        <v>2813</v>
      </c>
      <c r="K782" s="106">
        <v>0</v>
      </c>
      <c r="L782" s="106">
        <v>937.65</v>
      </c>
      <c r="M782" s="107">
        <v>14306.65</v>
      </c>
      <c r="O782" s="108">
        <v>0</v>
      </c>
      <c r="P782" s="105">
        <v>0</v>
      </c>
      <c r="Q782" s="109">
        <v>0.09</v>
      </c>
      <c r="R782" s="109">
        <v>5.9553014420781897E-2</v>
      </c>
      <c r="S782" s="110">
        <v>0</v>
      </c>
      <c r="U782" s="111">
        <v>26738</v>
      </c>
      <c r="V782" s="112">
        <v>0</v>
      </c>
      <c r="W782" s="112">
        <v>0</v>
      </c>
      <c r="X782" s="112">
        <v>0</v>
      </c>
      <c r="Y782" s="112">
        <v>1876</v>
      </c>
      <c r="Z782" s="113">
        <v>28614</v>
      </c>
      <c r="AA782" s="93"/>
      <c r="AB782" s="111">
        <v>0</v>
      </c>
      <c r="AC782" s="112">
        <v>0</v>
      </c>
      <c r="AD782" s="112">
        <v>0</v>
      </c>
      <c r="AE782" s="112">
        <v>0</v>
      </c>
      <c r="AF782" s="112">
        <v>0</v>
      </c>
      <c r="AG782" s="113">
        <v>0</v>
      </c>
    </row>
    <row r="783" spans="1:33" x14ac:dyDescent="0.2">
      <c r="A783" s="101">
        <v>499</v>
      </c>
      <c r="B783" s="102">
        <v>499061281</v>
      </c>
      <c r="C783" s="103" t="s">
        <v>545</v>
      </c>
      <c r="D783" s="104">
        <v>61</v>
      </c>
      <c r="E783" s="103" t="s">
        <v>93</v>
      </c>
      <c r="F783" s="104">
        <v>281</v>
      </c>
      <c r="G783" s="103" t="s">
        <v>313</v>
      </c>
      <c r="H783" s="105">
        <v>374</v>
      </c>
      <c r="I783" s="106">
        <v>12145</v>
      </c>
      <c r="J783" s="106">
        <v>93</v>
      </c>
      <c r="K783" s="106">
        <v>0</v>
      </c>
      <c r="L783" s="106">
        <v>937.65</v>
      </c>
      <c r="M783" s="107">
        <v>13175.65</v>
      </c>
      <c r="O783" s="108">
        <v>0</v>
      </c>
      <c r="P783" s="105">
        <v>0</v>
      </c>
      <c r="Q783" s="109">
        <v>0.18</v>
      </c>
      <c r="R783" s="109">
        <v>0.13543295381386494</v>
      </c>
      <c r="S783" s="110">
        <v>0</v>
      </c>
      <c r="U783" s="111">
        <v>4577012</v>
      </c>
      <c r="V783" s="112">
        <v>0</v>
      </c>
      <c r="W783" s="112">
        <v>0</v>
      </c>
      <c r="X783" s="112">
        <v>0</v>
      </c>
      <c r="Y783" s="112">
        <v>350680</v>
      </c>
      <c r="Z783" s="113">
        <v>4927692</v>
      </c>
      <c r="AA783" s="93"/>
      <c r="AB783" s="111">
        <v>29</v>
      </c>
      <c r="AC783" s="112">
        <v>0</v>
      </c>
      <c r="AD783" s="112">
        <v>0</v>
      </c>
      <c r="AE783" s="112">
        <v>0</v>
      </c>
      <c r="AF783" s="112">
        <v>0</v>
      </c>
      <c r="AG783" s="113">
        <v>0</v>
      </c>
    </row>
    <row r="784" spans="1:33" x14ac:dyDescent="0.2">
      <c r="A784" s="101">
        <v>499</v>
      </c>
      <c r="B784" s="102">
        <v>499061332</v>
      </c>
      <c r="C784" s="103" t="s">
        <v>545</v>
      </c>
      <c r="D784" s="104">
        <v>61</v>
      </c>
      <c r="E784" s="103" t="s">
        <v>93</v>
      </c>
      <c r="F784" s="104">
        <v>332</v>
      </c>
      <c r="G784" s="103" t="s">
        <v>364</v>
      </c>
      <c r="H784" s="105">
        <v>18</v>
      </c>
      <c r="I784" s="106">
        <v>13224</v>
      </c>
      <c r="J784" s="106">
        <v>1223</v>
      </c>
      <c r="K784" s="106">
        <v>0</v>
      </c>
      <c r="L784" s="106">
        <v>937.65</v>
      </c>
      <c r="M784" s="107">
        <v>15384.65</v>
      </c>
      <c r="O784" s="108">
        <v>0</v>
      </c>
      <c r="P784" s="105">
        <v>0</v>
      </c>
      <c r="Q784" s="109">
        <v>0.09</v>
      </c>
      <c r="R784" s="109">
        <v>2.143496505616516E-2</v>
      </c>
      <c r="S784" s="110">
        <v>0</v>
      </c>
      <c r="U784" s="111">
        <v>260046</v>
      </c>
      <c r="V784" s="112">
        <v>0</v>
      </c>
      <c r="W784" s="112">
        <v>0</v>
      </c>
      <c r="X784" s="112">
        <v>0</v>
      </c>
      <c r="Y784" s="112">
        <v>16878</v>
      </c>
      <c r="Z784" s="113">
        <v>276924</v>
      </c>
      <c r="AA784" s="93"/>
      <c r="AB784" s="111">
        <v>0</v>
      </c>
      <c r="AC784" s="112">
        <v>0</v>
      </c>
      <c r="AD784" s="112">
        <v>0</v>
      </c>
      <c r="AE784" s="112">
        <v>0</v>
      </c>
      <c r="AF784" s="112">
        <v>0</v>
      </c>
      <c r="AG784" s="113">
        <v>0</v>
      </c>
    </row>
    <row r="785" spans="1:33" x14ac:dyDescent="0.2">
      <c r="A785" s="101">
        <v>3501</v>
      </c>
      <c r="B785" s="102">
        <v>3501061061</v>
      </c>
      <c r="C785" s="103" t="s">
        <v>546</v>
      </c>
      <c r="D785" s="104">
        <v>61</v>
      </c>
      <c r="E785" s="103" t="s">
        <v>93</v>
      </c>
      <c r="F785" s="104">
        <v>61</v>
      </c>
      <c r="G785" s="103" t="s">
        <v>93</v>
      </c>
      <c r="H785" s="105">
        <v>19</v>
      </c>
      <c r="I785" s="106">
        <v>13870</v>
      </c>
      <c r="J785" s="106">
        <v>1001</v>
      </c>
      <c r="K785" s="106">
        <v>0</v>
      </c>
      <c r="L785" s="106">
        <v>937.65</v>
      </c>
      <c r="M785" s="107">
        <v>15808.65</v>
      </c>
      <c r="O785" s="108">
        <v>0</v>
      </c>
      <c r="P785" s="105">
        <v>0</v>
      </c>
      <c r="Q785" s="109">
        <v>0.09</v>
      </c>
      <c r="R785" s="109">
        <v>3.4153781467560332E-2</v>
      </c>
      <c r="S785" s="110">
        <v>0</v>
      </c>
      <c r="U785" s="111">
        <v>282549</v>
      </c>
      <c r="V785" s="112">
        <v>0</v>
      </c>
      <c r="W785" s="112">
        <v>0</v>
      </c>
      <c r="X785" s="112">
        <v>0</v>
      </c>
      <c r="Y785" s="112">
        <v>17815</v>
      </c>
      <c r="Z785" s="113">
        <v>300364</v>
      </c>
      <c r="AA785" s="93"/>
      <c r="AB785" s="111">
        <v>0</v>
      </c>
      <c r="AC785" s="112">
        <v>0</v>
      </c>
      <c r="AD785" s="112">
        <v>0</v>
      </c>
      <c r="AE785" s="112">
        <v>0</v>
      </c>
      <c r="AF785" s="112">
        <v>0</v>
      </c>
      <c r="AG785" s="113">
        <v>0</v>
      </c>
    </row>
    <row r="786" spans="1:33" x14ac:dyDescent="0.2">
      <c r="A786" s="101">
        <v>3501</v>
      </c>
      <c r="B786" s="102">
        <v>3501061117</v>
      </c>
      <c r="C786" s="103" t="s">
        <v>546</v>
      </c>
      <c r="D786" s="104">
        <v>61</v>
      </c>
      <c r="E786" s="103" t="s">
        <v>93</v>
      </c>
      <c r="F786" s="104">
        <v>117</v>
      </c>
      <c r="G786" s="103" t="s">
        <v>149</v>
      </c>
      <c r="H786" s="105">
        <v>1</v>
      </c>
      <c r="I786" s="106">
        <v>11146.071382604689</v>
      </c>
      <c r="J786" s="106">
        <v>5024</v>
      </c>
      <c r="K786" s="106">
        <v>0</v>
      </c>
      <c r="L786" s="106">
        <v>937.65</v>
      </c>
      <c r="M786" s="107">
        <v>17107.72138260469</v>
      </c>
      <c r="O786" s="108">
        <v>0</v>
      </c>
      <c r="P786" s="105">
        <v>0</v>
      </c>
      <c r="Q786" s="109">
        <v>0.09</v>
      </c>
      <c r="R786" s="109">
        <v>7.5088847339413137E-2</v>
      </c>
      <c r="S786" s="110">
        <v>0</v>
      </c>
      <c r="U786" s="111">
        <v>16170</v>
      </c>
      <c r="V786" s="112">
        <v>0</v>
      </c>
      <c r="W786" s="112">
        <v>0</v>
      </c>
      <c r="X786" s="112">
        <v>0</v>
      </c>
      <c r="Y786" s="112">
        <v>938</v>
      </c>
      <c r="Z786" s="113">
        <v>17108</v>
      </c>
      <c r="AA786" s="93"/>
      <c r="AB786" s="111">
        <v>0</v>
      </c>
      <c r="AC786" s="112">
        <v>0</v>
      </c>
      <c r="AD786" s="112">
        <v>0</v>
      </c>
      <c r="AE786" s="112">
        <v>0</v>
      </c>
      <c r="AF786" s="112">
        <v>0</v>
      </c>
      <c r="AG786" s="113">
        <v>0</v>
      </c>
    </row>
    <row r="787" spans="1:33" x14ac:dyDescent="0.2">
      <c r="A787" s="101">
        <v>3501</v>
      </c>
      <c r="B787" s="102">
        <v>3501061137</v>
      </c>
      <c r="C787" s="103" t="s">
        <v>546</v>
      </c>
      <c r="D787" s="104">
        <v>61</v>
      </c>
      <c r="E787" s="103" t="s">
        <v>93</v>
      </c>
      <c r="F787" s="104">
        <v>137</v>
      </c>
      <c r="G787" s="103" t="s">
        <v>169</v>
      </c>
      <c r="H787" s="105">
        <v>185</v>
      </c>
      <c r="I787" s="106">
        <v>14742</v>
      </c>
      <c r="J787" s="106">
        <v>19</v>
      </c>
      <c r="K787" s="106">
        <v>0</v>
      </c>
      <c r="L787" s="106">
        <v>937.65</v>
      </c>
      <c r="M787" s="107">
        <v>15698.65</v>
      </c>
      <c r="O787" s="108">
        <v>0</v>
      </c>
      <c r="P787" s="105">
        <v>0</v>
      </c>
      <c r="Q787" s="109">
        <v>0.18</v>
      </c>
      <c r="R787" s="109">
        <v>0.12746053123054191</v>
      </c>
      <c r="S787" s="110">
        <v>0</v>
      </c>
      <c r="U787" s="111">
        <v>2730785</v>
      </c>
      <c r="V787" s="112">
        <v>0</v>
      </c>
      <c r="W787" s="112">
        <v>0</v>
      </c>
      <c r="X787" s="112">
        <v>0</v>
      </c>
      <c r="Y787" s="112">
        <v>173466</v>
      </c>
      <c r="Z787" s="113">
        <v>2904251</v>
      </c>
      <c r="AA787" s="93"/>
      <c r="AB787" s="111">
        <v>3</v>
      </c>
      <c r="AC787" s="112">
        <v>0</v>
      </c>
      <c r="AD787" s="112">
        <v>0</v>
      </c>
      <c r="AE787" s="112">
        <v>0</v>
      </c>
      <c r="AF787" s="112">
        <v>0</v>
      </c>
      <c r="AG787" s="113">
        <v>0</v>
      </c>
    </row>
    <row r="788" spans="1:33" x14ac:dyDescent="0.2">
      <c r="A788" s="101">
        <v>3501</v>
      </c>
      <c r="B788" s="102">
        <v>3501061161</v>
      </c>
      <c r="C788" s="103" t="s">
        <v>546</v>
      </c>
      <c r="D788" s="104">
        <v>61</v>
      </c>
      <c r="E788" s="103" t="s">
        <v>93</v>
      </c>
      <c r="F788" s="104">
        <v>161</v>
      </c>
      <c r="G788" s="103" t="s">
        <v>193</v>
      </c>
      <c r="H788" s="105">
        <v>1</v>
      </c>
      <c r="I788" s="106">
        <v>10556</v>
      </c>
      <c r="J788" s="106">
        <v>4402</v>
      </c>
      <c r="K788" s="106">
        <v>0</v>
      </c>
      <c r="L788" s="106">
        <v>937.65</v>
      </c>
      <c r="M788" s="107">
        <v>15895.65</v>
      </c>
      <c r="O788" s="108">
        <v>0</v>
      </c>
      <c r="P788" s="105">
        <v>0</v>
      </c>
      <c r="Q788" s="109">
        <v>0.09</v>
      </c>
      <c r="R788" s="109">
        <v>8.9713144283966161E-3</v>
      </c>
      <c r="S788" s="110">
        <v>0</v>
      </c>
      <c r="U788" s="111">
        <v>14958</v>
      </c>
      <c r="V788" s="112">
        <v>0</v>
      </c>
      <c r="W788" s="112">
        <v>0</v>
      </c>
      <c r="X788" s="112">
        <v>0</v>
      </c>
      <c r="Y788" s="112">
        <v>938</v>
      </c>
      <c r="Z788" s="113">
        <v>15896</v>
      </c>
      <c r="AA788" s="93"/>
      <c r="AB788" s="111">
        <v>0</v>
      </c>
      <c r="AC788" s="112">
        <v>0</v>
      </c>
      <c r="AD788" s="112">
        <v>0</v>
      </c>
      <c r="AE788" s="112">
        <v>0</v>
      </c>
      <c r="AF788" s="112">
        <v>0</v>
      </c>
      <c r="AG788" s="113">
        <v>0</v>
      </c>
    </row>
    <row r="789" spans="1:33" x14ac:dyDescent="0.2">
      <c r="A789" s="101">
        <v>3501</v>
      </c>
      <c r="B789" s="102">
        <v>3501061278</v>
      </c>
      <c r="C789" s="103" t="s">
        <v>546</v>
      </c>
      <c r="D789" s="104">
        <v>61</v>
      </c>
      <c r="E789" s="103" t="s">
        <v>93</v>
      </c>
      <c r="F789" s="104">
        <v>278</v>
      </c>
      <c r="G789" s="103" t="s">
        <v>310</v>
      </c>
      <c r="H789" s="105">
        <v>2</v>
      </c>
      <c r="I789" s="106">
        <v>15145</v>
      </c>
      <c r="J789" s="106">
        <v>4036</v>
      </c>
      <c r="K789" s="106">
        <v>0</v>
      </c>
      <c r="L789" s="106">
        <v>937.65</v>
      </c>
      <c r="M789" s="107">
        <v>20118.650000000001</v>
      </c>
      <c r="O789" s="108">
        <v>0</v>
      </c>
      <c r="P789" s="105">
        <v>0</v>
      </c>
      <c r="Q789" s="109">
        <v>0.09</v>
      </c>
      <c r="R789" s="109">
        <v>5.9553014420781897E-2</v>
      </c>
      <c r="S789" s="110">
        <v>0</v>
      </c>
      <c r="U789" s="111">
        <v>38362</v>
      </c>
      <c r="V789" s="112">
        <v>0</v>
      </c>
      <c r="W789" s="112">
        <v>0</v>
      </c>
      <c r="X789" s="112">
        <v>0</v>
      </c>
      <c r="Y789" s="112">
        <v>1876</v>
      </c>
      <c r="Z789" s="113">
        <v>40238</v>
      </c>
      <c r="AA789" s="93"/>
      <c r="AB789" s="111">
        <v>0</v>
      </c>
      <c r="AC789" s="112">
        <v>0</v>
      </c>
      <c r="AD789" s="112">
        <v>0</v>
      </c>
      <c r="AE789" s="112">
        <v>0</v>
      </c>
      <c r="AF789" s="112">
        <v>0</v>
      </c>
      <c r="AG789" s="113">
        <v>0</v>
      </c>
    </row>
    <row r="790" spans="1:33" x14ac:dyDescent="0.2">
      <c r="A790" s="101">
        <v>3501</v>
      </c>
      <c r="B790" s="102">
        <v>3501061281</v>
      </c>
      <c r="C790" s="103" t="s">
        <v>546</v>
      </c>
      <c r="D790" s="104">
        <v>61</v>
      </c>
      <c r="E790" s="103" t="s">
        <v>93</v>
      </c>
      <c r="F790" s="104">
        <v>281</v>
      </c>
      <c r="G790" s="103" t="s">
        <v>313</v>
      </c>
      <c r="H790" s="105">
        <v>67</v>
      </c>
      <c r="I790" s="106">
        <v>14849</v>
      </c>
      <c r="J790" s="106">
        <v>114</v>
      </c>
      <c r="K790" s="106">
        <v>0</v>
      </c>
      <c r="L790" s="106">
        <v>937.65</v>
      </c>
      <c r="M790" s="107">
        <v>15900.65</v>
      </c>
      <c r="O790" s="108">
        <v>0</v>
      </c>
      <c r="P790" s="105">
        <v>0</v>
      </c>
      <c r="Q790" s="109">
        <v>0.18</v>
      </c>
      <c r="R790" s="109">
        <v>0.13543295381386494</v>
      </c>
      <c r="S790" s="110">
        <v>0</v>
      </c>
      <c r="U790" s="111">
        <v>1002521</v>
      </c>
      <c r="V790" s="112">
        <v>0</v>
      </c>
      <c r="W790" s="112">
        <v>0</v>
      </c>
      <c r="X790" s="112">
        <v>0</v>
      </c>
      <c r="Y790" s="112">
        <v>62823</v>
      </c>
      <c r="Z790" s="113">
        <v>1065344</v>
      </c>
      <c r="AA790" s="93"/>
      <c r="AB790" s="111">
        <v>3</v>
      </c>
      <c r="AC790" s="112">
        <v>0</v>
      </c>
      <c r="AD790" s="112">
        <v>0</v>
      </c>
      <c r="AE790" s="112">
        <v>0</v>
      </c>
      <c r="AF790" s="112">
        <v>0</v>
      </c>
      <c r="AG790" s="113">
        <v>0</v>
      </c>
    </row>
    <row r="791" spans="1:33" x14ac:dyDescent="0.2">
      <c r="A791" s="101">
        <v>3501</v>
      </c>
      <c r="B791" s="102">
        <v>3501061325</v>
      </c>
      <c r="C791" s="103" t="s">
        <v>546</v>
      </c>
      <c r="D791" s="104">
        <v>61</v>
      </c>
      <c r="E791" s="103" t="s">
        <v>93</v>
      </c>
      <c r="F791" s="104">
        <v>325</v>
      </c>
      <c r="G791" s="103" t="s">
        <v>357</v>
      </c>
      <c r="H791" s="105">
        <v>1</v>
      </c>
      <c r="I791" s="106">
        <v>15145</v>
      </c>
      <c r="J791" s="106">
        <v>2097</v>
      </c>
      <c r="K791" s="106">
        <v>0</v>
      </c>
      <c r="L791" s="106">
        <v>937.65</v>
      </c>
      <c r="M791" s="107">
        <v>18179.650000000001</v>
      </c>
      <c r="O791" s="108">
        <v>0</v>
      </c>
      <c r="P791" s="105">
        <v>0</v>
      </c>
      <c r="Q791" s="109">
        <v>0.09</v>
      </c>
      <c r="R791" s="109">
        <v>1.1052407314484307E-2</v>
      </c>
      <c r="S791" s="110">
        <v>0</v>
      </c>
      <c r="U791" s="111">
        <v>17242</v>
      </c>
      <c r="V791" s="112">
        <v>0</v>
      </c>
      <c r="W791" s="112">
        <v>0</v>
      </c>
      <c r="X791" s="112">
        <v>0</v>
      </c>
      <c r="Y791" s="112">
        <v>938</v>
      </c>
      <c r="Z791" s="113">
        <v>18180</v>
      </c>
      <c r="AA791" s="93"/>
      <c r="AB791" s="111">
        <v>0</v>
      </c>
      <c r="AC791" s="112">
        <v>0</v>
      </c>
      <c r="AD791" s="112">
        <v>0</v>
      </c>
      <c r="AE791" s="112">
        <v>0</v>
      </c>
      <c r="AF791" s="112">
        <v>0</v>
      </c>
      <c r="AG791" s="113">
        <v>0</v>
      </c>
    </row>
    <row r="792" spans="1:33" x14ac:dyDescent="0.2">
      <c r="A792" s="101">
        <v>3501</v>
      </c>
      <c r="B792" s="102">
        <v>3501061332</v>
      </c>
      <c r="C792" s="103" t="s">
        <v>546</v>
      </c>
      <c r="D792" s="104">
        <v>61</v>
      </c>
      <c r="E792" s="103" t="s">
        <v>93</v>
      </c>
      <c r="F792" s="104">
        <v>332</v>
      </c>
      <c r="G792" s="103" t="s">
        <v>364</v>
      </c>
      <c r="H792" s="105">
        <v>6</v>
      </c>
      <c r="I792" s="106">
        <v>14235</v>
      </c>
      <c r="J792" s="106">
        <v>1317</v>
      </c>
      <c r="K792" s="106">
        <v>0</v>
      </c>
      <c r="L792" s="106">
        <v>937.65</v>
      </c>
      <c r="M792" s="107">
        <v>16489.650000000001</v>
      </c>
      <c r="O792" s="108">
        <v>0</v>
      </c>
      <c r="P792" s="105">
        <v>0</v>
      </c>
      <c r="Q792" s="109">
        <v>0.09</v>
      </c>
      <c r="R792" s="109">
        <v>2.143496505616516E-2</v>
      </c>
      <c r="S792" s="110">
        <v>0</v>
      </c>
      <c r="U792" s="111">
        <v>93312</v>
      </c>
      <c r="V792" s="112">
        <v>0</v>
      </c>
      <c r="W792" s="112">
        <v>0</v>
      </c>
      <c r="X792" s="112">
        <v>0</v>
      </c>
      <c r="Y792" s="112">
        <v>5626</v>
      </c>
      <c r="Z792" s="113">
        <v>98938</v>
      </c>
      <c r="AA792" s="93"/>
      <c r="AB792" s="111">
        <v>0</v>
      </c>
      <c r="AC792" s="112">
        <v>0</v>
      </c>
      <c r="AD792" s="112">
        <v>0</v>
      </c>
      <c r="AE792" s="112">
        <v>0</v>
      </c>
      <c r="AF792" s="112">
        <v>0</v>
      </c>
      <c r="AG792" s="113">
        <v>0</v>
      </c>
    </row>
    <row r="793" spans="1:33" x14ac:dyDescent="0.2">
      <c r="A793" s="101">
        <v>3501</v>
      </c>
      <c r="B793" s="102">
        <v>3501061683</v>
      </c>
      <c r="C793" s="103" t="s">
        <v>546</v>
      </c>
      <c r="D793" s="104">
        <v>61</v>
      </c>
      <c r="E793" s="103" t="s">
        <v>93</v>
      </c>
      <c r="F793" s="104">
        <v>683</v>
      </c>
      <c r="G793" s="103" t="s">
        <v>412</v>
      </c>
      <c r="H793" s="105">
        <v>1</v>
      </c>
      <c r="I793" s="106">
        <v>10999.493447986555</v>
      </c>
      <c r="J793" s="106">
        <v>8399</v>
      </c>
      <c r="K793" s="106">
        <v>0</v>
      </c>
      <c r="L793" s="106">
        <v>937.65</v>
      </c>
      <c r="M793" s="107">
        <v>20336.143447986557</v>
      </c>
      <c r="O793" s="108">
        <v>0</v>
      </c>
      <c r="P793" s="105">
        <v>0</v>
      </c>
      <c r="Q793" s="109">
        <v>0.09</v>
      </c>
      <c r="R793" s="109">
        <v>2.4009464998076355E-2</v>
      </c>
      <c r="S793" s="110">
        <v>0</v>
      </c>
      <c r="U793" s="111">
        <v>19398</v>
      </c>
      <c r="V793" s="112">
        <v>0</v>
      </c>
      <c r="W793" s="112">
        <v>0</v>
      </c>
      <c r="X793" s="112">
        <v>0</v>
      </c>
      <c r="Y793" s="112">
        <v>938</v>
      </c>
      <c r="Z793" s="113">
        <v>20336</v>
      </c>
      <c r="AA793" s="93"/>
      <c r="AB793" s="111">
        <v>0</v>
      </c>
      <c r="AC793" s="112">
        <v>0</v>
      </c>
      <c r="AD793" s="112">
        <v>0</v>
      </c>
      <c r="AE793" s="112">
        <v>0</v>
      </c>
      <c r="AF793" s="112">
        <v>0</v>
      </c>
      <c r="AG793" s="113">
        <v>0</v>
      </c>
    </row>
    <row r="794" spans="1:33" x14ac:dyDescent="0.2">
      <c r="A794" s="101">
        <v>3502</v>
      </c>
      <c r="B794" s="102">
        <v>3502281061</v>
      </c>
      <c r="C794" s="103" t="s">
        <v>547</v>
      </c>
      <c r="D794" s="104">
        <v>281</v>
      </c>
      <c r="E794" s="103" t="s">
        <v>313</v>
      </c>
      <c r="F794" s="104">
        <v>61</v>
      </c>
      <c r="G794" s="103" t="s">
        <v>93</v>
      </c>
      <c r="H794" s="105">
        <v>1</v>
      </c>
      <c r="I794" s="106">
        <v>13375</v>
      </c>
      <c r="J794" s="106">
        <v>965</v>
      </c>
      <c r="K794" s="106">
        <v>0</v>
      </c>
      <c r="L794" s="106">
        <v>937.65</v>
      </c>
      <c r="M794" s="107">
        <v>15277.65</v>
      </c>
      <c r="O794" s="108">
        <v>0</v>
      </c>
      <c r="P794" s="105">
        <v>0</v>
      </c>
      <c r="Q794" s="109">
        <v>0.09</v>
      </c>
      <c r="R794" s="109">
        <v>3.4153781467560332E-2</v>
      </c>
      <c r="S794" s="110">
        <v>0</v>
      </c>
      <c r="U794" s="111">
        <v>14340</v>
      </c>
      <c r="V794" s="112">
        <v>0</v>
      </c>
      <c r="W794" s="112">
        <v>0</v>
      </c>
      <c r="X794" s="112">
        <v>0</v>
      </c>
      <c r="Y794" s="112">
        <v>938</v>
      </c>
      <c r="Z794" s="113">
        <v>15278</v>
      </c>
      <c r="AA794" s="93"/>
      <c r="AB794" s="111">
        <v>0</v>
      </c>
      <c r="AC794" s="112">
        <v>0</v>
      </c>
      <c r="AD794" s="112">
        <v>0</v>
      </c>
      <c r="AE794" s="112">
        <v>0</v>
      </c>
      <c r="AF794" s="112">
        <v>0</v>
      </c>
      <c r="AG794" s="113">
        <v>0</v>
      </c>
    </row>
    <row r="795" spans="1:33" x14ac:dyDescent="0.2">
      <c r="A795" s="101">
        <v>3502</v>
      </c>
      <c r="B795" s="102">
        <v>3502281281</v>
      </c>
      <c r="C795" s="103" t="s">
        <v>547</v>
      </c>
      <c r="D795" s="104">
        <v>281</v>
      </c>
      <c r="E795" s="103" t="s">
        <v>313</v>
      </c>
      <c r="F795" s="104">
        <v>281</v>
      </c>
      <c r="G795" s="103" t="s">
        <v>313</v>
      </c>
      <c r="H795" s="105">
        <v>530</v>
      </c>
      <c r="I795" s="106">
        <v>13533</v>
      </c>
      <c r="J795" s="106">
        <v>104</v>
      </c>
      <c r="K795" s="106">
        <v>0</v>
      </c>
      <c r="L795" s="106">
        <v>937.65</v>
      </c>
      <c r="M795" s="107">
        <v>14574.65</v>
      </c>
      <c r="O795" s="108">
        <v>0</v>
      </c>
      <c r="P795" s="105">
        <v>0</v>
      </c>
      <c r="Q795" s="109">
        <v>0.18</v>
      </c>
      <c r="R795" s="109">
        <v>0.13543295381386494</v>
      </c>
      <c r="S795" s="110">
        <v>0</v>
      </c>
      <c r="U795" s="111">
        <v>7227610</v>
      </c>
      <c r="V795" s="112">
        <v>0</v>
      </c>
      <c r="W795" s="112">
        <v>0</v>
      </c>
      <c r="X795" s="112">
        <v>0</v>
      </c>
      <c r="Y795" s="112">
        <v>496954</v>
      </c>
      <c r="Z795" s="113">
        <v>7724564</v>
      </c>
      <c r="AA795" s="93"/>
      <c r="AB795" s="111">
        <v>0</v>
      </c>
      <c r="AC795" s="112">
        <v>0</v>
      </c>
      <c r="AD795" s="112">
        <v>0</v>
      </c>
      <c r="AE795" s="112">
        <v>0</v>
      </c>
      <c r="AF795" s="112">
        <v>0</v>
      </c>
      <c r="AG795" s="113">
        <v>0</v>
      </c>
    </row>
    <row r="796" spans="1:33" x14ac:dyDescent="0.2">
      <c r="A796" s="101">
        <v>3503</v>
      </c>
      <c r="B796" s="102">
        <v>3503160031</v>
      </c>
      <c r="C796" s="103" t="s">
        <v>548</v>
      </c>
      <c r="D796" s="104">
        <v>160</v>
      </c>
      <c r="E796" s="103" t="s">
        <v>192</v>
      </c>
      <c r="F796" s="104">
        <v>31</v>
      </c>
      <c r="G796" s="103" t="s">
        <v>63</v>
      </c>
      <c r="H796" s="105">
        <v>5</v>
      </c>
      <c r="I796" s="106">
        <v>10735</v>
      </c>
      <c r="J796" s="106">
        <v>5117</v>
      </c>
      <c r="K796" s="106">
        <v>0</v>
      </c>
      <c r="L796" s="106">
        <v>937.65</v>
      </c>
      <c r="M796" s="107">
        <v>16789.650000000001</v>
      </c>
      <c r="O796" s="108">
        <v>0</v>
      </c>
      <c r="P796" s="105">
        <v>0</v>
      </c>
      <c r="Q796" s="109">
        <v>0.09</v>
      </c>
      <c r="R796" s="109">
        <v>2.3056596760600807E-2</v>
      </c>
      <c r="S796" s="110">
        <v>0</v>
      </c>
      <c r="U796" s="111">
        <v>79260</v>
      </c>
      <c r="V796" s="112">
        <v>0</v>
      </c>
      <c r="W796" s="112">
        <v>0</v>
      </c>
      <c r="X796" s="112">
        <v>0</v>
      </c>
      <c r="Y796" s="112">
        <v>4690</v>
      </c>
      <c r="Z796" s="113">
        <v>83950</v>
      </c>
      <c r="AA796" s="93"/>
      <c r="AB796" s="111">
        <v>0</v>
      </c>
      <c r="AC796" s="112">
        <v>0</v>
      </c>
      <c r="AD796" s="112">
        <v>0</v>
      </c>
      <c r="AE796" s="112">
        <v>0</v>
      </c>
      <c r="AF796" s="112">
        <v>0</v>
      </c>
      <c r="AG796" s="113">
        <v>0</v>
      </c>
    </row>
    <row r="797" spans="1:33" x14ac:dyDescent="0.2">
      <c r="A797" s="101">
        <v>3503</v>
      </c>
      <c r="B797" s="102">
        <v>3503160044</v>
      </c>
      <c r="C797" s="103" t="s">
        <v>548</v>
      </c>
      <c r="D797" s="104">
        <v>160</v>
      </c>
      <c r="E797" s="103" t="s">
        <v>192</v>
      </c>
      <c r="F797" s="104">
        <v>44</v>
      </c>
      <c r="G797" s="103" t="s">
        <v>76</v>
      </c>
      <c r="H797" s="105">
        <v>2</v>
      </c>
      <c r="I797" s="106">
        <v>9100</v>
      </c>
      <c r="J797" s="106">
        <v>184</v>
      </c>
      <c r="K797" s="106">
        <v>0</v>
      </c>
      <c r="L797" s="106">
        <v>937.65</v>
      </c>
      <c r="M797" s="107">
        <v>10221.65</v>
      </c>
      <c r="O797" s="108">
        <v>0</v>
      </c>
      <c r="P797" s="105">
        <v>0</v>
      </c>
      <c r="Q797" s="109">
        <v>0.18</v>
      </c>
      <c r="R797" s="109">
        <v>6.2873237656336595E-2</v>
      </c>
      <c r="S797" s="110">
        <v>0</v>
      </c>
      <c r="U797" s="111">
        <v>18568</v>
      </c>
      <c r="V797" s="112">
        <v>0</v>
      </c>
      <c r="W797" s="112">
        <v>0</v>
      </c>
      <c r="X797" s="112">
        <v>0</v>
      </c>
      <c r="Y797" s="112">
        <v>1876</v>
      </c>
      <c r="Z797" s="113">
        <v>20444</v>
      </c>
      <c r="AA797" s="93"/>
      <c r="AB797" s="111">
        <v>0</v>
      </c>
      <c r="AC797" s="112">
        <v>0</v>
      </c>
      <c r="AD797" s="112">
        <v>0</v>
      </c>
      <c r="AE797" s="112">
        <v>0</v>
      </c>
      <c r="AF797" s="112">
        <v>0</v>
      </c>
      <c r="AG797" s="113">
        <v>0</v>
      </c>
    </row>
    <row r="798" spans="1:33" x14ac:dyDescent="0.2">
      <c r="A798" s="101">
        <v>3503</v>
      </c>
      <c r="B798" s="102">
        <v>3503160048</v>
      </c>
      <c r="C798" s="103" t="s">
        <v>548</v>
      </c>
      <c r="D798" s="104">
        <v>160</v>
      </c>
      <c r="E798" s="103" t="s">
        <v>192</v>
      </c>
      <c r="F798" s="104">
        <v>48</v>
      </c>
      <c r="G798" s="103" t="s">
        <v>80</v>
      </c>
      <c r="H798" s="105">
        <v>4</v>
      </c>
      <c r="I798" s="106">
        <v>9123</v>
      </c>
      <c r="J798" s="106">
        <v>7387</v>
      </c>
      <c r="K798" s="106">
        <v>0</v>
      </c>
      <c r="L798" s="106">
        <v>937.65</v>
      </c>
      <c r="M798" s="107">
        <v>17447.650000000001</v>
      </c>
      <c r="O798" s="108">
        <v>0</v>
      </c>
      <c r="P798" s="105">
        <v>0</v>
      </c>
      <c r="Q798" s="109">
        <v>0.09</v>
      </c>
      <c r="R798" s="109">
        <v>1.64275163066545E-3</v>
      </c>
      <c r="S798" s="110">
        <v>0</v>
      </c>
      <c r="U798" s="111">
        <v>66040</v>
      </c>
      <c r="V798" s="112">
        <v>0</v>
      </c>
      <c r="W798" s="112">
        <v>0</v>
      </c>
      <c r="X798" s="112">
        <v>0</v>
      </c>
      <c r="Y798" s="112">
        <v>3751</v>
      </c>
      <c r="Z798" s="113">
        <v>69791</v>
      </c>
      <c r="AA798" s="93"/>
      <c r="AB798" s="111">
        <v>2</v>
      </c>
      <c r="AC798" s="112">
        <v>0</v>
      </c>
      <c r="AD798" s="112">
        <v>0</v>
      </c>
      <c r="AE798" s="112">
        <v>0</v>
      </c>
      <c r="AF798" s="112">
        <v>0</v>
      </c>
      <c r="AG798" s="113">
        <v>0</v>
      </c>
    </row>
    <row r="799" spans="1:33" x14ac:dyDescent="0.2">
      <c r="A799" s="101">
        <v>3503</v>
      </c>
      <c r="B799" s="102">
        <v>3503160056</v>
      </c>
      <c r="C799" s="103" t="s">
        <v>548</v>
      </c>
      <c r="D799" s="104">
        <v>160</v>
      </c>
      <c r="E799" s="103" t="s">
        <v>192</v>
      </c>
      <c r="F799" s="104">
        <v>56</v>
      </c>
      <c r="G799" s="103" t="s">
        <v>88</v>
      </c>
      <c r="H799" s="105">
        <v>3</v>
      </c>
      <c r="I799" s="106">
        <v>10103</v>
      </c>
      <c r="J799" s="106">
        <v>3444</v>
      </c>
      <c r="K799" s="106">
        <v>0</v>
      </c>
      <c r="L799" s="106">
        <v>937.65</v>
      </c>
      <c r="M799" s="107">
        <v>14484.65</v>
      </c>
      <c r="O799" s="108">
        <v>0</v>
      </c>
      <c r="P799" s="105">
        <v>0</v>
      </c>
      <c r="Q799" s="109">
        <v>0.09</v>
      </c>
      <c r="R799" s="109">
        <v>2.0675731425576934E-2</v>
      </c>
      <c r="S799" s="110">
        <v>0</v>
      </c>
      <c r="U799" s="111">
        <v>40641</v>
      </c>
      <c r="V799" s="112">
        <v>0</v>
      </c>
      <c r="W799" s="112">
        <v>0</v>
      </c>
      <c r="X799" s="112">
        <v>0</v>
      </c>
      <c r="Y799" s="112">
        <v>2814</v>
      </c>
      <c r="Z799" s="113">
        <v>43455</v>
      </c>
      <c r="AA799" s="93"/>
      <c r="AB799" s="111">
        <v>0</v>
      </c>
      <c r="AC799" s="112">
        <v>0</v>
      </c>
      <c r="AD799" s="112">
        <v>0</v>
      </c>
      <c r="AE799" s="112">
        <v>0</v>
      </c>
      <c r="AF799" s="112">
        <v>0</v>
      </c>
      <c r="AG799" s="113">
        <v>0</v>
      </c>
    </row>
    <row r="800" spans="1:33" x14ac:dyDescent="0.2">
      <c r="A800" s="101">
        <v>3503</v>
      </c>
      <c r="B800" s="102">
        <v>3503160079</v>
      </c>
      <c r="C800" s="103" t="s">
        <v>548</v>
      </c>
      <c r="D800" s="104">
        <v>160</v>
      </c>
      <c r="E800" s="103" t="s">
        <v>192</v>
      </c>
      <c r="F800" s="104">
        <v>79</v>
      </c>
      <c r="G800" s="103" t="s">
        <v>111</v>
      </c>
      <c r="H800" s="105">
        <v>61</v>
      </c>
      <c r="I800" s="106">
        <v>10289</v>
      </c>
      <c r="J800" s="106">
        <v>641</v>
      </c>
      <c r="K800" s="106">
        <v>0</v>
      </c>
      <c r="L800" s="106">
        <v>937.65</v>
      </c>
      <c r="M800" s="107">
        <v>11867.65</v>
      </c>
      <c r="O800" s="108">
        <v>0</v>
      </c>
      <c r="P800" s="105">
        <v>0</v>
      </c>
      <c r="Q800" s="109">
        <v>0.09</v>
      </c>
      <c r="R800" s="109">
        <v>7.366856408979626E-2</v>
      </c>
      <c r="S800" s="110">
        <v>0</v>
      </c>
      <c r="U800" s="111">
        <v>666730</v>
      </c>
      <c r="V800" s="112">
        <v>0</v>
      </c>
      <c r="W800" s="112">
        <v>0</v>
      </c>
      <c r="X800" s="112">
        <v>0</v>
      </c>
      <c r="Y800" s="112">
        <v>57197</v>
      </c>
      <c r="Z800" s="113">
        <v>723927</v>
      </c>
      <c r="AA800" s="93"/>
      <c r="AB800" s="111">
        <v>4</v>
      </c>
      <c r="AC800" s="112">
        <v>0</v>
      </c>
      <c r="AD800" s="112">
        <v>0</v>
      </c>
      <c r="AE800" s="112">
        <v>0</v>
      </c>
      <c r="AF800" s="112">
        <v>0</v>
      </c>
      <c r="AG800" s="113">
        <v>0</v>
      </c>
    </row>
    <row r="801" spans="1:33" x14ac:dyDescent="0.2">
      <c r="A801" s="101">
        <v>3503</v>
      </c>
      <c r="B801" s="102">
        <v>3503160149</v>
      </c>
      <c r="C801" s="103" t="s">
        <v>548</v>
      </c>
      <c r="D801" s="104">
        <v>160</v>
      </c>
      <c r="E801" s="103" t="s">
        <v>192</v>
      </c>
      <c r="F801" s="104">
        <v>149</v>
      </c>
      <c r="G801" s="103" t="s">
        <v>181</v>
      </c>
      <c r="H801" s="105">
        <v>2</v>
      </c>
      <c r="I801" s="106">
        <v>13689</v>
      </c>
      <c r="J801" s="106">
        <v>203</v>
      </c>
      <c r="K801" s="106">
        <v>0</v>
      </c>
      <c r="L801" s="106">
        <v>937.65</v>
      </c>
      <c r="M801" s="107">
        <v>14829.65</v>
      </c>
      <c r="O801" s="108">
        <v>0</v>
      </c>
      <c r="P801" s="105">
        <v>0</v>
      </c>
      <c r="Q801" s="109">
        <v>0.18</v>
      </c>
      <c r="R801" s="109">
        <v>0.11903121440246706</v>
      </c>
      <c r="S801" s="110">
        <v>0</v>
      </c>
      <c r="U801" s="111">
        <v>27784</v>
      </c>
      <c r="V801" s="112">
        <v>0</v>
      </c>
      <c r="W801" s="112">
        <v>0</v>
      </c>
      <c r="X801" s="112">
        <v>0</v>
      </c>
      <c r="Y801" s="112">
        <v>1876</v>
      </c>
      <c r="Z801" s="113">
        <v>29660</v>
      </c>
      <c r="AA801" s="93"/>
      <c r="AB801" s="111">
        <v>0</v>
      </c>
      <c r="AC801" s="112">
        <v>0</v>
      </c>
      <c r="AD801" s="112">
        <v>0</v>
      </c>
      <c r="AE801" s="112">
        <v>0</v>
      </c>
      <c r="AF801" s="112">
        <v>0</v>
      </c>
      <c r="AG801" s="113">
        <v>0</v>
      </c>
    </row>
    <row r="802" spans="1:33" x14ac:dyDescent="0.2">
      <c r="A802" s="101">
        <v>3503</v>
      </c>
      <c r="B802" s="102">
        <v>3503160160</v>
      </c>
      <c r="C802" s="103" t="s">
        <v>548</v>
      </c>
      <c r="D802" s="104">
        <v>160</v>
      </c>
      <c r="E802" s="103" t="s">
        <v>192</v>
      </c>
      <c r="F802" s="104">
        <v>160</v>
      </c>
      <c r="G802" s="103" t="s">
        <v>192</v>
      </c>
      <c r="H802" s="105">
        <v>851</v>
      </c>
      <c r="I802" s="106">
        <v>11885</v>
      </c>
      <c r="J802" s="106">
        <v>131</v>
      </c>
      <c r="K802" s="106">
        <v>0</v>
      </c>
      <c r="L802" s="106">
        <v>937.65</v>
      </c>
      <c r="M802" s="107">
        <v>12953.65</v>
      </c>
      <c r="O802" s="108">
        <v>0</v>
      </c>
      <c r="P802" s="105">
        <v>0</v>
      </c>
      <c r="Q802" s="109">
        <v>0.1273</v>
      </c>
      <c r="R802" s="109">
        <v>0.11525242683930494</v>
      </c>
      <c r="S802" s="110">
        <v>0</v>
      </c>
      <c r="U802" s="111">
        <v>10225616</v>
      </c>
      <c r="V802" s="112">
        <v>0</v>
      </c>
      <c r="W802" s="112">
        <v>0</v>
      </c>
      <c r="X802" s="112">
        <v>0</v>
      </c>
      <c r="Y802" s="112">
        <v>797940</v>
      </c>
      <c r="Z802" s="113">
        <v>11023556</v>
      </c>
      <c r="AA802" s="93"/>
      <c r="AB802" s="111">
        <v>51</v>
      </c>
      <c r="AC802" s="112">
        <v>0</v>
      </c>
      <c r="AD802" s="112">
        <v>0</v>
      </c>
      <c r="AE802" s="112">
        <v>0</v>
      </c>
      <c r="AF802" s="112">
        <v>0</v>
      </c>
      <c r="AG802" s="113">
        <v>0</v>
      </c>
    </row>
    <row r="803" spans="1:33" x14ac:dyDescent="0.2">
      <c r="A803" s="101">
        <v>3503</v>
      </c>
      <c r="B803" s="102">
        <v>3503160295</v>
      </c>
      <c r="C803" s="103" t="s">
        <v>548</v>
      </c>
      <c r="D803" s="104">
        <v>160</v>
      </c>
      <c r="E803" s="103" t="s">
        <v>192</v>
      </c>
      <c r="F803" s="104">
        <v>295</v>
      </c>
      <c r="G803" s="103" t="s">
        <v>327</v>
      </c>
      <c r="H803" s="105">
        <v>2</v>
      </c>
      <c r="I803" s="106">
        <v>9123</v>
      </c>
      <c r="J803" s="106">
        <v>4943</v>
      </c>
      <c r="K803" s="106">
        <v>0</v>
      </c>
      <c r="L803" s="106">
        <v>937.65</v>
      </c>
      <c r="M803" s="107">
        <v>15003.65</v>
      </c>
      <c r="O803" s="108">
        <v>0</v>
      </c>
      <c r="P803" s="105">
        <v>0</v>
      </c>
      <c r="Q803" s="109">
        <v>0.09</v>
      </c>
      <c r="R803" s="109">
        <v>1.8371825985549022E-2</v>
      </c>
      <c r="S803" s="110">
        <v>0</v>
      </c>
      <c r="U803" s="111">
        <v>28132</v>
      </c>
      <c r="V803" s="112">
        <v>0</v>
      </c>
      <c r="W803" s="112">
        <v>0</v>
      </c>
      <c r="X803" s="112">
        <v>0</v>
      </c>
      <c r="Y803" s="112">
        <v>1876</v>
      </c>
      <c r="Z803" s="113">
        <v>30008</v>
      </c>
      <c r="AA803" s="93"/>
      <c r="AB803" s="111">
        <v>0</v>
      </c>
      <c r="AC803" s="112">
        <v>0</v>
      </c>
      <c r="AD803" s="112">
        <v>0</v>
      </c>
      <c r="AE803" s="112">
        <v>0</v>
      </c>
      <c r="AF803" s="112">
        <v>0</v>
      </c>
      <c r="AG803" s="113">
        <v>0</v>
      </c>
    </row>
    <row r="804" spans="1:33" x14ac:dyDescent="0.2">
      <c r="A804" s="101">
        <v>3503</v>
      </c>
      <c r="B804" s="102">
        <v>3503160301</v>
      </c>
      <c r="C804" s="103" t="s">
        <v>548</v>
      </c>
      <c r="D804" s="104">
        <v>160</v>
      </c>
      <c r="E804" s="103" t="s">
        <v>192</v>
      </c>
      <c r="F804" s="104">
        <v>301</v>
      </c>
      <c r="G804" s="103" t="s">
        <v>333</v>
      </c>
      <c r="H804" s="105">
        <v>7</v>
      </c>
      <c r="I804" s="106">
        <v>14028</v>
      </c>
      <c r="J804" s="106">
        <v>6135</v>
      </c>
      <c r="K804" s="106">
        <v>0</v>
      </c>
      <c r="L804" s="106">
        <v>937.65</v>
      </c>
      <c r="M804" s="107">
        <v>21100.65</v>
      </c>
      <c r="O804" s="108">
        <v>0</v>
      </c>
      <c r="P804" s="105">
        <v>0</v>
      </c>
      <c r="Q804" s="109">
        <v>0.09</v>
      </c>
      <c r="R804" s="109">
        <v>5.1363073320457031E-2</v>
      </c>
      <c r="S804" s="110">
        <v>0</v>
      </c>
      <c r="U804" s="111">
        <v>141141</v>
      </c>
      <c r="V804" s="112">
        <v>0</v>
      </c>
      <c r="W804" s="112">
        <v>0</v>
      </c>
      <c r="X804" s="112">
        <v>0</v>
      </c>
      <c r="Y804" s="112">
        <v>6565</v>
      </c>
      <c r="Z804" s="113">
        <v>147706</v>
      </c>
      <c r="AA804" s="93"/>
      <c r="AB804" s="111">
        <v>0</v>
      </c>
      <c r="AC804" s="112">
        <v>0</v>
      </c>
      <c r="AD804" s="112">
        <v>0</v>
      </c>
      <c r="AE804" s="112">
        <v>0</v>
      </c>
      <c r="AF804" s="112">
        <v>0</v>
      </c>
      <c r="AG804" s="113">
        <v>0</v>
      </c>
    </row>
    <row r="805" spans="1:33" x14ac:dyDescent="0.2">
      <c r="A805" s="101">
        <v>3503</v>
      </c>
      <c r="B805" s="102">
        <v>3503160673</v>
      </c>
      <c r="C805" s="103" t="s">
        <v>548</v>
      </c>
      <c r="D805" s="104">
        <v>160</v>
      </c>
      <c r="E805" s="103" t="s">
        <v>192</v>
      </c>
      <c r="F805" s="104">
        <v>673</v>
      </c>
      <c r="G805" s="103" t="s">
        <v>408</v>
      </c>
      <c r="H805" s="105">
        <v>1</v>
      </c>
      <c r="I805" s="106">
        <v>11399</v>
      </c>
      <c r="J805" s="106">
        <v>5779</v>
      </c>
      <c r="K805" s="106">
        <v>0</v>
      </c>
      <c r="L805" s="106">
        <v>937.65</v>
      </c>
      <c r="M805" s="107">
        <v>18115.650000000001</v>
      </c>
      <c r="O805" s="108">
        <v>0</v>
      </c>
      <c r="P805" s="105">
        <v>0</v>
      </c>
      <c r="Q805" s="109">
        <v>0.09</v>
      </c>
      <c r="R805" s="109">
        <v>2.0074588207857902E-2</v>
      </c>
      <c r="S805" s="110">
        <v>0</v>
      </c>
      <c r="U805" s="111">
        <v>17178</v>
      </c>
      <c r="V805" s="112">
        <v>0</v>
      </c>
      <c r="W805" s="112">
        <v>0</v>
      </c>
      <c r="X805" s="112">
        <v>0</v>
      </c>
      <c r="Y805" s="112">
        <v>938</v>
      </c>
      <c r="Z805" s="113">
        <v>18116</v>
      </c>
      <c r="AA805" s="93"/>
      <c r="AB805" s="111">
        <v>0</v>
      </c>
      <c r="AC805" s="112">
        <v>0</v>
      </c>
      <c r="AD805" s="112">
        <v>0</v>
      </c>
      <c r="AE805" s="112">
        <v>0</v>
      </c>
      <c r="AF805" s="112">
        <v>0</v>
      </c>
      <c r="AG805" s="113">
        <v>0</v>
      </c>
    </row>
    <row r="806" spans="1:33" x14ac:dyDescent="0.2">
      <c r="A806" s="101">
        <v>3503</v>
      </c>
      <c r="B806" s="102">
        <v>3503160735</v>
      </c>
      <c r="C806" s="103" t="s">
        <v>548</v>
      </c>
      <c r="D806" s="104">
        <v>160</v>
      </c>
      <c r="E806" s="103" t="s">
        <v>192</v>
      </c>
      <c r="F806" s="104">
        <v>735</v>
      </c>
      <c r="G806" s="103" t="s">
        <v>427</v>
      </c>
      <c r="H806" s="105">
        <v>4</v>
      </c>
      <c r="I806" s="106">
        <v>13713</v>
      </c>
      <c r="J806" s="106">
        <v>5698</v>
      </c>
      <c r="K806" s="106">
        <v>0</v>
      </c>
      <c r="L806" s="106">
        <v>937.65</v>
      </c>
      <c r="M806" s="107">
        <v>20348.650000000001</v>
      </c>
      <c r="O806" s="108">
        <v>0</v>
      </c>
      <c r="P806" s="105">
        <v>0</v>
      </c>
      <c r="Q806" s="109">
        <v>0.09</v>
      </c>
      <c r="R806" s="109">
        <v>1.8047184308854821E-2</v>
      </c>
      <c r="S806" s="110">
        <v>0</v>
      </c>
      <c r="U806" s="111">
        <v>77644</v>
      </c>
      <c r="V806" s="112">
        <v>0</v>
      </c>
      <c r="W806" s="112">
        <v>0</v>
      </c>
      <c r="X806" s="112">
        <v>0</v>
      </c>
      <c r="Y806" s="112">
        <v>3751</v>
      </c>
      <c r="Z806" s="113">
        <v>81395</v>
      </c>
      <c r="AA806" s="93"/>
      <c r="AB806" s="111">
        <v>0</v>
      </c>
      <c r="AC806" s="112">
        <v>0</v>
      </c>
      <c r="AD806" s="112">
        <v>0</v>
      </c>
      <c r="AE806" s="112">
        <v>0</v>
      </c>
      <c r="AF806" s="112">
        <v>0</v>
      </c>
      <c r="AG806" s="113">
        <v>0</v>
      </c>
    </row>
    <row r="807" spans="1:33" x14ac:dyDescent="0.2">
      <c r="A807" s="101">
        <v>3504</v>
      </c>
      <c r="B807" s="102">
        <v>3504035035</v>
      </c>
      <c r="C807" s="103" t="s">
        <v>549</v>
      </c>
      <c r="D807" s="104">
        <v>35</v>
      </c>
      <c r="E807" s="103" t="s">
        <v>67</v>
      </c>
      <c r="F807" s="104">
        <v>35</v>
      </c>
      <c r="G807" s="103" t="s">
        <v>67</v>
      </c>
      <c r="H807" s="105">
        <v>258</v>
      </c>
      <c r="I807" s="106">
        <v>14861</v>
      </c>
      <c r="J807" s="106">
        <v>5124</v>
      </c>
      <c r="K807" s="106">
        <v>330.73255813953489</v>
      </c>
      <c r="L807" s="106">
        <v>937.65</v>
      </c>
      <c r="M807" s="107">
        <v>21253.382558139536</v>
      </c>
      <c r="O807" s="108">
        <v>0</v>
      </c>
      <c r="P807" s="105">
        <v>0</v>
      </c>
      <c r="Q807" s="109">
        <v>0.18</v>
      </c>
      <c r="R807" s="109">
        <v>0.16912741853149985</v>
      </c>
      <c r="S807" s="110">
        <v>0</v>
      </c>
      <c r="U807" s="111">
        <v>5156130</v>
      </c>
      <c r="V807" s="112">
        <v>85329</v>
      </c>
      <c r="W807" s="112">
        <v>0</v>
      </c>
      <c r="X807" s="112">
        <v>0</v>
      </c>
      <c r="Y807" s="112">
        <v>241913</v>
      </c>
      <c r="Z807" s="113">
        <v>5483372</v>
      </c>
      <c r="AA807" s="93"/>
      <c r="AB807" s="111">
        <v>0</v>
      </c>
      <c r="AC807" s="112">
        <v>0</v>
      </c>
      <c r="AD807" s="112">
        <v>0</v>
      </c>
      <c r="AE807" s="112">
        <v>0</v>
      </c>
      <c r="AF807" s="112">
        <v>0</v>
      </c>
      <c r="AG807" s="113">
        <v>0</v>
      </c>
    </row>
    <row r="808" spans="1:33" x14ac:dyDescent="0.2">
      <c r="A808" s="101">
        <v>3504</v>
      </c>
      <c r="B808" s="102">
        <v>3504035044</v>
      </c>
      <c r="C808" s="103" t="s">
        <v>549</v>
      </c>
      <c r="D808" s="104">
        <v>35</v>
      </c>
      <c r="E808" s="103" t="s">
        <v>67</v>
      </c>
      <c r="F808" s="104">
        <v>44</v>
      </c>
      <c r="G808" s="103" t="s">
        <v>76</v>
      </c>
      <c r="H808" s="105">
        <v>1</v>
      </c>
      <c r="I808" s="106">
        <v>16181</v>
      </c>
      <c r="J808" s="106">
        <v>327</v>
      </c>
      <c r="K808" s="106">
        <v>0</v>
      </c>
      <c r="L808" s="106">
        <v>937.65</v>
      </c>
      <c r="M808" s="107">
        <v>17445.650000000001</v>
      </c>
      <c r="O808" s="108">
        <v>0</v>
      </c>
      <c r="P808" s="105">
        <v>0</v>
      </c>
      <c r="Q808" s="109">
        <v>0.18</v>
      </c>
      <c r="R808" s="109">
        <v>6.2873237656336595E-2</v>
      </c>
      <c r="S808" s="110">
        <v>0</v>
      </c>
      <c r="U808" s="111">
        <v>16508</v>
      </c>
      <c r="V808" s="112">
        <v>0</v>
      </c>
      <c r="W808" s="112">
        <v>0</v>
      </c>
      <c r="X808" s="112">
        <v>0</v>
      </c>
      <c r="Y808" s="112">
        <v>938</v>
      </c>
      <c r="Z808" s="113">
        <v>17446</v>
      </c>
      <c r="AA808" s="93"/>
      <c r="AB808" s="111">
        <v>0</v>
      </c>
      <c r="AC808" s="112">
        <v>0</v>
      </c>
      <c r="AD808" s="112">
        <v>0</v>
      </c>
      <c r="AE808" s="112">
        <v>0</v>
      </c>
      <c r="AF808" s="112">
        <v>0</v>
      </c>
      <c r="AG808" s="113">
        <v>0</v>
      </c>
    </row>
    <row r="809" spans="1:33" x14ac:dyDescent="0.2">
      <c r="A809" s="101">
        <v>3504</v>
      </c>
      <c r="B809" s="102">
        <v>3504035088</v>
      </c>
      <c r="C809" s="103" t="s">
        <v>549</v>
      </c>
      <c r="D809" s="104">
        <v>35</v>
      </c>
      <c r="E809" s="103" t="s">
        <v>67</v>
      </c>
      <c r="F809" s="104">
        <v>88</v>
      </c>
      <c r="G809" s="103" t="s">
        <v>120</v>
      </c>
      <c r="H809" s="105">
        <v>1</v>
      </c>
      <c r="I809" s="106">
        <v>16181</v>
      </c>
      <c r="J809" s="106">
        <v>4904</v>
      </c>
      <c r="K809" s="106">
        <v>0</v>
      </c>
      <c r="L809" s="106">
        <v>937.65</v>
      </c>
      <c r="M809" s="107">
        <v>22022.65</v>
      </c>
      <c r="O809" s="108">
        <v>0</v>
      </c>
      <c r="P809" s="105">
        <v>0</v>
      </c>
      <c r="Q809" s="109">
        <v>0.09</v>
      </c>
      <c r="R809" s="109">
        <v>8.1871117285681645E-3</v>
      </c>
      <c r="S809" s="110">
        <v>0</v>
      </c>
      <c r="U809" s="111">
        <v>21085</v>
      </c>
      <c r="V809" s="112">
        <v>0</v>
      </c>
      <c r="W809" s="112">
        <v>0</v>
      </c>
      <c r="X809" s="112">
        <v>0</v>
      </c>
      <c r="Y809" s="112">
        <v>938</v>
      </c>
      <c r="Z809" s="113">
        <v>22023</v>
      </c>
      <c r="AA809" s="93"/>
      <c r="AB809" s="111">
        <v>0</v>
      </c>
      <c r="AC809" s="112">
        <v>0</v>
      </c>
      <c r="AD809" s="112">
        <v>0</v>
      </c>
      <c r="AE809" s="112">
        <v>0</v>
      </c>
      <c r="AF809" s="112">
        <v>0</v>
      </c>
      <c r="AG809" s="113">
        <v>0</v>
      </c>
    </row>
    <row r="810" spans="1:33" x14ac:dyDescent="0.2">
      <c r="A810" s="101">
        <v>3504</v>
      </c>
      <c r="B810" s="102">
        <v>3504035189</v>
      </c>
      <c r="C810" s="103" t="s">
        <v>549</v>
      </c>
      <c r="D810" s="104">
        <v>35</v>
      </c>
      <c r="E810" s="103" t="s">
        <v>67</v>
      </c>
      <c r="F810" s="104">
        <v>189</v>
      </c>
      <c r="G810" s="103" t="s">
        <v>221</v>
      </c>
      <c r="H810" s="105">
        <v>2</v>
      </c>
      <c r="I810" s="106">
        <v>13721</v>
      </c>
      <c r="J810" s="106">
        <v>5275</v>
      </c>
      <c r="K810" s="106">
        <v>0</v>
      </c>
      <c r="L810" s="106">
        <v>937.65</v>
      </c>
      <c r="M810" s="107">
        <v>19933.650000000001</v>
      </c>
      <c r="O810" s="108">
        <v>0</v>
      </c>
      <c r="P810" s="105">
        <v>0</v>
      </c>
      <c r="Q810" s="109">
        <v>0.09</v>
      </c>
      <c r="R810" s="109">
        <v>3.3315476927127468E-3</v>
      </c>
      <c r="S810" s="110">
        <v>0</v>
      </c>
      <c r="U810" s="111">
        <v>37992</v>
      </c>
      <c r="V810" s="112">
        <v>0</v>
      </c>
      <c r="W810" s="112">
        <v>0</v>
      </c>
      <c r="X810" s="112">
        <v>0</v>
      </c>
      <c r="Y810" s="112">
        <v>1875</v>
      </c>
      <c r="Z810" s="113">
        <v>39867</v>
      </c>
      <c r="AA810" s="93"/>
      <c r="AB810" s="111">
        <v>0</v>
      </c>
      <c r="AC810" s="112">
        <v>0</v>
      </c>
      <c r="AD810" s="112">
        <v>0</v>
      </c>
      <c r="AE810" s="112">
        <v>0</v>
      </c>
      <c r="AF810" s="112">
        <v>0</v>
      </c>
      <c r="AG810" s="113">
        <v>0</v>
      </c>
    </row>
    <row r="811" spans="1:33" x14ac:dyDescent="0.2">
      <c r="A811" s="101">
        <v>3504</v>
      </c>
      <c r="B811" s="102">
        <v>3504035220</v>
      </c>
      <c r="C811" s="103" t="s">
        <v>549</v>
      </c>
      <c r="D811" s="104">
        <v>35</v>
      </c>
      <c r="E811" s="103" t="s">
        <v>67</v>
      </c>
      <c r="F811" s="104">
        <v>220</v>
      </c>
      <c r="G811" s="103" t="s">
        <v>252</v>
      </c>
      <c r="H811" s="105">
        <v>1</v>
      </c>
      <c r="I811" s="106">
        <v>18166</v>
      </c>
      <c r="J811" s="106">
        <v>7236</v>
      </c>
      <c r="K811" s="106">
        <v>0</v>
      </c>
      <c r="L811" s="106">
        <v>937.65</v>
      </c>
      <c r="M811" s="107">
        <v>26339.65</v>
      </c>
      <c r="O811" s="108">
        <v>0</v>
      </c>
      <c r="P811" s="105">
        <v>0</v>
      </c>
      <c r="Q811" s="109">
        <v>0.09</v>
      </c>
      <c r="R811" s="109">
        <v>1.8135486341086995E-2</v>
      </c>
      <c r="S811" s="110">
        <v>0</v>
      </c>
      <c r="U811" s="111">
        <v>25402</v>
      </c>
      <c r="V811" s="112">
        <v>0</v>
      </c>
      <c r="W811" s="112">
        <v>0</v>
      </c>
      <c r="X811" s="112">
        <v>0</v>
      </c>
      <c r="Y811" s="112">
        <v>938</v>
      </c>
      <c r="Z811" s="113">
        <v>26340</v>
      </c>
      <c r="AA811" s="93"/>
      <c r="AB811" s="111">
        <v>0</v>
      </c>
      <c r="AC811" s="112">
        <v>0</v>
      </c>
      <c r="AD811" s="112">
        <v>0</v>
      </c>
      <c r="AE811" s="112">
        <v>0</v>
      </c>
      <c r="AF811" s="112">
        <v>0</v>
      </c>
      <c r="AG811" s="113">
        <v>0</v>
      </c>
    </row>
    <row r="812" spans="1:33" x14ac:dyDescent="0.2">
      <c r="A812" s="101">
        <v>3504</v>
      </c>
      <c r="B812" s="102">
        <v>3504035244</v>
      </c>
      <c r="C812" s="103" t="s">
        <v>549</v>
      </c>
      <c r="D812" s="104">
        <v>35</v>
      </c>
      <c r="E812" s="103" t="s">
        <v>67</v>
      </c>
      <c r="F812" s="104">
        <v>244</v>
      </c>
      <c r="G812" s="103" t="s">
        <v>276</v>
      </c>
      <c r="H812" s="105">
        <v>1</v>
      </c>
      <c r="I812" s="106">
        <v>14713</v>
      </c>
      <c r="J812" s="106">
        <v>5732</v>
      </c>
      <c r="K812" s="106">
        <v>0</v>
      </c>
      <c r="L812" s="106">
        <v>937.65</v>
      </c>
      <c r="M812" s="107">
        <v>21382.65</v>
      </c>
      <c r="O812" s="108">
        <v>0</v>
      </c>
      <c r="P812" s="105">
        <v>0</v>
      </c>
      <c r="Q812" s="109">
        <v>0.09</v>
      </c>
      <c r="R812" s="109">
        <v>0.12055942472000247</v>
      </c>
      <c r="S812" s="110">
        <v>0</v>
      </c>
      <c r="U812" s="111">
        <v>20445</v>
      </c>
      <c r="V812" s="112">
        <v>0</v>
      </c>
      <c r="W812" s="112">
        <v>0</v>
      </c>
      <c r="X812" s="112">
        <v>0</v>
      </c>
      <c r="Y812" s="112">
        <v>938</v>
      </c>
      <c r="Z812" s="113">
        <v>21383</v>
      </c>
      <c r="AA812" s="93"/>
      <c r="AB812" s="111">
        <v>0</v>
      </c>
      <c r="AC812" s="112">
        <v>0</v>
      </c>
      <c r="AD812" s="112">
        <v>0</v>
      </c>
      <c r="AE812" s="112">
        <v>0</v>
      </c>
      <c r="AF812" s="112">
        <v>0</v>
      </c>
      <c r="AG812" s="113">
        <v>0</v>
      </c>
    </row>
    <row r="813" spans="1:33" x14ac:dyDescent="0.2">
      <c r="A813" s="101">
        <v>3504</v>
      </c>
      <c r="B813" s="102">
        <v>3504035308</v>
      </c>
      <c r="C813" s="103" t="s">
        <v>549</v>
      </c>
      <c r="D813" s="104">
        <v>35</v>
      </c>
      <c r="E813" s="103" t="s">
        <v>67</v>
      </c>
      <c r="F813" s="104">
        <v>308</v>
      </c>
      <c r="G813" s="103" t="s">
        <v>340</v>
      </c>
      <c r="H813" s="105">
        <v>1</v>
      </c>
      <c r="I813" s="106">
        <v>16181</v>
      </c>
      <c r="J813" s="106">
        <v>8688</v>
      </c>
      <c r="K813" s="106">
        <v>0</v>
      </c>
      <c r="L813" s="106">
        <v>937.65</v>
      </c>
      <c r="M813" s="107">
        <v>25806.65</v>
      </c>
      <c r="O813" s="108">
        <v>0</v>
      </c>
      <c r="P813" s="105">
        <v>0</v>
      </c>
      <c r="Q813" s="109">
        <v>0.09</v>
      </c>
      <c r="R813" s="109">
        <v>1.9745252028527706E-3</v>
      </c>
      <c r="S813" s="110">
        <v>0</v>
      </c>
      <c r="U813" s="111">
        <v>24869</v>
      </c>
      <c r="V813" s="112">
        <v>0</v>
      </c>
      <c r="W813" s="112">
        <v>0</v>
      </c>
      <c r="X813" s="112">
        <v>0</v>
      </c>
      <c r="Y813" s="112">
        <v>938</v>
      </c>
      <c r="Z813" s="113">
        <v>25807</v>
      </c>
      <c r="AA813" s="93"/>
      <c r="AB813" s="111">
        <v>0</v>
      </c>
      <c r="AC813" s="112">
        <v>0</v>
      </c>
      <c r="AD813" s="112">
        <v>0</v>
      </c>
      <c r="AE813" s="112">
        <v>0</v>
      </c>
      <c r="AF813" s="112">
        <v>0</v>
      </c>
      <c r="AG813" s="113">
        <v>0</v>
      </c>
    </row>
    <row r="814" spans="1:33" x14ac:dyDescent="0.2">
      <c r="A814" s="101">
        <v>3506</v>
      </c>
      <c r="B814" s="102">
        <v>3506262049</v>
      </c>
      <c r="C814" s="103" t="s">
        <v>550</v>
      </c>
      <c r="D814" s="104">
        <v>262</v>
      </c>
      <c r="E814" s="103" t="s">
        <v>294</v>
      </c>
      <c r="F814" s="104">
        <v>49</v>
      </c>
      <c r="G814" s="103" t="s">
        <v>81</v>
      </c>
      <c r="H814" s="105">
        <v>2</v>
      </c>
      <c r="I814" s="106">
        <v>15450</v>
      </c>
      <c r="J814" s="106">
        <v>19465</v>
      </c>
      <c r="K814" s="106">
        <v>0</v>
      </c>
      <c r="L814" s="106">
        <v>937.65</v>
      </c>
      <c r="M814" s="107">
        <v>35852.65</v>
      </c>
      <c r="O814" s="108">
        <v>0</v>
      </c>
      <c r="P814" s="105">
        <v>0</v>
      </c>
      <c r="Q814" s="109">
        <v>0.09</v>
      </c>
      <c r="R814" s="109">
        <v>7.6894325696692134E-2</v>
      </c>
      <c r="S814" s="110">
        <v>0</v>
      </c>
      <c r="U814" s="111">
        <v>69830</v>
      </c>
      <c r="V814" s="112">
        <v>0</v>
      </c>
      <c r="W814" s="112">
        <v>0</v>
      </c>
      <c r="X814" s="112">
        <v>0</v>
      </c>
      <c r="Y814" s="112">
        <v>1876</v>
      </c>
      <c r="Z814" s="113">
        <v>71706</v>
      </c>
      <c r="AA814" s="93"/>
      <c r="AB814" s="111">
        <v>0</v>
      </c>
      <c r="AC814" s="112">
        <v>0</v>
      </c>
      <c r="AD814" s="112">
        <v>0</v>
      </c>
      <c r="AE814" s="112">
        <v>0</v>
      </c>
      <c r="AF814" s="112">
        <v>0</v>
      </c>
      <c r="AG814" s="113">
        <v>0</v>
      </c>
    </row>
    <row r="815" spans="1:33" x14ac:dyDescent="0.2">
      <c r="A815" s="101">
        <v>3506</v>
      </c>
      <c r="B815" s="102">
        <v>3506262093</v>
      </c>
      <c r="C815" s="103" t="s">
        <v>550</v>
      </c>
      <c r="D815" s="104">
        <v>262</v>
      </c>
      <c r="E815" s="103" t="s">
        <v>294</v>
      </c>
      <c r="F815" s="104">
        <v>93</v>
      </c>
      <c r="G815" s="103" t="s">
        <v>125</v>
      </c>
      <c r="H815" s="105">
        <v>3</v>
      </c>
      <c r="I815" s="106">
        <v>11703</v>
      </c>
      <c r="J815" s="106">
        <v>581</v>
      </c>
      <c r="K815" s="106">
        <v>0</v>
      </c>
      <c r="L815" s="106">
        <v>937.65</v>
      </c>
      <c r="M815" s="107">
        <v>13221.65</v>
      </c>
      <c r="O815" s="108">
        <v>0</v>
      </c>
      <c r="P815" s="105">
        <v>0</v>
      </c>
      <c r="Q815" s="109">
        <v>0.09</v>
      </c>
      <c r="R815" s="109">
        <v>7.926438503009009E-2</v>
      </c>
      <c r="S815" s="110">
        <v>0</v>
      </c>
      <c r="U815" s="111">
        <v>36852</v>
      </c>
      <c r="V815" s="112">
        <v>0</v>
      </c>
      <c r="W815" s="112">
        <v>0</v>
      </c>
      <c r="X815" s="112">
        <v>0</v>
      </c>
      <c r="Y815" s="112">
        <v>2813</v>
      </c>
      <c r="Z815" s="113">
        <v>39665</v>
      </c>
      <c r="AA815" s="93"/>
      <c r="AB815" s="111">
        <v>0</v>
      </c>
      <c r="AC815" s="112">
        <v>0</v>
      </c>
      <c r="AD815" s="112">
        <v>0</v>
      </c>
      <c r="AE815" s="112">
        <v>0</v>
      </c>
      <c r="AF815" s="112">
        <v>0</v>
      </c>
      <c r="AG815" s="113">
        <v>0</v>
      </c>
    </row>
    <row r="816" spans="1:33" x14ac:dyDescent="0.2">
      <c r="A816" s="101">
        <v>3506</v>
      </c>
      <c r="B816" s="102">
        <v>3506262105</v>
      </c>
      <c r="C816" s="103" t="s">
        <v>550</v>
      </c>
      <c r="D816" s="104">
        <v>262</v>
      </c>
      <c r="E816" s="103" t="s">
        <v>294</v>
      </c>
      <c r="F816" s="104">
        <v>105</v>
      </c>
      <c r="G816" s="103" t="s">
        <v>137</v>
      </c>
      <c r="H816" s="105">
        <v>1</v>
      </c>
      <c r="I816" s="106">
        <v>15145</v>
      </c>
      <c r="J816" s="106">
        <v>5655</v>
      </c>
      <c r="K816" s="106">
        <v>0</v>
      </c>
      <c r="L816" s="106">
        <v>937.65</v>
      </c>
      <c r="M816" s="107">
        <v>21737.65</v>
      </c>
      <c r="O816" s="108">
        <v>0</v>
      </c>
      <c r="P816" s="105">
        <v>0</v>
      </c>
      <c r="Q816" s="109">
        <v>0.09</v>
      </c>
      <c r="R816" s="109">
        <v>3.0880131166606327E-3</v>
      </c>
      <c r="S816" s="110">
        <v>0</v>
      </c>
      <c r="U816" s="111">
        <v>20800</v>
      </c>
      <c r="V816" s="112">
        <v>0</v>
      </c>
      <c r="W816" s="112">
        <v>0</v>
      </c>
      <c r="X816" s="112">
        <v>0</v>
      </c>
      <c r="Y816" s="112">
        <v>938</v>
      </c>
      <c r="Z816" s="113">
        <v>21738</v>
      </c>
      <c r="AA816" s="93"/>
      <c r="AB816" s="111">
        <v>0</v>
      </c>
      <c r="AC816" s="112">
        <v>0</v>
      </c>
      <c r="AD816" s="112">
        <v>0</v>
      </c>
      <c r="AE816" s="112">
        <v>0</v>
      </c>
      <c r="AF816" s="112">
        <v>0</v>
      </c>
      <c r="AG816" s="113">
        <v>0</v>
      </c>
    </row>
    <row r="817" spans="1:33" x14ac:dyDescent="0.2">
      <c r="A817" s="101">
        <v>3506</v>
      </c>
      <c r="B817" s="102">
        <v>3506262149</v>
      </c>
      <c r="C817" s="103" t="s">
        <v>550</v>
      </c>
      <c r="D817" s="104">
        <v>262</v>
      </c>
      <c r="E817" s="103" t="s">
        <v>294</v>
      </c>
      <c r="F817" s="104">
        <v>149</v>
      </c>
      <c r="G817" s="103" t="s">
        <v>181</v>
      </c>
      <c r="H817" s="105">
        <v>3</v>
      </c>
      <c r="I817" s="106">
        <v>13615</v>
      </c>
      <c r="J817" s="106">
        <v>202</v>
      </c>
      <c r="K817" s="106">
        <v>0</v>
      </c>
      <c r="L817" s="106">
        <v>937.65</v>
      </c>
      <c r="M817" s="107">
        <v>14754.65</v>
      </c>
      <c r="O817" s="108">
        <v>0</v>
      </c>
      <c r="P817" s="105">
        <v>0</v>
      </c>
      <c r="Q817" s="109">
        <v>0.18</v>
      </c>
      <c r="R817" s="109">
        <v>0.11903121440246706</v>
      </c>
      <c r="S817" s="110">
        <v>0</v>
      </c>
      <c r="U817" s="111">
        <v>41451</v>
      </c>
      <c r="V817" s="112">
        <v>0</v>
      </c>
      <c r="W817" s="112">
        <v>0</v>
      </c>
      <c r="X817" s="112">
        <v>0</v>
      </c>
      <c r="Y817" s="112">
        <v>2813</v>
      </c>
      <c r="Z817" s="113">
        <v>44264</v>
      </c>
      <c r="AA817" s="93"/>
      <c r="AB817" s="111">
        <v>0</v>
      </c>
      <c r="AC817" s="112">
        <v>0</v>
      </c>
      <c r="AD817" s="112">
        <v>0</v>
      </c>
      <c r="AE817" s="112">
        <v>0</v>
      </c>
      <c r="AF817" s="112">
        <v>0</v>
      </c>
      <c r="AG817" s="113">
        <v>0</v>
      </c>
    </row>
    <row r="818" spans="1:33" x14ac:dyDescent="0.2">
      <c r="A818" s="101">
        <v>3506</v>
      </c>
      <c r="B818" s="102">
        <v>3506262163</v>
      </c>
      <c r="C818" s="103" t="s">
        <v>550</v>
      </c>
      <c r="D818" s="104">
        <v>262</v>
      </c>
      <c r="E818" s="103" t="s">
        <v>294</v>
      </c>
      <c r="F818" s="104">
        <v>163</v>
      </c>
      <c r="G818" s="103" t="s">
        <v>195</v>
      </c>
      <c r="H818" s="105">
        <v>165</v>
      </c>
      <c r="I818" s="106">
        <v>12390</v>
      </c>
      <c r="J818" s="106">
        <v>139</v>
      </c>
      <c r="K818" s="106">
        <v>0</v>
      </c>
      <c r="L818" s="106">
        <v>937.65</v>
      </c>
      <c r="M818" s="107">
        <v>13466.65</v>
      </c>
      <c r="O818" s="108">
        <v>10.558490576837057</v>
      </c>
      <c r="P818" s="105">
        <v>0</v>
      </c>
      <c r="Q818" s="109">
        <v>0.09</v>
      </c>
      <c r="R818" s="109">
        <v>9.7438916190428812E-2</v>
      </c>
      <c r="S818" s="110">
        <v>0</v>
      </c>
      <c r="U818" s="111">
        <v>2199572</v>
      </c>
      <c r="V818" s="112">
        <v>0</v>
      </c>
      <c r="W818" s="112">
        <v>-132287.32843719149</v>
      </c>
      <c r="X818" s="112">
        <v>0</v>
      </c>
      <c r="Y818" s="112">
        <v>154713</v>
      </c>
      <c r="Z818" s="113">
        <v>2221997.6715628086</v>
      </c>
      <c r="AA818" s="93"/>
      <c r="AB818" s="111">
        <v>38</v>
      </c>
      <c r="AC818" s="112">
        <v>10.558490576837057</v>
      </c>
      <c r="AD818" s="112">
        <v>132287.32843719149</v>
      </c>
      <c r="AE818" s="112">
        <v>0</v>
      </c>
      <c r="AF818" s="112">
        <v>9900</v>
      </c>
      <c r="AG818" s="113">
        <v>142187</v>
      </c>
    </row>
    <row r="819" spans="1:33" x14ac:dyDescent="0.2">
      <c r="A819" s="101">
        <v>3506</v>
      </c>
      <c r="B819" s="102">
        <v>3506262165</v>
      </c>
      <c r="C819" s="103" t="s">
        <v>550</v>
      </c>
      <c r="D819" s="104">
        <v>262</v>
      </c>
      <c r="E819" s="103" t="s">
        <v>294</v>
      </c>
      <c r="F819" s="104">
        <v>165</v>
      </c>
      <c r="G819" s="103" t="s">
        <v>197</v>
      </c>
      <c r="H819" s="105">
        <v>42</v>
      </c>
      <c r="I819" s="106">
        <v>11589</v>
      </c>
      <c r="J819" s="106">
        <v>435</v>
      </c>
      <c r="K819" s="106">
        <v>0</v>
      </c>
      <c r="L819" s="106">
        <v>937.65</v>
      </c>
      <c r="M819" s="107">
        <v>12961.65</v>
      </c>
      <c r="O819" s="108">
        <v>3.2165284588002816</v>
      </c>
      <c r="P819" s="105">
        <v>0</v>
      </c>
      <c r="Q819" s="109">
        <v>9.8299999999999998E-2</v>
      </c>
      <c r="R819" s="109">
        <v>0.1089244649244638</v>
      </c>
      <c r="S819" s="110">
        <v>0</v>
      </c>
      <c r="U819" s="111">
        <v>543684</v>
      </c>
      <c r="V819" s="112">
        <v>0</v>
      </c>
      <c r="W819" s="112">
        <v>-38675.538188614584</v>
      </c>
      <c r="X819" s="112">
        <v>0</v>
      </c>
      <c r="Y819" s="112">
        <v>39382</v>
      </c>
      <c r="Z819" s="113">
        <v>544390.46181138535</v>
      </c>
      <c r="AA819" s="93"/>
      <c r="AB819" s="111">
        <v>11</v>
      </c>
      <c r="AC819" s="112">
        <v>3.2165284588002816</v>
      </c>
      <c r="AD819" s="112">
        <v>38675.538188614584</v>
      </c>
      <c r="AE819" s="112">
        <v>0</v>
      </c>
      <c r="AF819" s="112">
        <v>3016</v>
      </c>
      <c r="AG819" s="113">
        <v>41692</v>
      </c>
    </row>
    <row r="820" spans="1:33" x14ac:dyDescent="0.2">
      <c r="A820" s="101">
        <v>3506</v>
      </c>
      <c r="B820" s="102">
        <v>3506262176</v>
      </c>
      <c r="C820" s="103" t="s">
        <v>550</v>
      </c>
      <c r="D820" s="104">
        <v>262</v>
      </c>
      <c r="E820" s="103" t="s">
        <v>294</v>
      </c>
      <c r="F820" s="104">
        <v>176</v>
      </c>
      <c r="G820" s="103" t="s">
        <v>208</v>
      </c>
      <c r="H820" s="105">
        <v>9</v>
      </c>
      <c r="I820" s="106">
        <v>11644</v>
      </c>
      <c r="J820" s="106">
        <v>4170</v>
      </c>
      <c r="K820" s="106">
        <v>0</v>
      </c>
      <c r="L820" s="106">
        <v>937.65</v>
      </c>
      <c r="M820" s="107">
        <v>16751.650000000001</v>
      </c>
      <c r="O820" s="108">
        <v>0.81209409575371116</v>
      </c>
      <c r="P820" s="105">
        <v>0</v>
      </c>
      <c r="Q820" s="109">
        <v>0.09</v>
      </c>
      <c r="R820" s="109">
        <v>9.1492336245101724E-2</v>
      </c>
      <c r="S820" s="110">
        <v>0</v>
      </c>
      <c r="U820" s="111">
        <v>155168</v>
      </c>
      <c r="V820" s="112">
        <v>0</v>
      </c>
      <c r="W820" s="112">
        <v>-12842.456030249188</v>
      </c>
      <c r="X820" s="112">
        <v>0</v>
      </c>
      <c r="Y820" s="112">
        <v>8439</v>
      </c>
      <c r="Z820" s="113">
        <v>150764.54396975081</v>
      </c>
      <c r="AA820" s="93"/>
      <c r="AB820" s="111">
        <v>1</v>
      </c>
      <c r="AC820" s="112">
        <v>0.81209409575371116</v>
      </c>
      <c r="AD820" s="112">
        <v>12842.456030249188</v>
      </c>
      <c r="AE820" s="112">
        <v>0</v>
      </c>
      <c r="AF820" s="112">
        <v>761</v>
      </c>
      <c r="AG820" s="113">
        <v>13603</v>
      </c>
    </row>
    <row r="821" spans="1:33" x14ac:dyDescent="0.2">
      <c r="A821" s="101">
        <v>3506</v>
      </c>
      <c r="B821" s="102">
        <v>3506262178</v>
      </c>
      <c r="C821" s="103" t="s">
        <v>550</v>
      </c>
      <c r="D821" s="104">
        <v>262</v>
      </c>
      <c r="E821" s="103" t="s">
        <v>294</v>
      </c>
      <c r="F821" s="104">
        <v>178</v>
      </c>
      <c r="G821" s="103" t="s">
        <v>210</v>
      </c>
      <c r="H821" s="105">
        <v>4</v>
      </c>
      <c r="I821" s="106">
        <v>12067</v>
      </c>
      <c r="J821" s="106">
        <v>630</v>
      </c>
      <c r="K821" s="106">
        <v>0</v>
      </c>
      <c r="L821" s="106">
        <v>937.65</v>
      </c>
      <c r="M821" s="107">
        <v>13634.65</v>
      </c>
      <c r="O821" s="108">
        <v>0</v>
      </c>
      <c r="P821" s="105">
        <v>0</v>
      </c>
      <c r="Q821" s="109">
        <v>0.09</v>
      </c>
      <c r="R821" s="109">
        <v>6.2742002270909161E-2</v>
      </c>
      <c r="S821" s="110">
        <v>0</v>
      </c>
      <c r="U821" s="111">
        <v>50788</v>
      </c>
      <c r="V821" s="112">
        <v>0</v>
      </c>
      <c r="W821" s="112">
        <v>0</v>
      </c>
      <c r="X821" s="112">
        <v>0</v>
      </c>
      <c r="Y821" s="112">
        <v>3751</v>
      </c>
      <c r="Z821" s="113">
        <v>54539</v>
      </c>
      <c r="AA821" s="93"/>
      <c r="AB821" s="111">
        <v>1</v>
      </c>
      <c r="AC821" s="112">
        <v>0</v>
      </c>
      <c r="AD821" s="112">
        <v>0</v>
      </c>
      <c r="AE821" s="112">
        <v>0</v>
      </c>
      <c r="AF821" s="112">
        <v>0</v>
      </c>
      <c r="AG821" s="113">
        <v>0</v>
      </c>
    </row>
    <row r="822" spans="1:33" x14ac:dyDescent="0.2">
      <c r="A822" s="101">
        <v>3506</v>
      </c>
      <c r="B822" s="102">
        <v>3506262229</v>
      </c>
      <c r="C822" s="103" t="s">
        <v>550</v>
      </c>
      <c r="D822" s="104">
        <v>262</v>
      </c>
      <c r="E822" s="103" t="s">
        <v>294</v>
      </c>
      <c r="F822" s="104">
        <v>229</v>
      </c>
      <c r="G822" s="103" t="s">
        <v>261</v>
      </c>
      <c r="H822" s="105">
        <v>15</v>
      </c>
      <c r="I822" s="106">
        <v>11175</v>
      </c>
      <c r="J822" s="106">
        <v>2140</v>
      </c>
      <c r="K822" s="106">
        <v>0</v>
      </c>
      <c r="L822" s="106">
        <v>937.65</v>
      </c>
      <c r="M822" s="107">
        <v>14252.65</v>
      </c>
      <c r="O822" s="108">
        <v>0</v>
      </c>
      <c r="P822" s="105">
        <v>0</v>
      </c>
      <c r="Q822" s="109">
        <v>0.09</v>
      </c>
      <c r="R822" s="109">
        <v>1.018698608098647E-2</v>
      </c>
      <c r="S822" s="110">
        <v>0</v>
      </c>
      <c r="U822" s="111">
        <v>199725</v>
      </c>
      <c r="V822" s="112">
        <v>0</v>
      </c>
      <c r="W822" s="112">
        <v>0</v>
      </c>
      <c r="X822" s="112">
        <v>0</v>
      </c>
      <c r="Y822" s="112">
        <v>14065</v>
      </c>
      <c r="Z822" s="113">
        <v>213790</v>
      </c>
      <c r="AA822" s="93"/>
      <c r="AB822" s="111">
        <v>1</v>
      </c>
      <c r="AC822" s="112">
        <v>0</v>
      </c>
      <c r="AD822" s="112">
        <v>0</v>
      </c>
      <c r="AE822" s="112">
        <v>0</v>
      </c>
      <c r="AF822" s="112">
        <v>0</v>
      </c>
      <c r="AG822" s="113">
        <v>0</v>
      </c>
    </row>
    <row r="823" spans="1:33" x14ac:dyDescent="0.2">
      <c r="A823" s="101">
        <v>3506</v>
      </c>
      <c r="B823" s="102">
        <v>3506262244</v>
      </c>
      <c r="C823" s="103" t="s">
        <v>550</v>
      </c>
      <c r="D823" s="104">
        <v>262</v>
      </c>
      <c r="E823" s="103" t="s">
        <v>294</v>
      </c>
      <c r="F823" s="104">
        <v>244</v>
      </c>
      <c r="G823" s="103" t="s">
        <v>276</v>
      </c>
      <c r="H823" s="105">
        <v>2</v>
      </c>
      <c r="I823" s="106">
        <v>12517.586445965193</v>
      </c>
      <c r="J823" s="106">
        <v>4877</v>
      </c>
      <c r="K823" s="106">
        <v>0</v>
      </c>
      <c r="L823" s="106">
        <v>937.65</v>
      </c>
      <c r="M823" s="107">
        <v>18332.236445965194</v>
      </c>
      <c r="O823" s="108">
        <v>0</v>
      </c>
      <c r="P823" s="105">
        <v>0</v>
      </c>
      <c r="Q823" s="109">
        <v>0.09</v>
      </c>
      <c r="R823" s="109">
        <v>0.12055942472000247</v>
      </c>
      <c r="S823" s="110">
        <v>0</v>
      </c>
      <c r="U823" s="111">
        <v>34790</v>
      </c>
      <c r="V823" s="112">
        <v>0</v>
      </c>
      <c r="W823" s="112">
        <v>0</v>
      </c>
      <c r="X823" s="112">
        <v>0</v>
      </c>
      <c r="Y823" s="112">
        <v>1875</v>
      </c>
      <c r="Z823" s="113">
        <v>36665</v>
      </c>
      <c r="AA823" s="93"/>
      <c r="AB823" s="111">
        <v>0</v>
      </c>
      <c r="AC823" s="112">
        <v>0</v>
      </c>
      <c r="AD823" s="112">
        <v>0</v>
      </c>
      <c r="AE823" s="112">
        <v>0</v>
      </c>
      <c r="AF823" s="112">
        <v>0</v>
      </c>
      <c r="AG823" s="113">
        <v>0</v>
      </c>
    </row>
    <row r="824" spans="1:33" x14ac:dyDescent="0.2">
      <c r="A824" s="101">
        <v>3506</v>
      </c>
      <c r="B824" s="102">
        <v>3506262248</v>
      </c>
      <c r="C824" s="103" t="s">
        <v>550</v>
      </c>
      <c r="D824" s="104">
        <v>262</v>
      </c>
      <c r="E824" s="103" t="s">
        <v>294</v>
      </c>
      <c r="F824" s="104">
        <v>248</v>
      </c>
      <c r="G824" s="103" t="s">
        <v>280</v>
      </c>
      <c r="H824" s="105">
        <v>7</v>
      </c>
      <c r="I824" s="106">
        <v>11800</v>
      </c>
      <c r="J824" s="106">
        <v>910</v>
      </c>
      <c r="K824" s="106">
        <v>0</v>
      </c>
      <c r="L824" s="106">
        <v>937.65</v>
      </c>
      <c r="M824" s="107">
        <v>13647.65</v>
      </c>
      <c r="O824" s="108">
        <v>0</v>
      </c>
      <c r="P824" s="105">
        <v>0</v>
      </c>
      <c r="Q824" s="109">
        <v>0.09</v>
      </c>
      <c r="R824" s="109">
        <v>5.1945859619381911E-2</v>
      </c>
      <c r="S824" s="110">
        <v>0</v>
      </c>
      <c r="U824" s="111">
        <v>88970</v>
      </c>
      <c r="V824" s="112">
        <v>0</v>
      </c>
      <c r="W824" s="112">
        <v>0</v>
      </c>
      <c r="X824" s="112">
        <v>0</v>
      </c>
      <c r="Y824" s="112">
        <v>6564</v>
      </c>
      <c r="Z824" s="113">
        <v>95534</v>
      </c>
      <c r="AA824" s="93"/>
      <c r="AB824" s="111">
        <v>0</v>
      </c>
      <c r="AC824" s="112">
        <v>0</v>
      </c>
      <c r="AD824" s="112">
        <v>0</v>
      </c>
      <c r="AE824" s="112">
        <v>0</v>
      </c>
      <c r="AF824" s="112">
        <v>0</v>
      </c>
      <c r="AG824" s="113">
        <v>0</v>
      </c>
    </row>
    <row r="825" spans="1:33" x14ac:dyDescent="0.2">
      <c r="A825" s="101">
        <v>3506</v>
      </c>
      <c r="B825" s="102">
        <v>3506262258</v>
      </c>
      <c r="C825" s="103" t="s">
        <v>550</v>
      </c>
      <c r="D825" s="104">
        <v>262</v>
      </c>
      <c r="E825" s="103" t="s">
        <v>294</v>
      </c>
      <c r="F825" s="104">
        <v>258</v>
      </c>
      <c r="G825" s="103" t="s">
        <v>290</v>
      </c>
      <c r="H825" s="105">
        <v>8</v>
      </c>
      <c r="I825" s="106">
        <v>12193</v>
      </c>
      <c r="J825" s="106">
        <v>3515</v>
      </c>
      <c r="K825" s="106">
        <v>0</v>
      </c>
      <c r="L825" s="106">
        <v>937.65</v>
      </c>
      <c r="M825" s="107">
        <v>16645.650000000001</v>
      </c>
      <c r="O825" s="108">
        <v>0</v>
      </c>
      <c r="P825" s="105">
        <v>0</v>
      </c>
      <c r="Q825" s="109">
        <v>0.09</v>
      </c>
      <c r="R825" s="109">
        <v>8.9657846514689291E-2</v>
      </c>
      <c r="S825" s="110">
        <v>0</v>
      </c>
      <c r="U825" s="111">
        <v>125664</v>
      </c>
      <c r="V825" s="112">
        <v>0</v>
      </c>
      <c r="W825" s="112">
        <v>0</v>
      </c>
      <c r="X825" s="112">
        <v>0</v>
      </c>
      <c r="Y825" s="112">
        <v>7502</v>
      </c>
      <c r="Z825" s="113">
        <v>133166</v>
      </c>
      <c r="AA825" s="93"/>
      <c r="AB825" s="111">
        <v>0</v>
      </c>
      <c r="AC825" s="112">
        <v>0</v>
      </c>
      <c r="AD825" s="112">
        <v>0</v>
      </c>
      <c r="AE825" s="112">
        <v>0</v>
      </c>
      <c r="AF825" s="112">
        <v>0</v>
      </c>
      <c r="AG825" s="113">
        <v>0</v>
      </c>
    </row>
    <row r="826" spans="1:33" x14ac:dyDescent="0.2">
      <c r="A826" s="101">
        <v>3506</v>
      </c>
      <c r="B826" s="102">
        <v>3506262262</v>
      </c>
      <c r="C826" s="103" t="s">
        <v>550</v>
      </c>
      <c r="D826" s="104">
        <v>262</v>
      </c>
      <c r="E826" s="103" t="s">
        <v>294</v>
      </c>
      <c r="F826" s="104">
        <v>262</v>
      </c>
      <c r="G826" s="103" t="s">
        <v>294</v>
      </c>
      <c r="H826" s="105">
        <v>81</v>
      </c>
      <c r="I826" s="106">
        <v>11015</v>
      </c>
      <c r="J826" s="106">
        <v>5162</v>
      </c>
      <c r="K826" s="106">
        <v>0</v>
      </c>
      <c r="L826" s="106">
        <v>937.65</v>
      </c>
      <c r="M826" s="107">
        <v>17114.650000000001</v>
      </c>
      <c r="O826" s="108">
        <v>0</v>
      </c>
      <c r="P826" s="105">
        <v>0</v>
      </c>
      <c r="Q826" s="109">
        <v>0.09</v>
      </c>
      <c r="R826" s="109">
        <v>6.7699523771346692E-2</v>
      </c>
      <c r="S826" s="110">
        <v>0</v>
      </c>
      <c r="U826" s="111">
        <v>1310337</v>
      </c>
      <c r="V826" s="112">
        <v>0</v>
      </c>
      <c r="W826" s="112">
        <v>0</v>
      </c>
      <c r="X826" s="112">
        <v>0</v>
      </c>
      <c r="Y826" s="112">
        <v>75950</v>
      </c>
      <c r="Z826" s="113">
        <v>1386287</v>
      </c>
      <c r="AA826" s="93"/>
      <c r="AB826" s="111">
        <v>7</v>
      </c>
      <c r="AC826" s="112">
        <v>0</v>
      </c>
      <c r="AD826" s="112">
        <v>0</v>
      </c>
      <c r="AE826" s="112">
        <v>0</v>
      </c>
      <c r="AF826" s="112">
        <v>0</v>
      </c>
      <c r="AG826" s="113">
        <v>0</v>
      </c>
    </row>
    <row r="827" spans="1:33" x14ac:dyDescent="0.2">
      <c r="A827" s="101">
        <v>3506</v>
      </c>
      <c r="B827" s="102">
        <v>3506262274</v>
      </c>
      <c r="C827" s="103" t="s">
        <v>550</v>
      </c>
      <c r="D827" s="104">
        <v>262</v>
      </c>
      <c r="E827" s="103" t="s">
        <v>294</v>
      </c>
      <c r="F827" s="104">
        <v>274</v>
      </c>
      <c r="G827" s="103" t="s">
        <v>306</v>
      </c>
      <c r="H827" s="105">
        <v>3</v>
      </c>
      <c r="I827" s="106">
        <v>9995</v>
      </c>
      <c r="J827" s="106">
        <v>4782</v>
      </c>
      <c r="K827" s="106">
        <v>0</v>
      </c>
      <c r="L827" s="106">
        <v>937.65</v>
      </c>
      <c r="M827" s="107">
        <v>15714.65</v>
      </c>
      <c r="O827" s="108">
        <v>0</v>
      </c>
      <c r="P827" s="105">
        <v>0</v>
      </c>
      <c r="Q827" s="109">
        <v>0.09</v>
      </c>
      <c r="R827" s="109">
        <v>8.099164970829216E-2</v>
      </c>
      <c r="S827" s="110">
        <v>0</v>
      </c>
      <c r="U827" s="111">
        <v>44331</v>
      </c>
      <c r="V827" s="112">
        <v>0</v>
      </c>
      <c r="W827" s="112">
        <v>0</v>
      </c>
      <c r="X827" s="112">
        <v>0</v>
      </c>
      <c r="Y827" s="112">
        <v>2813</v>
      </c>
      <c r="Z827" s="113">
        <v>47144</v>
      </c>
      <c r="AA827" s="93"/>
      <c r="AB827" s="111">
        <v>0</v>
      </c>
      <c r="AC827" s="112">
        <v>0</v>
      </c>
      <c r="AD827" s="112">
        <v>0</v>
      </c>
      <c r="AE827" s="112">
        <v>0</v>
      </c>
      <c r="AF827" s="112">
        <v>0</v>
      </c>
      <c r="AG827" s="113">
        <v>0</v>
      </c>
    </row>
    <row r="828" spans="1:33" x14ac:dyDescent="0.2">
      <c r="A828" s="101">
        <v>3506</v>
      </c>
      <c r="B828" s="102">
        <v>3506262284</v>
      </c>
      <c r="C828" s="103" t="s">
        <v>550</v>
      </c>
      <c r="D828" s="104">
        <v>262</v>
      </c>
      <c r="E828" s="103" t="s">
        <v>294</v>
      </c>
      <c r="F828" s="104">
        <v>284</v>
      </c>
      <c r="G828" s="103" t="s">
        <v>316</v>
      </c>
      <c r="H828" s="105">
        <v>3</v>
      </c>
      <c r="I828" s="106">
        <v>10759</v>
      </c>
      <c r="J828" s="106">
        <v>4674</v>
      </c>
      <c r="K828" s="106">
        <v>0</v>
      </c>
      <c r="L828" s="106">
        <v>937.65</v>
      </c>
      <c r="M828" s="107">
        <v>16370.65</v>
      </c>
      <c r="O828" s="108">
        <v>0</v>
      </c>
      <c r="P828" s="105">
        <v>0</v>
      </c>
      <c r="Q828" s="109">
        <v>0.09</v>
      </c>
      <c r="R828" s="109">
        <v>3.7527250823327148E-2</v>
      </c>
      <c r="S828" s="110">
        <v>0</v>
      </c>
      <c r="U828" s="111">
        <v>46299</v>
      </c>
      <c r="V828" s="112">
        <v>0</v>
      </c>
      <c r="W828" s="112">
        <v>0</v>
      </c>
      <c r="X828" s="112">
        <v>0</v>
      </c>
      <c r="Y828" s="112">
        <v>2814</v>
      </c>
      <c r="Z828" s="113">
        <v>49113</v>
      </c>
      <c r="AA828" s="93"/>
      <c r="AB828" s="111">
        <v>0</v>
      </c>
      <c r="AC828" s="112">
        <v>0</v>
      </c>
      <c r="AD828" s="112">
        <v>0</v>
      </c>
      <c r="AE828" s="112">
        <v>0</v>
      </c>
      <c r="AF828" s="112">
        <v>0</v>
      </c>
      <c r="AG828" s="113">
        <v>0</v>
      </c>
    </row>
    <row r="829" spans="1:33" x14ac:dyDescent="0.2">
      <c r="A829" s="101">
        <v>3506</v>
      </c>
      <c r="B829" s="102">
        <v>3506262295</v>
      </c>
      <c r="C829" s="103" t="s">
        <v>550</v>
      </c>
      <c r="D829" s="104">
        <v>262</v>
      </c>
      <c r="E829" s="103" t="s">
        <v>294</v>
      </c>
      <c r="F829" s="104">
        <v>295</v>
      </c>
      <c r="G829" s="103" t="s">
        <v>327</v>
      </c>
      <c r="H829" s="105">
        <v>2</v>
      </c>
      <c r="I829" s="106">
        <v>9670</v>
      </c>
      <c r="J829" s="106">
        <v>5239</v>
      </c>
      <c r="K829" s="106">
        <v>0</v>
      </c>
      <c r="L829" s="106">
        <v>937.65</v>
      </c>
      <c r="M829" s="107">
        <v>15846.65</v>
      </c>
      <c r="O829" s="108">
        <v>0</v>
      </c>
      <c r="P829" s="105">
        <v>0</v>
      </c>
      <c r="Q829" s="109">
        <v>0.09</v>
      </c>
      <c r="R829" s="109">
        <v>1.8371825985549022E-2</v>
      </c>
      <c r="S829" s="110">
        <v>0</v>
      </c>
      <c r="U829" s="111">
        <v>29818</v>
      </c>
      <c r="V829" s="112">
        <v>0</v>
      </c>
      <c r="W829" s="112">
        <v>0</v>
      </c>
      <c r="X829" s="112">
        <v>0</v>
      </c>
      <c r="Y829" s="112">
        <v>1876</v>
      </c>
      <c r="Z829" s="113">
        <v>31694</v>
      </c>
      <c r="AA829" s="93"/>
      <c r="AB829" s="111">
        <v>0</v>
      </c>
      <c r="AC829" s="112">
        <v>0</v>
      </c>
      <c r="AD829" s="112">
        <v>0</v>
      </c>
      <c r="AE829" s="112">
        <v>0</v>
      </c>
      <c r="AF829" s="112">
        <v>0</v>
      </c>
      <c r="AG829" s="113">
        <v>0</v>
      </c>
    </row>
    <row r="830" spans="1:33" x14ac:dyDescent="0.2">
      <c r="A830" s="101">
        <v>3506</v>
      </c>
      <c r="B830" s="102">
        <v>3506262346</v>
      </c>
      <c r="C830" s="103" t="s">
        <v>550</v>
      </c>
      <c r="D830" s="104">
        <v>262</v>
      </c>
      <c r="E830" s="103" t="s">
        <v>294</v>
      </c>
      <c r="F830" s="104">
        <v>346</v>
      </c>
      <c r="G830" s="103" t="s">
        <v>378</v>
      </c>
      <c r="H830" s="105">
        <v>2</v>
      </c>
      <c r="I830" s="106">
        <v>15145</v>
      </c>
      <c r="J830" s="106">
        <v>1436</v>
      </c>
      <c r="K830" s="106">
        <v>0</v>
      </c>
      <c r="L830" s="106">
        <v>937.65</v>
      </c>
      <c r="M830" s="107">
        <v>17518.650000000001</v>
      </c>
      <c r="O830" s="108">
        <v>0</v>
      </c>
      <c r="P830" s="105">
        <v>0</v>
      </c>
      <c r="Q830" s="109">
        <v>0.09</v>
      </c>
      <c r="R830" s="109">
        <v>1.0868646968969114E-2</v>
      </c>
      <c r="S830" s="110">
        <v>0</v>
      </c>
      <c r="U830" s="111">
        <v>33162</v>
      </c>
      <c r="V830" s="112">
        <v>0</v>
      </c>
      <c r="W830" s="112">
        <v>0</v>
      </c>
      <c r="X830" s="112">
        <v>0</v>
      </c>
      <c r="Y830" s="112">
        <v>1875</v>
      </c>
      <c r="Z830" s="113">
        <v>35037</v>
      </c>
      <c r="AA830" s="93"/>
      <c r="AB830" s="111">
        <v>0</v>
      </c>
      <c r="AC830" s="112">
        <v>0</v>
      </c>
      <c r="AD830" s="112">
        <v>0</v>
      </c>
      <c r="AE830" s="112">
        <v>0</v>
      </c>
      <c r="AF830" s="112">
        <v>0</v>
      </c>
      <c r="AG830" s="113">
        <v>0</v>
      </c>
    </row>
    <row r="831" spans="1:33" x14ac:dyDescent="0.2">
      <c r="A831" s="101">
        <v>3506</v>
      </c>
      <c r="B831" s="102">
        <v>3506262347</v>
      </c>
      <c r="C831" s="103" t="s">
        <v>550</v>
      </c>
      <c r="D831" s="104">
        <v>262</v>
      </c>
      <c r="E831" s="103" t="s">
        <v>294</v>
      </c>
      <c r="F831" s="104">
        <v>347</v>
      </c>
      <c r="G831" s="103" t="s">
        <v>379</v>
      </c>
      <c r="H831" s="105">
        <v>8</v>
      </c>
      <c r="I831" s="106">
        <v>11100</v>
      </c>
      <c r="J831" s="106">
        <v>5016</v>
      </c>
      <c r="K831" s="106">
        <v>0</v>
      </c>
      <c r="L831" s="106">
        <v>937.65</v>
      </c>
      <c r="M831" s="107">
        <v>17053.650000000001</v>
      </c>
      <c r="O831" s="108">
        <v>0</v>
      </c>
      <c r="P831" s="105">
        <v>0</v>
      </c>
      <c r="Q831" s="109">
        <v>0.09</v>
      </c>
      <c r="R831" s="109">
        <v>6.73084705192133E-3</v>
      </c>
      <c r="S831" s="110">
        <v>0</v>
      </c>
      <c r="U831" s="111">
        <v>128928</v>
      </c>
      <c r="V831" s="112">
        <v>0</v>
      </c>
      <c r="W831" s="112">
        <v>0</v>
      </c>
      <c r="X831" s="112">
        <v>0</v>
      </c>
      <c r="Y831" s="112">
        <v>7502</v>
      </c>
      <c r="Z831" s="113">
        <v>136430</v>
      </c>
      <c r="AA831" s="93"/>
      <c r="AB831" s="111">
        <v>3</v>
      </c>
      <c r="AC831" s="112">
        <v>0</v>
      </c>
      <c r="AD831" s="112">
        <v>0</v>
      </c>
      <c r="AE831" s="112">
        <v>0</v>
      </c>
      <c r="AF831" s="112">
        <v>0</v>
      </c>
      <c r="AG831" s="113">
        <v>0</v>
      </c>
    </row>
    <row r="832" spans="1:33" x14ac:dyDescent="0.2">
      <c r="A832" s="101">
        <v>3507</v>
      </c>
      <c r="B832" s="102">
        <v>3507201035</v>
      </c>
      <c r="C832" s="103" t="s">
        <v>551</v>
      </c>
      <c r="D832" s="104">
        <v>201</v>
      </c>
      <c r="E832" s="103" t="s">
        <v>233</v>
      </c>
      <c r="F832" s="104">
        <v>35</v>
      </c>
      <c r="G832" s="103" t="s">
        <v>67</v>
      </c>
      <c r="H832" s="105">
        <v>3</v>
      </c>
      <c r="I832" s="106">
        <v>14282.026065243112</v>
      </c>
      <c r="J832" s="106">
        <v>4925</v>
      </c>
      <c r="K832" s="106">
        <v>0</v>
      </c>
      <c r="L832" s="106">
        <v>937.65</v>
      </c>
      <c r="M832" s="107">
        <v>20144.676065243111</v>
      </c>
      <c r="O832" s="108">
        <v>0</v>
      </c>
      <c r="P832" s="105">
        <v>0</v>
      </c>
      <c r="Q832" s="109">
        <v>0.18</v>
      </c>
      <c r="R832" s="109">
        <v>0.16912741853149985</v>
      </c>
      <c r="S832" s="110">
        <v>0</v>
      </c>
      <c r="U832" s="111">
        <v>57621</v>
      </c>
      <c r="V832" s="112">
        <v>0</v>
      </c>
      <c r="W832" s="112">
        <v>0</v>
      </c>
      <c r="X832" s="112">
        <v>0</v>
      </c>
      <c r="Y832" s="112">
        <v>2813</v>
      </c>
      <c r="Z832" s="113">
        <v>60434</v>
      </c>
      <c r="AA832" s="93"/>
      <c r="AB832" s="111">
        <v>0</v>
      </c>
      <c r="AC832" s="112">
        <v>0</v>
      </c>
      <c r="AD832" s="112">
        <v>0</v>
      </c>
      <c r="AE832" s="112">
        <v>0</v>
      </c>
      <c r="AF832" s="112">
        <v>0</v>
      </c>
      <c r="AG832" s="113">
        <v>0</v>
      </c>
    </row>
    <row r="833" spans="1:33" x14ac:dyDescent="0.2">
      <c r="A833" s="101">
        <v>3507</v>
      </c>
      <c r="B833" s="102">
        <v>3507201072</v>
      </c>
      <c r="C833" s="103" t="s">
        <v>551</v>
      </c>
      <c r="D833" s="104">
        <v>201</v>
      </c>
      <c r="E833" s="103" t="s">
        <v>233</v>
      </c>
      <c r="F833" s="104">
        <v>72</v>
      </c>
      <c r="G833" s="103" t="s">
        <v>104</v>
      </c>
      <c r="H833" s="105">
        <v>1</v>
      </c>
      <c r="I833" s="106">
        <v>10806.205558336456</v>
      </c>
      <c r="J833" s="106">
        <v>2416</v>
      </c>
      <c r="K833" s="106">
        <v>0</v>
      </c>
      <c r="L833" s="106">
        <v>937.65</v>
      </c>
      <c r="M833" s="107">
        <v>14159.855558336456</v>
      </c>
      <c r="O833" s="108">
        <v>0</v>
      </c>
      <c r="P833" s="105">
        <v>0</v>
      </c>
      <c r="Q833" s="109">
        <v>0.09</v>
      </c>
      <c r="R833" s="109">
        <v>2.3681801014352613E-3</v>
      </c>
      <c r="S833" s="110">
        <v>0</v>
      </c>
      <c r="U833" s="111">
        <v>13222</v>
      </c>
      <c r="V833" s="112">
        <v>0</v>
      </c>
      <c r="W833" s="112">
        <v>0</v>
      </c>
      <c r="X833" s="112">
        <v>0</v>
      </c>
      <c r="Y833" s="112">
        <v>938</v>
      </c>
      <c r="Z833" s="113">
        <v>14160</v>
      </c>
      <c r="AA833" s="93"/>
      <c r="AB833" s="111">
        <v>0</v>
      </c>
      <c r="AC833" s="112">
        <v>0</v>
      </c>
      <c r="AD833" s="112">
        <v>0</v>
      </c>
      <c r="AE833" s="112">
        <v>0</v>
      </c>
      <c r="AF833" s="112">
        <v>0</v>
      </c>
      <c r="AG833" s="113">
        <v>0</v>
      </c>
    </row>
    <row r="834" spans="1:33" x14ac:dyDescent="0.2">
      <c r="A834" s="101">
        <v>3507</v>
      </c>
      <c r="B834" s="102">
        <v>3507201094</v>
      </c>
      <c r="C834" s="103" t="s">
        <v>551</v>
      </c>
      <c r="D834" s="104">
        <v>201</v>
      </c>
      <c r="E834" s="103" t="s">
        <v>233</v>
      </c>
      <c r="F834" s="104">
        <v>94</v>
      </c>
      <c r="G834" s="103" t="s">
        <v>126</v>
      </c>
      <c r="H834" s="105">
        <v>2</v>
      </c>
      <c r="I834" s="106">
        <v>11395.758941280055</v>
      </c>
      <c r="J834" s="106">
        <v>1075</v>
      </c>
      <c r="K834" s="106">
        <v>0</v>
      </c>
      <c r="L834" s="106">
        <v>937.65</v>
      </c>
      <c r="M834" s="107">
        <v>13408.408941280055</v>
      </c>
      <c r="O834" s="108">
        <v>0</v>
      </c>
      <c r="P834" s="105">
        <v>0</v>
      </c>
      <c r="Q834" s="109">
        <v>0.09</v>
      </c>
      <c r="R834" s="109">
        <v>1.1241567033684265E-3</v>
      </c>
      <c r="S834" s="110">
        <v>0</v>
      </c>
      <c r="U834" s="111">
        <v>24942</v>
      </c>
      <c r="V834" s="112">
        <v>0</v>
      </c>
      <c r="W834" s="112">
        <v>0</v>
      </c>
      <c r="X834" s="112">
        <v>0</v>
      </c>
      <c r="Y834" s="112">
        <v>1875</v>
      </c>
      <c r="Z834" s="113">
        <v>26817</v>
      </c>
      <c r="AA834" s="93"/>
      <c r="AB834" s="111">
        <v>0</v>
      </c>
      <c r="AC834" s="112">
        <v>0</v>
      </c>
      <c r="AD834" s="112">
        <v>0</v>
      </c>
      <c r="AE834" s="112">
        <v>0</v>
      </c>
      <c r="AF834" s="112">
        <v>0</v>
      </c>
      <c r="AG834" s="113">
        <v>0</v>
      </c>
    </row>
    <row r="835" spans="1:33" x14ac:dyDescent="0.2">
      <c r="A835" s="101">
        <v>3507</v>
      </c>
      <c r="B835" s="102">
        <v>3507201095</v>
      </c>
      <c r="C835" s="103" t="s">
        <v>551</v>
      </c>
      <c r="D835" s="104">
        <v>201</v>
      </c>
      <c r="E835" s="103" t="s">
        <v>233</v>
      </c>
      <c r="F835" s="104">
        <v>95</v>
      </c>
      <c r="G835" s="103" t="s">
        <v>127</v>
      </c>
      <c r="H835" s="105">
        <v>2</v>
      </c>
      <c r="I835" s="106">
        <v>13523.922462156292</v>
      </c>
      <c r="J835" s="106">
        <v>0</v>
      </c>
      <c r="K835" s="106">
        <v>0</v>
      </c>
      <c r="L835" s="106">
        <v>937.65</v>
      </c>
      <c r="M835" s="107">
        <v>14461.572462156291</v>
      </c>
      <c r="O835" s="108">
        <v>0</v>
      </c>
      <c r="P835" s="105">
        <v>0</v>
      </c>
      <c r="Q835" s="109">
        <v>0.15329999999999999</v>
      </c>
      <c r="R835" s="109">
        <v>0.14117773892558566</v>
      </c>
      <c r="S835" s="110">
        <v>0</v>
      </c>
      <c r="U835" s="111">
        <v>27048</v>
      </c>
      <c r="V835" s="112">
        <v>0</v>
      </c>
      <c r="W835" s="112">
        <v>0</v>
      </c>
      <c r="X835" s="112">
        <v>0</v>
      </c>
      <c r="Y835" s="112">
        <v>1876</v>
      </c>
      <c r="Z835" s="113">
        <v>28924</v>
      </c>
      <c r="AA835" s="93"/>
      <c r="AB835" s="111">
        <v>0</v>
      </c>
      <c r="AC835" s="112">
        <v>0</v>
      </c>
      <c r="AD835" s="112">
        <v>0</v>
      </c>
      <c r="AE835" s="112">
        <v>0</v>
      </c>
      <c r="AF835" s="112">
        <v>0</v>
      </c>
      <c r="AG835" s="113">
        <v>0</v>
      </c>
    </row>
    <row r="836" spans="1:33" x14ac:dyDescent="0.2">
      <c r="A836" s="101">
        <v>3507</v>
      </c>
      <c r="B836" s="102">
        <v>3507201170</v>
      </c>
      <c r="C836" s="103" t="s">
        <v>551</v>
      </c>
      <c r="D836" s="104">
        <v>201</v>
      </c>
      <c r="E836" s="103" t="s">
        <v>233</v>
      </c>
      <c r="F836" s="104">
        <v>170</v>
      </c>
      <c r="G836" s="103" t="s">
        <v>202</v>
      </c>
      <c r="H836" s="105">
        <v>1</v>
      </c>
      <c r="I836" s="106">
        <v>12309.276127101062</v>
      </c>
      <c r="J836" s="106">
        <v>4169</v>
      </c>
      <c r="K836" s="106">
        <v>0</v>
      </c>
      <c r="L836" s="106">
        <v>937.65</v>
      </c>
      <c r="M836" s="107">
        <v>17415.926127101062</v>
      </c>
      <c r="O836" s="108">
        <v>0</v>
      </c>
      <c r="P836" s="105">
        <v>0</v>
      </c>
      <c r="Q836" s="109">
        <v>0.18</v>
      </c>
      <c r="R836" s="109">
        <v>9.1044308900246784E-2</v>
      </c>
      <c r="S836" s="110">
        <v>0</v>
      </c>
      <c r="U836" s="111">
        <v>16478</v>
      </c>
      <c r="V836" s="112">
        <v>0</v>
      </c>
      <c r="W836" s="112">
        <v>0</v>
      </c>
      <c r="X836" s="112">
        <v>0</v>
      </c>
      <c r="Y836" s="112">
        <v>938</v>
      </c>
      <c r="Z836" s="113">
        <v>17416</v>
      </c>
      <c r="AA836" s="93"/>
      <c r="AB836" s="111">
        <v>0</v>
      </c>
      <c r="AC836" s="112">
        <v>0</v>
      </c>
      <c r="AD836" s="112">
        <v>0</v>
      </c>
      <c r="AE836" s="112">
        <v>0</v>
      </c>
      <c r="AF836" s="112">
        <v>0</v>
      </c>
      <c r="AG836" s="113">
        <v>0</v>
      </c>
    </row>
    <row r="837" spans="1:33" x14ac:dyDescent="0.2">
      <c r="A837" s="101">
        <v>3507</v>
      </c>
      <c r="B837" s="102">
        <v>3507201201</v>
      </c>
      <c r="C837" s="103" t="s">
        <v>551</v>
      </c>
      <c r="D837" s="104">
        <v>201</v>
      </c>
      <c r="E837" s="103" t="s">
        <v>233</v>
      </c>
      <c r="F837" s="104">
        <v>201</v>
      </c>
      <c r="G837" s="103" t="s">
        <v>233</v>
      </c>
      <c r="H837" s="105">
        <v>226</v>
      </c>
      <c r="I837" s="106">
        <v>14418</v>
      </c>
      <c r="J837" s="106">
        <v>225</v>
      </c>
      <c r="K837" s="106">
        <v>654.83185840707961</v>
      </c>
      <c r="L837" s="106">
        <v>937.65</v>
      </c>
      <c r="M837" s="107">
        <v>16235.48185840708</v>
      </c>
      <c r="O837" s="108">
        <v>0</v>
      </c>
      <c r="P837" s="105">
        <v>0</v>
      </c>
      <c r="Q837" s="109">
        <v>0.18</v>
      </c>
      <c r="R837" s="109">
        <v>9.4042205666056103E-2</v>
      </c>
      <c r="S837" s="110">
        <v>0</v>
      </c>
      <c r="U837" s="111">
        <v>3309318</v>
      </c>
      <c r="V837" s="112">
        <v>147992</v>
      </c>
      <c r="W837" s="112">
        <v>0</v>
      </c>
      <c r="X837" s="112">
        <v>0</v>
      </c>
      <c r="Y837" s="112">
        <v>211910</v>
      </c>
      <c r="Z837" s="113">
        <v>3669220</v>
      </c>
      <c r="AA837" s="93"/>
      <c r="AB837" s="111">
        <v>0</v>
      </c>
      <c r="AC837" s="112">
        <v>0</v>
      </c>
      <c r="AD837" s="112">
        <v>0</v>
      </c>
      <c r="AE837" s="112">
        <v>0</v>
      </c>
      <c r="AF837" s="112">
        <v>0</v>
      </c>
      <c r="AG837" s="113">
        <v>0</v>
      </c>
    </row>
    <row r="838" spans="1:33" x14ac:dyDescent="0.2">
      <c r="A838" s="101">
        <v>3508</v>
      </c>
      <c r="B838" s="102">
        <v>3508281061</v>
      </c>
      <c r="C838" s="103" t="s">
        <v>552</v>
      </c>
      <c r="D838" s="104">
        <v>281</v>
      </c>
      <c r="E838" s="103" t="s">
        <v>313</v>
      </c>
      <c r="F838" s="104">
        <v>61</v>
      </c>
      <c r="G838" s="103" t="s">
        <v>93</v>
      </c>
      <c r="H838" s="105">
        <v>4</v>
      </c>
      <c r="I838" s="106">
        <v>14690</v>
      </c>
      <c r="J838" s="106">
        <v>1060</v>
      </c>
      <c r="K838" s="106">
        <v>0</v>
      </c>
      <c r="L838" s="106">
        <v>937.65</v>
      </c>
      <c r="M838" s="107">
        <v>16687.650000000001</v>
      </c>
      <c r="O838" s="108">
        <v>0</v>
      </c>
      <c r="P838" s="105">
        <v>0</v>
      </c>
      <c r="Q838" s="109">
        <v>0.09</v>
      </c>
      <c r="R838" s="109">
        <v>3.4153781467560332E-2</v>
      </c>
      <c r="S838" s="110">
        <v>0</v>
      </c>
      <c r="U838" s="111">
        <v>63000</v>
      </c>
      <c r="V838" s="112">
        <v>0</v>
      </c>
      <c r="W838" s="112">
        <v>0</v>
      </c>
      <c r="X838" s="112">
        <v>0</v>
      </c>
      <c r="Y838" s="112">
        <v>3751</v>
      </c>
      <c r="Z838" s="113">
        <v>66751</v>
      </c>
      <c r="AA838" s="93"/>
      <c r="AB838" s="111">
        <v>0</v>
      </c>
      <c r="AC838" s="112">
        <v>0</v>
      </c>
      <c r="AD838" s="112">
        <v>0</v>
      </c>
      <c r="AE838" s="112">
        <v>0</v>
      </c>
      <c r="AF838" s="112">
        <v>0</v>
      </c>
      <c r="AG838" s="113">
        <v>0</v>
      </c>
    </row>
    <row r="839" spans="1:33" x14ac:dyDescent="0.2">
      <c r="A839" s="101">
        <v>3508</v>
      </c>
      <c r="B839" s="102">
        <v>3508281137</v>
      </c>
      <c r="C839" s="103" t="s">
        <v>552</v>
      </c>
      <c r="D839" s="104">
        <v>281</v>
      </c>
      <c r="E839" s="103" t="s">
        <v>313</v>
      </c>
      <c r="F839" s="104">
        <v>137</v>
      </c>
      <c r="G839" s="103" t="s">
        <v>169</v>
      </c>
      <c r="H839" s="105">
        <v>3</v>
      </c>
      <c r="I839" s="106">
        <v>15145</v>
      </c>
      <c r="J839" s="106">
        <v>20</v>
      </c>
      <c r="K839" s="106">
        <v>0</v>
      </c>
      <c r="L839" s="106">
        <v>937.65</v>
      </c>
      <c r="M839" s="107">
        <v>16102.65</v>
      </c>
      <c r="O839" s="108">
        <v>0</v>
      </c>
      <c r="P839" s="105">
        <v>0</v>
      </c>
      <c r="Q839" s="109">
        <v>0.18</v>
      </c>
      <c r="R839" s="109">
        <v>0.12746053123054191</v>
      </c>
      <c r="S839" s="110">
        <v>0</v>
      </c>
      <c r="U839" s="111">
        <v>45495</v>
      </c>
      <c r="V839" s="112">
        <v>0</v>
      </c>
      <c r="W839" s="112">
        <v>0</v>
      </c>
      <c r="X839" s="112">
        <v>0</v>
      </c>
      <c r="Y839" s="112">
        <v>2813</v>
      </c>
      <c r="Z839" s="113">
        <v>48308</v>
      </c>
      <c r="AA839" s="93"/>
      <c r="AB839" s="111">
        <v>0</v>
      </c>
      <c r="AC839" s="112">
        <v>0</v>
      </c>
      <c r="AD839" s="112">
        <v>0</v>
      </c>
      <c r="AE839" s="112">
        <v>0</v>
      </c>
      <c r="AF839" s="112">
        <v>0</v>
      </c>
      <c r="AG839" s="113">
        <v>0</v>
      </c>
    </row>
    <row r="840" spans="1:33" x14ac:dyDescent="0.2">
      <c r="A840" s="101">
        <v>3508</v>
      </c>
      <c r="B840" s="102">
        <v>3508281281</v>
      </c>
      <c r="C840" s="103" t="s">
        <v>552</v>
      </c>
      <c r="D840" s="104">
        <v>281</v>
      </c>
      <c r="E840" s="103" t="s">
        <v>313</v>
      </c>
      <c r="F840" s="104">
        <v>281</v>
      </c>
      <c r="G840" s="103" t="s">
        <v>313</v>
      </c>
      <c r="H840" s="105">
        <v>207</v>
      </c>
      <c r="I840" s="106">
        <v>15159</v>
      </c>
      <c r="J840" s="106">
        <v>116</v>
      </c>
      <c r="K840" s="106">
        <v>0</v>
      </c>
      <c r="L840" s="106">
        <v>937.65</v>
      </c>
      <c r="M840" s="107">
        <v>16212.65</v>
      </c>
      <c r="O840" s="108">
        <v>0</v>
      </c>
      <c r="P840" s="105">
        <v>0</v>
      </c>
      <c r="Q840" s="109">
        <v>0.18</v>
      </c>
      <c r="R840" s="109">
        <v>0.13543295381386494</v>
      </c>
      <c r="S840" s="110">
        <v>0</v>
      </c>
      <c r="U840" s="111">
        <v>3161925</v>
      </c>
      <c r="V840" s="112">
        <v>0</v>
      </c>
      <c r="W840" s="112">
        <v>0</v>
      </c>
      <c r="X840" s="112">
        <v>0</v>
      </c>
      <c r="Y840" s="112">
        <v>194094</v>
      </c>
      <c r="Z840" s="113">
        <v>3356019</v>
      </c>
      <c r="AA840" s="93"/>
      <c r="AB840" s="111">
        <v>0</v>
      </c>
      <c r="AC840" s="112">
        <v>0</v>
      </c>
      <c r="AD840" s="112">
        <v>0</v>
      </c>
      <c r="AE840" s="112">
        <v>0</v>
      </c>
      <c r="AF840" s="112">
        <v>0</v>
      </c>
      <c r="AG840" s="113">
        <v>0</v>
      </c>
    </row>
    <row r="841" spans="1:33" x14ac:dyDescent="0.2">
      <c r="A841" s="101">
        <v>3508</v>
      </c>
      <c r="B841" s="102">
        <v>3508281332</v>
      </c>
      <c r="C841" s="103" t="s">
        <v>552</v>
      </c>
      <c r="D841" s="104">
        <v>281</v>
      </c>
      <c r="E841" s="103" t="s">
        <v>313</v>
      </c>
      <c r="F841" s="104">
        <v>332</v>
      </c>
      <c r="G841" s="103" t="s">
        <v>364</v>
      </c>
      <c r="H841" s="105">
        <v>1</v>
      </c>
      <c r="I841" s="106">
        <v>15145</v>
      </c>
      <c r="J841" s="106">
        <v>1401</v>
      </c>
      <c r="K841" s="106">
        <v>0</v>
      </c>
      <c r="L841" s="106">
        <v>937.65</v>
      </c>
      <c r="M841" s="107">
        <v>17483.650000000001</v>
      </c>
      <c r="O841" s="108">
        <v>0</v>
      </c>
      <c r="P841" s="105">
        <v>0</v>
      </c>
      <c r="Q841" s="109">
        <v>0.09</v>
      </c>
      <c r="R841" s="109">
        <v>2.143496505616516E-2</v>
      </c>
      <c r="S841" s="110">
        <v>0</v>
      </c>
      <c r="U841" s="111">
        <v>16546</v>
      </c>
      <c r="V841" s="112">
        <v>0</v>
      </c>
      <c r="W841" s="112">
        <v>0</v>
      </c>
      <c r="X841" s="112">
        <v>0</v>
      </c>
      <c r="Y841" s="112">
        <v>938</v>
      </c>
      <c r="Z841" s="113">
        <v>17484</v>
      </c>
      <c r="AA841" s="93"/>
      <c r="AB841" s="111">
        <v>0</v>
      </c>
      <c r="AC841" s="112">
        <v>0</v>
      </c>
      <c r="AD841" s="112">
        <v>0</v>
      </c>
      <c r="AE841" s="112">
        <v>0</v>
      </c>
      <c r="AF841" s="112">
        <v>0</v>
      </c>
      <c r="AG841" s="113">
        <v>0</v>
      </c>
    </row>
    <row r="842" spans="1:33" x14ac:dyDescent="0.2">
      <c r="A842" s="101">
        <v>3509</v>
      </c>
      <c r="B842" s="102">
        <v>3509095072</v>
      </c>
      <c r="C842" s="103" t="s">
        <v>553</v>
      </c>
      <c r="D842" s="104">
        <v>95</v>
      </c>
      <c r="E842" s="103" t="s">
        <v>127</v>
      </c>
      <c r="F842" s="104">
        <v>72</v>
      </c>
      <c r="G842" s="103" t="s">
        <v>104</v>
      </c>
      <c r="H842" s="105">
        <v>1</v>
      </c>
      <c r="I842" s="106">
        <v>13375</v>
      </c>
      <c r="J842" s="106">
        <v>2990</v>
      </c>
      <c r="K842" s="106">
        <v>0</v>
      </c>
      <c r="L842" s="106">
        <v>937.65</v>
      </c>
      <c r="M842" s="107">
        <v>17302.650000000001</v>
      </c>
      <c r="O842" s="108">
        <v>0</v>
      </c>
      <c r="P842" s="105">
        <v>0</v>
      </c>
      <c r="Q842" s="109">
        <v>0.09</v>
      </c>
      <c r="R842" s="109">
        <v>2.3681801014352613E-3</v>
      </c>
      <c r="S842" s="110">
        <v>0</v>
      </c>
      <c r="U842" s="111">
        <v>16365</v>
      </c>
      <c r="V842" s="112">
        <v>0</v>
      </c>
      <c r="W842" s="112">
        <v>0</v>
      </c>
      <c r="X842" s="112">
        <v>0</v>
      </c>
      <c r="Y842" s="112">
        <v>938</v>
      </c>
      <c r="Z842" s="113">
        <v>17303</v>
      </c>
      <c r="AA842" s="93"/>
      <c r="AB842" s="111">
        <v>0</v>
      </c>
      <c r="AC842" s="112">
        <v>0</v>
      </c>
      <c r="AD842" s="112">
        <v>0</v>
      </c>
      <c r="AE842" s="112">
        <v>0</v>
      </c>
      <c r="AF842" s="112">
        <v>0</v>
      </c>
      <c r="AG842" s="113">
        <v>0</v>
      </c>
    </row>
    <row r="843" spans="1:33" x14ac:dyDescent="0.2">
      <c r="A843" s="101">
        <v>3509</v>
      </c>
      <c r="B843" s="102">
        <v>3509095095</v>
      </c>
      <c r="C843" s="103" t="s">
        <v>553</v>
      </c>
      <c r="D843" s="104">
        <v>95</v>
      </c>
      <c r="E843" s="103" t="s">
        <v>127</v>
      </c>
      <c r="F843" s="104">
        <v>95</v>
      </c>
      <c r="G843" s="103" t="s">
        <v>127</v>
      </c>
      <c r="H843" s="105">
        <v>549</v>
      </c>
      <c r="I843" s="106">
        <v>13085</v>
      </c>
      <c r="J843" s="106">
        <v>0</v>
      </c>
      <c r="K843" s="106">
        <v>0</v>
      </c>
      <c r="L843" s="106">
        <v>937.65</v>
      </c>
      <c r="M843" s="107">
        <v>14022.65</v>
      </c>
      <c r="O843" s="108">
        <v>0</v>
      </c>
      <c r="P843" s="105">
        <v>0</v>
      </c>
      <c r="Q843" s="109">
        <v>0.15329999999999999</v>
      </c>
      <c r="R843" s="109">
        <v>0.14117773892558566</v>
      </c>
      <c r="S843" s="110">
        <v>0</v>
      </c>
      <c r="U843" s="111">
        <v>7183665</v>
      </c>
      <c r="V843" s="112">
        <v>0</v>
      </c>
      <c r="W843" s="112">
        <v>0</v>
      </c>
      <c r="X843" s="112">
        <v>0</v>
      </c>
      <c r="Y843" s="112">
        <v>514771</v>
      </c>
      <c r="Z843" s="113">
        <v>7698436</v>
      </c>
      <c r="AA843" s="93"/>
      <c r="AB843" s="111">
        <v>0</v>
      </c>
      <c r="AC843" s="112">
        <v>0</v>
      </c>
      <c r="AD843" s="112">
        <v>0</v>
      </c>
      <c r="AE843" s="112">
        <v>0</v>
      </c>
      <c r="AF843" s="112">
        <v>0</v>
      </c>
      <c r="AG843" s="113">
        <v>0</v>
      </c>
    </row>
    <row r="844" spans="1:33" x14ac:dyDescent="0.2">
      <c r="A844" s="101">
        <v>3509</v>
      </c>
      <c r="B844" s="102">
        <v>3509095201</v>
      </c>
      <c r="C844" s="103" t="s">
        <v>553</v>
      </c>
      <c r="D844" s="104">
        <v>95</v>
      </c>
      <c r="E844" s="103" t="s">
        <v>127</v>
      </c>
      <c r="F844" s="104">
        <v>201</v>
      </c>
      <c r="G844" s="103" t="s">
        <v>233</v>
      </c>
      <c r="H844" s="105">
        <v>2</v>
      </c>
      <c r="I844" s="106">
        <v>10556</v>
      </c>
      <c r="J844" s="106">
        <v>165</v>
      </c>
      <c r="K844" s="106">
        <v>0</v>
      </c>
      <c r="L844" s="106">
        <v>937.65</v>
      </c>
      <c r="M844" s="107">
        <v>11658.65</v>
      </c>
      <c r="O844" s="108">
        <v>0</v>
      </c>
      <c r="P844" s="105">
        <v>0</v>
      </c>
      <c r="Q844" s="109">
        <v>0.18</v>
      </c>
      <c r="R844" s="109">
        <v>9.4042205666056103E-2</v>
      </c>
      <c r="S844" s="110">
        <v>0</v>
      </c>
      <c r="U844" s="111">
        <v>21442</v>
      </c>
      <c r="V844" s="112">
        <v>0</v>
      </c>
      <c r="W844" s="112">
        <v>0</v>
      </c>
      <c r="X844" s="112">
        <v>0</v>
      </c>
      <c r="Y844" s="112">
        <v>1875</v>
      </c>
      <c r="Z844" s="113">
        <v>23317</v>
      </c>
      <c r="AA844" s="93"/>
      <c r="AB844" s="111">
        <v>0</v>
      </c>
      <c r="AC844" s="112">
        <v>0</v>
      </c>
      <c r="AD844" s="112">
        <v>0</v>
      </c>
      <c r="AE844" s="112">
        <v>0</v>
      </c>
      <c r="AF844" s="112">
        <v>0</v>
      </c>
      <c r="AG844" s="113">
        <v>0</v>
      </c>
    </row>
    <row r="845" spans="1:33" x14ac:dyDescent="0.2">
      <c r="A845" s="101">
        <v>3509</v>
      </c>
      <c r="B845" s="102">
        <v>3509095331</v>
      </c>
      <c r="C845" s="103" t="s">
        <v>553</v>
      </c>
      <c r="D845" s="104">
        <v>95</v>
      </c>
      <c r="E845" s="103" t="s">
        <v>127</v>
      </c>
      <c r="F845" s="104">
        <v>331</v>
      </c>
      <c r="G845" s="103" t="s">
        <v>363</v>
      </c>
      <c r="H845" s="105">
        <v>1</v>
      </c>
      <c r="I845" s="106">
        <v>10880.91009906836</v>
      </c>
      <c r="J845" s="106">
        <v>3727</v>
      </c>
      <c r="K845" s="106">
        <v>0</v>
      </c>
      <c r="L845" s="106">
        <v>937.65</v>
      </c>
      <c r="M845" s="107">
        <v>15545.56009906836</v>
      </c>
      <c r="O845" s="108">
        <v>0</v>
      </c>
      <c r="P845" s="105">
        <v>0</v>
      </c>
      <c r="Q845" s="109">
        <v>0.09</v>
      </c>
      <c r="R845" s="109">
        <v>1.9484734619870613E-2</v>
      </c>
      <c r="S845" s="110">
        <v>0</v>
      </c>
      <c r="U845" s="111">
        <v>14608</v>
      </c>
      <c r="V845" s="112">
        <v>0</v>
      </c>
      <c r="W845" s="112">
        <v>0</v>
      </c>
      <c r="X845" s="112">
        <v>0</v>
      </c>
      <c r="Y845" s="112">
        <v>938</v>
      </c>
      <c r="Z845" s="113">
        <v>15546</v>
      </c>
      <c r="AA845" s="93"/>
      <c r="AB845" s="111">
        <v>0</v>
      </c>
      <c r="AC845" s="112">
        <v>0</v>
      </c>
      <c r="AD845" s="112">
        <v>0</v>
      </c>
      <c r="AE845" s="112">
        <v>0</v>
      </c>
      <c r="AF845" s="112">
        <v>0</v>
      </c>
      <c r="AG845" s="113">
        <v>0</v>
      </c>
    </row>
    <row r="846" spans="1:33" x14ac:dyDescent="0.2">
      <c r="A846" s="101">
        <v>3509</v>
      </c>
      <c r="B846" s="102">
        <v>3509095763</v>
      </c>
      <c r="C846" s="103" t="s">
        <v>553</v>
      </c>
      <c r="D846" s="104">
        <v>95</v>
      </c>
      <c r="E846" s="103" t="s">
        <v>127</v>
      </c>
      <c r="F846" s="104">
        <v>763</v>
      </c>
      <c r="G846" s="103" t="s">
        <v>434</v>
      </c>
      <c r="H846" s="105">
        <v>2</v>
      </c>
      <c r="I846" s="106">
        <v>12414</v>
      </c>
      <c r="J846" s="106">
        <v>2904</v>
      </c>
      <c r="K846" s="106">
        <v>0</v>
      </c>
      <c r="L846" s="106">
        <v>937.65</v>
      </c>
      <c r="M846" s="107">
        <v>16255.65</v>
      </c>
      <c r="O846" s="108">
        <v>0</v>
      </c>
      <c r="P846" s="105">
        <v>0</v>
      </c>
      <c r="Q846" s="109">
        <v>0.09</v>
      </c>
      <c r="R846" s="109">
        <v>6.3898302909919311E-3</v>
      </c>
      <c r="S846" s="110">
        <v>0</v>
      </c>
      <c r="U846" s="111">
        <v>30636</v>
      </c>
      <c r="V846" s="112">
        <v>0</v>
      </c>
      <c r="W846" s="112">
        <v>0</v>
      </c>
      <c r="X846" s="112">
        <v>0</v>
      </c>
      <c r="Y846" s="112">
        <v>1876</v>
      </c>
      <c r="Z846" s="113">
        <v>32512</v>
      </c>
      <c r="AA846" s="93"/>
      <c r="AB846" s="111">
        <v>0</v>
      </c>
      <c r="AC846" s="112">
        <v>0</v>
      </c>
      <c r="AD846" s="112">
        <v>0</v>
      </c>
      <c r="AE846" s="112">
        <v>0</v>
      </c>
      <c r="AF846" s="112">
        <v>0</v>
      </c>
      <c r="AG846" s="113">
        <v>0</v>
      </c>
    </row>
    <row r="847" spans="1:33" x14ac:dyDescent="0.2">
      <c r="A847" s="101">
        <v>3510</v>
      </c>
      <c r="B847" s="102">
        <v>3510281061</v>
      </c>
      <c r="C847" s="103" t="s">
        <v>554</v>
      </c>
      <c r="D847" s="104">
        <v>281</v>
      </c>
      <c r="E847" s="103" t="s">
        <v>313</v>
      </c>
      <c r="F847" s="104">
        <v>61</v>
      </c>
      <c r="G847" s="103" t="s">
        <v>93</v>
      </c>
      <c r="H847" s="105">
        <v>2</v>
      </c>
      <c r="I847" s="106">
        <v>12183</v>
      </c>
      <c r="J847" s="106">
        <v>879</v>
      </c>
      <c r="K847" s="106">
        <v>0</v>
      </c>
      <c r="L847" s="106">
        <v>937.65</v>
      </c>
      <c r="M847" s="107">
        <v>13999.65</v>
      </c>
      <c r="O847" s="108">
        <v>0</v>
      </c>
      <c r="P847" s="105">
        <v>0</v>
      </c>
      <c r="Q847" s="109">
        <v>0.09</v>
      </c>
      <c r="R847" s="109">
        <v>3.4153781467560332E-2</v>
      </c>
      <c r="S847" s="110">
        <v>0</v>
      </c>
      <c r="U847" s="111">
        <v>26124</v>
      </c>
      <c r="V847" s="112">
        <v>0</v>
      </c>
      <c r="W847" s="112">
        <v>0</v>
      </c>
      <c r="X847" s="112">
        <v>0</v>
      </c>
      <c r="Y847" s="112">
        <v>1876</v>
      </c>
      <c r="Z847" s="113">
        <v>28000</v>
      </c>
      <c r="AA847" s="93"/>
      <c r="AB847" s="111">
        <v>0</v>
      </c>
      <c r="AC847" s="112">
        <v>0</v>
      </c>
      <c r="AD847" s="112">
        <v>0</v>
      </c>
      <c r="AE847" s="112">
        <v>0</v>
      </c>
      <c r="AF847" s="112">
        <v>0</v>
      </c>
      <c r="AG847" s="113">
        <v>0</v>
      </c>
    </row>
    <row r="848" spans="1:33" x14ac:dyDescent="0.2">
      <c r="A848" s="101">
        <v>3510</v>
      </c>
      <c r="B848" s="102">
        <v>3510281087</v>
      </c>
      <c r="C848" s="103" t="s">
        <v>554</v>
      </c>
      <c r="D848" s="104">
        <v>281</v>
      </c>
      <c r="E848" s="103" t="s">
        <v>313</v>
      </c>
      <c r="F848" s="104">
        <v>87</v>
      </c>
      <c r="G848" s="103" t="s">
        <v>119</v>
      </c>
      <c r="H848" s="105">
        <v>1</v>
      </c>
      <c r="I848" s="106">
        <v>10739.030513012398</v>
      </c>
      <c r="J848" s="106">
        <v>3756</v>
      </c>
      <c r="K848" s="106">
        <v>0</v>
      </c>
      <c r="L848" s="106">
        <v>937.65</v>
      </c>
      <c r="M848" s="107">
        <v>15432.680513012398</v>
      </c>
      <c r="O848" s="108">
        <v>0</v>
      </c>
      <c r="P848" s="105">
        <v>0</v>
      </c>
      <c r="Q848" s="109">
        <v>0.09</v>
      </c>
      <c r="R848" s="109">
        <v>5.4295534102869235E-3</v>
      </c>
      <c r="S848" s="110">
        <v>0</v>
      </c>
      <c r="U848" s="111">
        <v>14495</v>
      </c>
      <c r="V848" s="112">
        <v>0</v>
      </c>
      <c r="W848" s="112">
        <v>0</v>
      </c>
      <c r="X848" s="112">
        <v>0</v>
      </c>
      <c r="Y848" s="112">
        <v>938</v>
      </c>
      <c r="Z848" s="113">
        <v>15433</v>
      </c>
      <c r="AA848" s="93"/>
      <c r="AB848" s="111">
        <v>0</v>
      </c>
      <c r="AC848" s="112">
        <v>0</v>
      </c>
      <c r="AD848" s="112">
        <v>0</v>
      </c>
      <c r="AE848" s="112">
        <v>0</v>
      </c>
      <c r="AF848" s="112">
        <v>0</v>
      </c>
      <c r="AG848" s="113">
        <v>0</v>
      </c>
    </row>
    <row r="849" spans="1:33" x14ac:dyDescent="0.2">
      <c r="A849" s="101">
        <v>3510</v>
      </c>
      <c r="B849" s="102">
        <v>3510281137</v>
      </c>
      <c r="C849" s="103" t="s">
        <v>554</v>
      </c>
      <c r="D849" s="104">
        <v>281</v>
      </c>
      <c r="E849" s="103" t="s">
        <v>313</v>
      </c>
      <c r="F849" s="104">
        <v>137</v>
      </c>
      <c r="G849" s="103" t="s">
        <v>169</v>
      </c>
      <c r="H849" s="105">
        <v>3</v>
      </c>
      <c r="I849" s="106">
        <v>13919.612294660523</v>
      </c>
      <c r="J849" s="106">
        <v>18</v>
      </c>
      <c r="K849" s="106">
        <v>0</v>
      </c>
      <c r="L849" s="106">
        <v>937.65</v>
      </c>
      <c r="M849" s="107">
        <v>14875.262294660522</v>
      </c>
      <c r="O849" s="108">
        <v>0</v>
      </c>
      <c r="P849" s="105">
        <v>0</v>
      </c>
      <c r="Q849" s="109">
        <v>0.18</v>
      </c>
      <c r="R849" s="109">
        <v>0.12746053123054191</v>
      </c>
      <c r="S849" s="110">
        <v>0</v>
      </c>
      <c r="U849" s="111">
        <v>41814</v>
      </c>
      <c r="V849" s="112">
        <v>0</v>
      </c>
      <c r="W849" s="112">
        <v>0</v>
      </c>
      <c r="X849" s="112">
        <v>0</v>
      </c>
      <c r="Y849" s="112">
        <v>2814</v>
      </c>
      <c r="Z849" s="113">
        <v>44628</v>
      </c>
      <c r="AA849" s="93"/>
      <c r="AB849" s="111">
        <v>0</v>
      </c>
      <c r="AC849" s="112">
        <v>0</v>
      </c>
      <c r="AD849" s="112">
        <v>0</v>
      </c>
      <c r="AE849" s="112">
        <v>0</v>
      </c>
      <c r="AF849" s="112">
        <v>0</v>
      </c>
      <c r="AG849" s="113">
        <v>0</v>
      </c>
    </row>
    <row r="850" spans="1:33" x14ac:dyDescent="0.2">
      <c r="A850" s="101">
        <v>3510</v>
      </c>
      <c r="B850" s="102">
        <v>3510281210</v>
      </c>
      <c r="C850" s="103" t="s">
        <v>554</v>
      </c>
      <c r="D850" s="104">
        <v>281</v>
      </c>
      <c r="E850" s="103" t="s">
        <v>313</v>
      </c>
      <c r="F850" s="104">
        <v>210</v>
      </c>
      <c r="G850" s="103" t="s">
        <v>242</v>
      </c>
      <c r="H850" s="105">
        <v>1</v>
      </c>
      <c r="I850" s="106">
        <v>13713</v>
      </c>
      <c r="J850" s="106">
        <v>4396</v>
      </c>
      <c r="K850" s="106">
        <v>0</v>
      </c>
      <c r="L850" s="106">
        <v>937.65</v>
      </c>
      <c r="M850" s="107">
        <v>19046.650000000001</v>
      </c>
      <c r="O850" s="108">
        <v>0</v>
      </c>
      <c r="P850" s="105">
        <v>0</v>
      </c>
      <c r="Q850" s="109">
        <v>0.09</v>
      </c>
      <c r="R850" s="109">
        <v>6.5217375392491311E-2</v>
      </c>
      <c r="S850" s="110">
        <v>0</v>
      </c>
      <c r="U850" s="111">
        <v>18109</v>
      </c>
      <c r="V850" s="112">
        <v>0</v>
      </c>
      <c r="W850" s="112">
        <v>0</v>
      </c>
      <c r="X850" s="112">
        <v>0</v>
      </c>
      <c r="Y850" s="112">
        <v>938</v>
      </c>
      <c r="Z850" s="113">
        <v>19047</v>
      </c>
      <c r="AA850" s="93"/>
      <c r="AB850" s="111">
        <v>0</v>
      </c>
      <c r="AC850" s="112">
        <v>0</v>
      </c>
      <c r="AD850" s="112">
        <v>0</v>
      </c>
      <c r="AE850" s="112">
        <v>0</v>
      </c>
      <c r="AF850" s="112">
        <v>0</v>
      </c>
      <c r="AG850" s="113">
        <v>0</v>
      </c>
    </row>
    <row r="851" spans="1:33" x14ac:dyDescent="0.2">
      <c r="A851" s="101">
        <v>3510</v>
      </c>
      <c r="B851" s="102">
        <v>3510281281</v>
      </c>
      <c r="C851" s="103" t="s">
        <v>554</v>
      </c>
      <c r="D851" s="104">
        <v>281</v>
      </c>
      <c r="E851" s="103" t="s">
        <v>313</v>
      </c>
      <c r="F851" s="104">
        <v>281</v>
      </c>
      <c r="G851" s="103" t="s">
        <v>313</v>
      </c>
      <c r="H851" s="105">
        <v>314</v>
      </c>
      <c r="I851" s="106">
        <v>13280</v>
      </c>
      <c r="J851" s="106">
        <v>102</v>
      </c>
      <c r="K851" s="106">
        <v>0</v>
      </c>
      <c r="L851" s="106">
        <v>937.65</v>
      </c>
      <c r="M851" s="107">
        <v>14319.65</v>
      </c>
      <c r="O851" s="108">
        <v>0</v>
      </c>
      <c r="P851" s="105">
        <v>0</v>
      </c>
      <c r="Q851" s="109">
        <v>0.18</v>
      </c>
      <c r="R851" s="109">
        <v>0.13543295381386494</v>
      </c>
      <c r="S851" s="110">
        <v>0</v>
      </c>
      <c r="U851" s="111">
        <v>4201948</v>
      </c>
      <c r="V851" s="112">
        <v>0</v>
      </c>
      <c r="W851" s="112">
        <v>0</v>
      </c>
      <c r="X851" s="112">
        <v>0</v>
      </c>
      <c r="Y851" s="112">
        <v>294422</v>
      </c>
      <c r="Z851" s="113">
        <v>4496370</v>
      </c>
      <c r="AA851" s="93"/>
      <c r="AB851" s="111">
        <v>20</v>
      </c>
      <c r="AC851" s="112">
        <v>0</v>
      </c>
      <c r="AD851" s="112">
        <v>0</v>
      </c>
      <c r="AE851" s="112">
        <v>0</v>
      </c>
      <c r="AF851" s="112">
        <v>0</v>
      </c>
      <c r="AG851" s="113">
        <v>0</v>
      </c>
    </row>
    <row r="852" spans="1:33" x14ac:dyDescent="0.2">
      <c r="A852" s="101">
        <v>3510</v>
      </c>
      <c r="B852" s="102">
        <v>3510281332</v>
      </c>
      <c r="C852" s="103" t="s">
        <v>554</v>
      </c>
      <c r="D852" s="104">
        <v>281</v>
      </c>
      <c r="E852" s="103" t="s">
        <v>313</v>
      </c>
      <c r="F852" s="104">
        <v>332</v>
      </c>
      <c r="G852" s="103" t="s">
        <v>364</v>
      </c>
      <c r="H852" s="105">
        <v>3</v>
      </c>
      <c r="I852" s="106">
        <v>12941</v>
      </c>
      <c r="J852" s="106">
        <v>1197</v>
      </c>
      <c r="K852" s="106">
        <v>0</v>
      </c>
      <c r="L852" s="106">
        <v>937.65</v>
      </c>
      <c r="M852" s="107">
        <v>15075.65</v>
      </c>
      <c r="O852" s="108">
        <v>0</v>
      </c>
      <c r="P852" s="105">
        <v>0</v>
      </c>
      <c r="Q852" s="109">
        <v>0.09</v>
      </c>
      <c r="R852" s="109">
        <v>2.143496505616516E-2</v>
      </c>
      <c r="S852" s="110">
        <v>0</v>
      </c>
      <c r="U852" s="111">
        <v>42414</v>
      </c>
      <c r="V852" s="112">
        <v>0</v>
      </c>
      <c r="W852" s="112">
        <v>0</v>
      </c>
      <c r="X852" s="112">
        <v>0</v>
      </c>
      <c r="Y852" s="112">
        <v>2814</v>
      </c>
      <c r="Z852" s="113">
        <v>45228</v>
      </c>
      <c r="AA852" s="93"/>
      <c r="AB852" s="111">
        <v>0</v>
      </c>
      <c r="AC852" s="112">
        <v>0</v>
      </c>
      <c r="AD852" s="112">
        <v>0</v>
      </c>
      <c r="AE852" s="112">
        <v>0</v>
      </c>
      <c r="AF852" s="112">
        <v>0</v>
      </c>
      <c r="AG852" s="113">
        <v>0</v>
      </c>
    </row>
    <row r="853" spans="1:33" x14ac:dyDescent="0.2">
      <c r="A853" s="101">
        <v>3513</v>
      </c>
      <c r="B853" s="102">
        <v>3513044001</v>
      </c>
      <c r="C853" s="103" t="s">
        <v>555</v>
      </c>
      <c r="D853" s="104">
        <v>44</v>
      </c>
      <c r="E853" s="103" t="s">
        <v>76</v>
      </c>
      <c r="F853" s="104">
        <v>1</v>
      </c>
      <c r="G853" s="103" t="s">
        <v>33</v>
      </c>
      <c r="H853" s="105">
        <v>1</v>
      </c>
      <c r="I853" s="106">
        <v>11110.9152540226</v>
      </c>
      <c r="J853" s="106">
        <v>2602</v>
      </c>
      <c r="K853" s="106">
        <v>0</v>
      </c>
      <c r="L853" s="106">
        <v>937.65</v>
      </c>
      <c r="M853" s="107">
        <v>14650.5652540226</v>
      </c>
      <c r="O853" s="108">
        <v>0</v>
      </c>
      <c r="P853" s="105">
        <v>0</v>
      </c>
      <c r="Q853" s="109">
        <v>0.09</v>
      </c>
      <c r="R853" s="109">
        <v>1.2255221699040402E-2</v>
      </c>
      <c r="S853" s="110">
        <v>0</v>
      </c>
      <c r="U853" s="111">
        <v>13713</v>
      </c>
      <c r="V853" s="112">
        <v>0</v>
      </c>
      <c r="W853" s="112">
        <v>0</v>
      </c>
      <c r="X853" s="112">
        <v>0</v>
      </c>
      <c r="Y853" s="112">
        <v>938</v>
      </c>
      <c r="Z853" s="113">
        <v>14651</v>
      </c>
      <c r="AA853" s="93"/>
      <c r="AB853" s="111">
        <v>0</v>
      </c>
      <c r="AC853" s="112">
        <v>0</v>
      </c>
      <c r="AD853" s="112">
        <v>0</v>
      </c>
      <c r="AE853" s="112">
        <v>0</v>
      </c>
      <c r="AF853" s="112">
        <v>0</v>
      </c>
      <c r="AG853" s="113">
        <v>0</v>
      </c>
    </row>
    <row r="854" spans="1:33" x14ac:dyDescent="0.2">
      <c r="A854" s="101">
        <v>3513</v>
      </c>
      <c r="B854" s="102">
        <v>3513044018</v>
      </c>
      <c r="C854" s="103" t="s">
        <v>555</v>
      </c>
      <c r="D854" s="104">
        <v>44</v>
      </c>
      <c r="E854" s="103" t="s">
        <v>76</v>
      </c>
      <c r="F854" s="104">
        <v>18</v>
      </c>
      <c r="G854" s="103" t="s">
        <v>50</v>
      </c>
      <c r="H854" s="105">
        <v>2</v>
      </c>
      <c r="I854" s="106">
        <v>11818.706982097145</v>
      </c>
      <c r="J854" s="106">
        <v>8176</v>
      </c>
      <c r="K854" s="106">
        <v>0</v>
      </c>
      <c r="L854" s="106">
        <v>937.65</v>
      </c>
      <c r="M854" s="107">
        <v>20932.356982097146</v>
      </c>
      <c r="O854" s="108">
        <v>0</v>
      </c>
      <c r="P854" s="105">
        <v>0</v>
      </c>
      <c r="Q854" s="109">
        <v>0.09</v>
      </c>
      <c r="R854" s="109">
        <v>2.2909478382735302E-2</v>
      </c>
      <c r="S854" s="110">
        <v>0</v>
      </c>
      <c r="U854" s="111">
        <v>39990</v>
      </c>
      <c r="V854" s="112">
        <v>0</v>
      </c>
      <c r="W854" s="112">
        <v>0</v>
      </c>
      <c r="X854" s="112">
        <v>0</v>
      </c>
      <c r="Y854" s="112">
        <v>1876</v>
      </c>
      <c r="Z854" s="113">
        <v>41866</v>
      </c>
      <c r="AA854" s="93"/>
      <c r="AB854" s="111">
        <v>0</v>
      </c>
      <c r="AC854" s="112">
        <v>0</v>
      </c>
      <c r="AD854" s="112">
        <v>0</v>
      </c>
      <c r="AE854" s="112">
        <v>0</v>
      </c>
      <c r="AF854" s="112">
        <v>0</v>
      </c>
      <c r="AG854" s="113">
        <v>0</v>
      </c>
    </row>
    <row r="855" spans="1:33" x14ac:dyDescent="0.2">
      <c r="A855" s="101">
        <v>3513</v>
      </c>
      <c r="B855" s="102">
        <v>3513044035</v>
      </c>
      <c r="C855" s="103" t="s">
        <v>555</v>
      </c>
      <c r="D855" s="104">
        <v>44</v>
      </c>
      <c r="E855" s="103" t="s">
        <v>76</v>
      </c>
      <c r="F855" s="104">
        <v>35</v>
      </c>
      <c r="G855" s="103" t="s">
        <v>67</v>
      </c>
      <c r="H855" s="105">
        <v>2</v>
      </c>
      <c r="I855" s="106">
        <v>11965</v>
      </c>
      <c r="J855" s="106">
        <v>4126</v>
      </c>
      <c r="K855" s="106">
        <v>0</v>
      </c>
      <c r="L855" s="106">
        <v>937.65</v>
      </c>
      <c r="M855" s="107">
        <v>17028.650000000001</v>
      </c>
      <c r="O855" s="108">
        <v>0</v>
      </c>
      <c r="P855" s="105">
        <v>0</v>
      </c>
      <c r="Q855" s="109">
        <v>0.18</v>
      </c>
      <c r="R855" s="109">
        <v>0.16912741853149985</v>
      </c>
      <c r="S855" s="110">
        <v>0</v>
      </c>
      <c r="U855" s="111">
        <v>32182</v>
      </c>
      <c r="V855" s="112">
        <v>0</v>
      </c>
      <c r="W855" s="112">
        <v>0</v>
      </c>
      <c r="X855" s="112">
        <v>0</v>
      </c>
      <c r="Y855" s="112">
        <v>1876</v>
      </c>
      <c r="Z855" s="113">
        <v>34058</v>
      </c>
      <c r="AA855" s="93"/>
      <c r="AB855" s="111">
        <v>0</v>
      </c>
      <c r="AC855" s="112">
        <v>0</v>
      </c>
      <c r="AD855" s="112">
        <v>0</v>
      </c>
      <c r="AE855" s="112">
        <v>0</v>
      </c>
      <c r="AF855" s="112">
        <v>0</v>
      </c>
      <c r="AG855" s="113">
        <v>0</v>
      </c>
    </row>
    <row r="856" spans="1:33" x14ac:dyDescent="0.2">
      <c r="A856" s="101">
        <v>3513</v>
      </c>
      <c r="B856" s="102">
        <v>3513044044</v>
      </c>
      <c r="C856" s="103" t="s">
        <v>555</v>
      </c>
      <c r="D856" s="104">
        <v>44</v>
      </c>
      <c r="E856" s="103" t="s">
        <v>76</v>
      </c>
      <c r="F856" s="104">
        <v>44</v>
      </c>
      <c r="G856" s="103" t="s">
        <v>76</v>
      </c>
      <c r="H856" s="105">
        <v>519</v>
      </c>
      <c r="I856" s="106">
        <v>12127</v>
      </c>
      <c r="J856" s="106">
        <v>245</v>
      </c>
      <c r="K856" s="106">
        <v>0</v>
      </c>
      <c r="L856" s="106">
        <v>937.65</v>
      </c>
      <c r="M856" s="107">
        <v>13309.65</v>
      </c>
      <c r="O856" s="108">
        <v>0</v>
      </c>
      <c r="P856" s="105">
        <v>0</v>
      </c>
      <c r="Q856" s="109">
        <v>0.18</v>
      </c>
      <c r="R856" s="109">
        <v>6.2873237656336595E-2</v>
      </c>
      <c r="S856" s="110">
        <v>0</v>
      </c>
      <c r="U856" s="111">
        <v>6421068</v>
      </c>
      <c r="V856" s="112">
        <v>0</v>
      </c>
      <c r="W856" s="112">
        <v>0</v>
      </c>
      <c r="X856" s="112">
        <v>0</v>
      </c>
      <c r="Y856" s="112">
        <v>486641</v>
      </c>
      <c r="Z856" s="113">
        <v>6907709</v>
      </c>
      <c r="AA856" s="93"/>
      <c r="AB856" s="111">
        <v>21</v>
      </c>
      <c r="AC856" s="112">
        <v>0</v>
      </c>
      <c r="AD856" s="112">
        <v>0</v>
      </c>
      <c r="AE856" s="112">
        <v>0</v>
      </c>
      <c r="AF856" s="112">
        <v>0</v>
      </c>
      <c r="AG856" s="113">
        <v>0</v>
      </c>
    </row>
    <row r="857" spans="1:33" x14ac:dyDescent="0.2">
      <c r="A857" s="101">
        <v>3513</v>
      </c>
      <c r="B857" s="102">
        <v>3513044050</v>
      </c>
      <c r="C857" s="103" t="s">
        <v>555</v>
      </c>
      <c r="D857" s="104">
        <v>44</v>
      </c>
      <c r="E857" s="103" t="s">
        <v>76</v>
      </c>
      <c r="F857" s="104">
        <v>50</v>
      </c>
      <c r="G857" s="103" t="s">
        <v>82</v>
      </c>
      <c r="H857" s="105">
        <v>1</v>
      </c>
      <c r="I857" s="106">
        <v>10951.007300388614</v>
      </c>
      <c r="J857" s="106">
        <v>4658</v>
      </c>
      <c r="K857" s="106">
        <v>0</v>
      </c>
      <c r="L857" s="106">
        <v>937.65</v>
      </c>
      <c r="M857" s="107">
        <v>16546.657300388615</v>
      </c>
      <c r="O857" s="108">
        <v>0</v>
      </c>
      <c r="P857" s="105">
        <v>0</v>
      </c>
      <c r="Q857" s="109">
        <v>0.09</v>
      </c>
      <c r="R857" s="109">
        <v>4.5327102568384322E-3</v>
      </c>
      <c r="S857" s="110">
        <v>0</v>
      </c>
      <c r="U857" s="111">
        <v>15609</v>
      </c>
      <c r="V857" s="112">
        <v>0</v>
      </c>
      <c r="W857" s="112">
        <v>0</v>
      </c>
      <c r="X857" s="112">
        <v>0</v>
      </c>
      <c r="Y857" s="112">
        <v>938</v>
      </c>
      <c r="Z857" s="113">
        <v>16547</v>
      </c>
      <c r="AA857" s="93"/>
      <c r="AB857" s="111">
        <v>0</v>
      </c>
      <c r="AC857" s="112">
        <v>0</v>
      </c>
      <c r="AD857" s="112">
        <v>0</v>
      </c>
      <c r="AE857" s="112">
        <v>0</v>
      </c>
      <c r="AF857" s="112">
        <v>0</v>
      </c>
      <c r="AG857" s="113">
        <v>0</v>
      </c>
    </row>
    <row r="858" spans="1:33" x14ac:dyDescent="0.2">
      <c r="A858" s="101">
        <v>3513</v>
      </c>
      <c r="B858" s="102">
        <v>3513044095</v>
      </c>
      <c r="C858" s="103" t="s">
        <v>555</v>
      </c>
      <c r="D858" s="104">
        <v>44</v>
      </c>
      <c r="E858" s="103" t="s">
        <v>76</v>
      </c>
      <c r="F858" s="104">
        <v>95</v>
      </c>
      <c r="G858" s="103" t="s">
        <v>127</v>
      </c>
      <c r="H858" s="105">
        <v>2</v>
      </c>
      <c r="I858" s="106">
        <v>13375</v>
      </c>
      <c r="J858" s="106">
        <v>0</v>
      </c>
      <c r="K858" s="106">
        <v>0</v>
      </c>
      <c r="L858" s="106">
        <v>937.65</v>
      </c>
      <c r="M858" s="107">
        <v>14312.65</v>
      </c>
      <c r="O858" s="108">
        <v>0</v>
      </c>
      <c r="P858" s="105">
        <v>0</v>
      </c>
      <c r="Q858" s="109">
        <v>0.15329999999999999</v>
      </c>
      <c r="R858" s="109">
        <v>0.14117773892558566</v>
      </c>
      <c r="S858" s="110">
        <v>0</v>
      </c>
      <c r="U858" s="111">
        <v>26750</v>
      </c>
      <c r="V858" s="112">
        <v>0</v>
      </c>
      <c r="W858" s="112">
        <v>0</v>
      </c>
      <c r="X858" s="112">
        <v>0</v>
      </c>
      <c r="Y858" s="112">
        <v>1876</v>
      </c>
      <c r="Z858" s="113">
        <v>28626</v>
      </c>
      <c r="AA858" s="93"/>
      <c r="AB858" s="111">
        <v>0</v>
      </c>
      <c r="AC858" s="112">
        <v>0</v>
      </c>
      <c r="AD858" s="112">
        <v>0</v>
      </c>
      <c r="AE858" s="112">
        <v>0</v>
      </c>
      <c r="AF858" s="112">
        <v>0</v>
      </c>
      <c r="AG858" s="113">
        <v>0</v>
      </c>
    </row>
    <row r="859" spans="1:33" x14ac:dyDescent="0.2">
      <c r="A859" s="101">
        <v>3513</v>
      </c>
      <c r="B859" s="102">
        <v>3513044182</v>
      </c>
      <c r="C859" s="103" t="s">
        <v>555</v>
      </c>
      <c r="D859" s="104">
        <v>44</v>
      </c>
      <c r="E859" s="103" t="s">
        <v>76</v>
      </c>
      <c r="F859" s="104">
        <v>182</v>
      </c>
      <c r="G859" s="103" t="s">
        <v>214</v>
      </c>
      <c r="H859" s="105">
        <v>2</v>
      </c>
      <c r="I859" s="106">
        <v>11173.700061997984</v>
      </c>
      <c r="J859" s="106">
        <v>2630</v>
      </c>
      <c r="K859" s="106">
        <v>0</v>
      </c>
      <c r="L859" s="106">
        <v>937.65</v>
      </c>
      <c r="M859" s="107">
        <v>14741.350061997984</v>
      </c>
      <c r="O859" s="108">
        <v>0</v>
      </c>
      <c r="P859" s="105">
        <v>0</v>
      </c>
      <c r="Q859" s="109">
        <v>0.09</v>
      </c>
      <c r="R859" s="109">
        <v>1.2488707989605087E-2</v>
      </c>
      <c r="S859" s="110">
        <v>0</v>
      </c>
      <c r="U859" s="111">
        <v>27608</v>
      </c>
      <c r="V859" s="112">
        <v>0</v>
      </c>
      <c r="W859" s="112">
        <v>0</v>
      </c>
      <c r="X859" s="112">
        <v>0</v>
      </c>
      <c r="Y859" s="112">
        <v>1876</v>
      </c>
      <c r="Z859" s="113">
        <v>29484</v>
      </c>
      <c r="AA859" s="93"/>
      <c r="AB859" s="111">
        <v>0</v>
      </c>
      <c r="AC859" s="112">
        <v>0</v>
      </c>
      <c r="AD859" s="112">
        <v>0</v>
      </c>
      <c r="AE859" s="112">
        <v>0</v>
      </c>
      <c r="AF859" s="112">
        <v>0</v>
      </c>
      <c r="AG859" s="113">
        <v>0</v>
      </c>
    </row>
    <row r="860" spans="1:33" x14ac:dyDescent="0.2">
      <c r="A860" s="101">
        <v>3513</v>
      </c>
      <c r="B860" s="102">
        <v>3513044244</v>
      </c>
      <c r="C860" s="103" t="s">
        <v>555</v>
      </c>
      <c r="D860" s="104">
        <v>44</v>
      </c>
      <c r="E860" s="103" t="s">
        <v>76</v>
      </c>
      <c r="F860" s="104">
        <v>244</v>
      </c>
      <c r="G860" s="103" t="s">
        <v>276</v>
      </c>
      <c r="H860" s="105">
        <v>71</v>
      </c>
      <c r="I860" s="106">
        <v>11376</v>
      </c>
      <c r="J860" s="106">
        <v>4432</v>
      </c>
      <c r="K860" s="106">
        <v>0</v>
      </c>
      <c r="L860" s="106">
        <v>937.65</v>
      </c>
      <c r="M860" s="107">
        <v>16745.650000000001</v>
      </c>
      <c r="O860" s="108">
        <v>9.5936993727052897</v>
      </c>
      <c r="P860" s="105">
        <v>0</v>
      </c>
      <c r="Q860" s="109">
        <v>0.09</v>
      </c>
      <c r="R860" s="109">
        <v>0.12055942472000247</v>
      </c>
      <c r="S860" s="110">
        <v>0</v>
      </c>
      <c r="U860" s="111">
        <v>1274025</v>
      </c>
      <c r="V860" s="112">
        <v>0</v>
      </c>
      <c r="W860" s="112">
        <v>-151657.19968372522</v>
      </c>
      <c r="X860" s="112">
        <v>0</v>
      </c>
      <c r="Y860" s="112">
        <v>66574</v>
      </c>
      <c r="Z860" s="113">
        <v>1188941.8003162749</v>
      </c>
      <c r="AA860" s="93"/>
      <c r="AB860" s="111">
        <v>12</v>
      </c>
      <c r="AC860" s="112">
        <v>9.5936993727052897</v>
      </c>
      <c r="AD860" s="112">
        <v>151657.19968372522</v>
      </c>
      <c r="AE860" s="112">
        <v>0</v>
      </c>
      <c r="AF860" s="112">
        <v>8996</v>
      </c>
      <c r="AG860" s="113">
        <v>160653</v>
      </c>
    </row>
    <row r="861" spans="1:33" x14ac:dyDescent="0.2">
      <c r="A861" s="101">
        <v>3513</v>
      </c>
      <c r="B861" s="102">
        <v>3513044251</v>
      </c>
      <c r="C861" s="103" t="s">
        <v>555</v>
      </c>
      <c r="D861" s="104">
        <v>44</v>
      </c>
      <c r="E861" s="103" t="s">
        <v>76</v>
      </c>
      <c r="F861" s="104">
        <v>251</v>
      </c>
      <c r="G861" s="103" t="s">
        <v>283</v>
      </c>
      <c r="H861" s="105">
        <v>2</v>
      </c>
      <c r="I861" s="106">
        <v>8785</v>
      </c>
      <c r="J861" s="106">
        <v>2437</v>
      </c>
      <c r="K861" s="106">
        <v>0</v>
      </c>
      <c r="L861" s="106">
        <v>937.65</v>
      </c>
      <c r="M861" s="107">
        <v>12159.65</v>
      </c>
      <c r="O861" s="108">
        <v>0</v>
      </c>
      <c r="P861" s="105">
        <v>0</v>
      </c>
      <c r="Q861" s="109">
        <v>0.18</v>
      </c>
      <c r="R861" s="109">
        <v>4.1611716327410904E-2</v>
      </c>
      <c r="S861" s="110">
        <v>0</v>
      </c>
      <c r="U861" s="111">
        <v>22444</v>
      </c>
      <c r="V861" s="112">
        <v>0</v>
      </c>
      <c r="W861" s="112">
        <v>0</v>
      </c>
      <c r="X861" s="112">
        <v>0</v>
      </c>
      <c r="Y861" s="112">
        <v>1876</v>
      </c>
      <c r="Z861" s="113">
        <v>24320</v>
      </c>
      <c r="AA861" s="93"/>
      <c r="AB861" s="111">
        <v>0</v>
      </c>
      <c r="AC861" s="112">
        <v>0</v>
      </c>
      <c r="AD861" s="112">
        <v>0</v>
      </c>
      <c r="AE861" s="112">
        <v>0</v>
      </c>
      <c r="AF861" s="112">
        <v>0</v>
      </c>
      <c r="AG861" s="113">
        <v>0</v>
      </c>
    </row>
    <row r="862" spans="1:33" x14ac:dyDescent="0.2">
      <c r="A862" s="101">
        <v>3513</v>
      </c>
      <c r="B862" s="102">
        <v>3513044285</v>
      </c>
      <c r="C862" s="103" t="s">
        <v>555</v>
      </c>
      <c r="D862" s="104">
        <v>44</v>
      </c>
      <c r="E862" s="103" t="s">
        <v>76</v>
      </c>
      <c r="F862" s="104">
        <v>285</v>
      </c>
      <c r="G862" s="103" t="s">
        <v>317</v>
      </c>
      <c r="H862" s="105">
        <v>2</v>
      </c>
      <c r="I862" s="106">
        <v>11688.430466808875</v>
      </c>
      <c r="J862" s="106">
        <v>3297</v>
      </c>
      <c r="K862" s="106">
        <v>0</v>
      </c>
      <c r="L862" s="106">
        <v>937.65</v>
      </c>
      <c r="M862" s="107">
        <v>15923.080466808875</v>
      </c>
      <c r="O862" s="108">
        <v>0</v>
      </c>
      <c r="P862" s="105">
        <v>0</v>
      </c>
      <c r="Q862" s="109">
        <v>0.09</v>
      </c>
      <c r="R862" s="109">
        <v>3.6335617660578738E-2</v>
      </c>
      <c r="S862" s="110">
        <v>0</v>
      </c>
      <c r="U862" s="111">
        <v>29970</v>
      </c>
      <c r="V862" s="112">
        <v>0</v>
      </c>
      <c r="W862" s="112">
        <v>0</v>
      </c>
      <c r="X862" s="112">
        <v>0</v>
      </c>
      <c r="Y862" s="112">
        <v>1875</v>
      </c>
      <c r="Z862" s="113">
        <v>31845</v>
      </c>
      <c r="AA862" s="93"/>
      <c r="AB862" s="111">
        <v>0</v>
      </c>
      <c r="AC862" s="112">
        <v>0</v>
      </c>
      <c r="AD862" s="112">
        <v>0</v>
      </c>
      <c r="AE862" s="112">
        <v>0</v>
      </c>
      <c r="AF862" s="112">
        <v>0</v>
      </c>
      <c r="AG862" s="113">
        <v>0</v>
      </c>
    </row>
    <row r="863" spans="1:33" x14ac:dyDescent="0.2">
      <c r="A863" s="101">
        <v>3513</v>
      </c>
      <c r="B863" s="102">
        <v>3513044293</v>
      </c>
      <c r="C863" s="103" t="s">
        <v>555</v>
      </c>
      <c r="D863" s="104">
        <v>44</v>
      </c>
      <c r="E863" s="103" t="s">
        <v>76</v>
      </c>
      <c r="F863" s="104">
        <v>293</v>
      </c>
      <c r="G863" s="103" t="s">
        <v>325</v>
      </c>
      <c r="H863" s="105">
        <v>30</v>
      </c>
      <c r="I863" s="106">
        <v>10637</v>
      </c>
      <c r="J863" s="106">
        <v>819</v>
      </c>
      <c r="K863" s="106">
        <v>0</v>
      </c>
      <c r="L863" s="106">
        <v>937.65</v>
      </c>
      <c r="M863" s="107">
        <v>12393.65</v>
      </c>
      <c r="O863" s="108">
        <v>0</v>
      </c>
      <c r="P863" s="105">
        <v>0</v>
      </c>
      <c r="Q863" s="109">
        <v>0.18</v>
      </c>
      <c r="R863" s="109">
        <v>7.6180865332653828E-3</v>
      </c>
      <c r="S863" s="110">
        <v>0</v>
      </c>
      <c r="U863" s="111">
        <v>343680</v>
      </c>
      <c r="V863" s="112">
        <v>0</v>
      </c>
      <c r="W863" s="112">
        <v>0</v>
      </c>
      <c r="X863" s="112">
        <v>0</v>
      </c>
      <c r="Y863" s="112">
        <v>28130</v>
      </c>
      <c r="Z863" s="113">
        <v>371810</v>
      </c>
      <c r="AA863" s="93"/>
      <c r="AB863" s="111">
        <v>1</v>
      </c>
      <c r="AC863" s="112">
        <v>0</v>
      </c>
      <c r="AD863" s="112">
        <v>0</v>
      </c>
      <c r="AE863" s="112">
        <v>0</v>
      </c>
      <c r="AF863" s="112">
        <v>0</v>
      </c>
      <c r="AG863" s="113">
        <v>0</v>
      </c>
    </row>
    <row r="864" spans="1:33" x14ac:dyDescent="0.2">
      <c r="A864" s="101">
        <v>3513</v>
      </c>
      <c r="B864" s="102">
        <v>3513044780</v>
      </c>
      <c r="C864" s="103" t="s">
        <v>555</v>
      </c>
      <c r="D864" s="104">
        <v>44</v>
      </c>
      <c r="E864" s="103" t="s">
        <v>76</v>
      </c>
      <c r="F864" s="104">
        <v>780</v>
      </c>
      <c r="G864" s="103" t="s">
        <v>443</v>
      </c>
      <c r="H864" s="105">
        <v>1</v>
      </c>
      <c r="I864" s="106">
        <v>10752.450832366469</v>
      </c>
      <c r="J864" s="106">
        <v>1970</v>
      </c>
      <c r="K864" s="106">
        <v>0</v>
      </c>
      <c r="L864" s="106">
        <v>937.65</v>
      </c>
      <c r="M864" s="107">
        <v>13660.100832366468</v>
      </c>
      <c r="O864" s="108">
        <v>0</v>
      </c>
      <c r="P864" s="105">
        <v>0</v>
      </c>
      <c r="Q864" s="109">
        <v>0.09</v>
      </c>
      <c r="R864" s="109">
        <v>1.6087491940757242E-2</v>
      </c>
      <c r="S864" s="110">
        <v>0</v>
      </c>
      <c r="U864" s="111">
        <v>12722</v>
      </c>
      <c r="V864" s="112">
        <v>0</v>
      </c>
      <c r="W864" s="112">
        <v>0</v>
      </c>
      <c r="X864" s="112">
        <v>0</v>
      </c>
      <c r="Y864" s="112">
        <v>938</v>
      </c>
      <c r="Z864" s="113">
        <v>13660</v>
      </c>
      <c r="AA864" s="93"/>
      <c r="AB864" s="111">
        <v>0</v>
      </c>
      <c r="AC864" s="112">
        <v>0</v>
      </c>
      <c r="AD864" s="112">
        <v>0</v>
      </c>
      <c r="AE864" s="112">
        <v>0</v>
      </c>
      <c r="AF864" s="112">
        <v>0</v>
      </c>
      <c r="AG864" s="113">
        <v>0</v>
      </c>
    </row>
    <row r="865" spans="1:33" x14ac:dyDescent="0.2">
      <c r="A865" s="101">
        <v>3514</v>
      </c>
      <c r="B865" s="102">
        <v>3514281281</v>
      </c>
      <c r="C865" s="103" t="s">
        <v>556</v>
      </c>
      <c r="D865" s="104">
        <v>281</v>
      </c>
      <c r="E865" s="103" t="s">
        <v>313</v>
      </c>
      <c r="F865" s="104">
        <v>281</v>
      </c>
      <c r="G865" s="103" t="s">
        <v>313</v>
      </c>
      <c r="H865" s="105">
        <v>270</v>
      </c>
      <c r="I865" s="106">
        <v>13370</v>
      </c>
      <c r="J865" s="106">
        <v>102</v>
      </c>
      <c r="K865" s="106">
        <v>0</v>
      </c>
      <c r="L865" s="106">
        <v>937.65</v>
      </c>
      <c r="M865" s="107">
        <v>14409.65</v>
      </c>
      <c r="O865" s="108">
        <v>0</v>
      </c>
      <c r="P865" s="105">
        <v>0</v>
      </c>
      <c r="Q865" s="109">
        <v>0.18</v>
      </c>
      <c r="R865" s="109">
        <v>0.13543295381386494</v>
      </c>
      <c r="S865" s="110">
        <v>0</v>
      </c>
      <c r="U865" s="111">
        <v>3637440</v>
      </c>
      <c r="V865" s="112">
        <v>0</v>
      </c>
      <c r="W865" s="112">
        <v>0</v>
      </c>
      <c r="X865" s="112">
        <v>0</v>
      </c>
      <c r="Y865" s="112">
        <v>253167</v>
      </c>
      <c r="Z865" s="113">
        <v>3890607</v>
      </c>
      <c r="AA865" s="93"/>
      <c r="AB865" s="111">
        <v>8</v>
      </c>
      <c r="AC865" s="112">
        <v>0</v>
      </c>
      <c r="AD865" s="112">
        <v>0</v>
      </c>
      <c r="AE865" s="112">
        <v>0</v>
      </c>
      <c r="AF865" s="112">
        <v>0</v>
      </c>
      <c r="AG865" s="113">
        <v>0</v>
      </c>
    </row>
    <row r="866" spans="1:33" x14ac:dyDescent="0.2">
      <c r="A866" s="101">
        <v>3515</v>
      </c>
      <c r="B866" s="102">
        <v>3515287043</v>
      </c>
      <c r="C866" s="103" t="s">
        <v>557</v>
      </c>
      <c r="D866" s="104">
        <v>287</v>
      </c>
      <c r="E866" s="103" t="s">
        <v>319</v>
      </c>
      <c r="F866" s="104">
        <v>43</v>
      </c>
      <c r="G866" s="103" t="s">
        <v>75</v>
      </c>
      <c r="H866" s="105">
        <v>3</v>
      </c>
      <c r="I866" s="106">
        <v>9123</v>
      </c>
      <c r="J866" s="106">
        <v>4491</v>
      </c>
      <c r="K866" s="106">
        <v>0</v>
      </c>
      <c r="L866" s="106">
        <v>937.65</v>
      </c>
      <c r="M866" s="107">
        <v>14551.65</v>
      </c>
      <c r="O866" s="108">
        <v>0</v>
      </c>
      <c r="P866" s="105">
        <v>0</v>
      </c>
      <c r="Q866" s="109">
        <v>0.09</v>
      </c>
      <c r="R866" s="109">
        <v>1.004462260332763E-2</v>
      </c>
      <c r="S866" s="110">
        <v>0</v>
      </c>
      <c r="U866" s="111">
        <v>40842</v>
      </c>
      <c r="V866" s="112">
        <v>0</v>
      </c>
      <c r="W866" s="112">
        <v>0</v>
      </c>
      <c r="X866" s="112">
        <v>0</v>
      </c>
      <c r="Y866" s="112">
        <v>2814</v>
      </c>
      <c r="Z866" s="113">
        <v>43656</v>
      </c>
      <c r="AA866" s="93"/>
      <c r="AB866" s="111">
        <v>0</v>
      </c>
      <c r="AC866" s="112">
        <v>0</v>
      </c>
      <c r="AD866" s="112">
        <v>0</v>
      </c>
      <c r="AE866" s="112">
        <v>0</v>
      </c>
      <c r="AF866" s="112">
        <v>0</v>
      </c>
      <c r="AG866" s="113">
        <v>0</v>
      </c>
    </row>
    <row r="867" spans="1:33" x14ac:dyDescent="0.2">
      <c r="A867" s="101">
        <v>3515</v>
      </c>
      <c r="B867" s="102">
        <v>3515287045</v>
      </c>
      <c r="C867" s="103" t="s">
        <v>557</v>
      </c>
      <c r="D867" s="104">
        <v>287</v>
      </c>
      <c r="E867" s="103" t="s">
        <v>319</v>
      </c>
      <c r="F867" s="104">
        <v>45</v>
      </c>
      <c r="G867" s="103" t="s">
        <v>77</v>
      </c>
      <c r="H867" s="105">
        <v>4</v>
      </c>
      <c r="I867" s="106">
        <v>9123</v>
      </c>
      <c r="J867" s="106">
        <v>3032</v>
      </c>
      <c r="K867" s="106">
        <v>0</v>
      </c>
      <c r="L867" s="106">
        <v>937.65</v>
      </c>
      <c r="M867" s="107">
        <v>13092.65</v>
      </c>
      <c r="O867" s="108">
        <v>0</v>
      </c>
      <c r="P867" s="105">
        <v>0</v>
      </c>
      <c r="Q867" s="109">
        <v>0.09</v>
      </c>
      <c r="R867" s="109">
        <v>1.3409663022922793E-2</v>
      </c>
      <c r="S867" s="110">
        <v>0</v>
      </c>
      <c r="U867" s="111">
        <v>48620</v>
      </c>
      <c r="V867" s="112">
        <v>0</v>
      </c>
      <c r="W867" s="112">
        <v>0</v>
      </c>
      <c r="X867" s="112">
        <v>0</v>
      </c>
      <c r="Y867" s="112">
        <v>3751</v>
      </c>
      <c r="Z867" s="113">
        <v>52371</v>
      </c>
      <c r="AA867" s="93"/>
      <c r="AB867" s="111">
        <v>1</v>
      </c>
      <c r="AC867" s="112">
        <v>0</v>
      </c>
      <c r="AD867" s="112">
        <v>0</v>
      </c>
      <c r="AE867" s="112">
        <v>0</v>
      </c>
      <c r="AF867" s="112">
        <v>0</v>
      </c>
      <c r="AG867" s="113">
        <v>0</v>
      </c>
    </row>
    <row r="868" spans="1:33" x14ac:dyDescent="0.2">
      <c r="A868" s="101">
        <v>3515</v>
      </c>
      <c r="B868" s="102">
        <v>3515287135</v>
      </c>
      <c r="C868" s="103" t="s">
        <v>557</v>
      </c>
      <c r="D868" s="104">
        <v>287</v>
      </c>
      <c r="E868" s="103" t="s">
        <v>319</v>
      </c>
      <c r="F868" s="104">
        <v>135</v>
      </c>
      <c r="G868" s="103" t="s">
        <v>167</v>
      </c>
      <c r="H868" s="105">
        <v>6</v>
      </c>
      <c r="I868" s="106">
        <v>10068</v>
      </c>
      <c r="J868" s="106">
        <v>5465</v>
      </c>
      <c r="K868" s="106">
        <v>0</v>
      </c>
      <c r="L868" s="106">
        <v>937.65</v>
      </c>
      <c r="M868" s="107">
        <v>16470.650000000001</v>
      </c>
      <c r="O868" s="108">
        <v>0</v>
      </c>
      <c r="P868" s="105">
        <v>0</v>
      </c>
      <c r="Q868" s="109">
        <v>0.09</v>
      </c>
      <c r="R868" s="109">
        <v>3.3025491375705283E-2</v>
      </c>
      <c r="S868" s="110">
        <v>0</v>
      </c>
      <c r="U868" s="111">
        <v>93198</v>
      </c>
      <c r="V868" s="112">
        <v>0</v>
      </c>
      <c r="W868" s="112">
        <v>0</v>
      </c>
      <c r="X868" s="112">
        <v>0</v>
      </c>
      <c r="Y868" s="112">
        <v>5626</v>
      </c>
      <c r="Z868" s="113">
        <v>98824</v>
      </c>
      <c r="AA868" s="93"/>
      <c r="AB868" s="111">
        <v>0</v>
      </c>
      <c r="AC868" s="112">
        <v>0</v>
      </c>
      <c r="AD868" s="112">
        <v>0</v>
      </c>
      <c r="AE868" s="112">
        <v>0</v>
      </c>
      <c r="AF868" s="112">
        <v>0</v>
      </c>
      <c r="AG868" s="113">
        <v>0</v>
      </c>
    </row>
    <row r="869" spans="1:33" x14ac:dyDescent="0.2">
      <c r="A869" s="101">
        <v>3515</v>
      </c>
      <c r="B869" s="102">
        <v>3515287191</v>
      </c>
      <c r="C869" s="103" t="s">
        <v>557</v>
      </c>
      <c r="D869" s="104">
        <v>287</v>
      </c>
      <c r="E869" s="103" t="s">
        <v>319</v>
      </c>
      <c r="F869" s="104">
        <v>191</v>
      </c>
      <c r="G869" s="103" t="s">
        <v>223</v>
      </c>
      <c r="H869" s="105">
        <v>28</v>
      </c>
      <c r="I869" s="106">
        <v>10014</v>
      </c>
      <c r="J869" s="106">
        <v>3824</v>
      </c>
      <c r="K869" s="106">
        <v>0</v>
      </c>
      <c r="L869" s="106">
        <v>937.65</v>
      </c>
      <c r="M869" s="107">
        <v>14775.65</v>
      </c>
      <c r="O869" s="108">
        <v>0</v>
      </c>
      <c r="P869" s="105">
        <v>0</v>
      </c>
      <c r="Q869" s="109">
        <v>0.09</v>
      </c>
      <c r="R869" s="109">
        <v>3.0509059713056549E-2</v>
      </c>
      <c r="S869" s="110">
        <v>0</v>
      </c>
      <c r="U869" s="111">
        <v>387464</v>
      </c>
      <c r="V869" s="112">
        <v>0</v>
      </c>
      <c r="W869" s="112">
        <v>0</v>
      </c>
      <c r="X869" s="112">
        <v>0</v>
      </c>
      <c r="Y869" s="112">
        <v>26254</v>
      </c>
      <c r="Z869" s="113">
        <v>413718</v>
      </c>
      <c r="AA869" s="93"/>
      <c r="AB869" s="111">
        <v>2</v>
      </c>
      <c r="AC869" s="112">
        <v>0</v>
      </c>
      <c r="AD869" s="112">
        <v>0</v>
      </c>
      <c r="AE869" s="112">
        <v>0</v>
      </c>
      <c r="AF869" s="112">
        <v>0</v>
      </c>
      <c r="AG869" s="113">
        <v>0</v>
      </c>
    </row>
    <row r="870" spans="1:33" x14ac:dyDescent="0.2">
      <c r="A870" s="101">
        <v>3515</v>
      </c>
      <c r="B870" s="102">
        <v>3515287215</v>
      </c>
      <c r="C870" s="103" t="s">
        <v>557</v>
      </c>
      <c r="D870" s="104">
        <v>287</v>
      </c>
      <c r="E870" s="103" t="s">
        <v>319</v>
      </c>
      <c r="F870" s="104">
        <v>215</v>
      </c>
      <c r="G870" s="103" t="s">
        <v>247</v>
      </c>
      <c r="H870" s="105">
        <v>7</v>
      </c>
      <c r="I870" s="106">
        <v>10879</v>
      </c>
      <c r="J870" s="106">
        <v>2124</v>
      </c>
      <c r="K870" s="106">
        <v>0</v>
      </c>
      <c r="L870" s="106">
        <v>937.65</v>
      </c>
      <c r="M870" s="107">
        <v>13940.65</v>
      </c>
      <c r="O870" s="108">
        <v>0</v>
      </c>
      <c r="P870" s="105">
        <v>0</v>
      </c>
      <c r="Q870" s="109">
        <v>0.18</v>
      </c>
      <c r="R870" s="109">
        <v>1.1449873463955929E-2</v>
      </c>
      <c r="S870" s="110">
        <v>0</v>
      </c>
      <c r="U870" s="111">
        <v>91021</v>
      </c>
      <c r="V870" s="112">
        <v>0</v>
      </c>
      <c r="W870" s="112">
        <v>0</v>
      </c>
      <c r="X870" s="112">
        <v>0</v>
      </c>
      <c r="Y870" s="112">
        <v>6564</v>
      </c>
      <c r="Z870" s="113">
        <v>97585</v>
      </c>
      <c r="AA870" s="93"/>
      <c r="AB870" s="111">
        <v>1</v>
      </c>
      <c r="AC870" s="112">
        <v>0</v>
      </c>
      <c r="AD870" s="112">
        <v>0</v>
      </c>
      <c r="AE870" s="112">
        <v>0</v>
      </c>
      <c r="AF870" s="112">
        <v>0</v>
      </c>
      <c r="AG870" s="113">
        <v>0</v>
      </c>
    </row>
    <row r="871" spans="1:33" x14ac:dyDescent="0.2">
      <c r="A871" s="101">
        <v>3515</v>
      </c>
      <c r="B871" s="102">
        <v>3515287227</v>
      </c>
      <c r="C871" s="103" t="s">
        <v>557</v>
      </c>
      <c r="D871" s="104">
        <v>287</v>
      </c>
      <c r="E871" s="103" t="s">
        <v>319</v>
      </c>
      <c r="F871" s="104">
        <v>227</v>
      </c>
      <c r="G871" s="103" t="s">
        <v>259</v>
      </c>
      <c r="H871" s="105">
        <v>11</v>
      </c>
      <c r="I871" s="106">
        <v>11781</v>
      </c>
      <c r="J871" s="106">
        <v>3410</v>
      </c>
      <c r="K871" s="106">
        <v>0</v>
      </c>
      <c r="L871" s="106">
        <v>937.65</v>
      </c>
      <c r="M871" s="107">
        <v>16128.65</v>
      </c>
      <c r="O871" s="108">
        <v>0</v>
      </c>
      <c r="P871" s="105">
        <v>0</v>
      </c>
      <c r="Q871" s="109">
        <v>0.18</v>
      </c>
      <c r="R871" s="109">
        <v>1.422417565998375E-2</v>
      </c>
      <c r="S871" s="110">
        <v>0</v>
      </c>
      <c r="U871" s="111">
        <v>167101</v>
      </c>
      <c r="V871" s="112">
        <v>0</v>
      </c>
      <c r="W871" s="112">
        <v>0</v>
      </c>
      <c r="X871" s="112">
        <v>0</v>
      </c>
      <c r="Y871" s="112">
        <v>10314</v>
      </c>
      <c r="Z871" s="113">
        <v>177415</v>
      </c>
      <c r="AA871" s="93"/>
      <c r="AB871" s="111">
        <v>3</v>
      </c>
      <c r="AC871" s="112">
        <v>0</v>
      </c>
      <c r="AD871" s="112">
        <v>0</v>
      </c>
      <c r="AE871" s="112">
        <v>0</v>
      </c>
      <c r="AF871" s="112">
        <v>0</v>
      </c>
      <c r="AG871" s="113">
        <v>0</v>
      </c>
    </row>
    <row r="872" spans="1:33" x14ac:dyDescent="0.2">
      <c r="A872" s="101">
        <v>3515</v>
      </c>
      <c r="B872" s="102">
        <v>3515287277</v>
      </c>
      <c r="C872" s="103" t="s">
        <v>557</v>
      </c>
      <c r="D872" s="104">
        <v>287</v>
      </c>
      <c r="E872" s="103" t="s">
        <v>319</v>
      </c>
      <c r="F872" s="104">
        <v>277</v>
      </c>
      <c r="G872" s="103" t="s">
        <v>309</v>
      </c>
      <c r="H872" s="105">
        <v>94</v>
      </c>
      <c r="I872" s="106">
        <v>11528</v>
      </c>
      <c r="J872" s="106">
        <v>84</v>
      </c>
      <c r="K872" s="106">
        <v>0</v>
      </c>
      <c r="L872" s="106">
        <v>937.65</v>
      </c>
      <c r="M872" s="107">
        <v>12549.65</v>
      </c>
      <c r="O872" s="108">
        <v>0</v>
      </c>
      <c r="P872" s="105">
        <v>0</v>
      </c>
      <c r="Q872" s="109">
        <v>0.18</v>
      </c>
      <c r="R872" s="109">
        <v>3.5731225911667649E-2</v>
      </c>
      <c r="S872" s="110">
        <v>0</v>
      </c>
      <c r="U872" s="111">
        <v>1091528</v>
      </c>
      <c r="V872" s="112">
        <v>0</v>
      </c>
      <c r="W872" s="112">
        <v>0</v>
      </c>
      <c r="X872" s="112">
        <v>0</v>
      </c>
      <c r="Y872" s="112">
        <v>88138</v>
      </c>
      <c r="Z872" s="113">
        <v>1179666</v>
      </c>
      <c r="AA872" s="93"/>
      <c r="AB872" s="111">
        <v>5</v>
      </c>
      <c r="AC872" s="112">
        <v>0</v>
      </c>
      <c r="AD872" s="112">
        <v>0</v>
      </c>
      <c r="AE872" s="112">
        <v>0</v>
      </c>
      <c r="AF872" s="112">
        <v>0</v>
      </c>
      <c r="AG872" s="113">
        <v>0</v>
      </c>
    </row>
    <row r="873" spans="1:33" x14ac:dyDescent="0.2">
      <c r="A873" s="101">
        <v>3515</v>
      </c>
      <c r="B873" s="102">
        <v>3515287287</v>
      </c>
      <c r="C873" s="103" t="s">
        <v>557</v>
      </c>
      <c r="D873" s="104">
        <v>287</v>
      </c>
      <c r="E873" s="103" t="s">
        <v>319</v>
      </c>
      <c r="F873" s="104">
        <v>287</v>
      </c>
      <c r="G873" s="103" t="s">
        <v>319</v>
      </c>
      <c r="H873" s="105">
        <v>13</v>
      </c>
      <c r="I873" s="106">
        <v>9464</v>
      </c>
      <c r="J873" s="106">
        <v>3739</v>
      </c>
      <c r="K873" s="106">
        <v>0</v>
      </c>
      <c r="L873" s="106">
        <v>937.65</v>
      </c>
      <c r="M873" s="107">
        <v>14140.65</v>
      </c>
      <c r="O873" s="108">
        <v>0</v>
      </c>
      <c r="P873" s="105">
        <v>0</v>
      </c>
      <c r="Q873" s="109">
        <v>0.09</v>
      </c>
      <c r="R873" s="109">
        <v>1.3811858033719095E-2</v>
      </c>
      <c r="S873" s="110">
        <v>0</v>
      </c>
      <c r="U873" s="111">
        <v>171639</v>
      </c>
      <c r="V873" s="112">
        <v>0</v>
      </c>
      <c r="W873" s="112">
        <v>0</v>
      </c>
      <c r="X873" s="112">
        <v>0</v>
      </c>
      <c r="Y873" s="112">
        <v>12189</v>
      </c>
      <c r="Z873" s="113">
        <v>183828</v>
      </c>
      <c r="AA873" s="93"/>
      <c r="AB873" s="111">
        <v>0</v>
      </c>
      <c r="AC873" s="112">
        <v>0</v>
      </c>
      <c r="AD873" s="112">
        <v>0</v>
      </c>
      <c r="AE873" s="112">
        <v>0</v>
      </c>
      <c r="AF873" s="112">
        <v>0</v>
      </c>
      <c r="AG873" s="113">
        <v>0</v>
      </c>
    </row>
    <row r="874" spans="1:33" x14ac:dyDescent="0.2">
      <c r="A874" s="101">
        <v>3515</v>
      </c>
      <c r="B874" s="102">
        <v>3515287306</v>
      </c>
      <c r="C874" s="103" t="s">
        <v>557</v>
      </c>
      <c r="D874" s="104">
        <v>287</v>
      </c>
      <c r="E874" s="103" t="s">
        <v>319</v>
      </c>
      <c r="F874" s="104">
        <v>306</v>
      </c>
      <c r="G874" s="103" t="s">
        <v>338</v>
      </c>
      <c r="H874" s="105">
        <v>7</v>
      </c>
      <c r="I874" s="106">
        <v>9123</v>
      </c>
      <c r="J874" s="106">
        <v>2786</v>
      </c>
      <c r="K874" s="106">
        <v>0</v>
      </c>
      <c r="L874" s="106">
        <v>937.65</v>
      </c>
      <c r="M874" s="107">
        <v>12846.65</v>
      </c>
      <c r="O874" s="108">
        <v>0</v>
      </c>
      <c r="P874" s="105">
        <v>0</v>
      </c>
      <c r="Q874" s="109">
        <v>0.09</v>
      </c>
      <c r="R874" s="109">
        <v>3.8036675622677332E-2</v>
      </c>
      <c r="S874" s="110">
        <v>0</v>
      </c>
      <c r="U874" s="111">
        <v>83363</v>
      </c>
      <c r="V874" s="112">
        <v>0</v>
      </c>
      <c r="W874" s="112">
        <v>0</v>
      </c>
      <c r="X874" s="112">
        <v>0</v>
      </c>
      <c r="Y874" s="112">
        <v>6563</v>
      </c>
      <c r="Z874" s="113">
        <v>89926</v>
      </c>
      <c r="AA874" s="93"/>
      <c r="AB874" s="111">
        <v>0</v>
      </c>
      <c r="AC874" s="112">
        <v>0</v>
      </c>
      <c r="AD874" s="112">
        <v>0</v>
      </c>
      <c r="AE874" s="112">
        <v>0</v>
      </c>
      <c r="AF874" s="112">
        <v>0</v>
      </c>
      <c r="AG874" s="113">
        <v>0</v>
      </c>
    </row>
    <row r="875" spans="1:33" x14ac:dyDescent="0.2">
      <c r="A875" s="101">
        <v>3515</v>
      </c>
      <c r="B875" s="102">
        <v>3515287316</v>
      </c>
      <c r="C875" s="103" t="s">
        <v>557</v>
      </c>
      <c r="D875" s="104">
        <v>287</v>
      </c>
      <c r="E875" s="103" t="s">
        <v>319</v>
      </c>
      <c r="F875" s="104">
        <v>316</v>
      </c>
      <c r="G875" s="103" t="s">
        <v>348</v>
      </c>
      <c r="H875" s="105">
        <v>11</v>
      </c>
      <c r="I875" s="106">
        <v>11361</v>
      </c>
      <c r="J875" s="106">
        <v>1581</v>
      </c>
      <c r="K875" s="106">
        <v>0</v>
      </c>
      <c r="L875" s="106">
        <v>937.65</v>
      </c>
      <c r="M875" s="107">
        <v>13879.65</v>
      </c>
      <c r="O875" s="108">
        <v>0</v>
      </c>
      <c r="P875" s="105">
        <v>0</v>
      </c>
      <c r="Q875" s="109">
        <v>0.18</v>
      </c>
      <c r="R875" s="109">
        <v>8.1359077354256869E-3</v>
      </c>
      <c r="S875" s="110">
        <v>0</v>
      </c>
      <c r="U875" s="111">
        <v>142362</v>
      </c>
      <c r="V875" s="112">
        <v>0</v>
      </c>
      <c r="W875" s="112">
        <v>0</v>
      </c>
      <c r="X875" s="112">
        <v>0</v>
      </c>
      <c r="Y875" s="112">
        <v>10314</v>
      </c>
      <c r="Z875" s="113">
        <v>152676</v>
      </c>
      <c r="AA875" s="93"/>
      <c r="AB875" s="111">
        <v>1</v>
      </c>
      <c r="AC875" s="112">
        <v>0</v>
      </c>
      <c r="AD875" s="112">
        <v>0</v>
      </c>
      <c r="AE875" s="112">
        <v>0</v>
      </c>
      <c r="AF875" s="112">
        <v>0</v>
      </c>
      <c r="AG875" s="113">
        <v>0</v>
      </c>
    </row>
    <row r="876" spans="1:33" x14ac:dyDescent="0.2">
      <c r="A876" s="101">
        <v>3515</v>
      </c>
      <c r="B876" s="102">
        <v>3515287658</v>
      </c>
      <c r="C876" s="103" t="s">
        <v>557</v>
      </c>
      <c r="D876" s="104">
        <v>287</v>
      </c>
      <c r="E876" s="103" t="s">
        <v>319</v>
      </c>
      <c r="F876" s="104">
        <v>658</v>
      </c>
      <c r="G876" s="103" t="s">
        <v>402</v>
      </c>
      <c r="H876" s="105">
        <v>6</v>
      </c>
      <c r="I876" s="106">
        <v>9755</v>
      </c>
      <c r="J876" s="106">
        <v>1355</v>
      </c>
      <c r="K876" s="106">
        <v>0</v>
      </c>
      <c r="L876" s="106">
        <v>937.65</v>
      </c>
      <c r="M876" s="107">
        <v>12047.65</v>
      </c>
      <c r="O876" s="108">
        <v>0</v>
      </c>
      <c r="P876" s="105">
        <v>0</v>
      </c>
      <c r="Q876" s="109">
        <v>0.09</v>
      </c>
      <c r="R876" s="109">
        <v>1.7478925458274037E-3</v>
      </c>
      <c r="S876" s="110">
        <v>0</v>
      </c>
      <c r="U876" s="111">
        <v>66660</v>
      </c>
      <c r="V876" s="112">
        <v>0</v>
      </c>
      <c r="W876" s="112">
        <v>0</v>
      </c>
      <c r="X876" s="112">
        <v>0</v>
      </c>
      <c r="Y876" s="112">
        <v>5627</v>
      </c>
      <c r="Z876" s="113">
        <v>72287</v>
      </c>
      <c r="AA876" s="93"/>
      <c r="AB876" s="111">
        <v>0</v>
      </c>
      <c r="AC876" s="112">
        <v>0</v>
      </c>
      <c r="AD876" s="112">
        <v>0</v>
      </c>
      <c r="AE876" s="112">
        <v>0</v>
      </c>
      <c r="AF876" s="112">
        <v>0</v>
      </c>
      <c r="AG876" s="113">
        <v>0</v>
      </c>
    </row>
    <row r="877" spans="1:33" x14ac:dyDescent="0.2">
      <c r="A877" s="101">
        <v>3515</v>
      </c>
      <c r="B877" s="102">
        <v>3515287767</v>
      </c>
      <c r="C877" s="103" t="s">
        <v>557</v>
      </c>
      <c r="D877" s="104">
        <v>287</v>
      </c>
      <c r="E877" s="103" t="s">
        <v>319</v>
      </c>
      <c r="F877" s="104">
        <v>767</v>
      </c>
      <c r="G877" s="103" t="s">
        <v>437</v>
      </c>
      <c r="H877" s="105">
        <v>48</v>
      </c>
      <c r="I877" s="106">
        <v>10067</v>
      </c>
      <c r="J877" s="106">
        <v>2223</v>
      </c>
      <c r="K877" s="106">
        <v>0</v>
      </c>
      <c r="L877" s="106">
        <v>937.65</v>
      </c>
      <c r="M877" s="107">
        <v>13227.65</v>
      </c>
      <c r="O877" s="108">
        <v>0</v>
      </c>
      <c r="P877" s="105">
        <v>0</v>
      </c>
      <c r="Q877" s="109">
        <v>0.09</v>
      </c>
      <c r="R877" s="109">
        <v>2.9401509639504761E-2</v>
      </c>
      <c r="S877" s="110">
        <v>0</v>
      </c>
      <c r="U877" s="111">
        <v>589920</v>
      </c>
      <c r="V877" s="112">
        <v>0</v>
      </c>
      <c r="W877" s="112">
        <v>0</v>
      </c>
      <c r="X877" s="112">
        <v>0</v>
      </c>
      <c r="Y877" s="112">
        <v>45008</v>
      </c>
      <c r="Z877" s="113">
        <v>634928</v>
      </c>
      <c r="AA877" s="93"/>
      <c r="AB877" s="111">
        <v>5</v>
      </c>
      <c r="AC877" s="112">
        <v>0</v>
      </c>
      <c r="AD877" s="112">
        <v>0</v>
      </c>
      <c r="AE877" s="112">
        <v>0</v>
      </c>
      <c r="AF877" s="112">
        <v>0</v>
      </c>
      <c r="AG877" s="113">
        <v>0</v>
      </c>
    </row>
    <row r="878" spans="1:33" x14ac:dyDescent="0.2">
      <c r="A878" s="101">
        <v>3515</v>
      </c>
      <c r="B878" s="102">
        <v>3515287778</v>
      </c>
      <c r="C878" s="103" t="s">
        <v>557</v>
      </c>
      <c r="D878" s="104">
        <v>287</v>
      </c>
      <c r="E878" s="103" t="s">
        <v>319</v>
      </c>
      <c r="F878" s="104">
        <v>778</v>
      </c>
      <c r="G878" s="103" t="s">
        <v>442</v>
      </c>
      <c r="H878" s="105">
        <v>2</v>
      </c>
      <c r="I878" s="106">
        <v>12167</v>
      </c>
      <c r="J878" s="106">
        <v>1736</v>
      </c>
      <c r="K878" s="106">
        <v>0</v>
      </c>
      <c r="L878" s="106">
        <v>937.65</v>
      </c>
      <c r="M878" s="107">
        <v>14840.65</v>
      </c>
      <c r="O878" s="108">
        <v>0</v>
      </c>
      <c r="P878" s="105">
        <v>0</v>
      </c>
      <c r="Q878" s="109">
        <v>0.09</v>
      </c>
      <c r="R878" s="109">
        <v>1.7483501305352186E-3</v>
      </c>
      <c r="S878" s="110">
        <v>0</v>
      </c>
      <c r="U878" s="111">
        <v>27806</v>
      </c>
      <c r="V878" s="112">
        <v>0</v>
      </c>
      <c r="W878" s="112">
        <v>0</v>
      </c>
      <c r="X878" s="112">
        <v>0</v>
      </c>
      <c r="Y878" s="112">
        <v>1876</v>
      </c>
      <c r="Z878" s="113">
        <v>29682</v>
      </c>
      <c r="AA878" s="93"/>
      <c r="AB878" s="111">
        <v>0</v>
      </c>
      <c r="AC878" s="112">
        <v>0</v>
      </c>
      <c r="AD878" s="112">
        <v>0</v>
      </c>
      <c r="AE878" s="112">
        <v>0</v>
      </c>
      <c r="AF878" s="112">
        <v>0</v>
      </c>
      <c r="AG878" s="113">
        <v>0</v>
      </c>
    </row>
    <row r="879" spans="1:33" x14ac:dyDescent="0.2">
      <c r="A879" s="101">
        <v>3516</v>
      </c>
      <c r="B879" s="102">
        <v>3516325005</v>
      </c>
      <c r="C879" s="103" t="s">
        <v>558</v>
      </c>
      <c r="D879" s="104">
        <v>325</v>
      </c>
      <c r="E879" s="103" t="s">
        <v>357</v>
      </c>
      <c r="F879" s="104">
        <v>5</v>
      </c>
      <c r="G879" s="103" t="s">
        <v>37</v>
      </c>
      <c r="H879" s="105">
        <v>38</v>
      </c>
      <c r="I879" s="106">
        <v>9977</v>
      </c>
      <c r="J879" s="106">
        <v>4275</v>
      </c>
      <c r="K879" s="106">
        <v>0</v>
      </c>
      <c r="L879" s="106">
        <v>937.65</v>
      </c>
      <c r="M879" s="107">
        <v>15189.65</v>
      </c>
      <c r="O879" s="108">
        <v>0</v>
      </c>
      <c r="P879" s="105">
        <v>0</v>
      </c>
      <c r="Q879" s="109">
        <v>0.09</v>
      </c>
      <c r="R879" s="109">
        <v>1.3254794514822114E-2</v>
      </c>
      <c r="S879" s="110">
        <v>0</v>
      </c>
      <c r="U879" s="111">
        <v>541576</v>
      </c>
      <c r="V879" s="112">
        <v>0</v>
      </c>
      <c r="W879" s="112">
        <v>0</v>
      </c>
      <c r="X879" s="112">
        <v>0</v>
      </c>
      <c r="Y879" s="112">
        <v>35631</v>
      </c>
      <c r="Z879" s="113">
        <v>577207</v>
      </c>
      <c r="AA879" s="93"/>
      <c r="AB879" s="111">
        <v>4</v>
      </c>
      <c r="AC879" s="112">
        <v>0</v>
      </c>
      <c r="AD879" s="112">
        <v>0</v>
      </c>
      <c r="AE879" s="112">
        <v>0</v>
      </c>
      <c r="AF879" s="112">
        <v>0</v>
      </c>
      <c r="AG879" s="113">
        <v>0</v>
      </c>
    </row>
    <row r="880" spans="1:33" x14ac:dyDescent="0.2">
      <c r="A880" s="101">
        <v>3516</v>
      </c>
      <c r="B880" s="102">
        <v>3516325061</v>
      </c>
      <c r="C880" s="103" t="s">
        <v>558</v>
      </c>
      <c r="D880" s="104">
        <v>325</v>
      </c>
      <c r="E880" s="103" t="s">
        <v>357</v>
      </c>
      <c r="F880" s="104">
        <v>61</v>
      </c>
      <c r="G880" s="103" t="s">
        <v>93</v>
      </c>
      <c r="H880" s="105">
        <v>12</v>
      </c>
      <c r="I880" s="106">
        <v>11377</v>
      </c>
      <c r="J880" s="106">
        <v>821</v>
      </c>
      <c r="K880" s="106">
        <v>0</v>
      </c>
      <c r="L880" s="106">
        <v>937.65</v>
      </c>
      <c r="M880" s="107">
        <v>13135.65</v>
      </c>
      <c r="O880" s="108">
        <v>0</v>
      </c>
      <c r="P880" s="105">
        <v>0</v>
      </c>
      <c r="Q880" s="109">
        <v>0.09</v>
      </c>
      <c r="R880" s="109">
        <v>3.4153781467560332E-2</v>
      </c>
      <c r="S880" s="110">
        <v>0</v>
      </c>
      <c r="U880" s="111">
        <v>146376</v>
      </c>
      <c r="V880" s="112">
        <v>0</v>
      </c>
      <c r="W880" s="112">
        <v>0</v>
      </c>
      <c r="X880" s="112">
        <v>0</v>
      </c>
      <c r="Y880" s="112">
        <v>11252</v>
      </c>
      <c r="Z880" s="113">
        <v>157628</v>
      </c>
      <c r="AA880" s="93"/>
      <c r="AB880" s="111">
        <v>0</v>
      </c>
      <c r="AC880" s="112">
        <v>0</v>
      </c>
      <c r="AD880" s="112">
        <v>0</v>
      </c>
      <c r="AE880" s="112">
        <v>0</v>
      </c>
      <c r="AF880" s="112">
        <v>0</v>
      </c>
      <c r="AG880" s="113">
        <v>0</v>
      </c>
    </row>
    <row r="881" spans="1:33" x14ac:dyDescent="0.2">
      <c r="A881" s="101">
        <v>3516</v>
      </c>
      <c r="B881" s="102">
        <v>3516325087</v>
      </c>
      <c r="C881" s="103" t="s">
        <v>558</v>
      </c>
      <c r="D881" s="104">
        <v>325</v>
      </c>
      <c r="E881" s="103" t="s">
        <v>357</v>
      </c>
      <c r="F881" s="104">
        <v>87</v>
      </c>
      <c r="G881" s="103" t="s">
        <v>119</v>
      </c>
      <c r="H881" s="105">
        <v>1</v>
      </c>
      <c r="I881" s="106">
        <v>17003</v>
      </c>
      <c r="J881" s="106">
        <v>5948</v>
      </c>
      <c r="K881" s="106">
        <v>0</v>
      </c>
      <c r="L881" s="106">
        <v>937.65</v>
      </c>
      <c r="M881" s="107">
        <v>23888.65</v>
      </c>
      <c r="O881" s="108">
        <v>0</v>
      </c>
      <c r="P881" s="105">
        <v>0</v>
      </c>
      <c r="Q881" s="109">
        <v>0.09</v>
      </c>
      <c r="R881" s="109">
        <v>5.4295534102869235E-3</v>
      </c>
      <c r="S881" s="110">
        <v>0</v>
      </c>
      <c r="U881" s="111">
        <v>22951</v>
      </c>
      <c r="V881" s="112">
        <v>0</v>
      </c>
      <c r="W881" s="112">
        <v>0</v>
      </c>
      <c r="X881" s="112">
        <v>0</v>
      </c>
      <c r="Y881" s="112">
        <v>938</v>
      </c>
      <c r="Z881" s="113">
        <v>23889</v>
      </c>
      <c r="AA881" s="93"/>
      <c r="AB881" s="111">
        <v>0</v>
      </c>
      <c r="AC881" s="112">
        <v>0</v>
      </c>
      <c r="AD881" s="112">
        <v>0</v>
      </c>
      <c r="AE881" s="112">
        <v>0</v>
      </c>
      <c r="AF881" s="112">
        <v>0</v>
      </c>
      <c r="AG881" s="113">
        <v>0</v>
      </c>
    </row>
    <row r="882" spans="1:33" x14ac:dyDescent="0.2">
      <c r="A882" s="101">
        <v>3516</v>
      </c>
      <c r="B882" s="102">
        <v>3516325137</v>
      </c>
      <c r="C882" s="103" t="s">
        <v>558</v>
      </c>
      <c r="D882" s="104">
        <v>325</v>
      </c>
      <c r="E882" s="103" t="s">
        <v>357</v>
      </c>
      <c r="F882" s="104">
        <v>137</v>
      </c>
      <c r="G882" s="103" t="s">
        <v>169</v>
      </c>
      <c r="H882" s="105">
        <v>44</v>
      </c>
      <c r="I882" s="106">
        <v>12560</v>
      </c>
      <c r="J882" s="106">
        <v>16</v>
      </c>
      <c r="K882" s="106">
        <v>0</v>
      </c>
      <c r="L882" s="106">
        <v>937.65</v>
      </c>
      <c r="M882" s="107">
        <v>13513.65</v>
      </c>
      <c r="O882" s="108">
        <v>0</v>
      </c>
      <c r="P882" s="105">
        <v>0</v>
      </c>
      <c r="Q882" s="109">
        <v>0.18</v>
      </c>
      <c r="R882" s="109">
        <v>0.12746053123054191</v>
      </c>
      <c r="S882" s="110">
        <v>0</v>
      </c>
      <c r="U882" s="111">
        <v>553344</v>
      </c>
      <c r="V882" s="112">
        <v>0</v>
      </c>
      <c r="W882" s="112">
        <v>0</v>
      </c>
      <c r="X882" s="112">
        <v>0</v>
      </c>
      <c r="Y882" s="112">
        <v>41257</v>
      </c>
      <c r="Z882" s="113">
        <v>594601</v>
      </c>
      <c r="AA882" s="93"/>
      <c r="AB882" s="111">
        <v>1</v>
      </c>
      <c r="AC882" s="112">
        <v>0</v>
      </c>
      <c r="AD882" s="112">
        <v>0</v>
      </c>
      <c r="AE882" s="112">
        <v>0</v>
      </c>
      <c r="AF882" s="112">
        <v>0</v>
      </c>
      <c r="AG882" s="113">
        <v>0</v>
      </c>
    </row>
    <row r="883" spans="1:33" x14ac:dyDescent="0.2">
      <c r="A883" s="101">
        <v>3516</v>
      </c>
      <c r="B883" s="102">
        <v>3516325159</v>
      </c>
      <c r="C883" s="103" t="s">
        <v>558</v>
      </c>
      <c r="D883" s="104">
        <v>325</v>
      </c>
      <c r="E883" s="103" t="s">
        <v>357</v>
      </c>
      <c r="F883" s="104">
        <v>159</v>
      </c>
      <c r="G883" s="103" t="s">
        <v>191</v>
      </c>
      <c r="H883" s="105">
        <v>1</v>
      </c>
      <c r="I883" s="106">
        <v>8785</v>
      </c>
      <c r="J883" s="106">
        <v>4010</v>
      </c>
      <c r="K883" s="106">
        <v>0</v>
      </c>
      <c r="L883" s="106">
        <v>937.65</v>
      </c>
      <c r="M883" s="107">
        <v>13732.65</v>
      </c>
      <c r="O883" s="108">
        <v>0</v>
      </c>
      <c r="P883" s="105">
        <v>0</v>
      </c>
      <c r="Q883" s="109">
        <v>0.09</v>
      </c>
      <c r="R883" s="109">
        <v>4.3669385826577518E-3</v>
      </c>
      <c r="S883" s="110">
        <v>0</v>
      </c>
      <c r="U883" s="111">
        <v>12795</v>
      </c>
      <c r="V883" s="112">
        <v>0</v>
      </c>
      <c r="W883" s="112">
        <v>0</v>
      </c>
      <c r="X883" s="112">
        <v>0</v>
      </c>
      <c r="Y883" s="112">
        <v>938</v>
      </c>
      <c r="Z883" s="113">
        <v>13733</v>
      </c>
      <c r="AA883" s="93"/>
      <c r="AB883" s="111">
        <v>0</v>
      </c>
      <c r="AC883" s="112">
        <v>0</v>
      </c>
      <c r="AD883" s="112">
        <v>0</v>
      </c>
      <c r="AE883" s="112">
        <v>0</v>
      </c>
      <c r="AF883" s="112">
        <v>0</v>
      </c>
      <c r="AG883" s="113">
        <v>0</v>
      </c>
    </row>
    <row r="884" spans="1:33" x14ac:dyDescent="0.2">
      <c r="A884" s="101">
        <v>3516</v>
      </c>
      <c r="B884" s="102">
        <v>3516325278</v>
      </c>
      <c r="C884" s="103" t="s">
        <v>558</v>
      </c>
      <c r="D884" s="104">
        <v>325</v>
      </c>
      <c r="E884" s="103" t="s">
        <v>357</v>
      </c>
      <c r="F884" s="104">
        <v>278</v>
      </c>
      <c r="G884" s="103" t="s">
        <v>310</v>
      </c>
      <c r="H884" s="105">
        <v>2</v>
      </c>
      <c r="I884" s="106">
        <v>9670</v>
      </c>
      <c r="J884" s="106">
        <v>2577</v>
      </c>
      <c r="K884" s="106">
        <v>0</v>
      </c>
      <c r="L884" s="106">
        <v>937.65</v>
      </c>
      <c r="M884" s="107">
        <v>13184.65</v>
      </c>
      <c r="O884" s="108">
        <v>0</v>
      </c>
      <c r="P884" s="105">
        <v>0</v>
      </c>
      <c r="Q884" s="109">
        <v>0.09</v>
      </c>
      <c r="R884" s="109">
        <v>5.9553014420781897E-2</v>
      </c>
      <c r="S884" s="110">
        <v>0</v>
      </c>
      <c r="U884" s="111">
        <v>24494</v>
      </c>
      <c r="V884" s="112">
        <v>0</v>
      </c>
      <c r="W884" s="112">
        <v>0</v>
      </c>
      <c r="X884" s="112">
        <v>0</v>
      </c>
      <c r="Y884" s="112">
        <v>1876</v>
      </c>
      <c r="Z884" s="113">
        <v>26370</v>
      </c>
      <c r="AA884" s="93"/>
      <c r="AB884" s="111">
        <v>0</v>
      </c>
      <c r="AC884" s="112">
        <v>0</v>
      </c>
      <c r="AD884" s="112">
        <v>0</v>
      </c>
      <c r="AE884" s="112">
        <v>0</v>
      </c>
      <c r="AF884" s="112">
        <v>0</v>
      </c>
      <c r="AG884" s="113">
        <v>0</v>
      </c>
    </row>
    <row r="885" spans="1:33" x14ac:dyDescent="0.2">
      <c r="A885" s="101">
        <v>3516</v>
      </c>
      <c r="B885" s="102">
        <v>3516325281</v>
      </c>
      <c r="C885" s="103" t="s">
        <v>558</v>
      </c>
      <c r="D885" s="104">
        <v>325</v>
      </c>
      <c r="E885" s="103" t="s">
        <v>357</v>
      </c>
      <c r="F885" s="104">
        <v>281</v>
      </c>
      <c r="G885" s="103" t="s">
        <v>313</v>
      </c>
      <c r="H885" s="105">
        <v>98</v>
      </c>
      <c r="I885" s="106">
        <v>13187</v>
      </c>
      <c r="J885" s="106">
        <v>101</v>
      </c>
      <c r="K885" s="106">
        <v>0</v>
      </c>
      <c r="L885" s="106">
        <v>937.65</v>
      </c>
      <c r="M885" s="107">
        <v>14225.65</v>
      </c>
      <c r="O885" s="108">
        <v>0</v>
      </c>
      <c r="P885" s="105">
        <v>0</v>
      </c>
      <c r="Q885" s="109">
        <v>0.18</v>
      </c>
      <c r="R885" s="109">
        <v>0.13543295381386494</v>
      </c>
      <c r="S885" s="110">
        <v>0</v>
      </c>
      <c r="U885" s="111">
        <v>1302224</v>
      </c>
      <c r="V885" s="112">
        <v>0</v>
      </c>
      <c r="W885" s="112">
        <v>0</v>
      </c>
      <c r="X885" s="112">
        <v>0</v>
      </c>
      <c r="Y885" s="112">
        <v>91890</v>
      </c>
      <c r="Z885" s="113">
        <v>1394114</v>
      </c>
      <c r="AA885" s="93"/>
      <c r="AB885" s="111">
        <v>5</v>
      </c>
      <c r="AC885" s="112">
        <v>0</v>
      </c>
      <c r="AD885" s="112">
        <v>0</v>
      </c>
      <c r="AE885" s="112">
        <v>0</v>
      </c>
      <c r="AF885" s="112">
        <v>0</v>
      </c>
      <c r="AG885" s="113">
        <v>0</v>
      </c>
    </row>
    <row r="886" spans="1:33" x14ac:dyDescent="0.2">
      <c r="A886" s="101">
        <v>3516</v>
      </c>
      <c r="B886" s="102">
        <v>3516325325</v>
      </c>
      <c r="C886" s="103" t="s">
        <v>558</v>
      </c>
      <c r="D886" s="104">
        <v>325</v>
      </c>
      <c r="E886" s="103" t="s">
        <v>357</v>
      </c>
      <c r="F886" s="104">
        <v>325</v>
      </c>
      <c r="G886" s="103" t="s">
        <v>357</v>
      </c>
      <c r="H886" s="105">
        <v>51</v>
      </c>
      <c r="I886" s="106">
        <v>10650</v>
      </c>
      <c r="J886" s="106">
        <v>1475</v>
      </c>
      <c r="K886" s="106">
        <v>0</v>
      </c>
      <c r="L886" s="106">
        <v>937.65</v>
      </c>
      <c r="M886" s="107">
        <v>13062.65</v>
      </c>
      <c r="O886" s="108">
        <v>0</v>
      </c>
      <c r="P886" s="105">
        <v>0</v>
      </c>
      <c r="Q886" s="109">
        <v>0.09</v>
      </c>
      <c r="R886" s="109">
        <v>1.1052407314484307E-2</v>
      </c>
      <c r="S886" s="110">
        <v>0</v>
      </c>
      <c r="U886" s="111">
        <v>618375</v>
      </c>
      <c r="V886" s="112">
        <v>0</v>
      </c>
      <c r="W886" s="112">
        <v>0</v>
      </c>
      <c r="X886" s="112">
        <v>0</v>
      </c>
      <c r="Y886" s="112">
        <v>47821</v>
      </c>
      <c r="Z886" s="113">
        <v>666196</v>
      </c>
      <c r="AA886" s="93"/>
      <c r="AB886" s="111">
        <v>4</v>
      </c>
      <c r="AC886" s="112">
        <v>0</v>
      </c>
      <c r="AD886" s="112">
        <v>0</v>
      </c>
      <c r="AE886" s="112">
        <v>0</v>
      </c>
      <c r="AF886" s="112">
        <v>0</v>
      </c>
      <c r="AG886" s="113">
        <v>0</v>
      </c>
    </row>
    <row r="887" spans="1:33" x14ac:dyDescent="0.2">
      <c r="A887" s="101">
        <v>3516</v>
      </c>
      <c r="B887" s="102">
        <v>3516325332</v>
      </c>
      <c r="C887" s="103" t="s">
        <v>558</v>
      </c>
      <c r="D887" s="104">
        <v>325</v>
      </c>
      <c r="E887" s="103" t="s">
        <v>357</v>
      </c>
      <c r="F887" s="104">
        <v>332</v>
      </c>
      <c r="G887" s="103" t="s">
        <v>364</v>
      </c>
      <c r="H887" s="105">
        <v>42</v>
      </c>
      <c r="I887" s="106">
        <v>12128</v>
      </c>
      <c r="J887" s="106">
        <v>1122</v>
      </c>
      <c r="K887" s="106">
        <v>0</v>
      </c>
      <c r="L887" s="106">
        <v>937.65</v>
      </c>
      <c r="M887" s="107">
        <v>14187.65</v>
      </c>
      <c r="O887" s="108">
        <v>0</v>
      </c>
      <c r="P887" s="105">
        <v>0</v>
      </c>
      <c r="Q887" s="109">
        <v>0.09</v>
      </c>
      <c r="R887" s="109">
        <v>2.143496505616516E-2</v>
      </c>
      <c r="S887" s="110">
        <v>0</v>
      </c>
      <c r="U887" s="111">
        <v>556500</v>
      </c>
      <c r="V887" s="112">
        <v>0</v>
      </c>
      <c r="W887" s="112">
        <v>0</v>
      </c>
      <c r="X887" s="112">
        <v>0</v>
      </c>
      <c r="Y887" s="112">
        <v>39381</v>
      </c>
      <c r="Z887" s="113">
        <v>595881</v>
      </c>
      <c r="AA887" s="93"/>
      <c r="AB887" s="111">
        <v>3</v>
      </c>
      <c r="AC887" s="112">
        <v>0</v>
      </c>
      <c r="AD887" s="112">
        <v>0</v>
      </c>
      <c r="AE887" s="112">
        <v>0</v>
      </c>
      <c r="AF887" s="112">
        <v>0</v>
      </c>
      <c r="AG887" s="113">
        <v>0</v>
      </c>
    </row>
    <row r="888" spans="1:33" x14ac:dyDescent="0.2">
      <c r="A888" s="101">
        <v>3516</v>
      </c>
      <c r="B888" s="102">
        <v>3516325672</v>
      </c>
      <c r="C888" s="103" t="s">
        <v>558</v>
      </c>
      <c r="D888" s="104">
        <v>325</v>
      </c>
      <c r="E888" s="103" t="s">
        <v>357</v>
      </c>
      <c r="F888" s="104">
        <v>672</v>
      </c>
      <c r="G888" s="103" t="s">
        <v>407</v>
      </c>
      <c r="H888" s="105">
        <v>1</v>
      </c>
      <c r="I888" s="106">
        <v>15145</v>
      </c>
      <c r="J888" s="106">
        <v>5669</v>
      </c>
      <c r="K888" s="106">
        <v>0</v>
      </c>
      <c r="L888" s="106">
        <v>937.65</v>
      </c>
      <c r="M888" s="107">
        <v>21751.65</v>
      </c>
      <c r="O888" s="108">
        <v>0</v>
      </c>
      <c r="P888" s="105">
        <v>0</v>
      </c>
      <c r="Q888" s="109">
        <v>0.09</v>
      </c>
      <c r="R888" s="109">
        <v>7.259610539539425E-3</v>
      </c>
      <c r="S888" s="110">
        <v>0</v>
      </c>
      <c r="U888" s="111">
        <v>20814</v>
      </c>
      <c r="V888" s="112">
        <v>0</v>
      </c>
      <c r="W888" s="112">
        <v>0</v>
      </c>
      <c r="X888" s="112">
        <v>0</v>
      </c>
      <c r="Y888" s="112">
        <v>938</v>
      </c>
      <c r="Z888" s="113">
        <v>21752</v>
      </c>
      <c r="AA888" s="93"/>
      <c r="AB888" s="111">
        <v>0</v>
      </c>
      <c r="AC888" s="112">
        <v>0</v>
      </c>
      <c r="AD888" s="112">
        <v>0</v>
      </c>
      <c r="AE888" s="112">
        <v>0</v>
      </c>
      <c r="AF888" s="112">
        <v>0</v>
      </c>
      <c r="AG888" s="113">
        <v>0</v>
      </c>
    </row>
    <row r="889" spans="1:33" x14ac:dyDescent="0.2">
      <c r="A889" s="101">
        <v>3516</v>
      </c>
      <c r="B889" s="102">
        <v>3516325680</v>
      </c>
      <c r="C889" s="103" t="s">
        <v>558</v>
      </c>
      <c r="D889" s="104">
        <v>325</v>
      </c>
      <c r="E889" s="103" t="s">
        <v>357</v>
      </c>
      <c r="F889" s="104">
        <v>680</v>
      </c>
      <c r="G889" s="103" t="s">
        <v>411</v>
      </c>
      <c r="H889" s="105">
        <v>1</v>
      </c>
      <c r="I889" s="106">
        <v>8785</v>
      </c>
      <c r="J889" s="106">
        <v>3334</v>
      </c>
      <c r="K889" s="106">
        <v>0</v>
      </c>
      <c r="L889" s="106">
        <v>937.65</v>
      </c>
      <c r="M889" s="107">
        <v>13056.65</v>
      </c>
      <c r="O889" s="108">
        <v>0</v>
      </c>
      <c r="P889" s="105">
        <v>0</v>
      </c>
      <c r="Q889" s="109">
        <v>0.09</v>
      </c>
      <c r="R889" s="109">
        <v>3.1178934510177675E-3</v>
      </c>
      <c r="S889" s="110">
        <v>0</v>
      </c>
      <c r="U889" s="111">
        <v>12119</v>
      </c>
      <c r="V889" s="112">
        <v>0</v>
      </c>
      <c r="W889" s="112">
        <v>0</v>
      </c>
      <c r="X889" s="112">
        <v>0</v>
      </c>
      <c r="Y889" s="112">
        <v>938</v>
      </c>
      <c r="Z889" s="113">
        <v>13057</v>
      </c>
      <c r="AA889" s="93"/>
      <c r="AB889" s="111">
        <v>0</v>
      </c>
      <c r="AC889" s="112">
        <v>0</v>
      </c>
      <c r="AD889" s="112">
        <v>0</v>
      </c>
      <c r="AE889" s="112">
        <v>0</v>
      </c>
      <c r="AF889" s="112">
        <v>0</v>
      </c>
      <c r="AG889" s="113">
        <v>0</v>
      </c>
    </row>
    <row r="890" spans="1:33" x14ac:dyDescent="0.2">
      <c r="A890" s="101">
        <v>3517</v>
      </c>
      <c r="B890" s="102">
        <v>3517239036</v>
      </c>
      <c r="C890" s="103" t="s">
        <v>559</v>
      </c>
      <c r="D890" s="104">
        <v>239</v>
      </c>
      <c r="E890" s="103" t="s">
        <v>271</v>
      </c>
      <c r="F890" s="104">
        <v>36</v>
      </c>
      <c r="G890" s="103" t="s">
        <v>68</v>
      </c>
      <c r="H890" s="105">
        <v>4</v>
      </c>
      <c r="I890" s="106">
        <v>13237</v>
      </c>
      <c r="J890" s="106">
        <v>5236</v>
      </c>
      <c r="K890" s="106">
        <v>0</v>
      </c>
      <c r="L890" s="106">
        <v>937.65</v>
      </c>
      <c r="M890" s="107">
        <v>19410.650000000001</v>
      </c>
      <c r="O890" s="108">
        <v>0</v>
      </c>
      <c r="P890" s="105">
        <v>0</v>
      </c>
      <c r="Q890" s="109">
        <v>0.09</v>
      </c>
      <c r="R890" s="109">
        <v>7.186163845874019E-2</v>
      </c>
      <c r="S890" s="110">
        <v>0</v>
      </c>
      <c r="U890" s="111">
        <v>73892</v>
      </c>
      <c r="V890" s="112">
        <v>0</v>
      </c>
      <c r="W890" s="112">
        <v>0</v>
      </c>
      <c r="X890" s="112">
        <v>0</v>
      </c>
      <c r="Y890" s="112">
        <v>3751</v>
      </c>
      <c r="Z890" s="113">
        <v>77643</v>
      </c>
      <c r="AA890" s="93"/>
      <c r="AB890" s="111">
        <v>0</v>
      </c>
      <c r="AC890" s="112">
        <v>0</v>
      </c>
      <c r="AD890" s="112">
        <v>0</v>
      </c>
      <c r="AE890" s="112">
        <v>0</v>
      </c>
      <c r="AF890" s="112">
        <v>0</v>
      </c>
      <c r="AG890" s="113">
        <v>0</v>
      </c>
    </row>
    <row r="891" spans="1:33" x14ac:dyDescent="0.2">
      <c r="A891" s="101">
        <v>3517</v>
      </c>
      <c r="B891" s="102">
        <v>3517239052</v>
      </c>
      <c r="C891" s="103" t="s">
        <v>559</v>
      </c>
      <c r="D891" s="104">
        <v>239</v>
      </c>
      <c r="E891" s="103" t="s">
        <v>271</v>
      </c>
      <c r="F891" s="104">
        <v>52</v>
      </c>
      <c r="G891" s="103" t="s">
        <v>84</v>
      </c>
      <c r="H891" s="105">
        <v>11</v>
      </c>
      <c r="I891" s="106">
        <v>13711</v>
      </c>
      <c r="J891" s="106">
        <v>4443</v>
      </c>
      <c r="K891" s="106">
        <v>0</v>
      </c>
      <c r="L891" s="106">
        <v>937.65</v>
      </c>
      <c r="M891" s="107">
        <v>19091.650000000001</v>
      </c>
      <c r="O891" s="108">
        <v>0</v>
      </c>
      <c r="P891" s="105">
        <v>0</v>
      </c>
      <c r="Q891" s="109">
        <v>0.09</v>
      </c>
      <c r="R891" s="109">
        <v>3.7071346455660618E-2</v>
      </c>
      <c r="S891" s="110">
        <v>0</v>
      </c>
      <c r="U891" s="111">
        <v>199694</v>
      </c>
      <c r="V891" s="112">
        <v>0</v>
      </c>
      <c r="W891" s="112">
        <v>0</v>
      </c>
      <c r="X891" s="112">
        <v>0</v>
      </c>
      <c r="Y891" s="112">
        <v>10314</v>
      </c>
      <c r="Z891" s="113">
        <v>210008</v>
      </c>
      <c r="AA891" s="93"/>
      <c r="AB891" s="111">
        <v>0</v>
      </c>
      <c r="AC891" s="112">
        <v>0</v>
      </c>
      <c r="AD891" s="112">
        <v>0</v>
      </c>
      <c r="AE891" s="112">
        <v>0</v>
      </c>
      <c r="AF891" s="112">
        <v>0</v>
      </c>
      <c r="AG891" s="113">
        <v>0</v>
      </c>
    </row>
    <row r="892" spans="1:33" x14ac:dyDescent="0.2">
      <c r="A892" s="101">
        <v>3517</v>
      </c>
      <c r="B892" s="102">
        <v>3517239096</v>
      </c>
      <c r="C892" s="103" t="s">
        <v>559</v>
      </c>
      <c r="D892" s="104">
        <v>239</v>
      </c>
      <c r="E892" s="103" t="s">
        <v>271</v>
      </c>
      <c r="F892" s="104">
        <v>96</v>
      </c>
      <c r="G892" s="103" t="s">
        <v>128</v>
      </c>
      <c r="H892" s="105">
        <v>1</v>
      </c>
      <c r="I892" s="106">
        <v>15606</v>
      </c>
      <c r="J892" s="106">
        <v>8290</v>
      </c>
      <c r="K892" s="106">
        <v>0</v>
      </c>
      <c r="L892" s="106">
        <v>937.65</v>
      </c>
      <c r="M892" s="107">
        <v>24833.65</v>
      </c>
      <c r="O892" s="108">
        <v>0</v>
      </c>
      <c r="P892" s="105">
        <v>0</v>
      </c>
      <c r="Q892" s="109">
        <v>0.09</v>
      </c>
      <c r="R892" s="109">
        <v>3.5295987191695036E-2</v>
      </c>
      <c r="S892" s="110">
        <v>0</v>
      </c>
      <c r="U892" s="111">
        <v>23896</v>
      </c>
      <c r="V892" s="112">
        <v>0</v>
      </c>
      <c r="W892" s="112">
        <v>0</v>
      </c>
      <c r="X892" s="112">
        <v>0</v>
      </c>
      <c r="Y892" s="112">
        <v>938</v>
      </c>
      <c r="Z892" s="113">
        <v>24834</v>
      </c>
      <c r="AA892" s="93"/>
      <c r="AB892" s="111">
        <v>0</v>
      </c>
      <c r="AC892" s="112">
        <v>0</v>
      </c>
      <c r="AD892" s="112">
        <v>0</v>
      </c>
      <c r="AE892" s="112">
        <v>0</v>
      </c>
      <c r="AF892" s="112">
        <v>0</v>
      </c>
      <c r="AG892" s="113">
        <v>0</v>
      </c>
    </row>
    <row r="893" spans="1:33" x14ac:dyDescent="0.2">
      <c r="A893" s="101">
        <v>3517</v>
      </c>
      <c r="B893" s="102">
        <v>3517239165</v>
      </c>
      <c r="C893" s="103" t="s">
        <v>559</v>
      </c>
      <c r="D893" s="104">
        <v>239</v>
      </c>
      <c r="E893" s="103" t="s">
        <v>271</v>
      </c>
      <c r="F893" s="104">
        <v>165</v>
      </c>
      <c r="G893" s="103" t="s">
        <v>197</v>
      </c>
      <c r="H893" s="105">
        <v>1</v>
      </c>
      <c r="I893" s="106">
        <v>10869</v>
      </c>
      <c r="J893" s="106">
        <v>408</v>
      </c>
      <c r="K893" s="106">
        <v>0</v>
      </c>
      <c r="L893" s="106">
        <v>937.65</v>
      </c>
      <c r="M893" s="107">
        <v>12214.65</v>
      </c>
      <c r="O893" s="108">
        <v>0</v>
      </c>
      <c r="P893" s="105">
        <v>0</v>
      </c>
      <c r="Q893" s="109">
        <v>9.8299999999999998E-2</v>
      </c>
      <c r="R893" s="109">
        <v>0.1089244649244638</v>
      </c>
      <c r="S893" s="110">
        <v>0</v>
      </c>
      <c r="U893" s="111">
        <v>11277</v>
      </c>
      <c r="V893" s="112">
        <v>0</v>
      </c>
      <c r="W893" s="112">
        <v>0</v>
      </c>
      <c r="X893" s="112">
        <v>0</v>
      </c>
      <c r="Y893" s="112">
        <v>938</v>
      </c>
      <c r="Z893" s="113">
        <v>12215</v>
      </c>
      <c r="AA893" s="93"/>
      <c r="AB893" s="111">
        <v>0</v>
      </c>
      <c r="AC893" s="112">
        <v>0</v>
      </c>
      <c r="AD893" s="112">
        <v>0</v>
      </c>
      <c r="AE893" s="112">
        <v>0</v>
      </c>
      <c r="AF893" s="112">
        <v>0</v>
      </c>
      <c r="AG893" s="113">
        <v>0</v>
      </c>
    </row>
    <row r="894" spans="1:33" x14ac:dyDescent="0.2">
      <c r="A894" s="101">
        <v>3517</v>
      </c>
      <c r="B894" s="102">
        <v>3517239167</v>
      </c>
      <c r="C894" s="103" t="s">
        <v>559</v>
      </c>
      <c r="D894" s="104">
        <v>239</v>
      </c>
      <c r="E894" s="103" t="s">
        <v>271</v>
      </c>
      <c r="F894" s="104">
        <v>167</v>
      </c>
      <c r="G894" s="103" t="s">
        <v>199</v>
      </c>
      <c r="H894" s="105">
        <v>1</v>
      </c>
      <c r="I894" s="106">
        <v>15606</v>
      </c>
      <c r="J894" s="106">
        <v>6012</v>
      </c>
      <c r="K894" s="106">
        <v>0</v>
      </c>
      <c r="L894" s="106">
        <v>937.65</v>
      </c>
      <c r="M894" s="107">
        <v>22555.65</v>
      </c>
      <c r="O894" s="108">
        <v>0</v>
      </c>
      <c r="P894" s="105">
        <v>0</v>
      </c>
      <c r="Q894" s="109">
        <v>0.09</v>
      </c>
      <c r="R894" s="109">
        <v>2.1067172890743384E-2</v>
      </c>
      <c r="S894" s="110">
        <v>0</v>
      </c>
      <c r="U894" s="111">
        <v>21618</v>
      </c>
      <c r="V894" s="112">
        <v>0</v>
      </c>
      <c r="W894" s="112">
        <v>0</v>
      </c>
      <c r="X894" s="112">
        <v>0</v>
      </c>
      <c r="Y894" s="112">
        <v>938</v>
      </c>
      <c r="Z894" s="113">
        <v>22556</v>
      </c>
      <c r="AA894" s="93"/>
      <c r="AB894" s="111">
        <v>0</v>
      </c>
      <c r="AC894" s="112">
        <v>0</v>
      </c>
      <c r="AD894" s="112">
        <v>0</v>
      </c>
      <c r="AE894" s="112">
        <v>0</v>
      </c>
      <c r="AF894" s="112">
        <v>0</v>
      </c>
      <c r="AG894" s="113">
        <v>0</v>
      </c>
    </row>
    <row r="895" spans="1:33" x14ac:dyDescent="0.2">
      <c r="A895" s="101">
        <v>3517</v>
      </c>
      <c r="B895" s="102">
        <v>3517239182</v>
      </c>
      <c r="C895" s="103" t="s">
        <v>559</v>
      </c>
      <c r="D895" s="104">
        <v>239</v>
      </c>
      <c r="E895" s="103" t="s">
        <v>271</v>
      </c>
      <c r="F895" s="104">
        <v>182</v>
      </c>
      <c r="G895" s="103" t="s">
        <v>214</v>
      </c>
      <c r="H895" s="105">
        <v>5</v>
      </c>
      <c r="I895" s="106">
        <v>11880</v>
      </c>
      <c r="J895" s="106">
        <v>2796</v>
      </c>
      <c r="K895" s="106">
        <v>0</v>
      </c>
      <c r="L895" s="106">
        <v>937.65</v>
      </c>
      <c r="M895" s="107">
        <v>15613.65</v>
      </c>
      <c r="O895" s="108">
        <v>0</v>
      </c>
      <c r="P895" s="105">
        <v>0</v>
      </c>
      <c r="Q895" s="109">
        <v>0.09</v>
      </c>
      <c r="R895" s="109">
        <v>1.2488707989605087E-2</v>
      </c>
      <c r="S895" s="110">
        <v>0</v>
      </c>
      <c r="U895" s="111">
        <v>73380</v>
      </c>
      <c r="V895" s="112">
        <v>0</v>
      </c>
      <c r="W895" s="112">
        <v>0</v>
      </c>
      <c r="X895" s="112">
        <v>0</v>
      </c>
      <c r="Y895" s="112">
        <v>4689</v>
      </c>
      <c r="Z895" s="113">
        <v>78069</v>
      </c>
      <c r="AA895" s="93"/>
      <c r="AB895" s="111">
        <v>0</v>
      </c>
      <c r="AC895" s="112">
        <v>0</v>
      </c>
      <c r="AD895" s="112">
        <v>0</v>
      </c>
      <c r="AE895" s="112">
        <v>0</v>
      </c>
      <c r="AF895" s="112">
        <v>0</v>
      </c>
      <c r="AG895" s="113">
        <v>0</v>
      </c>
    </row>
    <row r="896" spans="1:33" x14ac:dyDescent="0.2">
      <c r="A896" s="101">
        <v>3517</v>
      </c>
      <c r="B896" s="102">
        <v>3517239231</v>
      </c>
      <c r="C896" s="103" t="s">
        <v>559</v>
      </c>
      <c r="D896" s="104">
        <v>239</v>
      </c>
      <c r="E896" s="103" t="s">
        <v>271</v>
      </c>
      <c r="F896" s="104">
        <v>231</v>
      </c>
      <c r="G896" s="103" t="s">
        <v>263</v>
      </c>
      <c r="H896" s="105">
        <v>10</v>
      </c>
      <c r="I896" s="106">
        <v>13575</v>
      </c>
      <c r="J896" s="106">
        <v>3446</v>
      </c>
      <c r="K896" s="106">
        <v>0</v>
      </c>
      <c r="L896" s="106">
        <v>937.65</v>
      </c>
      <c r="M896" s="107">
        <v>17958.650000000001</v>
      </c>
      <c r="O896" s="108">
        <v>0</v>
      </c>
      <c r="P896" s="105">
        <v>0</v>
      </c>
      <c r="Q896" s="109">
        <v>0.09</v>
      </c>
      <c r="R896" s="109">
        <v>2.0257368950936164E-2</v>
      </c>
      <c r="S896" s="110">
        <v>0</v>
      </c>
      <c r="U896" s="111">
        <v>170210</v>
      </c>
      <c r="V896" s="112">
        <v>0</v>
      </c>
      <c r="W896" s="112">
        <v>0</v>
      </c>
      <c r="X896" s="112">
        <v>0</v>
      </c>
      <c r="Y896" s="112">
        <v>9376</v>
      </c>
      <c r="Z896" s="113">
        <v>179586</v>
      </c>
      <c r="AA896" s="93"/>
      <c r="AB896" s="111">
        <v>0</v>
      </c>
      <c r="AC896" s="112">
        <v>0</v>
      </c>
      <c r="AD896" s="112">
        <v>0</v>
      </c>
      <c r="AE896" s="112">
        <v>0</v>
      </c>
      <c r="AF896" s="112">
        <v>0</v>
      </c>
      <c r="AG896" s="113">
        <v>0</v>
      </c>
    </row>
    <row r="897" spans="1:33" x14ac:dyDescent="0.2">
      <c r="A897" s="101">
        <v>3517</v>
      </c>
      <c r="B897" s="102">
        <v>3517239239</v>
      </c>
      <c r="C897" s="103" t="s">
        <v>559</v>
      </c>
      <c r="D897" s="104">
        <v>239</v>
      </c>
      <c r="E897" s="103" t="s">
        <v>271</v>
      </c>
      <c r="F897" s="104">
        <v>239</v>
      </c>
      <c r="G897" s="103" t="s">
        <v>271</v>
      </c>
      <c r="H897" s="105">
        <v>93</v>
      </c>
      <c r="I897" s="106">
        <v>13698</v>
      </c>
      <c r="J897" s="106">
        <v>5074</v>
      </c>
      <c r="K897" s="106">
        <v>0</v>
      </c>
      <c r="L897" s="106">
        <v>937.65</v>
      </c>
      <c r="M897" s="107">
        <v>19709.650000000001</v>
      </c>
      <c r="O897" s="108">
        <v>0</v>
      </c>
      <c r="P897" s="105">
        <v>0</v>
      </c>
      <c r="Q897" s="109">
        <v>0.09</v>
      </c>
      <c r="R897" s="109">
        <v>6.5807378793489482E-2</v>
      </c>
      <c r="S897" s="110">
        <v>0</v>
      </c>
      <c r="U897" s="111">
        <v>1745796</v>
      </c>
      <c r="V897" s="112">
        <v>0</v>
      </c>
      <c r="W897" s="112">
        <v>0</v>
      </c>
      <c r="X897" s="112">
        <v>0</v>
      </c>
      <c r="Y897" s="112">
        <v>87201</v>
      </c>
      <c r="Z897" s="113">
        <v>1832997</v>
      </c>
      <c r="AA897" s="93"/>
      <c r="AB897" s="111">
        <v>0</v>
      </c>
      <c r="AC897" s="112">
        <v>0</v>
      </c>
      <c r="AD897" s="112">
        <v>0</v>
      </c>
      <c r="AE897" s="112">
        <v>0</v>
      </c>
      <c r="AF897" s="112">
        <v>0</v>
      </c>
      <c r="AG897" s="113">
        <v>0</v>
      </c>
    </row>
    <row r="898" spans="1:33" x14ac:dyDescent="0.2">
      <c r="A898" s="101">
        <v>3517</v>
      </c>
      <c r="B898" s="102">
        <v>3517239243</v>
      </c>
      <c r="C898" s="103" t="s">
        <v>559</v>
      </c>
      <c r="D898" s="104">
        <v>239</v>
      </c>
      <c r="E898" s="103" t="s">
        <v>271</v>
      </c>
      <c r="F898" s="104">
        <v>243</v>
      </c>
      <c r="G898" s="103" t="s">
        <v>275</v>
      </c>
      <c r="H898" s="105">
        <v>1</v>
      </c>
      <c r="I898" s="106">
        <v>10869</v>
      </c>
      <c r="J898" s="106">
        <v>2259</v>
      </c>
      <c r="K898" s="106">
        <v>0</v>
      </c>
      <c r="L898" s="106">
        <v>937.65</v>
      </c>
      <c r="M898" s="107">
        <v>14065.65</v>
      </c>
      <c r="O898" s="108">
        <v>0</v>
      </c>
      <c r="P898" s="105">
        <v>0</v>
      </c>
      <c r="Q898" s="109">
        <v>0.09</v>
      </c>
      <c r="R898" s="109">
        <v>5.196919586008473E-3</v>
      </c>
      <c r="S898" s="110">
        <v>0</v>
      </c>
      <c r="U898" s="111">
        <v>13128</v>
      </c>
      <c r="V898" s="112">
        <v>0</v>
      </c>
      <c r="W898" s="112">
        <v>0</v>
      </c>
      <c r="X898" s="112">
        <v>0</v>
      </c>
      <c r="Y898" s="112">
        <v>938</v>
      </c>
      <c r="Z898" s="113">
        <v>14066</v>
      </c>
      <c r="AA898" s="93"/>
      <c r="AB898" s="111">
        <v>0</v>
      </c>
      <c r="AC898" s="112">
        <v>0</v>
      </c>
      <c r="AD898" s="112">
        <v>0</v>
      </c>
      <c r="AE898" s="112">
        <v>0</v>
      </c>
      <c r="AF898" s="112">
        <v>0</v>
      </c>
      <c r="AG898" s="113">
        <v>0</v>
      </c>
    </row>
    <row r="899" spans="1:33" x14ac:dyDescent="0.2">
      <c r="A899" s="101">
        <v>3517</v>
      </c>
      <c r="B899" s="102">
        <v>3517239264</v>
      </c>
      <c r="C899" s="103" t="s">
        <v>559</v>
      </c>
      <c r="D899" s="104">
        <v>239</v>
      </c>
      <c r="E899" s="103" t="s">
        <v>271</v>
      </c>
      <c r="F899" s="104">
        <v>264</v>
      </c>
      <c r="G899" s="103" t="s">
        <v>296</v>
      </c>
      <c r="H899" s="105">
        <v>1</v>
      </c>
      <c r="I899" s="106">
        <v>10583.570450529871</v>
      </c>
      <c r="J899" s="106">
        <v>4704</v>
      </c>
      <c r="K899" s="106">
        <v>0</v>
      </c>
      <c r="L899" s="106">
        <v>937.65</v>
      </c>
      <c r="M899" s="107">
        <v>16225.220450529871</v>
      </c>
      <c r="O899" s="108">
        <v>0</v>
      </c>
      <c r="P899" s="105">
        <v>0</v>
      </c>
      <c r="Q899" s="109">
        <v>0.09</v>
      </c>
      <c r="R899" s="109">
        <v>8.349094050350692E-3</v>
      </c>
      <c r="S899" s="110">
        <v>0</v>
      </c>
      <c r="U899" s="111">
        <v>15288</v>
      </c>
      <c r="V899" s="112">
        <v>0</v>
      </c>
      <c r="W899" s="112">
        <v>0</v>
      </c>
      <c r="X899" s="112">
        <v>0</v>
      </c>
      <c r="Y899" s="112">
        <v>938</v>
      </c>
      <c r="Z899" s="113">
        <v>16226</v>
      </c>
      <c r="AA899" s="93"/>
      <c r="AB899" s="111">
        <v>0</v>
      </c>
      <c r="AC899" s="112">
        <v>0</v>
      </c>
      <c r="AD899" s="112">
        <v>0</v>
      </c>
      <c r="AE899" s="112">
        <v>0</v>
      </c>
      <c r="AF899" s="112">
        <v>0</v>
      </c>
      <c r="AG899" s="113">
        <v>0</v>
      </c>
    </row>
    <row r="900" spans="1:33" x14ac:dyDescent="0.2">
      <c r="A900" s="101">
        <v>3517</v>
      </c>
      <c r="B900" s="102">
        <v>3517239293</v>
      </c>
      <c r="C900" s="103" t="s">
        <v>559</v>
      </c>
      <c r="D900" s="104">
        <v>239</v>
      </c>
      <c r="E900" s="103" t="s">
        <v>271</v>
      </c>
      <c r="F900" s="104">
        <v>293</v>
      </c>
      <c r="G900" s="103" t="s">
        <v>325</v>
      </c>
      <c r="H900" s="105">
        <v>4</v>
      </c>
      <c r="I900" s="106">
        <v>14027</v>
      </c>
      <c r="J900" s="106">
        <v>1081</v>
      </c>
      <c r="K900" s="106">
        <v>0</v>
      </c>
      <c r="L900" s="106">
        <v>937.65</v>
      </c>
      <c r="M900" s="107">
        <v>16045.65</v>
      </c>
      <c r="O900" s="108">
        <v>0</v>
      </c>
      <c r="P900" s="105">
        <v>0</v>
      </c>
      <c r="Q900" s="109">
        <v>0.18</v>
      </c>
      <c r="R900" s="109">
        <v>7.6180865332653828E-3</v>
      </c>
      <c r="S900" s="110">
        <v>0</v>
      </c>
      <c r="U900" s="111">
        <v>60432</v>
      </c>
      <c r="V900" s="112">
        <v>0</v>
      </c>
      <c r="W900" s="112">
        <v>0</v>
      </c>
      <c r="X900" s="112">
        <v>0</v>
      </c>
      <c r="Y900" s="112">
        <v>3750</v>
      </c>
      <c r="Z900" s="113">
        <v>64182</v>
      </c>
      <c r="AA900" s="93"/>
      <c r="AB900" s="111">
        <v>0</v>
      </c>
      <c r="AC900" s="112">
        <v>0</v>
      </c>
      <c r="AD900" s="112">
        <v>0</v>
      </c>
      <c r="AE900" s="112">
        <v>0</v>
      </c>
      <c r="AF900" s="112">
        <v>0</v>
      </c>
      <c r="AG900" s="113">
        <v>0</v>
      </c>
    </row>
    <row r="901" spans="1:33" x14ac:dyDescent="0.2">
      <c r="A901" s="101">
        <v>3517</v>
      </c>
      <c r="B901" s="102">
        <v>3517239310</v>
      </c>
      <c r="C901" s="103" t="s">
        <v>559</v>
      </c>
      <c r="D901" s="104">
        <v>239</v>
      </c>
      <c r="E901" s="103" t="s">
        <v>271</v>
      </c>
      <c r="F901" s="104">
        <v>310</v>
      </c>
      <c r="G901" s="103" t="s">
        <v>342</v>
      </c>
      <c r="H901" s="105">
        <v>14</v>
      </c>
      <c r="I901" s="106">
        <v>14421</v>
      </c>
      <c r="J901" s="106">
        <v>3728</v>
      </c>
      <c r="K901" s="106">
        <v>0</v>
      </c>
      <c r="L901" s="106">
        <v>937.65</v>
      </c>
      <c r="M901" s="107">
        <v>19086.650000000001</v>
      </c>
      <c r="O901" s="108">
        <v>0</v>
      </c>
      <c r="P901" s="105">
        <v>0</v>
      </c>
      <c r="Q901" s="109">
        <v>0.18</v>
      </c>
      <c r="R901" s="109">
        <v>3.5632833318767383E-2</v>
      </c>
      <c r="S901" s="110">
        <v>0</v>
      </c>
      <c r="U901" s="111">
        <v>254086</v>
      </c>
      <c r="V901" s="112">
        <v>0</v>
      </c>
      <c r="W901" s="112">
        <v>0</v>
      </c>
      <c r="X901" s="112">
        <v>0</v>
      </c>
      <c r="Y901" s="112">
        <v>13128</v>
      </c>
      <c r="Z901" s="113">
        <v>267214</v>
      </c>
      <c r="AA901" s="93"/>
      <c r="AB901" s="111">
        <v>0</v>
      </c>
      <c r="AC901" s="112">
        <v>0</v>
      </c>
      <c r="AD901" s="112">
        <v>0</v>
      </c>
      <c r="AE901" s="112">
        <v>0</v>
      </c>
      <c r="AF901" s="112">
        <v>0</v>
      </c>
      <c r="AG901" s="113">
        <v>0</v>
      </c>
    </row>
    <row r="902" spans="1:33" x14ac:dyDescent="0.2">
      <c r="A902" s="101">
        <v>3517</v>
      </c>
      <c r="B902" s="102">
        <v>3517239336</v>
      </c>
      <c r="C902" s="103" t="s">
        <v>559</v>
      </c>
      <c r="D902" s="104">
        <v>239</v>
      </c>
      <c r="E902" s="103" t="s">
        <v>271</v>
      </c>
      <c r="F902" s="104">
        <v>336</v>
      </c>
      <c r="G902" s="103" t="s">
        <v>368</v>
      </c>
      <c r="H902" s="105">
        <v>1</v>
      </c>
      <c r="I902" s="106">
        <v>15606</v>
      </c>
      <c r="J902" s="106">
        <v>4125</v>
      </c>
      <c r="K902" s="106">
        <v>0</v>
      </c>
      <c r="L902" s="106">
        <v>937.65</v>
      </c>
      <c r="M902" s="107">
        <v>20668.650000000001</v>
      </c>
      <c r="O902" s="108">
        <v>0</v>
      </c>
      <c r="P902" s="105">
        <v>0</v>
      </c>
      <c r="Q902" s="109">
        <v>0.09</v>
      </c>
      <c r="R902" s="109">
        <v>4.3162983240578393E-2</v>
      </c>
      <c r="S902" s="110">
        <v>0</v>
      </c>
      <c r="U902" s="111">
        <v>19731</v>
      </c>
      <c r="V902" s="112">
        <v>0</v>
      </c>
      <c r="W902" s="112">
        <v>0</v>
      </c>
      <c r="X902" s="112">
        <v>0</v>
      </c>
      <c r="Y902" s="112">
        <v>938</v>
      </c>
      <c r="Z902" s="113">
        <v>20669</v>
      </c>
      <c r="AA902" s="93"/>
      <c r="AB902" s="111">
        <v>0</v>
      </c>
      <c r="AC902" s="112">
        <v>0</v>
      </c>
      <c r="AD902" s="112">
        <v>0</v>
      </c>
      <c r="AE902" s="112">
        <v>0</v>
      </c>
      <c r="AF902" s="112">
        <v>0</v>
      </c>
      <c r="AG902" s="113">
        <v>0</v>
      </c>
    </row>
    <row r="903" spans="1:33" x14ac:dyDescent="0.2">
      <c r="A903" s="101">
        <v>3517</v>
      </c>
      <c r="B903" s="102">
        <v>3517239625</v>
      </c>
      <c r="C903" s="103" t="s">
        <v>559</v>
      </c>
      <c r="D903" s="104">
        <v>239</v>
      </c>
      <c r="E903" s="103" t="s">
        <v>271</v>
      </c>
      <c r="F903" s="104">
        <v>625</v>
      </c>
      <c r="G903" s="103" t="s">
        <v>395</v>
      </c>
      <c r="H903" s="105">
        <v>1</v>
      </c>
      <c r="I903" s="106">
        <v>10869</v>
      </c>
      <c r="J903" s="106">
        <v>1890</v>
      </c>
      <c r="K903" s="106">
        <v>0</v>
      </c>
      <c r="L903" s="106">
        <v>937.65</v>
      </c>
      <c r="M903" s="107">
        <v>13696.65</v>
      </c>
      <c r="O903" s="108">
        <v>0</v>
      </c>
      <c r="P903" s="105">
        <v>0</v>
      </c>
      <c r="Q903" s="109">
        <v>0.09</v>
      </c>
      <c r="R903" s="109">
        <v>4.3788060952530267E-3</v>
      </c>
      <c r="S903" s="110">
        <v>0</v>
      </c>
      <c r="U903" s="111">
        <v>12759</v>
      </c>
      <c r="V903" s="112">
        <v>0</v>
      </c>
      <c r="W903" s="112">
        <v>0</v>
      </c>
      <c r="X903" s="112">
        <v>0</v>
      </c>
      <c r="Y903" s="112">
        <v>938</v>
      </c>
      <c r="Z903" s="113">
        <v>13697</v>
      </c>
      <c r="AA903" s="93"/>
      <c r="AB903" s="111">
        <v>0</v>
      </c>
      <c r="AC903" s="112">
        <v>0</v>
      </c>
      <c r="AD903" s="112">
        <v>0</v>
      </c>
      <c r="AE903" s="112">
        <v>0</v>
      </c>
      <c r="AF903" s="112">
        <v>0</v>
      </c>
      <c r="AG903" s="113">
        <v>0</v>
      </c>
    </row>
    <row r="904" spans="1:33" x14ac:dyDescent="0.2">
      <c r="A904" s="101">
        <v>3517</v>
      </c>
      <c r="B904" s="102">
        <v>3517239665</v>
      </c>
      <c r="C904" s="103" t="s">
        <v>559</v>
      </c>
      <c r="D904" s="104">
        <v>239</v>
      </c>
      <c r="E904" s="103" t="s">
        <v>271</v>
      </c>
      <c r="F904" s="104">
        <v>665</v>
      </c>
      <c r="G904" s="103" t="s">
        <v>405</v>
      </c>
      <c r="H904" s="105">
        <v>1</v>
      </c>
      <c r="I904" s="106">
        <v>10525.424922197219</v>
      </c>
      <c r="J904" s="106">
        <v>1860</v>
      </c>
      <c r="K904" s="106">
        <v>0</v>
      </c>
      <c r="L904" s="106">
        <v>937.65</v>
      </c>
      <c r="M904" s="107">
        <v>13323.074922197218</v>
      </c>
      <c r="O904" s="108">
        <v>0</v>
      </c>
      <c r="P904" s="105">
        <v>0</v>
      </c>
      <c r="Q904" s="109">
        <v>0.09</v>
      </c>
      <c r="R904" s="109">
        <v>3.9356672261026066E-3</v>
      </c>
      <c r="S904" s="110">
        <v>0</v>
      </c>
      <c r="U904" s="111">
        <v>12385</v>
      </c>
      <c r="V904" s="112">
        <v>0</v>
      </c>
      <c r="W904" s="112">
        <v>0</v>
      </c>
      <c r="X904" s="112">
        <v>0</v>
      </c>
      <c r="Y904" s="112">
        <v>938</v>
      </c>
      <c r="Z904" s="113">
        <v>13323</v>
      </c>
      <c r="AA904" s="93"/>
      <c r="AB904" s="111">
        <v>0</v>
      </c>
      <c r="AC904" s="112">
        <v>0</v>
      </c>
      <c r="AD904" s="112">
        <v>0</v>
      </c>
      <c r="AE904" s="112">
        <v>0</v>
      </c>
      <c r="AF904" s="112">
        <v>0</v>
      </c>
      <c r="AG904" s="113">
        <v>0</v>
      </c>
    </row>
    <row r="905" spans="1:33" x14ac:dyDescent="0.2">
      <c r="A905" s="101">
        <v>3517</v>
      </c>
      <c r="B905" s="102">
        <v>3517239760</v>
      </c>
      <c r="C905" s="103" t="s">
        <v>559</v>
      </c>
      <c r="D905" s="104">
        <v>239</v>
      </c>
      <c r="E905" s="103" t="s">
        <v>271</v>
      </c>
      <c r="F905" s="104">
        <v>760</v>
      </c>
      <c r="G905" s="103" t="s">
        <v>433</v>
      </c>
      <c r="H905" s="105">
        <v>8</v>
      </c>
      <c r="I905" s="106">
        <v>13500</v>
      </c>
      <c r="J905" s="106">
        <v>2619</v>
      </c>
      <c r="K905" s="106">
        <v>0</v>
      </c>
      <c r="L905" s="106">
        <v>937.65</v>
      </c>
      <c r="M905" s="107">
        <v>17056.650000000001</v>
      </c>
      <c r="O905" s="108">
        <v>0</v>
      </c>
      <c r="P905" s="105">
        <v>0</v>
      </c>
      <c r="Q905" s="109">
        <v>0.09</v>
      </c>
      <c r="R905" s="109">
        <v>3.4254902538375126E-2</v>
      </c>
      <c r="S905" s="110">
        <v>0</v>
      </c>
      <c r="U905" s="111">
        <v>128952</v>
      </c>
      <c r="V905" s="112">
        <v>0</v>
      </c>
      <c r="W905" s="112">
        <v>0</v>
      </c>
      <c r="X905" s="112">
        <v>0</v>
      </c>
      <c r="Y905" s="112">
        <v>7501</v>
      </c>
      <c r="Z905" s="113">
        <v>136453</v>
      </c>
      <c r="AA905" s="93"/>
      <c r="AB905" s="111">
        <v>0</v>
      </c>
      <c r="AC905" s="112">
        <v>0</v>
      </c>
      <c r="AD905" s="112">
        <v>0</v>
      </c>
      <c r="AE905" s="112">
        <v>0</v>
      </c>
      <c r="AF905" s="112">
        <v>0</v>
      </c>
      <c r="AG905" s="113">
        <v>0</v>
      </c>
    </row>
    <row r="906" spans="1:33" x14ac:dyDescent="0.2">
      <c r="A906" s="101">
        <v>3517</v>
      </c>
      <c r="B906" s="102">
        <v>3517239780</v>
      </c>
      <c r="C906" s="103" t="s">
        <v>559</v>
      </c>
      <c r="D906" s="104">
        <v>239</v>
      </c>
      <c r="E906" s="103" t="s">
        <v>271</v>
      </c>
      <c r="F906" s="104">
        <v>780</v>
      </c>
      <c r="G906" s="103" t="s">
        <v>443</v>
      </c>
      <c r="H906" s="105">
        <v>3</v>
      </c>
      <c r="I906" s="106">
        <v>15606</v>
      </c>
      <c r="J906" s="106">
        <v>2860</v>
      </c>
      <c r="K906" s="106">
        <v>0</v>
      </c>
      <c r="L906" s="106">
        <v>937.65</v>
      </c>
      <c r="M906" s="107">
        <v>19403.650000000001</v>
      </c>
      <c r="O906" s="108">
        <v>0</v>
      </c>
      <c r="P906" s="105">
        <v>0</v>
      </c>
      <c r="Q906" s="109">
        <v>0.09</v>
      </c>
      <c r="R906" s="109">
        <v>1.6087491940757242E-2</v>
      </c>
      <c r="S906" s="110">
        <v>0</v>
      </c>
      <c r="U906" s="111">
        <v>55398</v>
      </c>
      <c r="V906" s="112">
        <v>0</v>
      </c>
      <c r="W906" s="112">
        <v>0</v>
      </c>
      <c r="X906" s="112">
        <v>0</v>
      </c>
      <c r="Y906" s="112">
        <v>2813</v>
      </c>
      <c r="Z906" s="113">
        <v>58211</v>
      </c>
      <c r="AA906" s="93"/>
      <c r="AB906" s="111">
        <v>0</v>
      </c>
      <c r="AC906" s="112">
        <v>0</v>
      </c>
      <c r="AD906" s="112">
        <v>0</v>
      </c>
      <c r="AE906" s="112">
        <v>0</v>
      </c>
      <c r="AF906" s="112">
        <v>0</v>
      </c>
      <c r="AG906" s="113">
        <v>0</v>
      </c>
    </row>
    <row r="907" spans="1:33" x14ac:dyDescent="0.2">
      <c r="A907" s="101">
        <v>3518</v>
      </c>
      <c r="B907" s="102">
        <v>3518149128</v>
      </c>
      <c r="C907" s="103" t="s">
        <v>560</v>
      </c>
      <c r="D907" s="104">
        <v>149</v>
      </c>
      <c r="E907" s="103" t="s">
        <v>181</v>
      </c>
      <c r="F907" s="104">
        <v>128</v>
      </c>
      <c r="G907" s="103" t="s">
        <v>160</v>
      </c>
      <c r="H907" s="105">
        <v>15</v>
      </c>
      <c r="I907" s="106">
        <v>15145</v>
      </c>
      <c r="J907" s="106">
        <v>765</v>
      </c>
      <c r="K907" s="106">
        <v>0</v>
      </c>
      <c r="L907" s="106">
        <v>937.65</v>
      </c>
      <c r="M907" s="107">
        <v>16847.650000000001</v>
      </c>
      <c r="O907" s="108">
        <v>0</v>
      </c>
      <c r="P907" s="105">
        <v>0</v>
      </c>
      <c r="Q907" s="109">
        <v>0.18</v>
      </c>
      <c r="R907" s="109">
        <v>3.7070806919853511E-2</v>
      </c>
      <c r="S907" s="110">
        <v>0</v>
      </c>
      <c r="U907" s="111">
        <v>238650</v>
      </c>
      <c r="V907" s="112">
        <v>0</v>
      </c>
      <c r="W907" s="112">
        <v>0</v>
      </c>
      <c r="X907" s="112">
        <v>0</v>
      </c>
      <c r="Y907" s="112">
        <v>14064</v>
      </c>
      <c r="Z907" s="113">
        <v>252714</v>
      </c>
      <c r="AA907" s="93"/>
      <c r="AB907" s="111">
        <v>0</v>
      </c>
      <c r="AC907" s="112">
        <v>0</v>
      </c>
      <c r="AD907" s="112">
        <v>0</v>
      </c>
      <c r="AE907" s="112">
        <v>0</v>
      </c>
      <c r="AF907" s="112">
        <v>0</v>
      </c>
      <c r="AG907" s="113">
        <v>0</v>
      </c>
    </row>
    <row r="908" spans="1:33" x14ac:dyDescent="0.2">
      <c r="A908" s="101">
        <v>3518</v>
      </c>
      <c r="B908" s="102">
        <v>3518149149</v>
      </c>
      <c r="C908" s="103" t="s">
        <v>560</v>
      </c>
      <c r="D908" s="104">
        <v>149</v>
      </c>
      <c r="E908" s="103" t="s">
        <v>181</v>
      </c>
      <c r="F908" s="104">
        <v>149</v>
      </c>
      <c r="G908" s="103" t="s">
        <v>181</v>
      </c>
      <c r="H908" s="105">
        <v>138</v>
      </c>
      <c r="I908" s="106">
        <v>14224</v>
      </c>
      <c r="J908" s="106">
        <v>211</v>
      </c>
      <c r="K908" s="106">
        <v>0</v>
      </c>
      <c r="L908" s="106">
        <v>937.65</v>
      </c>
      <c r="M908" s="107">
        <v>15372.65</v>
      </c>
      <c r="O908" s="108">
        <v>0</v>
      </c>
      <c r="P908" s="105">
        <v>0</v>
      </c>
      <c r="Q908" s="109">
        <v>0.18</v>
      </c>
      <c r="R908" s="109">
        <v>0.11903121440246706</v>
      </c>
      <c r="S908" s="110">
        <v>0</v>
      </c>
      <c r="U908" s="111">
        <v>1992030</v>
      </c>
      <c r="V908" s="112">
        <v>0</v>
      </c>
      <c r="W908" s="112">
        <v>0</v>
      </c>
      <c r="X908" s="112">
        <v>0</v>
      </c>
      <c r="Y908" s="112">
        <v>129396</v>
      </c>
      <c r="Z908" s="113">
        <v>2121426</v>
      </c>
      <c r="AA908" s="93"/>
      <c r="AB908" s="111">
        <v>0</v>
      </c>
      <c r="AC908" s="112">
        <v>0</v>
      </c>
      <c r="AD908" s="112">
        <v>0</v>
      </c>
      <c r="AE908" s="112">
        <v>0</v>
      </c>
      <c r="AF908" s="112">
        <v>0</v>
      </c>
      <c r="AG908" s="113">
        <v>0</v>
      </c>
    </row>
    <row r="909" spans="1:33" x14ac:dyDescent="0.2">
      <c r="A909" s="101">
        <v>3518</v>
      </c>
      <c r="B909" s="102">
        <v>3518149160</v>
      </c>
      <c r="C909" s="103" t="s">
        <v>560</v>
      </c>
      <c r="D909" s="104">
        <v>149</v>
      </c>
      <c r="E909" s="103" t="s">
        <v>181</v>
      </c>
      <c r="F909" s="104">
        <v>160</v>
      </c>
      <c r="G909" s="103" t="s">
        <v>192</v>
      </c>
      <c r="H909" s="105">
        <v>8</v>
      </c>
      <c r="I909" s="106">
        <v>15309</v>
      </c>
      <c r="J909" s="106">
        <v>169</v>
      </c>
      <c r="K909" s="106">
        <v>0</v>
      </c>
      <c r="L909" s="106">
        <v>937.65</v>
      </c>
      <c r="M909" s="107">
        <v>16415.650000000001</v>
      </c>
      <c r="O909" s="108">
        <v>0</v>
      </c>
      <c r="P909" s="105">
        <v>0</v>
      </c>
      <c r="Q909" s="109">
        <v>0.1273</v>
      </c>
      <c r="R909" s="109">
        <v>0.11525242683930494</v>
      </c>
      <c r="S909" s="110">
        <v>0</v>
      </c>
      <c r="U909" s="111">
        <v>123824</v>
      </c>
      <c r="V909" s="112">
        <v>0</v>
      </c>
      <c r="W909" s="112">
        <v>0</v>
      </c>
      <c r="X909" s="112">
        <v>0</v>
      </c>
      <c r="Y909" s="112">
        <v>7502</v>
      </c>
      <c r="Z909" s="113">
        <v>131326</v>
      </c>
      <c r="AA909" s="93"/>
      <c r="AB909" s="111">
        <v>0</v>
      </c>
      <c r="AC909" s="112">
        <v>0</v>
      </c>
      <c r="AD909" s="112">
        <v>0</v>
      </c>
      <c r="AE909" s="112">
        <v>0</v>
      </c>
      <c r="AF909" s="112">
        <v>0</v>
      </c>
      <c r="AG909" s="113">
        <v>0</v>
      </c>
    </row>
    <row r="910" spans="1:33" x14ac:dyDescent="0.2">
      <c r="A910" s="101">
        <v>3518</v>
      </c>
      <c r="B910" s="102">
        <v>3518149165</v>
      </c>
      <c r="C910" s="103" t="s">
        <v>560</v>
      </c>
      <c r="D910" s="104">
        <v>149</v>
      </c>
      <c r="E910" s="103" t="s">
        <v>181</v>
      </c>
      <c r="F910" s="104">
        <v>165</v>
      </c>
      <c r="G910" s="103" t="s">
        <v>197</v>
      </c>
      <c r="H910" s="105">
        <v>2</v>
      </c>
      <c r="I910" s="106">
        <v>12758.148772361686</v>
      </c>
      <c r="J910" s="106">
        <v>479</v>
      </c>
      <c r="K910" s="106">
        <v>0</v>
      </c>
      <c r="L910" s="106">
        <v>937.65</v>
      </c>
      <c r="M910" s="107">
        <v>14174.798772361686</v>
      </c>
      <c r="O910" s="108">
        <v>0</v>
      </c>
      <c r="P910" s="105">
        <v>0</v>
      </c>
      <c r="Q910" s="109">
        <v>9.8299999999999998E-2</v>
      </c>
      <c r="R910" s="109">
        <v>0.1089244649244638</v>
      </c>
      <c r="S910" s="110">
        <v>0</v>
      </c>
      <c r="U910" s="111">
        <v>26474</v>
      </c>
      <c r="V910" s="112">
        <v>0</v>
      </c>
      <c r="W910" s="112">
        <v>0</v>
      </c>
      <c r="X910" s="112">
        <v>0</v>
      </c>
      <c r="Y910" s="112">
        <v>1875</v>
      </c>
      <c r="Z910" s="113">
        <v>28349</v>
      </c>
      <c r="AA910" s="93"/>
      <c r="AB910" s="111">
        <v>0</v>
      </c>
      <c r="AC910" s="112">
        <v>0</v>
      </c>
      <c r="AD910" s="112">
        <v>0</v>
      </c>
      <c r="AE910" s="112">
        <v>0</v>
      </c>
      <c r="AF910" s="112">
        <v>0</v>
      </c>
      <c r="AG910" s="113">
        <v>0</v>
      </c>
    </row>
    <row r="911" spans="1:33" x14ac:dyDescent="0.2">
      <c r="A911" s="101">
        <v>3518</v>
      </c>
      <c r="B911" s="102">
        <v>3518149181</v>
      </c>
      <c r="C911" s="103" t="s">
        <v>560</v>
      </c>
      <c r="D911" s="104">
        <v>149</v>
      </c>
      <c r="E911" s="103" t="s">
        <v>181</v>
      </c>
      <c r="F911" s="104">
        <v>181</v>
      </c>
      <c r="G911" s="103" t="s">
        <v>213</v>
      </c>
      <c r="H911" s="105">
        <v>12</v>
      </c>
      <c r="I911" s="106">
        <v>13315</v>
      </c>
      <c r="J911" s="106">
        <v>860</v>
      </c>
      <c r="K911" s="106">
        <v>0</v>
      </c>
      <c r="L911" s="106">
        <v>937.65</v>
      </c>
      <c r="M911" s="107">
        <v>15112.65</v>
      </c>
      <c r="O911" s="108">
        <v>0</v>
      </c>
      <c r="P911" s="105">
        <v>0</v>
      </c>
      <c r="Q911" s="109">
        <v>0.09</v>
      </c>
      <c r="R911" s="109">
        <v>1.7706253714257283E-2</v>
      </c>
      <c r="S911" s="110">
        <v>0</v>
      </c>
      <c r="U911" s="111">
        <v>170100</v>
      </c>
      <c r="V911" s="112">
        <v>0</v>
      </c>
      <c r="W911" s="112">
        <v>0</v>
      </c>
      <c r="X911" s="112">
        <v>0</v>
      </c>
      <c r="Y911" s="112">
        <v>11251</v>
      </c>
      <c r="Z911" s="113">
        <v>181351</v>
      </c>
      <c r="AA911" s="93"/>
      <c r="AB911" s="111">
        <v>0</v>
      </c>
      <c r="AC911" s="112">
        <v>0</v>
      </c>
      <c r="AD911" s="112">
        <v>0</v>
      </c>
      <c r="AE911" s="112">
        <v>0</v>
      </c>
      <c r="AF911" s="112">
        <v>0</v>
      </c>
      <c r="AG911" s="113">
        <v>0</v>
      </c>
    </row>
    <row r="912" spans="1:33" x14ac:dyDescent="0.2">
      <c r="A912" s="101"/>
      <c r="B912" s="102"/>
      <c r="C912" s="103"/>
      <c r="D912" s="104"/>
      <c r="E912" s="103"/>
      <c r="F912" s="104"/>
      <c r="G912" s="103"/>
      <c r="H912" s="105"/>
      <c r="I912" s="106"/>
      <c r="J912" s="106"/>
      <c r="K912" s="106"/>
      <c r="L912" s="106"/>
      <c r="M912" s="107"/>
      <c r="O912" s="108"/>
      <c r="P912" s="105"/>
      <c r="Q912" s="109"/>
      <c r="R912" s="109"/>
      <c r="S912" s="110"/>
      <c r="U912" s="111"/>
      <c r="V912" s="112"/>
      <c r="W912" s="112"/>
      <c r="X912" s="112"/>
      <c r="Y912" s="112"/>
      <c r="Z912" s="113"/>
      <c r="AA912" s="93"/>
      <c r="AB912" s="111"/>
      <c r="AC912" s="112"/>
      <c r="AD912" s="112"/>
      <c r="AE912" s="112"/>
      <c r="AF912" s="112"/>
      <c r="AG912" s="113"/>
    </row>
    <row r="913" spans="1:33" x14ac:dyDescent="0.2">
      <c r="A913" s="114">
        <v>9999</v>
      </c>
      <c r="B913" s="115" t="s">
        <v>561</v>
      </c>
      <c r="C913" s="115" t="s">
        <v>561</v>
      </c>
      <c r="D913" s="115" t="s">
        <v>561</v>
      </c>
      <c r="E913" s="115" t="s">
        <v>561</v>
      </c>
      <c r="F913" s="115" t="s">
        <v>561</v>
      </c>
      <c r="G913" s="115" t="s">
        <v>561</v>
      </c>
      <c r="H913" s="116">
        <f>SUM(H10:H911)</f>
        <v>46373</v>
      </c>
      <c r="I913" s="115" t="s">
        <v>561</v>
      </c>
      <c r="J913" s="115" t="s">
        <v>561</v>
      </c>
      <c r="K913" s="115" t="s">
        <v>561</v>
      </c>
      <c r="L913" s="115" t="s">
        <v>561</v>
      </c>
      <c r="M913" s="117" t="s">
        <v>561</v>
      </c>
      <c r="O913" s="118">
        <f t="shared" ref="O913:P913" si="0">SUM(O10:O911)</f>
        <v>357.34325599789605</v>
      </c>
      <c r="P913" s="119">
        <f t="shared" si="0"/>
        <v>0</v>
      </c>
      <c r="Q913" s="120" t="s">
        <v>561</v>
      </c>
      <c r="R913" s="120" t="s">
        <v>561</v>
      </c>
      <c r="S913" s="121" t="s">
        <v>561</v>
      </c>
      <c r="U913" s="122">
        <f t="shared" ref="U913:Z913" si="1">SUM(U10:U911)</f>
        <v>688537827</v>
      </c>
      <c r="V913" s="123">
        <f t="shared" si="1"/>
        <v>3828266</v>
      </c>
      <c r="W913" s="123">
        <f t="shared" si="1"/>
        <v>-5130530.8096404569</v>
      </c>
      <c r="X913" s="123">
        <f t="shared" si="1"/>
        <v>0</v>
      </c>
      <c r="Y913" s="123">
        <f t="shared" si="1"/>
        <v>43482095</v>
      </c>
      <c r="Z913" s="124">
        <f t="shared" si="1"/>
        <v>730717657.19035971</v>
      </c>
      <c r="AA913" s="93"/>
      <c r="AB913" s="122">
        <f t="shared" ref="AB913:AF913" si="2">SUM(AB10:AB911)</f>
        <v>1849</v>
      </c>
      <c r="AC913" s="125">
        <f t="shared" si="2"/>
        <v>357.34325599789605</v>
      </c>
      <c r="AD913" s="123">
        <f t="shared" si="2"/>
        <v>5130530.8096404569</v>
      </c>
      <c r="AE913" s="123">
        <f t="shared" si="2"/>
        <v>0</v>
      </c>
      <c r="AF913" s="123">
        <f t="shared" si="2"/>
        <v>335066</v>
      </c>
      <c r="AG913" s="124">
        <f>SUM(AG10:AG911)</f>
        <v>5465599</v>
      </c>
    </row>
    <row r="914" spans="1:33" x14ac:dyDescent="0.2">
      <c r="AD914" s="126"/>
    </row>
  </sheetData>
  <autoFilter ref="A9:AG911" xr:uid="{05433235-5495-4999-BD74-18CE8CC870C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26217-8150-4B36-B176-558A58A0D22F}">
  <sheetPr>
    <tabColor theme="8" tint="0.39997558519241921"/>
  </sheetPr>
  <dimension ref="A1:AG977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10.83203125" defaultRowHeight="12" x14ac:dyDescent="0.2"/>
  <cols>
    <col min="1" max="1" width="6.1640625" customWidth="1"/>
    <col min="2" max="2" width="12.83203125" customWidth="1"/>
    <col min="3" max="3" width="30.1640625" customWidth="1"/>
    <col min="4" max="4" width="7" customWidth="1"/>
    <col min="5" max="5" width="15.1640625" customWidth="1"/>
    <col min="6" max="6" width="6.1640625" customWidth="1"/>
    <col min="7" max="7" width="21" customWidth="1"/>
    <col min="8" max="8" width="1.1640625" customWidth="1"/>
    <col min="9" max="13" width="11.5" customWidth="1"/>
    <col min="14" max="14" width="0.83203125" customWidth="1"/>
    <col min="15" max="15" width="10.1640625" customWidth="1"/>
    <col min="16" max="16" width="14.6640625" customWidth="1"/>
    <col min="17" max="17" width="12.5" customWidth="1"/>
    <col min="18" max="18" width="11.83203125" customWidth="1"/>
    <col min="19" max="19" width="12.33203125" customWidth="1"/>
    <col min="20" max="20" width="15.6640625" customWidth="1"/>
    <col min="21" max="21" width="0.83203125" customWidth="1"/>
    <col min="22" max="22" width="10.5" customWidth="1"/>
    <col min="23" max="23" width="11.5" customWidth="1"/>
    <col min="24" max="24" width="10" customWidth="1"/>
    <col min="25" max="25" width="12.33203125" customWidth="1"/>
    <col min="26" max="26" width="13.5" customWidth="1"/>
    <col min="27" max="27" width="0.83203125" customWidth="1"/>
    <col min="28" max="32" width="11.5" customWidth="1"/>
    <col min="33" max="33" width="0.83203125" style="183" customWidth="1"/>
  </cols>
  <sheetData>
    <row r="1" spans="1:33" s="77" customFormat="1" ht="26.1" customHeight="1" x14ac:dyDescent="0.4">
      <c r="A1" s="75" t="s">
        <v>562</v>
      </c>
      <c r="B1" s="76"/>
      <c r="D1" s="76"/>
      <c r="E1" s="76"/>
      <c r="F1" s="76"/>
      <c r="G1" s="76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180"/>
    </row>
    <row r="2" spans="1:33" s="77" customFormat="1" ht="21" customHeight="1" x14ac:dyDescent="0.4">
      <c r="A2" s="79" t="s">
        <v>563</v>
      </c>
      <c r="B2" s="76"/>
      <c r="D2" s="76"/>
      <c r="E2" s="76"/>
      <c r="F2" s="76"/>
      <c r="G2" s="76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180"/>
    </row>
    <row r="3" spans="1:33" s="59" customFormat="1" ht="18.75" customHeight="1" x14ac:dyDescent="0.25">
      <c r="A3" s="80" t="s">
        <v>592</v>
      </c>
      <c r="B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181"/>
    </row>
    <row r="4" spans="1:33" s="59" customFormat="1" ht="18" hidden="1" customHeight="1" x14ac:dyDescent="0.25">
      <c r="A4" s="127"/>
      <c r="B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181"/>
    </row>
    <row r="5" spans="1:33" s="59" customFormat="1" ht="11.45" hidden="1" customHeight="1" x14ac:dyDescent="0.25">
      <c r="A5" s="127"/>
      <c r="B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181"/>
    </row>
    <row r="6" spans="1:33" s="59" customFormat="1" ht="12.6" customHeight="1" x14ac:dyDescent="0.25">
      <c r="B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181"/>
    </row>
    <row r="7" spans="1:33" s="59" customFormat="1" ht="15.75" thickBot="1" x14ac:dyDescent="0.3">
      <c r="A7" s="128" t="s">
        <v>593</v>
      </c>
      <c r="B7" s="129"/>
      <c r="C7" s="130"/>
      <c r="D7" s="129"/>
      <c r="E7" s="129"/>
      <c r="F7" s="129"/>
      <c r="G7" s="130"/>
      <c r="H7"/>
      <c r="I7" s="129" t="s">
        <v>594</v>
      </c>
      <c r="J7" s="129"/>
      <c r="K7" s="129"/>
      <c r="L7" s="129"/>
      <c r="M7" s="129" t="s">
        <v>487</v>
      </c>
      <c r="N7" s="60"/>
      <c r="O7" s="128" t="s">
        <v>595</v>
      </c>
      <c r="P7" s="129"/>
      <c r="Q7" s="129"/>
      <c r="R7" s="129"/>
      <c r="S7" s="129"/>
      <c r="T7" s="129"/>
      <c r="U7" s="60"/>
      <c r="V7" s="128" t="s">
        <v>596</v>
      </c>
      <c r="W7" s="129"/>
      <c r="X7" s="129"/>
      <c r="Y7" s="129"/>
      <c r="Z7" s="129"/>
      <c r="AA7" s="60"/>
      <c r="AB7" s="128" t="s">
        <v>597</v>
      </c>
      <c r="AC7" s="128"/>
      <c r="AD7" s="128"/>
      <c r="AE7" s="128"/>
      <c r="AF7" s="129"/>
      <c r="AG7" s="181"/>
    </row>
    <row r="8" spans="1:33" s="59" customFormat="1" ht="59.1" customHeight="1" x14ac:dyDescent="0.25">
      <c r="A8" s="131" t="s">
        <v>474</v>
      </c>
      <c r="B8" s="132" t="s">
        <v>475</v>
      </c>
      <c r="C8" s="133" t="s">
        <v>476</v>
      </c>
      <c r="D8" s="132" t="s">
        <v>477</v>
      </c>
      <c r="E8" s="132" t="s">
        <v>478</v>
      </c>
      <c r="F8" s="132" t="s">
        <v>479</v>
      </c>
      <c r="G8" s="134" t="s">
        <v>480</v>
      </c>
      <c r="H8" s="135"/>
      <c r="I8" s="131" t="s">
        <v>598</v>
      </c>
      <c r="J8" s="132" t="s">
        <v>599</v>
      </c>
      <c r="K8" s="132" t="s">
        <v>567</v>
      </c>
      <c r="L8" s="132" t="s">
        <v>600</v>
      </c>
      <c r="M8" s="132" t="s">
        <v>569</v>
      </c>
      <c r="N8" s="135"/>
      <c r="O8" s="136" t="s">
        <v>481</v>
      </c>
      <c r="P8" s="137" t="s">
        <v>601</v>
      </c>
      <c r="Q8" s="137" t="s">
        <v>602</v>
      </c>
      <c r="R8" s="136" t="s">
        <v>576</v>
      </c>
      <c r="S8" s="136" t="s">
        <v>603</v>
      </c>
      <c r="T8" s="138" t="s">
        <v>604</v>
      </c>
      <c r="U8" s="139"/>
      <c r="V8" s="136" t="s">
        <v>605</v>
      </c>
      <c r="W8" s="136" t="s">
        <v>606</v>
      </c>
      <c r="X8" s="136" t="s">
        <v>607</v>
      </c>
      <c r="Y8" s="137" t="s">
        <v>608</v>
      </c>
      <c r="Z8" s="136" t="s">
        <v>609</v>
      </c>
      <c r="AA8" s="139"/>
      <c r="AB8" s="136" t="s">
        <v>610</v>
      </c>
      <c r="AC8" s="136" t="s">
        <v>611</v>
      </c>
      <c r="AD8" s="136" t="s">
        <v>612</v>
      </c>
      <c r="AE8" s="140" t="s">
        <v>613</v>
      </c>
      <c r="AF8" s="137" t="s">
        <v>614</v>
      </c>
      <c r="AG8" s="141"/>
    </row>
    <row r="9" spans="1:33" s="59" customFormat="1" ht="11.25" customHeight="1" thickBot="1" x14ac:dyDescent="0.3">
      <c r="A9" s="142" t="s">
        <v>474</v>
      </c>
      <c r="B9" s="143" t="s">
        <v>475</v>
      </c>
      <c r="C9" s="143" t="s">
        <v>476</v>
      </c>
      <c r="D9" s="143" t="s">
        <v>477</v>
      </c>
      <c r="E9" s="143" t="s">
        <v>478</v>
      </c>
      <c r="F9" s="143" t="s">
        <v>479</v>
      </c>
      <c r="G9" s="144" t="s">
        <v>480</v>
      </c>
      <c r="H9" s="135"/>
      <c r="I9" s="142" t="s">
        <v>586</v>
      </c>
      <c r="J9" s="143" t="s">
        <v>566</v>
      </c>
      <c r="K9" s="143" t="s">
        <v>567</v>
      </c>
      <c r="L9" s="143" t="s">
        <v>568</v>
      </c>
      <c r="M9" s="143" t="s">
        <v>569</v>
      </c>
      <c r="N9" s="135"/>
      <c r="O9" s="145" t="s">
        <v>575</v>
      </c>
      <c r="P9" s="145"/>
      <c r="Q9" s="145" t="s">
        <v>576</v>
      </c>
      <c r="R9" s="145" t="s">
        <v>578</v>
      </c>
      <c r="S9" s="145" t="s">
        <v>579</v>
      </c>
      <c r="T9" s="146" t="s">
        <v>580</v>
      </c>
      <c r="U9" s="139"/>
      <c r="V9" s="145" t="s">
        <v>605</v>
      </c>
      <c r="W9" s="145" t="s">
        <v>571</v>
      </c>
      <c r="X9" s="145" t="s">
        <v>591</v>
      </c>
      <c r="Y9" s="145" t="s">
        <v>573</v>
      </c>
      <c r="Z9" s="145" t="s">
        <v>574</v>
      </c>
      <c r="AA9" s="139"/>
      <c r="AB9" s="145" t="s">
        <v>575</v>
      </c>
      <c r="AC9" s="145" t="s">
        <v>575</v>
      </c>
      <c r="AD9" s="145"/>
      <c r="AE9" s="145"/>
      <c r="AF9" s="145" t="s">
        <v>580</v>
      </c>
      <c r="AG9" s="141"/>
    </row>
    <row r="10" spans="1:33" s="59" customFormat="1" ht="12.6" customHeight="1" x14ac:dyDescent="0.25">
      <c r="A10" s="147">
        <v>409</v>
      </c>
      <c r="B10" s="148">
        <v>409201003</v>
      </c>
      <c r="C10" s="149" t="s">
        <v>488</v>
      </c>
      <c r="D10" s="150">
        <v>201</v>
      </c>
      <c r="E10" s="149" t="s">
        <v>233</v>
      </c>
      <c r="F10" s="150">
        <v>3</v>
      </c>
      <c r="G10" s="151" t="s">
        <v>35</v>
      </c>
      <c r="H10" s="152"/>
      <c r="I10" s="153">
        <v>10568.743303718114</v>
      </c>
      <c r="J10" s="153">
        <v>1771</v>
      </c>
      <c r="K10" s="153">
        <v>0</v>
      </c>
      <c r="L10" s="153">
        <v>937.65</v>
      </c>
      <c r="M10" s="153">
        <v>13277.393303718114</v>
      </c>
      <c r="N10" s="152"/>
      <c r="O10" s="154">
        <v>2</v>
      </c>
      <c r="P10" s="155">
        <v>24566</v>
      </c>
      <c r="Q10" s="155">
        <v>0</v>
      </c>
      <c r="R10" s="155">
        <v>0</v>
      </c>
      <c r="S10" s="155">
        <v>1866</v>
      </c>
      <c r="T10" s="112">
        <v>26434</v>
      </c>
      <c r="U10" s="156"/>
      <c r="V10" s="157">
        <v>9.1883614088820835E-3</v>
      </c>
      <c r="W10" s="155">
        <v>0</v>
      </c>
      <c r="X10" s="155">
        <v>0.09</v>
      </c>
      <c r="Y10" s="155">
        <v>3.2536786197390672E-3</v>
      </c>
      <c r="Z10" s="155">
        <v>0</v>
      </c>
      <c r="AA10" s="158"/>
      <c r="AB10" s="157">
        <v>0</v>
      </c>
      <c r="AC10" s="157">
        <v>0</v>
      </c>
      <c r="AD10" s="155">
        <v>0</v>
      </c>
      <c r="AE10" s="155">
        <v>0</v>
      </c>
      <c r="AF10" s="155">
        <v>0</v>
      </c>
      <c r="AG10" s="159"/>
    </row>
    <row r="11" spans="1:33" ht="12.6" customHeight="1" x14ac:dyDescent="0.25">
      <c r="A11" s="160">
        <v>409</v>
      </c>
      <c r="B11" s="102">
        <v>409201072</v>
      </c>
      <c r="C11" s="103" t="s">
        <v>488</v>
      </c>
      <c r="D11" s="104">
        <v>201</v>
      </c>
      <c r="E11" s="103" t="s">
        <v>233</v>
      </c>
      <c r="F11" s="104">
        <v>72</v>
      </c>
      <c r="G11" s="161" t="s">
        <v>104</v>
      </c>
      <c r="H11" s="152"/>
      <c r="I11" s="153">
        <v>11418</v>
      </c>
      <c r="J11" s="153">
        <v>2476</v>
      </c>
      <c r="K11" s="153">
        <v>0</v>
      </c>
      <c r="L11" s="153">
        <v>937.65</v>
      </c>
      <c r="M11" s="153">
        <v>14831.65</v>
      </c>
      <c r="N11" s="152"/>
      <c r="O11" s="154">
        <v>1</v>
      </c>
      <c r="P11" s="155">
        <v>13830</v>
      </c>
      <c r="Q11" s="155">
        <v>0</v>
      </c>
      <c r="R11" s="155">
        <v>0</v>
      </c>
      <c r="S11" s="155">
        <v>933</v>
      </c>
      <c r="T11" s="112">
        <v>14764</v>
      </c>
      <c r="U11" s="156"/>
      <c r="V11" s="157">
        <v>4.5941807044410417E-3</v>
      </c>
      <c r="W11" s="155">
        <v>0</v>
      </c>
      <c r="X11" s="155">
        <v>0.09</v>
      </c>
      <c r="Y11" s="155">
        <v>3.7996362377351028E-3</v>
      </c>
      <c r="Z11" s="155">
        <v>0</v>
      </c>
      <c r="AA11" s="158"/>
      <c r="AB11" s="157">
        <v>0</v>
      </c>
      <c r="AC11" s="157">
        <v>0</v>
      </c>
      <c r="AD11" s="155">
        <v>0</v>
      </c>
      <c r="AE11" s="155">
        <v>0</v>
      </c>
      <c r="AF11" s="155">
        <v>0</v>
      </c>
      <c r="AG11" s="159"/>
    </row>
    <row r="12" spans="1:33" ht="12.6" customHeight="1" x14ac:dyDescent="0.25">
      <c r="A12" s="104">
        <v>409</v>
      </c>
      <c r="B12" s="102">
        <v>409201094</v>
      </c>
      <c r="C12" s="103" t="s">
        <v>488</v>
      </c>
      <c r="D12" s="104">
        <v>201</v>
      </c>
      <c r="E12" s="103" t="s">
        <v>233</v>
      </c>
      <c r="F12" s="104">
        <v>94</v>
      </c>
      <c r="G12" s="161" t="s">
        <v>126</v>
      </c>
      <c r="H12" s="152"/>
      <c r="I12" s="153">
        <v>13713</v>
      </c>
      <c r="J12" s="153">
        <v>1020</v>
      </c>
      <c r="K12" s="153">
        <v>0</v>
      </c>
      <c r="L12" s="153">
        <v>937.65</v>
      </c>
      <c r="M12" s="153">
        <v>15670.65</v>
      </c>
      <c r="N12" s="152"/>
      <c r="O12" s="154">
        <v>3</v>
      </c>
      <c r="P12" s="155">
        <v>43995</v>
      </c>
      <c r="Q12" s="155">
        <v>0</v>
      </c>
      <c r="R12" s="155">
        <v>0</v>
      </c>
      <c r="S12" s="155">
        <v>2799</v>
      </c>
      <c r="T12" s="112">
        <v>46797</v>
      </c>
      <c r="U12" s="156"/>
      <c r="V12" s="157">
        <v>1.3782542113323125E-2</v>
      </c>
      <c r="W12" s="155">
        <v>0</v>
      </c>
      <c r="X12" s="155">
        <v>0.09</v>
      </c>
      <c r="Y12" s="155">
        <v>3.1563946376629137E-3</v>
      </c>
      <c r="Z12" s="155">
        <v>0</v>
      </c>
      <c r="AA12" s="158"/>
      <c r="AB12" s="157">
        <v>0</v>
      </c>
      <c r="AC12" s="157">
        <v>0</v>
      </c>
      <c r="AD12" s="155">
        <v>0</v>
      </c>
      <c r="AE12" s="155">
        <v>0</v>
      </c>
      <c r="AF12" s="155">
        <v>0</v>
      </c>
      <c r="AG12" s="159"/>
    </row>
    <row r="13" spans="1:33" ht="12.6" customHeight="1" x14ac:dyDescent="0.25">
      <c r="A13" s="104">
        <v>409</v>
      </c>
      <c r="B13" s="102">
        <v>409201201</v>
      </c>
      <c r="C13" s="103" t="s">
        <v>488</v>
      </c>
      <c r="D13" s="104">
        <v>201</v>
      </c>
      <c r="E13" s="103" t="s">
        <v>233</v>
      </c>
      <c r="F13" s="104">
        <v>201</v>
      </c>
      <c r="G13" s="161" t="s">
        <v>233</v>
      </c>
      <c r="H13" s="152"/>
      <c r="I13" s="153">
        <v>12706</v>
      </c>
      <c r="J13" s="153">
        <v>33</v>
      </c>
      <c r="K13" s="153">
        <v>0</v>
      </c>
      <c r="L13" s="153">
        <v>937.65</v>
      </c>
      <c r="M13" s="153">
        <v>13676.65</v>
      </c>
      <c r="N13" s="152"/>
      <c r="O13" s="154">
        <v>643</v>
      </c>
      <c r="P13" s="155">
        <v>8153240</v>
      </c>
      <c r="Q13" s="155">
        <v>0</v>
      </c>
      <c r="R13" s="155">
        <v>0</v>
      </c>
      <c r="S13" s="155">
        <v>599919</v>
      </c>
      <c r="T13" s="112">
        <v>8753802</v>
      </c>
      <c r="U13" s="156"/>
      <c r="V13" s="157">
        <v>2.9540581929555949</v>
      </c>
      <c r="W13" s="155">
        <v>0</v>
      </c>
      <c r="X13" s="155">
        <v>0.09</v>
      </c>
      <c r="Y13" s="155">
        <v>8.5682210926808236E-2</v>
      </c>
      <c r="Z13" s="155">
        <v>0</v>
      </c>
      <c r="AA13" s="158"/>
      <c r="AB13" s="157">
        <v>0</v>
      </c>
      <c r="AC13" s="157">
        <v>0</v>
      </c>
      <c r="AD13" s="155">
        <v>0</v>
      </c>
      <c r="AE13" s="155">
        <v>0</v>
      </c>
      <c r="AF13" s="155">
        <v>0</v>
      </c>
      <c r="AG13" s="159"/>
    </row>
    <row r="14" spans="1:33" ht="12.6" customHeight="1" x14ac:dyDescent="0.25">
      <c r="A14" s="104">
        <v>409</v>
      </c>
      <c r="B14" s="102">
        <v>409201293</v>
      </c>
      <c r="C14" s="103" t="s">
        <v>488</v>
      </c>
      <c r="D14" s="104">
        <v>201</v>
      </c>
      <c r="E14" s="103" t="s">
        <v>233</v>
      </c>
      <c r="F14" s="104">
        <v>293</v>
      </c>
      <c r="G14" s="161" t="s">
        <v>325</v>
      </c>
      <c r="H14" s="152"/>
      <c r="I14" s="153">
        <v>9123</v>
      </c>
      <c r="J14" s="153">
        <v>549</v>
      </c>
      <c r="K14" s="153">
        <v>0</v>
      </c>
      <c r="L14" s="153">
        <v>937.65</v>
      </c>
      <c r="M14" s="153">
        <v>10609.65</v>
      </c>
      <c r="N14" s="152"/>
      <c r="O14" s="154">
        <v>1</v>
      </c>
      <c r="P14" s="155">
        <v>9628</v>
      </c>
      <c r="Q14" s="155">
        <v>0</v>
      </c>
      <c r="R14" s="155">
        <v>0</v>
      </c>
      <c r="S14" s="155">
        <v>933</v>
      </c>
      <c r="T14" s="112">
        <v>10562</v>
      </c>
      <c r="U14" s="156"/>
      <c r="V14" s="157">
        <v>4.5941807044410417E-3</v>
      </c>
      <c r="W14" s="155">
        <v>0</v>
      </c>
      <c r="X14" s="155">
        <v>0.09</v>
      </c>
      <c r="Y14" s="155">
        <v>7.9585368383968073E-3</v>
      </c>
      <c r="Z14" s="155">
        <v>0</v>
      </c>
      <c r="AA14" s="158"/>
      <c r="AB14" s="157">
        <v>0</v>
      </c>
      <c r="AC14" s="157">
        <v>0</v>
      </c>
      <c r="AD14" s="155">
        <v>0</v>
      </c>
      <c r="AE14" s="155">
        <v>0</v>
      </c>
      <c r="AF14" s="155">
        <v>0</v>
      </c>
      <c r="AG14" s="159"/>
    </row>
    <row r="15" spans="1:33" ht="12.6" customHeight="1" x14ac:dyDescent="0.25">
      <c r="A15" s="104">
        <v>409</v>
      </c>
      <c r="B15" s="102">
        <v>409201331</v>
      </c>
      <c r="C15" s="103" t="s">
        <v>488</v>
      </c>
      <c r="D15" s="104">
        <v>201</v>
      </c>
      <c r="E15" s="103" t="s">
        <v>233</v>
      </c>
      <c r="F15" s="104">
        <v>331</v>
      </c>
      <c r="G15" s="161" t="s">
        <v>363</v>
      </c>
      <c r="H15" s="152"/>
      <c r="I15" s="153">
        <v>8954</v>
      </c>
      <c r="J15" s="153">
        <v>2975</v>
      </c>
      <c r="K15" s="153">
        <v>0</v>
      </c>
      <c r="L15" s="153">
        <v>937.65</v>
      </c>
      <c r="M15" s="153">
        <v>12866.65</v>
      </c>
      <c r="N15" s="152"/>
      <c r="O15" s="154">
        <v>3</v>
      </c>
      <c r="P15" s="155">
        <v>35622</v>
      </c>
      <c r="Q15" s="155">
        <v>0</v>
      </c>
      <c r="R15" s="155">
        <v>0</v>
      </c>
      <c r="S15" s="155">
        <v>2799</v>
      </c>
      <c r="T15" s="112">
        <v>38424</v>
      </c>
      <c r="U15" s="156"/>
      <c r="V15" s="157">
        <v>1.3782542113323125E-2</v>
      </c>
      <c r="W15" s="155">
        <v>0</v>
      </c>
      <c r="X15" s="155">
        <v>0.09</v>
      </c>
      <c r="Y15" s="155">
        <v>2.3461800311594509E-2</v>
      </c>
      <c r="Z15" s="155">
        <v>0</v>
      </c>
      <c r="AA15" s="158"/>
      <c r="AB15" s="157">
        <v>0</v>
      </c>
      <c r="AC15" s="157">
        <v>0</v>
      </c>
      <c r="AD15" s="155">
        <v>0</v>
      </c>
      <c r="AE15" s="155">
        <v>0</v>
      </c>
      <c r="AF15" s="155">
        <v>0</v>
      </c>
      <c r="AG15" s="159"/>
    </row>
    <row r="16" spans="1:33" ht="12.6" customHeight="1" x14ac:dyDescent="0.25">
      <c r="A16" s="104">
        <v>410</v>
      </c>
      <c r="B16" s="102">
        <v>410035031</v>
      </c>
      <c r="C16" s="103" t="s">
        <v>489</v>
      </c>
      <c r="D16" s="104">
        <v>35</v>
      </c>
      <c r="E16" s="103" t="s">
        <v>67</v>
      </c>
      <c r="F16" s="104">
        <v>31</v>
      </c>
      <c r="G16" s="161" t="s">
        <v>63</v>
      </c>
      <c r="H16" s="152"/>
      <c r="I16" s="153">
        <v>10667.618414395361</v>
      </c>
      <c r="J16" s="153">
        <v>5018</v>
      </c>
      <c r="K16" s="153">
        <v>0</v>
      </c>
      <c r="L16" s="153">
        <v>937.65</v>
      </c>
      <c r="M16" s="153">
        <v>16623.268414395363</v>
      </c>
      <c r="N16" s="152"/>
      <c r="O16" s="154">
        <v>1</v>
      </c>
      <c r="P16" s="155">
        <v>15686</v>
      </c>
      <c r="Q16" s="155">
        <v>0</v>
      </c>
      <c r="R16" s="155">
        <v>0</v>
      </c>
      <c r="S16" s="155">
        <v>938</v>
      </c>
      <c r="T16" s="112">
        <v>16625</v>
      </c>
      <c r="U16" s="156"/>
      <c r="V16" s="157">
        <v>0</v>
      </c>
      <c r="W16" s="155">
        <v>0</v>
      </c>
      <c r="X16" s="155">
        <v>0.09</v>
      </c>
      <c r="Y16" s="155">
        <v>2.2762726011846833E-2</v>
      </c>
      <c r="Z16" s="155">
        <v>0</v>
      </c>
      <c r="AA16" s="158"/>
      <c r="AB16" s="157">
        <v>0</v>
      </c>
      <c r="AC16" s="157">
        <v>0</v>
      </c>
      <c r="AD16" s="155">
        <v>0</v>
      </c>
      <c r="AE16" s="155">
        <v>0</v>
      </c>
      <c r="AF16" s="155">
        <v>0</v>
      </c>
      <c r="AG16" s="159"/>
    </row>
    <row r="17" spans="1:33" ht="12.6" customHeight="1" x14ac:dyDescent="0.25">
      <c r="A17" s="104">
        <v>410</v>
      </c>
      <c r="B17" s="102">
        <v>410035035</v>
      </c>
      <c r="C17" s="103" t="s">
        <v>489</v>
      </c>
      <c r="D17" s="104">
        <v>35</v>
      </c>
      <c r="E17" s="103" t="s">
        <v>67</v>
      </c>
      <c r="F17" s="104">
        <v>35</v>
      </c>
      <c r="G17" s="161" t="s">
        <v>67</v>
      </c>
      <c r="H17" s="152"/>
      <c r="I17" s="153">
        <v>13170</v>
      </c>
      <c r="J17" s="153">
        <v>4725</v>
      </c>
      <c r="K17" s="153">
        <v>0</v>
      </c>
      <c r="L17" s="153">
        <v>937.65</v>
      </c>
      <c r="M17" s="153">
        <v>18832.650000000001</v>
      </c>
      <c r="N17" s="152"/>
      <c r="O17" s="154">
        <v>632</v>
      </c>
      <c r="P17" s="155">
        <v>11309640</v>
      </c>
      <c r="Q17" s="155">
        <v>0</v>
      </c>
      <c r="R17" s="155">
        <v>0</v>
      </c>
      <c r="S17" s="155">
        <v>592816</v>
      </c>
      <c r="T17" s="112">
        <v>11903088</v>
      </c>
      <c r="U17" s="156"/>
      <c r="V17" s="157">
        <v>0</v>
      </c>
      <c r="W17" s="155">
        <v>0</v>
      </c>
      <c r="X17" s="155">
        <v>0.09</v>
      </c>
      <c r="Y17" s="155">
        <v>0.15529279493918327</v>
      </c>
      <c r="Z17" s="155">
        <v>0</v>
      </c>
      <c r="AA17" s="158"/>
      <c r="AB17" s="157">
        <v>0</v>
      </c>
      <c r="AC17" s="157">
        <v>0</v>
      </c>
      <c r="AD17" s="155">
        <v>0</v>
      </c>
      <c r="AE17" s="155">
        <v>0</v>
      </c>
      <c r="AF17" s="155">
        <v>0</v>
      </c>
      <c r="AG17" s="159"/>
    </row>
    <row r="18" spans="1:33" ht="12.6" customHeight="1" x14ac:dyDescent="0.25">
      <c r="A18" s="104">
        <v>410</v>
      </c>
      <c r="B18" s="102">
        <v>410035057</v>
      </c>
      <c r="C18" s="103" t="s">
        <v>489</v>
      </c>
      <c r="D18" s="104">
        <v>35</v>
      </c>
      <c r="E18" s="103" t="s">
        <v>67</v>
      </c>
      <c r="F18" s="104">
        <v>57</v>
      </c>
      <c r="G18" s="161" t="s">
        <v>89</v>
      </c>
      <c r="H18" s="152"/>
      <c r="I18" s="153">
        <v>13598</v>
      </c>
      <c r="J18" s="153">
        <v>487</v>
      </c>
      <c r="K18" s="153">
        <v>0</v>
      </c>
      <c r="L18" s="153">
        <v>937.65</v>
      </c>
      <c r="M18" s="153">
        <v>15022.65</v>
      </c>
      <c r="N18" s="152"/>
      <c r="O18" s="154">
        <v>415</v>
      </c>
      <c r="P18" s="155">
        <v>5845275</v>
      </c>
      <c r="Q18" s="155">
        <v>0</v>
      </c>
      <c r="R18" s="155">
        <v>0</v>
      </c>
      <c r="S18" s="155">
        <v>389270</v>
      </c>
      <c r="T18" s="112">
        <v>6234960</v>
      </c>
      <c r="U18" s="156"/>
      <c r="V18" s="157">
        <v>0</v>
      </c>
      <c r="W18" s="155">
        <v>0</v>
      </c>
      <c r="X18" s="155">
        <v>0.09</v>
      </c>
      <c r="Y18" s="155">
        <v>0.13343791558770274</v>
      </c>
      <c r="Z18" s="155">
        <v>0</v>
      </c>
      <c r="AA18" s="158"/>
      <c r="AB18" s="157">
        <v>0</v>
      </c>
      <c r="AC18" s="157">
        <v>0</v>
      </c>
      <c r="AD18" s="155">
        <v>0</v>
      </c>
      <c r="AE18" s="155">
        <v>0</v>
      </c>
      <c r="AF18" s="155">
        <v>0</v>
      </c>
      <c r="AG18" s="159"/>
    </row>
    <row r="19" spans="1:33" ht="12.6" customHeight="1" x14ac:dyDescent="0.25">
      <c r="A19" s="104">
        <v>410</v>
      </c>
      <c r="B19" s="102">
        <v>410035093</v>
      </c>
      <c r="C19" s="103" t="s">
        <v>489</v>
      </c>
      <c r="D19" s="104">
        <v>35</v>
      </c>
      <c r="E19" s="103" t="s">
        <v>67</v>
      </c>
      <c r="F19" s="104">
        <v>93</v>
      </c>
      <c r="G19" s="161" t="s">
        <v>125</v>
      </c>
      <c r="H19" s="152"/>
      <c r="I19" s="153">
        <v>12930</v>
      </c>
      <c r="J19" s="153">
        <v>518</v>
      </c>
      <c r="K19" s="153">
        <v>0</v>
      </c>
      <c r="L19" s="153">
        <v>937.65</v>
      </c>
      <c r="M19" s="153">
        <v>14385.65</v>
      </c>
      <c r="N19" s="152"/>
      <c r="O19" s="154">
        <v>6</v>
      </c>
      <c r="P19" s="155">
        <v>80688</v>
      </c>
      <c r="Q19" s="155">
        <v>0</v>
      </c>
      <c r="R19" s="155">
        <v>0</v>
      </c>
      <c r="S19" s="155">
        <v>5628</v>
      </c>
      <c r="T19" s="112">
        <v>86322</v>
      </c>
      <c r="U19" s="156"/>
      <c r="V19" s="157">
        <v>0</v>
      </c>
      <c r="W19" s="155">
        <v>0</v>
      </c>
      <c r="X19" s="155">
        <v>0.09</v>
      </c>
      <c r="Y19" s="155">
        <v>7.5367734393470748E-2</v>
      </c>
      <c r="Z19" s="155">
        <v>0</v>
      </c>
      <c r="AA19" s="158"/>
      <c r="AB19" s="157">
        <v>2</v>
      </c>
      <c r="AC19" s="157">
        <v>0</v>
      </c>
      <c r="AD19" s="155">
        <v>0</v>
      </c>
      <c r="AE19" s="155">
        <v>0</v>
      </c>
      <c r="AF19" s="155">
        <v>0</v>
      </c>
      <c r="AG19" s="159"/>
    </row>
    <row r="20" spans="1:33" ht="12.6" customHeight="1" x14ac:dyDescent="0.25">
      <c r="A20" s="104">
        <v>410</v>
      </c>
      <c r="B20" s="102">
        <v>410035163</v>
      </c>
      <c r="C20" s="103" t="s">
        <v>489</v>
      </c>
      <c r="D20" s="104">
        <v>35</v>
      </c>
      <c r="E20" s="103" t="s">
        <v>67</v>
      </c>
      <c r="F20" s="104">
        <v>163</v>
      </c>
      <c r="G20" s="161" t="s">
        <v>195</v>
      </c>
      <c r="H20" s="152"/>
      <c r="I20" s="153">
        <v>11986</v>
      </c>
      <c r="J20" s="153">
        <v>9</v>
      </c>
      <c r="K20" s="153">
        <v>0</v>
      </c>
      <c r="L20" s="153">
        <v>937.65</v>
      </c>
      <c r="M20" s="153">
        <v>12932.65</v>
      </c>
      <c r="N20" s="152"/>
      <c r="O20" s="154">
        <v>19</v>
      </c>
      <c r="P20" s="155">
        <v>227905</v>
      </c>
      <c r="Q20" s="155">
        <v>0</v>
      </c>
      <c r="R20" s="155">
        <v>0</v>
      </c>
      <c r="S20" s="155">
        <v>17818</v>
      </c>
      <c r="T20" s="112">
        <v>245742</v>
      </c>
      <c r="U20" s="156"/>
      <c r="V20" s="157">
        <v>0</v>
      </c>
      <c r="W20" s="155">
        <v>0</v>
      </c>
      <c r="X20" s="155">
        <v>0.09</v>
      </c>
      <c r="Y20" s="155">
        <v>9.6888938887288042E-2</v>
      </c>
      <c r="Z20" s="155">
        <v>0</v>
      </c>
      <c r="AA20" s="158"/>
      <c r="AB20" s="157">
        <v>4</v>
      </c>
      <c r="AC20" s="157">
        <v>1.3288464941785048</v>
      </c>
      <c r="AD20" s="155">
        <v>17184</v>
      </c>
      <c r="AE20" s="155">
        <v>0</v>
      </c>
      <c r="AF20" s="155">
        <v>0</v>
      </c>
      <c r="AG20" s="159"/>
    </row>
    <row r="21" spans="1:33" ht="12.6" customHeight="1" x14ac:dyDescent="0.25">
      <c r="A21" s="104">
        <v>410</v>
      </c>
      <c r="B21" s="102">
        <v>410035165</v>
      </c>
      <c r="C21" s="103" t="s">
        <v>489</v>
      </c>
      <c r="D21" s="104">
        <v>35</v>
      </c>
      <c r="E21" s="103" t="s">
        <v>67</v>
      </c>
      <c r="F21" s="104">
        <v>165</v>
      </c>
      <c r="G21" s="161" t="s">
        <v>197</v>
      </c>
      <c r="H21" s="152"/>
      <c r="I21" s="153">
        <v>10402</v>
      </c>
      <c r="J21" s="153">
        <v>204</v>
      </c>
      <c r="K21" s="153">
        <v>0</v>
      </c>
      <c r="L21" s="153">
        <v>937.65</v>
      </c>
      <c r="M21" s="153">
        <v>11543.65</v>
      </c>
      <c r="N21" s="152"/>
      <c r="O21" s="154">
        <v>4</v>
      </c>
      <c r="P21" s="155">
        <v>42424</v>
      </c>
      <c r="Q21" s="155">
        <v>0</v>
      </c>
      <c r="R21" s="155">
        <v>0</v>
      </c>
      <c r="S21" s="155">
        <v>3750</v>
      </c>
      <c r="T21" s="112">
        <v>46178</v>
      </c>
      <c r="U21" s="156"/>
      <c r="V21" s="157">
        <v>0</v>
      </c>
      <c r="W21" s="155">
        <v>0</v>
      </c>
      <c r="X21" s="155">
        <v>0.09</v>
      </c>
      <c r="Y21" s="155">
        <v>0.10084258620050031</v>
      </c>
      <c r="Z21" s="155">
        <v>0</v>
      </c>
      <c r="AA21" s="158"/>
      <c r="AB21" s="157">
        <v>2</v>
      </c>
      <c r="AC21" s="157">
        <v>0.15014668270681941</v>
      </c>
      <c r="AD21" s="155">
        <v>1732</v>
      </c>
      <c r="AE21" s="155">
        <v>0</v>
      </c>
      <c r="AF21" s="155">
        <v>0</v>
      </c>
      <c r="AG21" s="159"/>
    </row>
    <row r="22" spans="1:33" ht="12.6" customHeight="1" x14ac:dyDescent="0.25">
      <c r="A22" s="104">
        <v>410</v>
      </c>
      <c r="B22" s="102">
        <v>410035176</v>
      </c>
      <c r="C22" s="103" t="s">
        <v>489</v>
      </c>
      <c r="D22" s="104">
        <v>35</v>
      </c>
      <c r="E22" s="103" t="s">
        <v>67</v>
      </c>
      <c r="F22" s="104">
        <v>176</v>
      </c>
      <c r="G22" s="161" t="s">
        <v>208</v>
      </c>
      <c r="H22" s="152"/>
      <c r="I22" s="153">
        <v>16181</v>
      </c>
      <c r="J22" s="153">
        <v>5795</v>
      </c>
      <c r="K22" s="153">
        <v>0</v>
      </c>
      <c r="L22" s="153">
        <v>937.65</v>
      </c>
      <c r="M22" s="153">
        <v>22913.65</v>
      </c>
      <c r="N22" s="152"/>
      <c r="O22" s="154">
        <v>1</v>
      </c>
      <c r="P22" s="155">
        <v>21976</v>
      </c>
      <c r="Q22" s="155">
        <v>0</v>
      </c>
      <c r="R22" s="155">
        <v>0</v>
      </c>
      <c r="S22" s="155">
        <v>938</v>
      </c>
      <c r="T22" s="112">
        <v>22915</v>
      </c>
      <c r="U22" s="156"/>
      <c r="V22" s="157">
        <v>0</v>
      </c>
      <c r="W22" s="155">
        <v>0</v>
      </c>
      <c r="X22" s="155">
        <v>0.09</v>
      </c>
      <c r="Y22" s="155">
        <v>8.9950729305397215E-2</v>
      </c>
      <c r="Z22" s="155">
        <v>0</v>
      </c>
      <c r="AA22" s="158"/>
      <c r="AB22" s="157">
        <v>0</v>
      </c>
      <c r="AC22" s="157">
        <v>0</v>
      </c>
      <c r="AD22" s="155">
        <v>0</v>
      </c>
      <c r="AE22" s="155">
        <v>0</v>
      </c>
      <c r="AF22" s="155">
        <v>0</v>
      </c>
      <c r="AG22" s="159"/>
    </row>
    <row r="23" spans="1:33" ht="12.6" customHeight="1" x14ac:dyDescent="0.25">
      <c r="A23" s="104">
        <v>410</v>
      </c>
      <c r="B23" s="102">
        <v>410035217</v>
      </c>
      <c r="C23" s="103" t="s">
        <v>489</v>
      </c>
      <c r="D23" s="104">
        <v>35</v>
      </c>
      <c r="E23" s="103" t="s">
        <v>67</v>
      </c>
      <c r="F23" s="104">
        <v>217</v>
      </c>
      <c r="G23" s="161" t="s">
        <v>249</v>
      </c>
      <c r="H23" s="152"/>
      <c r="I23" s="153">
        <v>11260</v>
      </c>
      <c r="J23" s="153">
        <v>5553</v>
      </c>
      <c r="K23" s="153">
        <v>0</v>
      </c>
      <c r="L23" s="153">
        <v>937.65</v>
      </c>
      <c r="M23" s="153">
        <v>17750.650000000001</v>
      </c>
      <c r="N23" s="152"/>
      <c r="O23" s="154">
        <v>1</v>
      </c>
      <c r="P23" s="155">
        <v>16813</v>
      </c>
      <c r="Q23" s="155">
        <v>0</v>
      </c>
      <c r="R23" s="155">
        <v>0</v>
      </c>
      <c r="S23" s="155">
        <v>938</v>
      </c>
      <c r="T23" s="112">
        <v>17752</v>
      </c>
      <c r="U23" s="156"/>
      <c r="V23" s="157">
        <v>0</v>
      </c>
      <c r="W23" s="155">
        <v>0</v>
      </c>
      <c r="X23" s="155">
        <v>0.09</v>
      </c>
      <c r="Y23" s="155">
        <v>8.5633661073642332E-4</v>
      </c>
      <c r="Z23" s="155">
        <v>0</v>
      </c>
      <c r="AA23" s="158"/>
      <c r="AB23" s="157">
        <v>0</v>
      </c>
      <c r="AC23" s="157">
        <v>0</v>
      </c>
      <c r="AD23" s="155">
        <v>0</v>
      </c>
      <c r="AE23" s="155">
        <v>0</v>
      </c>
      <c r="AF23" s="155">
        <v>0</v>
      </c>
      <c r="AG23" s="159"/>
    </row>
    <row r="24" spans="1:33" ht="12.6" customHeight="1" x14ac:dyDescent="0.25">
      <c r="A24" s="104">
        <v>410</v>
      </c>
      <c r="B24" s="102">
        <v>410035248</v>
      </c>
      <c r="C24" s="103" t="s">
        <v>489</v>
      </c>
      <c r="D24" s="104">
        <v>35</v>
      </c>
      <c r="E24" s="103" t="s">
        <v>67</v>
      </c>
      <c r="F24" s="104">
        <v>248</v>
      </c>
      <c r="G24" s="161" t="s">
        <v>280</v>
      </c>
      <c r="H24" s="152"/>
      <c r="I24" s="153">
        <v>12808</v>
      </c>
      <c r="J24" s="153">
        <v>790</v>
      </c>
      <c r="K24" s="153">
        <v>0</v>
      </c>
      <c r="L24" s="153">
        <v>937.65</v>
      </c>
      <c r="M24" s="153">
        <v>14535.65</v>
      </c>
      <c r="N24" s="152"/>
      <c r="O24" s="154">
        <v>43</v>
      </c>
      <c r="P24" s="155">
        <v>584714</v>
      </c>
      <c r="Q24" s="155">
        <v>0</v>
      </c>
      <c r="R24" s="155">
        <v>0</v>
      </c>
      <c r="S24" s="155">
        <v>40334</v>
      </c>
      <c r="T24" s="112">
        <v>625091</v>
      </c>
      <c r="U24" s="156"/>
      <c r="V24" s="157">
        <v>0</v>
      </c>
      <c r="W24" s="155">
        <v>0</v>
      </c>
      <c r="X24" s="155">
        <v>0.09</v>
      </c>
      <c r="Y24" s="155">
        <v>5.0541256721514598E-2</v>
      </c>
      <c r="Z24" s="155">
        <v>0</v>
      </c>
      <c r="AA24" s="158"/>
      <c r="AB24" s="157">
        <v>0</v>
      </c>
      <c r="AC24" s="157">
        <v>0</v>
      </c>
      <c r="AD24" s="155">
        <v>0</v>
      </c>
      <c r="AE24" s="155">
        <v>0</v>
      </c>
      <c r="AF24" s="155">
        <v>0</v>
      </c>
      <c r="AG24" s="159"/>
    </row>
    <row r="25" spans="1:33" ht="12.6" customHeight="1" x14ac:dyDescent="0.25">
      <c r="A25" s="104">
        <v>410</v>
      </c>
      <c r="B25" s="102">
        <v>410035262</v>
      </c>
      <c r="C25" s="103" t="s">
        <v>489</v>
      </c>
      <c r="D25" s="104">
        <v>35</v>
      </c>
      <c r="E25" s="103" t="s">
        <v>67</v>
      </c>
      <c r="F25" s="104">
        <v>262</v>
      </c>
      <c r="G25" s="161" t="s">
        <v>294</v>
      </c>
      <c r="H25" s="152"/>
      <c r="I25" s="153">
        <v>13908</v>
      </c>
      <c r="J25" s="153">
        <v>5241</v>
      </c>
      <c r="K25" s="153">
        <v>0</v>
      </c>
      <c r="L25" s="153">
        <v>937.65</v>
      </c>
      <c r="M25" s="153">
        <v>20086.650000000001</v>
      </c>
      <c r="N25" s="152"/>
      <c r="O25" s="154">
        <v>5</v>
      </c>
      <c r="P25" s="155">
        <v>95745</v>
      </c>
      <c r="Q25" s="155">
        <v>0</v>
      </c>
      <c r="R25" s="155">
        <v>0</v>
      </c>
      <c r="S25" s="155">
        <v>4690</v>
      </c>
      <c r="T25" s="112">
        <v>100440</v>
      </c>
      <c r="U25" s="156"/>
      <c r="V25" s="157">
        <v>0</v>
      </c>
      <c r="W25" s="155">
        <v>0</v>
      </c>
      <c r="X25" s="155">
        <v>0.09</v>
      </c>
      <c r="Y25" s="155">
        <v>7.200942321816918E-2</v>
      </c>
      <c r="Z25" s="155">
        <v>0</v>
      </c>
      <c r="AA25" s="158"/>
      <c r="AB25" s="157">
        <v>0</v>
      </c>
      <c r="AC25" s="157">
        <v>0</v>
      </c>
      <c r="AD25" s="155">
        <v>0</v>
      </c>
      <c r="AE25" s="155">
        <v>0</v>
      </c>
      <c r="AF25" s="155">
        <v>0</v>
      </c>
      <c r="AG25" s="159"/>
    </row>
    <row r="26" spans="1:33" ht="12.6" customHeight="1" x14ac:dyDescent="0.25">
      <c r="A26" s="104">
        <v>410</v>
      </c>
      <c r="B26" s="102">
        <v>410035346</v>
      </c>
      <c r="C26" s="103" t="s">
        <v>489</v>
      </c>
      <c r="D26" s="104">
        <v>35</v>
      </c>
      <c r="E26" s="103" t="s">
        <v>67</v>
      </c>
      <c r="F26" s="104">
        <v>346</v>
      </c>
      <c r="G26" s="161" t="s">
        <v>378</v>
      </c>
      <c r="H26" s="152"/>
      <c r="I26" s="153">
        <v>13291</v>
      </c>
      <c r="J26" s="153">
        <v>1488</v>
      </c>
      <c r="K26" s="153">
        <v>0</v>
      </c>
      <c r="L26" s="153">
        <v>937.65</v>
      </c>
      <c r="M26" s="153">
        <v>15716.65</v>
      </c>
      <c r="N26" s="152"/>
      <c r="O26" s="154">
        <v>7</v>
      </c>
      <c r="P26" s="155">
        <v>103453</v>
      </c>
      <c r="Q26" s="155">
        <v>0</v>
      </c>
      <c r="R26" s="155">
        <v>0</v>
      </c>
      <c r="S26" s="155">
        <v>6566</v>
      </c>
      <c r="T26" s="112">
        <v>110026</v>
      </c>
      <c r="U26" s="156"/>
      <c r="V26" s="157">
        <v>0</v>
      </c>
      <c r="W26" s="155">
        <v>0</v>
      </c>
      <c r="X26" s="155">
        <v>0.09</v>
      </c>
      <c r="Y26" s="155">
        <v>1.2575467143491739E-2</v>
      </c>
      <c r="Z26" s="155">
        <v>0</v>
      </c>
      <c r="AA26" s="158"/>
      <c r="AB26" s="157">
        <v>0</v>
      </c>
      <c r="AC26" s="157">
        <v>0</v>
      </c>
      <c r="AD26" s="155">
        <v>0</v>
      </c>
      <c r="AE26" s="155">
        <v>0</v>
      </c>
      <c r="AF26" s="155">
        <v>0</v>
      </c>
      <c r="AG26" s="159"/>
    </row>
    <row r="27" spans="1:33" ht="12.6" customHeight="1" x14ac:dyDescent="0.25">
      <c r="A27" s="104">
        <v>410</v>
      </c>
      <c r="B27" s="102">
        <v>410057035</v>
      </c>
      <c r="C27" s="103" t="s">
        <v>489</v>
      </c>
      <c r="D27" s="104">
        <v>57</v>
      </c>
      <c r="E27" s="103" t="s">
        <v>89</v>
      </c>
      <c r="F27" s="104">
        <v>35</v>
      </c>
      <c r="G27" s="161" t="s">
        <v>67</v>
      </c>
      <c r="H27" s="152"/>
      <c r="I27" s="153">
        <v>13827</v>
      </c>
      <c r="J27" s="153">
        <v>4960</v>
      </c>
      <c r="K27" s="153">
        <v>0</v>
      </c>
      <c r="L27" s="153">
        <v>937.65</v>
      </c>
      <c r="M27" s="153">
        <v>19724.650000000001</v>
      </c>
      <c r="N27" s="152"/>
      <c r="O27" s="154">
        <v>9</v>
      </c>
      <c r="P27" s="155">
        <v>169083</v>
      </c>
      <c r="Q27" s="155">
        <v>0</v>
      </c>
      <c r="R27" s="155">
        <v>0</v>
      </c>
      <c r="S27" s="155">
        <v>8442</v>
      </c>
      <c r="T27" s="112">
        <v>177534</v>
      </c>
      <c r="U27" s="156"/>
      <c r="V27" s="157">
        <v>0</v>
      </c>
      <c r="W27" s="155">
        <v>0</v>
      </c>
      <c r="X27" s="155">
        <v>0.09</v>
      </c>
      <c r="Y27" s="155">
        <v>0.15529279493918327</v>
      </c>
      <c r="Z27" s="155">
        <v>0</v>
      </c>
      <c r="AA27" s="158"/>
      <c r="AB27" s="157">
        <v>0</v>
      </c>
      <c r="AC27" s="157">
        <v>0</v>
      </c>
      <c r="AD27" s="155">
        <v>0</v>
      </c>
      <c r="AE27" s="155">
        <v>0</v>
      </c>
      <c r="AF27" s="155">
        <v>0</v>
      </c>
      <c r="AG27" s="159"/>
    </row>
    <row r="28" spans="1:33" ht="12.6" customHeight="1" x14ac:dyDescent="0.25">
      <c r="A28" s="104">
        <v>410</v>
      </c>
      <c r="B28" s="102">
        <v>410057057</v>
      </c>
      <c r="C28" s="103" t="s">
        <v>489</v>
      </c>
      <c r="D28" s="104">
        <v>57</v>
      </c>
      <c r="E28" s="103" t="s">
        <v>89</v>
      </c>
      <c r="F28" s="104">
        <v>57</v>
      </c>
      <c r="G28" s="161" t="s">
        <v>89</v>
      </c>
      <c r="H28" s="152"/>
      <c r="I28" s="153">
        <v>12461</v>
      </c>
      <c r="J28" s="153">
        <v>446</v>
      </c>
      <c r="K28" s="153">
        <v>0</v>
      </c>
      <c r="L28" s="153">
        <v>937.65</v>
      </c>
      <c r="M28" s="153">
        <v>13844.65</v>
      </c>
      <c r="N28" s="152"/>
      <c r="O28" s="154">
        <v>208</v>
      </c>
      <c r="P28" s="155">
        <v>2684656</v>
      </c>
      <c r="Q28" s="155">
        <v>0</v>
      </c>
      <c r="R28" s="155">
        <v>0</v>
      </c>
      <c r="S28" s="155">
        <v>195104</v>
      </c>
      <c r="T28" s="112">
        <v>2879968</v>
      </c>
      <c r="U28" s="156"/>
      <c r="V28" s="157">
        <v>0</v>
      </c>
      <c r="W28" s="155">
        <v>0</v>
      </c>
      <c r="X28" s="155">
        <v>0.09</v>
      </c>
      <c r="Y28" s="155">
        <v>0.13343791558770274</v>
      </c>
      <c r="Z28" s="155">
        <v>0</v>
      </c>
      <c r="AA28" s="158"/>
      <c r="AB28" s="157">
        <v>0</v>
      </c>
      <c r="AC28" s="157">
        <v>0</v>
      </c>
      <c r="AD28" s="155">
        <v>0</v>
      </c>
      <c r="AE28" s="155">
        <v>0</v>
      </c>
      <c r="AF28" s="155">
        <v>0</v>
      </c>
      <c r="AG28" s="159"/>
    </row>
    <row r="29" spans="1:33" ht="12.6" customHeight="1" x14ac:dyDescent="0.25">
      <c r="A29" s="104">
        <v>410</v>
      </c>
      <c r="B29" s="102">
        <v>410057093</v>
      </c>
      <c r="C29" s="103" t="s">
        <v>489</v>
      </c>
      <c r="D29" s="104">
        <v>57</v>
      </c>
      <c r="E29" s="103" t="s">
        <v>89</v>
      </c>
      <c r="F29" s="104">
        <v>93</v>
      </c>
      <c r="G29" s="161" t="s">
        <v>125</v>
      </c>
      <c r="H29" s="152"/>
      <c r="I29" s="153">
        <v>12618</v>
      </c>
      <c r="J29" s="153">
        <v>505</v>
      </c>
      <c r="K29" s="153">
        <v>0</v>
      </c>
      <c r="L29" s="153">
        <v>937.65</v>
      </c>
      <c r="M29" s="153">
        <v>14060.65</v>
      </c>
      <c r="N29" s="152"/>
      <c r="O29" s="154">
        <v>6</v>
      </c>
      <c r="P29" s="155">
        <v>78738</v>
      </c>
      <c r="Q29" s="155">
        <v>0</v>
      </c>
      <c r="R29" s="155">
        <v>0</v>
      </c>
      <c r="S29" s="155">
        <v>5628</v>
      </c>
      <c r="T29" s="112">
        <v>84372</v>
      </c>
      <c r="U29" s="156"/>
      <c r="V29" s="157">
        <v>0</v>
      </c>
      <c r="W29" s="155">
        <v>0</v>
      </c>
      <c r="X29" s="155">
        <v>0.09</v>
      </c>
      <c r="Y29" s="155">
        <v>7.5367734393470748E-2</v>
      </c>
      <c r="Z29" s="155">
        <v>0</v>
      </c>
      <c r="AA29" s="158"/>
      <c r="AB29" s="157">
        <v>3</v>
      </c>
      <c r="AC29" s="157">
        <v>0</v>
      </c>
      <c r="AD29" s="155">
        <v>0</v>
      </c>
      <c r="AE29" s="155">
        <v>0</v>
      </c>
      <c r="AF29" s="155">
        <v>0</v>
      </c>
      <c r="AG29" s="159"/>
    </row>
    <row r="30" spans="1:33" ht="12.6" customHeight="1" x14ac:dyDescent="0.25">
      <c r="A30" s="104">
        <v>410</v>
      </c>
      <c r="B30" s="102">
        <v>410057163</v>
      </c>
      <c r="C30" s="103" t="s">
        <v>489</v>
      </c>
      <c r="D30" s="104">
        <v>57</v>
      </c>
      <c r="E30" s="103" t="s">
        <v>89</v>
      </c>
      <c r="F30" s="104">
        <v>163</v>
      </c>
      <c r="G30" s="161" t="s">
        <v>195</v>
      </c>
      <c r="H30" s="152"/>
      <c r="I30" s="153">
        <v>11003</v>
      </c>
      <c r="J30" s="153">
        <v>9</v>
      </c>
      <c r="K30" s="153">
        <v>0</v>
      </c>
      <c r="L30" s="153">
        <v>937.65</v>
      </c>
      <c r="M30" s="153">
        <v>11949.65</v>
      </c>
      <c r="N30" s="152"/>
      <c r="O30" s="154">
        <v>3</v>
      </c>
      <c r="P30" s="155">
        <v>33036</v>
      </c>
      <c r="Q30" s="155">
        <v>0</v>
      </c>
      <c r="R30" s="155">
        <v>0</v>
      </c>
      <c r="S30" s="155">
        <v>2812</v>
      </c>
      <c r="T30" s="112">
        <v>35851</v>
      </c>
      <c r="U30" s="156"/>
      <c r="V30" s="157">
        <v>0</v>
      </c>
      <c r="W30" s="155">
        <v>0</v>
      </c>
      <c r="X30" s="155">
        <v>0.09</v>
      </c>
      <c r="Y30" s="155">
        <v>9.6888938887288042E-2</v>
      </c>
      <c r="Z30" s="155">
        <v>0</v>
      </c>
      <c r="AA30" s="158"/>
      <c r="AB30" s="157">
        <v>2</v>
      </c>
      <c r="AC30" s="157">
        <v>0.66442324708925238</v>
      </c>
      <c r="AD30" s="155">
        <v>7938</v>
      </c>
      <c r="AE30" s="155">
        <v>0</v>
      </c>
      <c r="AF30" s="155">
        <v>0</v>
      </c>
      <c r="AG30" s="159"/>
    </row>
    <row r="31" spans="1:33" ht="12.6" customHeight="1" x14ac:dyDescent="0.25">
      <c r="A31" s="104">
        <v>410</v>
      </c>
      <c r="B31" s="102">
        <v>410057176</v>
      </c>
      <c r="C31" s="103" t="s">
        <v>489</v>
      </c>
      <c r="D31" s="104">
        <v>57</v>
      </c>
      <c r="E31" s="103" t="s">
        <v>89</v>
      </c>
      <c r="F31" s="104">
        <v>176</v>
      </c>
      <c r="G31" s="161" t="s">
        <v>208</v>
      </c>
      <c r="H31" s="152"/>
      <c r="I31" s="153">
        <v>14141</v>
      </c>
      <c r="J31" s="153">
        <v>5064</v>
      </c>
      <c r="K31" s="153">
        <v>0</v>
      </c>
      <c r="L31" s="153">
        <v>937.65</v>
      </c>
      <c r="M31" s="153">
        <v>20142.650000000001</v>
      </c>
      <c r="N31" s="152"/>
      <c r="O31" s="154">
        <v>1</v>
      </c>
      <c r="P31" s="155">
        <v>19205</v>
      </c>
      <c r="Q31" s="155">
        <v>0</v>
      </c>
      <c r="R31" s="155">
        <v>0</v>
      </c>
      <c r="S31" s="155">
        <v>938</v>
      </c>
      <c r="T31" s="112">
        <v>20144</v>
      </c>
      <c r="U31" s="156"/>
      <c r="V31" s="157">
        <v>0</v>
      </c>
      <c r="W31" s="155">
        <v>0</v>
      </c>
      <c r="X31" s="155">
        <v>0.09</v>
      </c>
      <c r="Y31" s="155">
        <v>8.9950729305397215E-2</v>
      </c>
      <c r="Z31" s="155">
        <v>0</v>
      </c>
      <c r="AA31" s="158"/>
      <c r="AB31" s="157">
        <v>0</v>
      </c>
      <c r="AC31" s="157">
        <v>0</v>
      </c>
      <c r="AD31" s="155">
        <v>0</v>
      </c>
      <c r="AE31" s="155">
        <v>0</v>
      </c>
      <c r="AF31" s="155">
        <v>0</v>
      </c>
      <c r="AG31" s="159"/>
    </row>
    <row r="32" spans="1:33" ht="12.6" customHeight="1" x14ac:dyDescent="0.25">
      <c r="A32" s="104">
        <v>410</v>
      </c>
      <c r="B32" s="102">
        <v>410057248</v>
      </c>
      <c r="C32" s="103" t="s">
        <v>489</v>
      </c>
      <c r="D32" s="104">
        <v>57</v>
      </c>
      <c r="E32" s="103" t="s">
        <v>89</v>
      </c>
      <c r="F32" s="104">
        <v>248</v>
      </c>
      <c r="G32" s="161" t="s">
        <v>280</v>
      </c>
      <c r="H32" s="152"/>
      <c r="I32" s="153">
        <v>9709</v>
      </c>
      <c r="J32" s="153">
        <v>599</v>
      </c>
      <c r="K32" s="153">
        <v>0</v>
      </c>
      <c r="L32" s="153">
        <v>937.65</v>
      </c>
      <c r="M32" s="153">
        <v>11245.65</v>
      </c>
      <c r="N32" s="152"/>
      <c r="O32" s="154">
        <v>8</v>
      </c>
      <c r="P32" s="155">
        <v>82464</v>
      </c>
      <c r="Q32" s="155">
        <v>0</v>
      </c>
      <c r="R32" s="155">
        <v>0</v>
      </c>
      <c r="S32" s="155">
        <v>7504</v>
      </c>
      <c r="T32" s="112">
        <v>89976</v>
      </c>
      <c r="U32" s="156"/>
      <c r="V32" s="157">
        <v>0</v>
      </c>
      <c r="W32" s="155">
        <v>0</v>
      </c>
      <c r="X32" s="155">
        <v>0.09</v>
      </c>
      <c r="Y32" s="155">
        <v>5.0541256721514598E-2</v>
      </c>
      <c r="Z32" s="155">
        <v>0</v>
      </c>
      <c r="AA32" s="158"/>
      <c r="AB32" s="157">
        <v>0</v>
      </c>
      <c r="AC32" s="157">
        <v>0</v>
      </c>
      <c r="AD32" s="155">
        <v>0</v>
      </c>
      <c r="AE32" s="155">
        <v>0</v>
      </c>
      <c r="AF32" s="155">
        <v>0</v>
      </c>
      <c r="AG32" s="159"/>
    </row>
    <row r="33" spans="1:33" ht="12.6" customHeight="1" x14ac:dyDescent="0.25">
      <c r="A33" s="104">
        <v>410</v>
      </c>
      <c r="B33" s="102">
        <v>410057262</v>
      </c>
      <c r="C33" s="103" t="s">
        <v>489</v>
      </c>
      <c r="D33" s="104">
        <v>57</v>
      </c>
      <c r="E33" s="103" t="s">
        <v>89</v>
      </c>
      <c r="F33" s="104">
        <v>262</v>
      </c>
      <c r="G33" s="161" t="s">
        <v>294</v>
      </c>
      <c r="H33" s="152"/>
      <c r="I33" s="153">
        <v>9048</v>
      </c>
      <c r="J33" s="153">
        <v>3410</v>
      </c>
      <c r="K33" s="153">
        <v>0</v>
      </c>
      <c r="L33" s="153">
        <v>937.65</v>
      </c>
      <c r="M33" s="153">
        <v>13395.65</v>
      </c>
      <c r="N33" s="152"/>
      <c r="O33" s="154">
        <v>1</v>
      </c>
      <c r="P33" s="155">
        <v>12458</v>
      </c>
      <c r="Q33" s="155">
        <v>0</v>
      </c>
      <c r="R33" s="155">
        <v>0</v>
      </c>
      <c r="S33" s="155">
        <v>938</v>
      </c>
      <c r="T33" s="112">
        <v>13397</v>
      </c>
      <c r="U33" s="156"/>
      <c r="V33" s="157">
        <v>0</v>
      </c>
      <c r="W33" s="155">
        <v>0</v>
      </c>
      <c r="X33" s="155">
        <v>0.09</v>
      </c>
      <c r="Y33" s="155">
        <v>7.200942321816918E-2</v>
      </c>
      <c r="Z33" s="155">
        <v>0</v>
      </c>
      <c r="AA33" s="158"/>
      <c r="AB33" s="157">
        <v>0</v>
      </c>
      <c r="AC33" s="157">
        <v>0</v>
      </c>
      <c r="AD33" s="155">
        <v>0</v>
      </c>
      <c r="AE33" s="155">
        <v>0</v>
      </c>
      <c r="AF33" s="155">
        <v>0</v>
      </c>
      <c r="AG33" s="159"/>
    </row>
    <row r="34" spans="1:33" ht="12.6" customHeight="1" x14ac:dyDescent="0.25">
      <c r="A34" s="104">
        <v>412</v>
      </c>
      <c r="B34" s="102">
        <v>412035035</v>
      </c>
      <c r="C34" s="103" t="s">
        <v>490</v>
      </c>
      <c r="D34" s="104">
        <v>35</v>
      </c>
      <c r="E34" s="103" t="s">
        <v>67</v>
      </c>
      <c r="F34" s="104">
        <v>35</v>
      </c>
      <c r="G34" s="161" t="s">
        <v>67</v>
      </c>
      <c r="H34" s="152"/>
      <c r="I34" s="153">
        <v>12973</v>
      </c>
      <c r="J34" s="153">
        <v>4654</v>
      </c>
      <c r="K34" s="153">
        <v>0</v>
      </c>
      <c r="L34" s="153">
        <v>937.65</v>
      </c>
      <c r="M34" s="153">
        <v>18564.650000000001</v>
      </c>
      <c r="N34" s="152"/>
      <c r="O34" s="154">
        <v>497</v>
      </c>
      <c r="P34" s="155">
        <v>8760619</v>
      </c>
      <c r="Q34" s="155">
        <v>0</v>
      </c>
      <c r="R34" s="155">
        <v>0</v>
      </c>
      <c r="S34" s="155">
        <v>466186</v>
      </c>
      <c r="T34" s="112">
        <v>9227302</v>
      </c>
      <c r="U34" s="156"/>
      <c r="V34" s="157">
        <v>0</v>
      </c>
      <c r="W34" s="155">
        <v>0</v>
      </c>
      <c r="X34" s="155">
        <v>0.09</v>
      </c>
      <c r="Y34" s="155">
        <v>0.15529279493918327</v>
      </c>
      <c r="Z34" s="155">
        <v>0</v>
      </c>
      <c r="AA34" s="158"/>
      <c r="AB34" s="157">
        <v>0</v>
      </c>
      <c r="AC34" s="157">
        <v>0</v>
      </c>
      <c r="AD34" s="155">
        <v>0</v>
      </c>
      <c r="AE34" s="155">
        <v>0</v>
      </c>
      <c r="AF34" s="155">
        <v>0</v>
      </c>
      <c r="AG34" s="159"/>
    </row>
    <row r="35" spans="1:33" ht="12.6" customHeight="1" x14ac:dyDescent="0.25">
      <c r="A35" s="104">
        <v>412</v>
      </c>
      <c r="B35" s="102">
        <v>412035044</v>
      </c>
      <c r="C35" s="103" t="s">
        <v>490</v>
      </c>
      <c r="D35" s="104">
        <v>35</v>
      </c>
      <c r="E35" s="103" t="s">
        <v>67</v>
      </c>
      <c r="F35" s="104">
        <v>44</v>
      </c>
      <c r="G35" s="161" t="s">
        <v>76</v>
      </c>
      <c r="H35" s="152"/>
      <c r="I35" s="153">
        <v>12771</v>
      </c>
      <c r="J35" s="153">
        <v>54</v>
      </c>
      <c r="K35" s="153">
        <v>0</v>
      </c>
      <c r="L35" s="153">
        <v>937.65</v>
      </c>
      <c r="M35" s="153">
        <v>13762.65</v>
      </c>
      <c r="N35" s="152"/>
      <c r="O35" s="154">
        <v>7</v>
      </c>
      <c r="P35" s="155">
        <v>89775</v>
      </c>
      <c r="Q35" s="155">
        <v>0</v>
      </c>
      <c r="R35" s="155">
        <v>0</v>
      </c>
      <c r="S35" s="155">
        <v>6566</v>
      </c>
      <c r="T35" s="112">
        <v>96348</v>
      </c>
      <c r="U35" s="156"/>
      <c r="V35" s="157">
        <v>0</v>
      </c>
      <c r="W35" s="155">
        <v>0</v>
      </c>
      <c r="X35" s="155">
        <v>0.09</v>
      </c>
      <c r="Y35" s="155">
        <v>6.5659390812220414E-2</v>
      </c>
      <c r="Z35" s="155">
        <v>0</v>
      </c>
      <c r="AA35" s="158"/>
      <c r="AB35" s="157">
        <v>0</v>
      </c>
      <c r="AC35" s="157">
        <v>0</v>
      </c>
      <c r="AD35" s="155">
        <v>0</v>
      </c>
      <c r="AE35" s="155">
        <v>0</v>
      </c>
      <c r="AF35" s="155">
        <v>0</v>
      </c>
      <c r="AG35" s="159"/>
    </row>
    <row r="36" spans="1:33" ht="12.6" customHeight="1" x14ac:dyDescent="0.25">
      <c r="A36" s="104">
        <v>412</v>
      </c>
      <c r="B36" s="102">
        <v>412035073</v>
      </c>
      <c r="C36" s="103" t="s">
        <v>490</v>
      </c>
      <c r="D36" s="104">
        <v>35</v>
      </c>
      <c r="E36" s="103" t="s">
        <v>67</v>
      </c>
      <c r="F36" s="104">
        <v>73</v>
      </c>
      <c r="G36" s="161" t="s">
        <v>105</v>
      </c>
      <c r="H36" s="152"/>
      <c r="I36" s="153">
        <v>16181</v>
      </c>
      <c r="J36" s="153">
        <v>10613</v>
      </c>
      <c r="K36" s="153">
        <v>0</v>
      </c>
      <c r="L36" s="153">
        <v>937.65</v>
      </c>
      <c r="M36" s="153">
        <v>27731.65</v>
      </c>
      <c r="N36" s="152"/>
      <c r="O36" s="154">
        <v>1</v>
      </c>
      <c r="P36" s="155">
        <v>26794</v>
      </c>
      <c r="Q36" s="155">
        <v>0</v>
      </c>
      <c r="R36" s="155">
        <v>0</v>
      </c>
      <c r="S36" s="155">
        <v>938</v>
      </c>
      <c r="T36" s="112">
        <v>27733</v>
      </c>
      <c r="U36" s="156"/>
      <c r="V36" s="157">
        <v>0</v>
      </c>
      <c r="W36" s="155">
        <v>0</v>
      </c>
      <c r="X36" s="155">
        <v>0.09</v>
      </c>
      <c r="Y36" s="155">
        <v>1.0550246967972254E-2</v>
      </c>
      <c r="Z36" s="155">
        <v>0</v>
      </c>
      <c r="AA36" s="158"/>
      <c r="AB36" s="157">
        <v>0</v>
      </c>
      <c r="AC36" s="157">
        <v>0</v>
      </c>
      <c r="AD36" s="155">
        <v>0</v>
      </c>
      <c r="AE36" s="155">
        <v>0</v>
      </c>
      <c r="AF36" s="155">
        <v>0</v>
      </c>
      <c r="AG36" s="159"/>
    </row>
    <row r="37" spans="1:33" ht="12.6" customHeight="1" x14ac:dyDescent="0.25">
      <c r="A37" s="104">
        <v>412</v>
      </c>
      <c r="B37" s="102">
        <v>412035220</v>
      </c>
      <c r="C37" s="103" t="s">
        <v>490</v>
      </c>
      <c r="D37" s="104">
        <v>35</v>
      </c>
      <c r="E37" s="103" t="s">
        <v>67</v>
      </c>
      <c r="F37" s="104">
        <v>220</v>
      </c>
      <c r="G37" s="161" t="s">
        <v>252</v>
      </c>
      <c r="H37" s="152"/>
      <c r="I37" s="153">
        <v>12538</v>
      </c>
      <c r="J37" s="153">
        <v>5413</v>
      </c>
      <c r="K37" s="153">
        <v>0</v>
      </c>
      <c r="L37" s="153">
        <v>937.65</v>
      </c>
      <c r="M37" s="153">
        <v>18888.650000000001</v>
      </c>
      <c r="N37" s="152"/>
      <c r="O37" s="154">
        <v>3</v>
      </c>
      <c r="P37" s="155">
        <v>53853</v>
      </c>
      <c r="Q37" s="155">
        <v>0</v>
      </c>
      <c r="R37" s="155">
        <v>0</v>
      </c>
      <c r="S37" s="155">
        <v>2814</v>
      </c>
      <c r="T37" s="112">
        <v>56670</v>
      </c>
      <c r="U37" s="156"/>
      <c r="V37" s="157">
        <v>0</v>
      </c>
      <c r="W37" s="155">
        <v>0</v>
      </c>
      <c r="X37" s="155">
        <v>0.09</v>
      </c>
      <c r="Y37" s="155">
        <v>1.5440183740943523E-2</v>
      </c>
      <c r="Z37" s="155">
        <v>0</v>
      </c>
      <c r="AA37" s="158"/>
      <c r="AB37" s="157">
        <v>0</v>
      </c>
      <c r="AC37" s="157">
        <v>0</v>
      </c>
      <c r="AD37" s="155">
        <v>0</v>
      </c>
      <c r="AE37" s="155">
        <v>0</v>
      </c>
      <c r="AF37" s="155">
        <v>0</v>
      </c>
      <c r="AG37" s="159"/>
    </row>
    <row r="38" spans="1:33" ht="12.6" customHeight="1" x14ac:dyDescent="0.25">
      <c r="A38" s="104">
        <v>412</v>
      </c>
      <c r="B38" s="102">
        <v>412035244</v>
      </c>
      <c r="C38" s="103" t="s">
        <v>490</v>
      </c>
      <c r="D38" s="104">
        <v>35</v>
      </c>
      <c r="E38" s="103" t="s">
        <v>67</v>
      </c>
      <c r="F38" s="104">
        <v>244</v>
      </c>
      <c r="G38" s="161" t="s">
        <v>276</v>
      </c>
      <c r="H38" s="152"/>
      <c r="I38" s="153">
        <v>14044</v>
      </c>
      <c r="J38" s="153">
        <v>5236</v>
      </c>
      <c r="K38" s="153">
        <v>0</v>
      </c>
      <c r="L38" s="153">
        <v>937.65</v>
      </c>
      <c r="M38" s="153">
        <v>20217.650000000001</v>
      </c>
      <c r="N38" s="152"/>
      <c r="O38" s="154">
        <v>7</v>
      </c>
      <c r="P38" s="155">
        <v>134960</v>
      </c>
      <c r="Q38" s="155">
        <v>0</v>
      </c>
      <c r="R38" s="155">
        <v>0</v>
      </c>
      <c r="S38" s="155">
        <v>6566</v>
      </c>
      <c r="T38" s="112">
        <v>141533</v>
      </c>
      <c r="U38" s="156"/>
      <c r="V38" s="157">
        <v>0</v>
      </c>
      <c r="W38" s="155">
        <v>0</v>
      </c>
      <c r="X38" s="155">
        <v>0.09</v>
      </c>
      <c r="Y38" s="155">
        <v>0.11956945299035214</v>
      </c>
      <c r="Z38" s="155">
        <v>0</v>
      </c>
      <c r="AA38" s="158"/>
      <c r="AB38" s="157">
        <v>0</v>
      </c>
      <c r="AC38" s="157">
        <v>0</v>
      </c>
      <c r="AD38" s="155">
        <v>0</v>
      </c>
      <c r="AE38" s="155">
        <v>0</v>
      </c>
      <c r="AF38" s="155">
        <v>0</v>
      </c>
      <c r="AG38" s="159"/>
    </row>
    <row r="39" spans="1:33" ht="12.6" customHeight="1" x14ac:dyDescent="0.25">
      <c r="A39" s="104">
        <v>412</v>
      </c>
      <c r="B39" s="102">
        <v>412035285</v>
      </c>
      <c r="C39" s="103" t="s">
        <v>490</v>
      </c>
      <c r="D39" s="104">
        <v>35</v>
      </c>
      <c r="E39" s="103" t="s">
        <v>67</v>
      </c>
      <c r="F39" s="104">
        <v>285</v>
      </c>
      <c r="G39" s="161" t="s">
        <v>317</v>
      </c>
      <c r="H39" s="152"/>
      <c r="I39" s="153">
        <v>10310</v>
      </c>
      <c r="J39" s="153">
        <v>2936</v>
      </c>
      <c r="K39" s="153">
        <v>0</v>
      </c>
      <c r="L39" s="153">
        <v>937.65</v>
      </c>
      <c r="M39" s="153">
        <v>14183.65</v>
      </c>
      <c r="N39" s="152"/>
      <c r="O39" s="154">
        <v>7</v>
      </c>
      <c r="P39" s="155">
        <v>92722</v>
      </c>
      <c r="Q39" s="155">
        <v>0</v>
      </c>
      <c r="R39" s="155">
        <v>0</v>
      </c>
      <c r="S39" s="155">
        <v>6566</v>
      </c>
      <c r="T39" s="112">
        <v>99295</v>
      </c>
      <c r="U39" s="156"/>
      <c r="V39" s="157">
        <v>0</v>
      </c>
      <c r="W39" s="155">
        <v>0</v>
      </c>
      <c r="X39" s="155">
        <v>0.09</v>
      </c>
      <c r="Y39" s="155">
        <v>3.7068308493911219E-2</v>
      </c>
      <c r="Z39" s="155">
        <v>0</v>
      </c>
      <c r="AA39" s="158"/>
      <c r="AB39" s="157">
        <v>0</v>
      </c>
      <c r="AC39" s="157">
        <v>0</v>
      </c>
      <c r="AD39" s="155">
        <v>0</v>
      </c>
      <c r="AE39" s="155">
        <v>0</v>
      </c>
      <c r="AF39" s="155">
        <v>0</v>
      </c>
      <c r="AG39" s="159"/>
    </row>
    <row r="40" spans="1:33" ht="12.6" customHeight="1" x14ac:dyDescent="0.25">
      <c r="A40" s="104">
        <v>412</v>
      </c>
      <c r="B40" s="102">
        <v>412035293</v>
      </c>
      <c r="C40" s="103" t="s">
        <v>490</v>
      </c>
      <c r="D40" s="104">
        <v>35</v>
      </c>
      <c r="E40" s="103" t="s">
        <v>67</v>
      </c>
      <c r="F40" s="104">
        <v>293</v>
      </c>
      <c r="G40" s="161" t="s">
        <v>325</v>
      </c>
      <c r="H40" s="152"/>
      <c r="I40" s="153">
        <v>9361</v>
      </c>
      <c r="J40" s="153">
        <v>563</v>
      </c>
      <c r="K40" s="153">
        <v>0</v>
      </c>
      <c r="L40" s="153">
        <v>937.65</v>
      </c>
      <c r="M40" s="153">
        <v>10861.65</v>
      </c>
      <c r="N40" s="152"/>
      <c r="O40" s="154">
        <v>2</v>
      </c>
      <c r="P40" s="155">
        <v>19848</v>
      </c>
      <c r="Q40" s="155">
        <v>0</v>
      </c>
      <c r="R40" s="155">
        <v>0</v>
      </c>
      <c r="S40" s="155">
        <v>1876</v>
      </c>
      <c r="T40" s="112">
        <v>21726</v>
      </c>
      <c r="U40" s="156"/>
      <c r="V40" s="157">
        <v>0</v>
      </c>
      <c r="W40" s="155">
        <v>0</v>
      </c>
      <c r="X40" s="155">
        <v>0.09</v>
      </c>
      <c r="Y40" s="155">
        <v>7.9585368383968073E-3</v>
      </c>
      <c r="Z40" s="155">
        <v>0</v>
      </c>
      <c r="AA40" s="158"/>
      <c r="AB40" s="157">
        <v>0</v>
      </c>
      <c r="AC40" s="157">
        <v>0</v>
      </c>
      <c r="AD40" s="155">
        <v>0</v>
      </c>
      <c r="AE40" s="155">
        <v>0</v>
      </c>
      <c r="AF40" s="155">
        <v>0</v>
      </c>
      <c r="AG40" s="159"/>
    </row>
    <row r="41" spans="1:33" ht="12.6" customHeight="1" x14ac:dyDescent="0.25">
      <c r="A41" s="104">
        <v>412</v>
      </c>
      <c r="B41" s="102">
        <v>412035314</v>
      </c>
      <c r="C41" s="103" t="s">
        <v>490</v>
      </c>
      <c r="D41" s="104">
        <v>35</v>
      </c>
      <c r="E41" s="103" t="s">
        <v>67</v>
      </c>
      <c r="F41" s="104">
        <v>314</v>
      </c>
      <c r="G41" s="161" t="s">
        <v>346</v>
      </c>
      <c r="H41" s="152"/>
      <c r="I41" s="153">
        <v>11260</v>
      </c>
      <c r="J41" s="153">
        <v>9365</v>
      </c>
      <c r="K41" s="153">
        <v>0</v>
      </c>
      <c r="L41" s="153">
        <v>937.65</v>
      </c>
      <c r="M41" s="153">
        <v>21562.65</v>
      </c>
      <c r="N41" s="152"/>
      <c r="O41" s="154">
        <v>1</v>
      </c>
      <c r="P41" s="155">
        <v>20625</v>
      </c>
      <c r="Q41" s="155">
        <v>0</v>
      </c>
      <c r="R41" s="155">
        <v>0</v>
      </c>
      <c r="S41" s="155">
        <v>938</v>
      </c>
      <c r="T41" s="112">
        <v>21564</v>
      </c>
      <c r="U41" s="156"/>
      <c r="V41" s="157">
        <v>0</v>
      </c>
      <c r="W41" s="155">
        <v>0</v>
      </c>
      <c r="X41" s="155">
        <v>0.09</v>
      </c>
      <c r="Y41" s="155">
        <v>2.341843130047724E-3</v>
      </c>
      <c r="Z41" s="155">
        <v>0</v>
      </c>
      <c r="AA41" s="158"/>
      <c r="AB41" s="157">
        <v>0</v>
      </c>
      <c r="AC41" s="157">
        <v>0</v>
      </c>
      <c r="AD41" s="155">
        <v>0</v>
      </c>
      <c r="AE41" s="155">
        <v>0</v>
      </c>
      <c r="AF41" s="155">
        <v>0</v>
      </c>
      <c r="AG41" s="159"/>
    </row>
    <row r="42" spans="1:33" ht="12.6" customHeight="1" x14ac:dyDescent="0.25">
      <c r="A42" s="104">
        <v>412</v>
      </c>
      <c r="B42" s="102">
        <v>412035335</v>
      </c>
      <c r="C42" s="103" t="s">
        <v>490</v>
      </c>
      <c r="D42" s="104">
        <v>35</v>
      </c>
      <c r="E42" s="103" t="s">
        <v>67</v>
      </c>
      <c r="F42" s="104">
        <v>335</v>
      </c>
      <c r="G42" s="161" t="s">
        <v>367</v>
      </c>
      <c r="H42" s="152"/>
      <c r="I42" s="153">
        <v>11260</v>
      </c>
      <c r="J42" s="153">
        <v>8229</v>
      </c>
      <c r="K42" s="153">
        <v>0</v>
      </c>
      <c r="L42" s="153">
        <v>937.65</v>
      </c>
      <c r="M42" s="153">
        <v>20426.650000000001</v>
      </c>
      <c r="N42" s="152"/>
      <c r="O42" s="154">
        <v>1</v>
      </c>
      <c r="P42" s="155">
        <v>19489</v>
      </c>
      <c r="Q42" s="155">
        <v>0</v>
      </c>
      <c r="R42" s="155">
        <v>0</v>
      </c>
      <c r="S42" s="155">
        <v>938</v>
      </c>
      <c r="T42" s="112">
        <v>20428</v>
      </c>
      <c r="U42" s="156"/>
      <c r="V42" s="157">
        <v>0</v>
      </c>
      <c r="W42" s="155">
        <v>0</v>
      </c>
      <c r="X42" s="155">
        <v>0.09</v>
      </c>
      <c r="Y42" s="155">
        <v>3.5459713250360938E-4</v>
      </c>
      <c r="Z42" s="155">
        <v>0</v>
      </c>
      <c r="AA42" s="158"/>
      <c r="AB42" s="157">
        <v>0</v>
      </c>
      <c r="AC42" s="157">
        <v>0</v>
      </c>
      <c r="AD42" s="155">
        <v>0</v>
      </c>
      <c r="AE42" s="155">
        <v>0</v>
      </c>
      <c r="AF42" s="155">
        <v>0</v>
      </c>
      <c r="AG42" s="159"/>
    </row>
    <row r="43" spans="1:33" ht="12.6" customHeight="1" x14ac:dyDescent="0.25">
      <c r="A43" s="104">
        <v>412</v>
      </c>
      <c r="B43" s="102">
        <v>412035336</v>
      </c>
      <c r="C43" s="103" t="s">
        <v>490</v>
      </c>
      <c r="D43" s="104">
        <v>35</v>
      </c>
      <c r="E43" s="103" t="s">
        <v>67</v>
      </c>
      <c r="F43" s="104">
        <v>336</v>
      </c>
      <c r="G43" s="161" t="s">
        <v>368</v>
      </c>
      <c r="H43" s="152"/>
      <c r="I43" s="153">
        <v>11260</v>
      </c>
      <c r="J43" s="153">
        <v>3763</v>
      </c>
      <c r="K43" s="153">
        <v>0</v>
      </c>
      <c r="L43" s="153">
        <v>937.65</v>
      </c>
      <c r="M43" s="153">
        <v>15960.65</v>
      </c>
      <c r="N43" s="152"/>
      <c r="O43" s="154">
        <v>1</v>
      </c>
      <c r="P43" s="155">
        <v>15023</v>
      </c>
      <c r="Q43" s="155">
        <v>0</v>
      </c>
      <c r="R43" s="155">
        <v>0</v>
      </c>
      <c r="S43" s="155">
        <v>938</v>
      </c>
      <c r="T43" s="112">
        <v>15962</v>
      </c>
      <c r="U43" s="156"/>
      <c r="V43" s="157">
        <v>0</v>
      </c>
      <c r="W43" s="155">
        <v>0</v>
      </c>
      <c r="X43" s="155">
        <v>0.09</v>
      </c>
      <c r="Y43" s="155">
        <v>4.1906779458009684E-2</v>
      </c>
      <c r="Z43" s="155">
        <v>0</v>
      </c>
      <c r="AA43" s="158"/>
      <c r="AB43" s="157">
        <v>0</v>
      </c>
      <c r="AC43" s="157">
        <v>0</v>
      </c>
      <c r="AD43" s="155">
        <v>0</v>
      </c>
      <c r="AE43" s="155">
        <v>0</v>
      </c>
      <c r="AF43" s="155">
        <v>0</v>
      </c>
      <c r="AG43" s="159"/>
    </row>
    <row r="44" spans="1:33" ht="12.6" customHeight="1" x14ac:dyDescent="0.25">
      <c r="A44" s="104">
        <v>413</v>
      </c>
      <c r="B44" s="102">
        <v>413114091</v>
      </c>
      <c r="C44" s="103" t="s">
        <v>491</v>
      </c>
      <c r="D44" s="104">
        <v>114</v>
      </c>
      <c r="E44" s="103" t="s">
        <v>146</v>
      </c>
      <c r="F44" s="104">
        <v>91</v>
      </c>
      <c r="G44" s="161" t="s">
        <v>123</v>
      </c>
      <c r="H44" s="152"/>
      <c r="I44" s="153">
        <v>12850</v>
      </c>
      <c r="J44" s="153">
        <v>16518</v>
      </c>
      <c r="K44" s="153">
        <v>0</v>
      </c>
      <c r="L44" s="153">
        <v>937.65</v>
      </c>
      <c r="M44" s="153">
        <v>30305.65</v>
      </c>
      <c r="N44" s="152"/>
      <c r="O44" s="154">
        <v>2</v>
      </c>
      <c r="P44" s="155">
        <v>58736</v>
      </c>
      <c r="Q44" s="155">
        <v>0</v>
      </c>
      <c r="R44" s="155">
        <v>0</v>
      </c>
      <c r="S44" s="155">
        <v>1876</v>
      </c>
      <c r="T44" s="112">
        <v>60614</v>
      </c>
      <c r="U44" s="156"/>
      <c r="V44" s="157">
        <v>0</v>
      </c>
      <c r="W44" s="155">
        <v>0</v>
      </c>
      <c r="X44" s="155">
        <v>0.09</v>
      </c>
      <c r="Y44" s="155">
        <v>1.4137275176983205E-2</v>
      </c>
      <c r="Z44" s="155">
        <v>0</v>
      </c>
      <c r="AA44" s="158"/>
      <c r="AB44" s="157">
        <v>0</v>
      </c>
      <c r="AC44" s="157">
        <v>0</v>
      </c>
      <c r="AD44" s="155">
        <v>0</v>
      </c>
      <c r="AE44" s="155">
        <v>0</v>
      </c>
      <c r="AF44" s="155">
        <v>0</v>
      </c>
      <c r="AG44" s="159"/>
    </row>
    <row r="45" spans="1:33" ht="12.6" customHeight="1" x14ac:dyDescent="0.25">
      <c r="A45" s="104">
        <v>413</v>
      </c>
      <c r="B45" s="102">
        <v>413114114</v>
      </c>
      <c r="C45" s="103" t="s">
        <v>491</v>
      </c>
      <c r="D45" s="104">
        <v>114</v>
      </c>
      <c r="E45" s="103" t="s">
        <v>146</v>
      </c>
      <c r="F45" s="104">
        <v>114</v>
      </c>
      <c r="G45" s="161" t="s">
        <v>146</v>
      </c>
      <c r="H45" s="152"/>
      <c r="I45" s="153">
        <v>11441</v>
      </c>
      <c r="J45" s="153">
        <v>2363</v>
      </c>
      <c r="K45" s="153">
        <v>0</v>
      </c>
      <c r="L45" s="153">
        <v>937.65</v>
      </c>
      <c r="M45" s="153">
        <v>14741.65</v>
      </c>
      <c r="N45" s="152"/>
      <c r="O45" s="154">
        <v>70</v>
      </c>
      <c r="P45" s="155">
        <v>966280</v>
      </c>
      <c r="Q45" s="155">
        <v>0</v>
      </c>
      <c r="R45" s="155">
        <v>0</v>
      </c>
      <c r="S45" s="155">
        <v>65660</v>
      </c>
      <c r="T45" s="112">
        <v>1032010</v>
      </c>
      <c r="U45" s="156"/>
      <c r="V45" s="157">
        <v>0</v>
      </c>
      <c r="W45" s="155">
        <v>0</v>
      </c>
      <c r="X45" s="155">
        <v>0.09</v>
      </c>
      <c r="Y45" s="155">
        <v>3.9858964450676826E-2</v>
      </c>
      <c r="Z45" s="155">
        <v>0</v>
      </c>
      <c r="AA45" s="158"/>
      <c r="AB45" s="157">
        <v>0</v>
      </c>
      <c r="AC45" s="157">
        <v>0</v>
      </c>
      <c r="AD45" s="155">
        <v>0</v>
      </c>
      <c r="AE45" s="155">
        <v>0</v>
      </c>
      <c r="AF45" s="155">
        <v>0</v>
      </c>
      <c r="AG45" s="159"/>
    </row>
    <row r="46" spans="1:33" ht="12.6" customHeight="1" x14ac:dyDescent="0.25">
      <c r="A46" s="104">
        <v>413</v>
      </c>
      <c r="B46" s="102">
        <v>413114127</v>
      </c>
      <c r="C46" s="103" t="s">
        <v>491</v>
      </c>
      <c r="D46" s="104">
        <v>114</v>
      </c>
      <c r="E46" s="103" t="s">
        <v>146</v>
      </c>
      <c r="F46" s="104">
        <v>127</v>
      </c>
      <c r="G46" s="161" t="s">
        <v>159</v>
      </c>
      <c r="H46" s="152"/>
      <c r="I46" s="153">
        <v>10891.760368363764</v>
      </c>
      <c r="J46" s="153">
        <v>5167</v>
      </c>
      <c r="K46" s="153">
        <v>0</v>
      </c>
      <c r="L46" s="153">
        <v>937.65</v>
      </c>
      <c r="M46" s="153">
        <v>16996.410368363766</v>
      </c>
      <c r="N46" s="152"/>
      <c r="O46" s="154">
        <v>1</v>
      </c>
      <c r="P46" s="155">
        <v>16059</v>
      </c>
      <c r="Q46" s="155">
        <v>0</v>
      </c>
      <c r="R46" s="155">
        <v>0</v>
      </c>
      <c r="S46" s="155">
        <v>938</v>
      </c>
      <c r="T46" s="112">
        <v>16998</v>
      </c>
      <c r="U46" s="156"/>
      <c r="V46" s="157">
        <v>0</v>
      </c>
      <c r="W46" s="155">
        <v>0</v>
      </c>
      <c r="X46" s="155">
        <v>0.09</v>
      </c>
      <c r="Y46" s="155">
        <v>2.8862132927230045E-2</v>
      </c>
      <c r="Z46" s="155">
        <v>0</v>
      </c>
      <c r="AA46" s="158"/>
      <c r="AB46" s="157">
        <v>0</v>
      </c>
      <c r="AC46" s="157">
        <v>0</v>
      </c>
      <c r="AD46" s="155">
        <v>0</v>
      </c>
      <c r="AE46" s="155">
        <v>0</v>
      </c>
      <c r="AF46" s="155">
        <v>0</v>
      </c>
      <c r="AG46" s="159"/>
    </row>
    <row r="47" spans="1:33" ht="12.6" customHeight="1" x14ac:dyDescent="0.25">
      <c r="A47" s="104">
        <v>413</v>
      </c>
      <c r="B47" s="102">
        <v>413114253</v>
      </c>
      <c r="C47" s="103" t="s">
        <v>491</v>
      </c>
      <c r="D47" s="104">
        <v>114</v>
      </c>
      <c r="E47" s="103" t="s">
        <v>146</v>
      </c>
      <c r="F47" s="104">
        <v>253</v>
      </c>
      <c r="G47" s="161" t="s">
        <v>285</v>
      </c>
      <c r="H47" s="152"/>
      <c r="I47" s="153">
        <v>9966</v>
      </c>
      <c r="J47" s="153">
        <v>26807</v>
      </c>
      <c r="K47" s="153">
        <v>0</v>
      </c>
      <c r="L47" s="153">
        <v>937.65</v>
      </c>
      <c r="M47" s="153">
        <v>37710.65</v>
      </c>
      <c r="N47" s="152"/>
      <c r="O47" s="154">
        <v>1</v>
      </c>
      <c r="P47" s="155">
        <v>36773</v>
      </c>
      <c r="Q47" s="155">
        <v>0</v>
      </c>
      <c r="R47" s="155">
        <v>0</v>
      </c>
      <c r="S47" s="155">
        <v>938</v>
      </c>
      <c r="T47" s="112">
        <v>37712</v>
      </c>
      <c r="U47" s="156"/>
      <c r="V47" s="157">
        <v>0</v>
      </c>
      <c r="W47" s="155">
        <v>0</v>
      </c>
      <c r="X47" s="155">
        <v>0.09</v>
      </c>
      <c r="Y47" s="155">
        <v>1.6938459939819066E-2</v>
      </c>
      <c r="Z47" s="155">
        <v>0</v>
      </c>
      <c r="AA47" s="158"/>
      <c r="AB47" s="157">
        <v>0</v>
      </c>
      <c r="AC47" s="157">
        <v>0</v>
      </c>
      <c r="AD47" s="155">
        <v>0</v>
      </c>
      <c r="AE47" s="155">
        <v>0</v>
      </c>
      <c r="AF47" s="155">
        <v>0</v>
      </c>
      <c r="AG47" s="159"/>
    </row>
    <row r="48" spans="1:33" ht="12.6" customHeight="1" x14ac:dyDescent="0.25">
      <c r="A48" s="104">
        <v>413</v>
      </c>
      <c r="B48" s="102">
        <v>413114605</v>
      </c>
      <c r="C48" s="103" t="s">
        <v>491</v>
      </c>
      <c r="D48" s="104">
        <v>114</v>
      </c>
      <c r="E48" s="103" t="s">
        <v>146</v>
      </c>
      <c r="F48" s="104">
        <v>605</v>
      </c>
      <c r="G48" s="161" t="s">
        <v>388</v>
      </c>
      <c r="H48" s="152"/>
      <c r="I48" s="153">
        <v>11828.973587331911</v>
      </c>
      <c r="J48" s="153">
        <v>9107</v>
      </c>
      <c r="K48" s="153">
        <v>0</v>
      </c>
      <c r="L48" s="153">
        <v>937.65</v>
      </c>
      <c r="M48" s="153">
        <v>21873.623587331913</v>
      </c>
      <c r="N48" s="152"/>
      <c r="O48" s="154">
        <v>1</v>
      </c>
      <c r="P48" s="155">
        <v>20936</v>
      </c>
      <c r="Q48" s="155">
        <v>0</v>
      </c>
      <c r="R48" s="155">
        <v>0</v>
      </c>
      <c r="S48" s="155">
        <v>938</v>
      </c>
      <c r="T48" s="112">
        <v>21875</v>
      </c>
      <c r="U48" s="156"/>
      <c r="V48" s="157">
        <v>0</v>
      </c>
      <c r="W48" s="155">
        <v>0</v>
      </c>
      <c r="X48" s="155">
        <v>0.09</v>
      </c>
      <c r="Y48" s="155">
        <v>5.3262581019946423E-2</v>
      </c>
      <c r="Z48" s="155">
        <v>0</v>
      </c>
      <c r="AA48" s="158"/>
      <c r="AB48" s="157">
        <v>0</v>
      </c>
      <c r="AC48" s="157">
        <v>0</v>
      </c>
      <c r="AD48" s="155">
        <v>0</v>
      </c>
      <c r="AE48" s="155">
        <v>0</v>
      </c>
      <c r="AF48" s="155">
        <v>0</v>
      </c>
      <c r="AG48" s="159"/>
    </row>
    <row r="49" spans="1:33" ht="12.6" customHeight="1" x14ac:dyDescent="0.25">
      <c r="A49" s="104">
        <v>413</v>
      </c>
      <c r="B49" s="102">
        <v>413114670</v>
      </c>
      <c r="C49" s="103" t="s">
        <v>491</v>
      </c>
      <c r="D49" s="104">
        <v>114</v>
      </c>
      <c r="E49" s="103" t="s">
        <v>146</v>
      </c>
      <c r="F49" s="104">
        <v>670</v>
      </c>
      <c r="G49" s="161" t="s">
        <v>406</v>
      </c>
      <c r="H49" s="152"/>
      <c r="I49" s="153">
        <v>10330</v>
      </c>
      <c r="J49" s="153">
        <v>7975</v>
      </c>
      <c r="K49" s="153">
        <v>0</v>
      </c>
      <c r="L49" s="153">
        <v>937.65</v>
      </c>
      <c r="M49" s="153">
        <v>19242.650000000001</v>
      </c>
      <c r="N49" s="152"/>
      <c r="O49" s="154">
        <v>28</v>
      </c>
      <c r="P49" s="155">
        <v>512540</v>
      </c>
      <c r="Q49" s="155">
        <v>0</v>
      </c>
      <c r="R49" s="155">
        <v>0</v>
      </c>
      <c r="S49" s="155">
        <v>26264</v>
      </c>
      <c r="T49" s="112">
        <v>538832</v>
      </c>
      <c r="U49" s="156"/>
      <c r="V49" s="157">
        <v>0</v>
      </c>
      <c r="W49" s="155">
        <v>0</v>
      </c>
      <c r="X49" s="155">
        <v>0.09</v>
      </c>
      <c r="Y49" s="155">
        <v>7.3814907321657547E-2</v>
      </c>
      <c r="Z49" s="155">
        <v>0</v>
      </c>
      <c r="AA49" s="158"/>
      <c r="AB49" s="157">
        <v>0</v>
      </c>
      <c r="AC49" s="157">
        <v>0</v>
      </c>
      <c r="AD49" s="155">
        <v>0</v>
      </c>
      <c r="AE49" s="155">
        <v>0</v>
      </c>
      <c r="AF49" s="155">
        <v>0</v>
      </c>
      <c r="AG49" s="159"/>
    </row>
    <row r="50" spans="1:33" ht="12.6" customHeight="1" x14ac:dyDescent="0.25">
      <c r="A50" s="104">
        <v>413</v>
      </c>
      <c r="B50" s="102">
        <v>413114674</v>
      </c>
      <c r="C50" s="103" t="s">
        <v>491</v>
      </c>
      <c r="D50" s="104">
        <v>114</v>
      </c>
      <c r="E50" s="103" t="s">
        <v>146</v>
      </c>
      <c r="F50" s="104">
        <v>674</v>
      </c>
      <c r="G50" s="161" t="s">
        <v>409</v>
      </c>
      <c r="H50" s="152"/>
      <c r="I50" s="153">
        <v>11178</v>
      </c>
      <c r="J50" s="153">
        <v>2973</v>
      </c>
      <c r="K50" s="153">
        <v>0</v>
      </c>
      <c r="L50" s="153">
        <v>937.65</v>
      </c>
      <c r="M50" s="153">
        <v>15088.65</v>
      </c>
      <c r="N50" s="152"/>
      <c r="O50" s="154">
        <v>42</v>
      </c>
      <c r="P50" s="155">
        <v>594342</v>
      </c>
      <c r="Q50" s="155">
        <v>0</v>
      </c>
      <c r="R50" s="155">
        <v>0</v>
      </c>
      <c r="S50" s="155">
        <v>39396</v>
      </c>
      <c r="T50" s="112">
        <v>633780</v>
      </c>
      <c r="U50" s="156"/>
      <c r="V50" s="157">
        <v>0</v>
      </c>
      <c r="W50" s="155">
        <v>0</v>
      </c>
      <c r="X50" s="155">
        <v>0.09</v>
      </c>
      <c r="Y50" s="155">
        <v>5.5414410449059807E-2</v>
      </c>
      <c r="Z50" s="155">
        <v>0</v>
      </c>
      <c r="AA50" s="158"/>
      <c r="AB50" s="157">
        <v>0</v>
      </c>
      <c r="AC50" s="157">
        <v>0</v>
      </c>
      <c r="AD50" s="155">
        <v>0</v>
      </c>
      <c r="AE50" s="155">
        <v>0</v>
      </c>
      <c r="AF50" s="155">
        <v>0</v>
      </c>
      <c r="AG50" s="159"/>
    </row>
    <row r="51" spans="1:33" ht="12.6" customHeight="1" x14ac:dyDescent="0.25">
      <c r="A51" s="104">
        <v>413</v>
      </c>
      <c r="B51" s="102">
        <v>413114683</v>
      </c>
      <c r="C51" s="103" t="s">
        <v>491</v>
      </c>
      <c r="D51" s="104">
        <v>114</v>
      </c>
      <c r="E51" s="103" t="s">
        <v>146</v>
      </c>
      <c r="F51" s="104">
        <v>683</v>
      </c>
      <c r="G51" s="161" t="s">
        <v>412</v>
      </c>
      <c r="H51" s="152"/>
      <c r="I51" s="153">
        <v>9670</v>
      </c>
      <c r="J51" s="153">
        <v>6667</v>
      </c>
      <c r="K51" s="153">
        <v>0</v>
      </c>
      <c r="L51" s="153">
        <v>937.65</v>
      </c>
      <c r="M51" s="153">
        <v>17274.650000000001</v>
      </c>
      <c r="N51" s="152"/>
      <c r="O51" s="154">
        <v>1</v>
      </c>
      <c r="P51" s="155">
        <v>16337</v>
      </c>
      <c r="Q51" s="155">
        <v>0</v>
      </c>
      <c r="R51" s="155">
        <v>0</v>
      </c>
      <c r="S51" s="155">
        <v>938</v>
      </c>
      <c r="T51" s="112">
        <v>17276</v>
      </c>
      <c r="U51" s="156"/>
      <c r="V51" s="157">
        <v>0</v>
      </c>
      <c r="W51" s="155">
        <v>0</v>
      </c>
      <c r="X51" s="155">
        <v>0.09</v>
      </c>
      <c r="Y51" s="155">
        <v>2.5310390993387156E-2</v>
      </c>
      <c r="Z51" s="155">
        <v>0</v>
      </c>
      <c r="AA51" s="158"/>
      <c r="AB51" s="157">
        <v>0</v>
      </c>
      <c r="AC51" s="157">
        <v>0</v>
      </c>
      <c r="AD51" s="155">
        <v>0</v>
      </c>
      <c r="AE51" s="155">
        <v>0</v>
      </c>
      <c r="AF51" s="155">
        <v>0</v>
      </c>
      <c r="AG51" s="159"/>
    </row>
    <row r="52" spans="1:33" ht="12.6" customHeight="1" x14ac:dyDescent="0.25">
      <c r="A52" s="104">
        <v>413</v>
      </c>
      <c r="B52" s="102">
        <v>413114717</v>
      </c>
      <c r="C52" s="103" t="s">
        <v>491</v>
      </c>
      <c r="D52" s="104">
        <v>114</v>
      </c>
      <c r="E52" s="103" t="s">
        <v>146</v>
      </c>
      <c r="F52" s="104">
        <v>717</v>
      </c>
      <c r="G52" s="161" t="s">
        <v>422</v>
      </c>
      <c r="H52" s="152"/>
      <c r="I52" s="153">
        <v>11860</v>
      </c>
      <c r="J52" s="153">
        <v>5828</v>
      </c>
      <c r="K52" s="153">
        <v>0</v>
      </c>
      <c r="L52" s="153">
        <v>937.65</v>
      </c>
      <c r="M52" s="153">
        <v>18625.650000000001</v>
      </c>
      <c r="N52" s="152"/>
      <c r="O52" s="154">
        <v>44</v>
      </c>
      <c r="P52" s="155">
        <v>778272</v>
      </c>
      <c r="Q52" s="155">
        <v>0</v>
      </c>
      <c r="R52" s="155">
        <v>0</v>
      </c>
      <c r="S52" s="155">
        <v>41272</v>
      </c>
      <c r="T52" s="112">
        <v>819588</v>
      </c>
      <c r="U52" s="156"/>
      <c r="V52" s="157">
        <v>0</v>
      </c>
      <c r="W52" s="155">
        <v>0</v>
      </c>
      <c r="X52" s="155">
        <v>0.09</v>
      </c>
      <c r="Y52" s="155">
        <v>4.9440525757691749E-2</v>
      </c>
      <c r="Z52" s="155">
        <v>0</v>
      </c>
      <c r="AA52" s="158"/>
      <c r="AB52" s="157">
        <v>0</v>
      </c>
      <c r="AC52" s="157">
        <v>0</v>
      </c>
      <c r="AD52" s="155">
        <v>0</v>
      </c>
      <c r="AE52" s="155">
        <v>0</v>
      </c>
      <c r="AF52" s="155">
        <v>0</v>
      </c>
      <c r="AG52" s="159"/>
    </row>
    <row r="53" spans="1:33" ht="12.6" customHeight="1" x14ac:dyDescent="0.25">
      <c r="A53" s="104">
        <v>413</v>
      </c>
      <c r="B53" s="102">
        <v>413114750</v>
      </c>
      <c r="C53" s="103" t="s">
        <v>491</v>
      </c>
      <c r="D53" s="104">
        <v>114</v>
      </c>
      <c r="E53" s="103" t="s">
        <v>146</v>
      </c>
      <c r="F53" s="104">
        <v>750</v>
      </c>
      <c r="G53" s="161" t="s">
        <v>430</v>
      </c>
      <c r="H53" s="152"/>
      <c r="I53" s="153">
        <v>10452</v>
      </c>
      <c r="J53" s="153">
        <v>7573</v>
      </c>
      <c r="K53" s="153">
        <v>0</v>
      </c>
      <c r="L53" s="153">
        <v>937.65</v>
      </c>
      <c r="M53" s="153">
        <v>18962.650000000001</v>
      </c>
      <c r="N53" s="152"/>
      <c r="O53" s="154">
        <v>22</v>
      </c>
      <c r="P53" s="155">
        <v>396550</v>
      </c>
      <c r="Q53" s="155">
        <v>0</v>
      </c>
      <c r="R53" s="155">
        <v>0</v>
      </c>
      <c r="S53" s="155">
        <v>20636</v>
      </c>
      <c r="T53" s="112">
        <v>417208</v>
      </c>
      <c r="U53" s="156"/>
      <c r="V53" s="157">
        <v>0</v>
      </c>
      <c r="W53" s="155">
        <v>0</v>
      </c>
      <c r="X53" s="155">
        <v>0.09</v>
      </c>
      <c r="Y53" s="155">
        <v>3.1385662369865529E-2</v>
      </c>
      <c r="Z53" s="155">
        <v>0</v>
      </c>
      <c r="AA53" s="158"/>
      <c r="AB53" s="157">
        <v>0</v>
      </c>
      <c r="AC53" s="157">
        <v>0</v>
      </c>
      <c r="AD53" s="155">
        <v>0</v>
      </c>
      <c r="AE53" s="155">
        <v>0</v>
      </c>
      <c r="AF53" s="155">
        <v>0</v>
      </c>
      <c r="AG53" s="159"/>
    </row>
    <row r="54" spans="1:33" ht="12.6" customHeight="1" x14ac:dyDescent="0.25">
      <c r="A54" s="104">
        <v>413</v>
      </c>
      <c r="B54" s="102">
        <v>413114755</v>
      </c>
      <c r="C54" s="103" t="s">
        <v>491</v>
      </c>
      <c r="D54" s="104">
        <v>114</v>
      </c>
      <c r="E54" s="103" t="s">
        <v>146</v>
      </c>
      <c r="F54" s="104">
        <v>755</v>
      </c>
      <c r="G54" s="161" t="s">
        <v>432</v>
      </c>
      <c r="H54" s="152"/>
      <c r="I54" s="153">
        <v>11396</v>
      </c>
      <c r="J54" s="153">
        <v>5911</v>
      </c>
      <c r="K54" s="153">
        <v>0</v>
      </c>
      <c r="L54" s="153">
        <v>937.65</v>
      </c>
      <c r="M54" s="153">
        <v>18244.650000000001</v>
      </c>
      <c r="N54" s="152"/>
      <c r="O54" s="154">
        <v>5</v>
      </c>
      <c r="P54" s="155">
        <v>86535</v>
      </c>
      <c r="Q54" s="155">
        <v>0</v>
      </c>
      <c r="R54" s="155">
        <v>0</v>
      </c>
      <c r="S54" s="155">
        <v>4690</v>
      </c>
      <c r="T54" s="112">
        <v>91230</v>
      </c>
      <c r="U54" s="156"/>
      <c r="V54" s="157">
        <v>0</v>
      </c>
      <c r="W54" s="155">
        <v>0</v>
      </c>
      <c r="X54" s="155">
        <v>0.09</v>
      </c>
      <c r="Y54" s="155">
        <v>1.7505366812947377E-2</v>
      </c>
      <c r="Z54" s="155">
        <v>0</v>
      </c>
      <c r="AA54" s="158"/>
      <c r="AB54" s="157">
        <v>0</v>
      </c>
      <c r="AC54" s="157">
        <v>0</v>
      </c>
      <c r="AD54" s="155">
        <v>0</v>
      </c>
      <c r="AE54" s="155">
        <v>0</v>
      </c>
      <c r="AF54" s="155">
        <v>0</v>
      </c>
      <c r="AG54" s="159"/>
    </row>
    <row r="55" spans="1:33" ht="12.6" customHeight="1" x14ac:dyDescent="0.25">
      <c r="A55" s="104">
        <v>414</v>
      </c>
      <c r="B55" s="102">
        <v>414603098</v>
      </c>
      <c r="C55" s="103" t="s">
        <v>492</v>
      </c>
      <c r="D55" s="104">
        <v>603</v>
      </c>
      <c r="E55" s="103" t="s">
        <v>615</v>
      </c>
      <c r="F55" s="104">
        <v>98</v>
      </c>
      <c r="G55" s="161" t="s">
        <v>130</v>
      </c>
      <c r="H55" s="152"/>
      <c r="I55" s="153">
        <v>11965</v>
      </c>
      <c r="J55" s="153">
        <v>12582</v>
      </c>
      <c r="K55" s="153">
        <v>0</v>
      </c>
      <c r="L55" s="153">
        <v>937.65</v>
      </c>
      <c r="M55" s="153">
        <v>25484.65</v>
      </c>
      <c r="N55" s="152"/>
      <c r="O55" s="154">
        <v>3</v>
      </c>
      <c r="P55" s="155">
        <v>71859</v>
      </c>
      <c r="Q55" s="155">
        <v>0</v>
      </c>
      <c r="R55" s="155">
        <v>0</v>
      </c>
      <c r="S55" s="155">
        <v>2745</v>
      </c>
      <c r="T55" s="112">
        <v>74607</v>
      </c>
      <c r="U55" s="156"/>
      <c r="V55" s="157">
        <v>7.2580645161290314E-2</v>
      </c>
      <c r="W55" s="155">
        <v>0</v>
      </c>
      <c r="X55" s="155">
        <v>0.09</v>
      </c>
      <c r="Y55" s="155">
        <v>4.5404104873796002E-2</v>
      </c>
      <c r="Z55" s="155">
        <v>0</v>
      </c>
      <c r="AA55" s="158"/>
      <c r="AB55" s="157">
        <v>0</v>
      </c>
      <c r="AC55" s="157">
        <v>0</v>
      </c>
      <c r="AD55" s="155">
        <v>0</v>
      </c>
      <c r="AE55" s="155">
        <v>0</v>
      </c>
      <c r="AF55" s="155">
        <v>0</v>
      </c>
      <c r="AG55" s="159"/>
    </row>
    <row r="56" spans="1:33" ht="12.6" customHeight="1" x14ac:dyDescent="0.25">
      <c r="A56" s="104">
        <v>414</v>
      </c>
      <c r="B56" s="102">
        <v>414603152</v>
      </c>
      <c r="C56" s="103" t="s">
        <v>492</v>
      </c>
      <c r="D56" s="104">
        <v>603</v>
      </c>
      <c r="E56" s="103" t="s">
        <v>615</v>
      </c>
      <c r="F56" s="104">
        <v>152</v>
      </c>
      <c r="G56" s="161" t="s">
        <v>184</v>
      </c>
      <c r="H56" s="152"/>
      <c r="I56" s="153">
        <v>11157.857995775226</v>
      </c>
      <c r="J56" s="153">
        <v>15854</v>
      </c>
      <c r="K56" s="153">
        <v>0</v>
      </c>
      <c r="L56" s="153">
        <v>937.65</v>
      </c>
      <c r="M56" s="153">
        <v>27949.507995775228</v>
      </c>
      <c r="N56" s="152"/>
      <c r="O56" s="154">
        <v>1</v>
      </c>
      <c r="P56" s="155">
        <v>26358</v>
      </c>
      <c r="Q56" s="155">
        <v>0</v>
      </c>
      <c r="R56" s="155">
        <v>0</v>
      </c>
      <c r="S56" s="155">
        <v>915</v>
      </c>
      <c r="T56" s="112">
        <v>27274</v>
      </c>
      <c r="U56" s="156"/>
      <c r="V56" s="157">
        <v>2.4193548387096774E-2</v>
      </c>
      <c r="W56" s="155">
        <v>0</v>
      </c>
      <c r="X56" s="155">
        <v>0.09</v>
      </c>
      <c r="Y56" s="155">
        <v>1.9042083090322457E-3</v>
      </c>
      <c r="Z56" s="155">
        <v>0</v>
      </c>
      <c r="AA56" s="158"/>
      <c r="AB56" s="157">
        <v>0</v>
      </c>
      <c r="AC56" s="157">
        <v>0</v>
      </c>
      <c r="AD56" s="155">
        <v>0</v>
      </c>
      <c r="AE56" s="155">
        <v>0</v>
      </c>
      <c r="AF56" s="155">
        <v>0</v>
      </c>
      <c r="AG56" s="159"/>
    </row>
    <row r="57" spans="1:33" ht="12.6" customHeight="1" x14ac:dyDescent="0.25">
      <c r="A57" s="104">
        <v>414</v>
      </c>
      <c r="B57" s="102">
        <v>414603209</v>
      </c>
      <c r="C57" s="103" t="s">
        <v>492</v>
      </c>
      <c r="D57" s="104">
        <v>603</v>
      </c>
      <c r="E57" s="103" t="s">
        <v>615</v>
      </c>
      <c r="F57" s="104">
        <v>209</v>
      </c>
      <c r="G57" s="161" t="s">
        <v>241</v>
      </c>
      <c r="H57" s="152"/>
      <c r="I57" s="153">
        <v>12061</v>
      </c>
      <c r="J57" s="153">
        <v>2657</v>
      </c>
      <c r="K57" s="153">
        <v>0</v>
      </c>
      <c r="L57" s="153">
        <v>937.65</v>
      </c>
      <c r="M57" s="153">
        <v>15655.65</v>
      </c>
      <c r="N57" s="152"/>
      <c r="O57" s="154">
        <v>73</v>
      </c>
      <c r="P57" s="155">
        <v>1048426</v>
      </c>
      <c r="Q57" s="155">
        <v>0</v>
      </c>
      <c r="R57" s="155">
        <v>0</v>
      </c>
      <c r="S57" s="155">
        <v>66795</v>
      </c>
      <c r="T57" s="112">
        <v>1115294</v>
      </c>
      <c r="U57" s="156"/>
      <c r="V57" s="157">
        <v>1.7661290322580634</v>
      </c>
      <c r="W57" s="155">
        <v>0</v>
      </c>
      <c r="X57" s="155">
        <v>0.09</v>
      </c>
      <c r="Y57" s="155">
        <v>4.7464174679049786E-2</v>
      </c>
      <c r="Z57" s="155">
        <v>0</v>
      </c>
      <c r="AA57" s="158"/>
      <c r="AB57" s="157">
        <v>0</v>
      </c>
      <c r="AC57" s="157">
        <v>0</v>
      </c>
      <c r="AD57" s="155">
        <v>0</v>
      </c>
      <c r="AE57" s="155">
        <v>0</v>
      </c>
      <c r="AF57" s="155">
        <v>0</v>
      </c>
      <c r="AG57" s="159"/>
    </row>
    <row r="58" spans="1:33" ht="12.6" customHeight="1" x14ac:dyDescent="0.25">
      <c r="A58" s="104">
        <v>414</v>
      </c>
      <c r="B58" s="102">
        <v>414603236</v>
      </c>
      <c r="C58" s="103" t="s">
        <v>492</v>
      </c>
      <c r="D58" s="104">
        <v>603</v>
      </c>
      <c r="E58" s="103" t="s">
        <v>615</v>
      </c>
      <c r="F58" s="104">
        <v>236</v>
      </c>
      <c r="G58" s="161" t="s">
        <v>268</v>
      </c>
      <c r="H58" s="152"/>
      <c r="I58" s="153">
        <v>12053</v>
      </c>
      <c r="J58" s="153">
        <v>2289</v>
      </c>
      <c r="K58" s="153">
        <v>0</v>
      </c>
      <c r="L58" s="153">
        <v>937.65</v>
      </c>
      <c r="M58" s="153">
        <v>15279.65</v>
      </c>
      <c r="N58" s="152"/>
      <c r="O58" s="154">
        <v>182</v>
      </c>
      <c r="P58" s="155">
        <v>2547090</v>
      </c>
      <c r="Q58" s="155">
        <v>0</v>
      </c>
      <c r="R58" s="155">
        <v>0</v>
      </c>
      <c r="S58" s="155">
        <v>166530</v>
      </c>
      <c r="T58" s="112">
        <v>2713802</v>
      </c>
      <c r="U58" s="156"/>
      <c r="V58" s="157">
        <v>4.4032258064516316</v>
      </c>
      <c r="W58" s="155">
        <v>0</v>
      </c>
      <c r="X58" s="155">
        <v>0.09</v>
      </c>
      <c r="Y58" s="155">
        <v>2.777458408910841E-2</v>
      </c>
      <c r="Z58" s="155">
        <v>0</v>
      </c>
      <c r="AA58" s="158"/>
      <c r="AB58" s="157">
        <v>0</v>
      </c>
      <c r="AC58" s="157">
        <v>0</v>
      </c>
      <c r="AD58" s="155">
        <v>0</v>
      </c>
      <c r="AE58" s="155">
        <v>0</v>
      </c>
      <c r="AF58" s="155">
        <v>0</v>
      </c>
      <c r="AG58" s="159"/>
    </row>
    <row r="59" spans="1:33" ht="12.6" customHeight="1" x14ac:dyDescent="0.25">
      <c r="A59" s="104">
        <v>414</v>
      </c>
      <c r="B59" s="102">
        <v>414603263</v>
      </c>
      <c r="C59" s="103" t="s">
        <v>492</v>
      </c>
      <c r="D59" s="104">
        <v>603</v>
      </c>
      <c r="E59" s="103" t="s">
        <v>615</v>
      </c>
      <c r="F59" s="104">
        <v>263</v>
      </c>
      <c r="G59" s="161" t="s">
        <v>295</v>
      </c>
      <c r="H59" s="152"/>
      <c r="I59" s="153">
        <v>9966</v>
      </c>
      <c r="J59" s="153">
        <v>2961</v>
      </c>
      <c r="K59" s="153">
        <v>0</v>
      </c>
      <c r="L59" s="153">
        <v>937.65</v>
      </c>
      <c r="M59" s="153">
        <v>13864.65</v>
      </c>
      <c r="N59" s="152"/>
      <c r="O59" s="154">
        <v>3</v>
      </c>
      <c r="P59" s="155">
        <v>37842</v>
      </c>
      <c r="Q59" s="155">
        <v>0</v>
      </c>
      <c r="R59" s="155">
        <v>0</v>
      </c>
      <c r="S59" s="155">
        <v>2745</v>
      </c>
      <c r="T59" s="112">
        <v>40590</v>
      </c>
      <c r="U59" s="156"/>
      <c r="V59" s="157">
        <v>7.2580645161290314E-2</v>
      </c>
      <c r="W59" s="155">
        <v>0</v>
      </c>
      <c r="X59" s="155">
        <v>0.09</v>
      </c>
      <c r="Y59" s="155">
        <v>3.7963825917368833E-2</v>
      </c>
      <c r="Z59" s="155">
        <v>0</v>
      </c>
      <c r="AA59" s="158"/>
      <c r="AB59" s="157">
        <v>2</v>
      </c>
      <c r="AC59" s="157">
        <v>0</v>
      </c>
      <c r="AD59" s="155">
        <v>0</v>
      </c>
      <c r="AE59" s="155">
        <v>0</v>
      </c>
      <c r="AF59" s="155">
        <v>0</v>
      </c>
      <c r="AG59" s="159"/>
    </row>
    <row r="60" spans="1:33" ht="12.6" customHeight="1" x14ac:dyDescent="0.25">
      <c r="A60" s="104">
        <v>414</v>
      </c>
      <c r="B60" s="102">
        <v>414603603</v>
      </c>
      <c r="C60" s="103" t="s">
        <v>492</v>
      </c>
      <c r="D60" s="104">
        <v>603</v>
      </c>
      <c r="E60" s="103" t="s">
        <v>615</v>
      </c>
      <c r="F60" s="104">
        <v>603</v>
      </c>
      <c r="G60" s="161" t="s">
        <v>615</v>
      </c>
      <c r="H60" s="152"/>
      <c r="I60" s="153">
        <v>11544</v>
      </c>
      <c r="J60" s="153">
        <v>1305</v>
      </c>
      <c r="K60" s="153">
        <v>0</v>
      </c>
      <c r="L60" s="153">
        <v>937.65</v>
      </c>
      <c r="M60" s="153">
        <v>13786.65</v>
      </c>
      <c r="N60" s="152"/>
      <c r="O60" s="154">
        <v>81</v>
      </c>
      <c r="P60" s="155">
        <v>1015578</v>
      </c>
      <c r="Q60" s="155">
        <v>0</v>
      </c>
      <c r="R60" s="155">
        <v>0</v>
      </c>
      <c r="S60" s="155">
        <v>74115</v>
      </c>
      <c r="T60" s="112">
        <v>1089774</v>
      </c>
      <c r="U60" s="156"/>
      <c r="V60" s="157">
        <v>1.9596774193548374</v>
      </c>
      <c r="W60" s="155">
        <v>0</v>
      </c>
      <c r="X60" s="155">
        <v>0.09</v>
      </c>
      <c r="Y60" s="155">
        <v>5.7838400700545502E-2</v>
      </c>
      <c r="Z60" s="155">
        <v>0</v>
      </c>
      <c r="AA60" s="158"/>
      <c r="AB60" s="157">
        <v>0</v>
      </c>
      <c r="AC60" s="157">
        <v>0</v>
      </c>
      <c r="AD60" s="155">
        <v>0</v>
      </c>
      <c r="AE60" s="155">
        <v>0</v>
      </c>
      <c r="AF60" s="155">
        <v>0</v>
      </c>
      <c r="AG60" s="159"/>
    </row>
    <row r="61" spans="1:33" ht="12.6" customHeight="1" x14ac:dyDescent="0.25">
      <c r="A61" s="104">
        <v>414</v>
      </c>
      <c r="B61" s="102">
        <v>414603635</v>
      </c>
      <c r="C61" s="103" t="s">
        <v>492</v>
      </c>
      <c r="D61" s="104">
        <v>603</v>
      </c>
      <c r="E61" s="103" t="s">
        <v>615</v>
      </c>
      <c r="F61" s="104">
        <v>635</v>
      </c>
      <c r="G61" s="161" t="s">
        <v>397</v>
      </c>
      <c r="H61" s="152"/>
      <c r="I61" s="153">
        <v>10572</v>
      </c>
      <c r="J61" s="153">
        <v>4138</v>
      </c>
      <c r="K61" s="153">
        <v>0</v>
      </c>
      <c r="L61" s="153">
        <v>937.65</v>
      </c>
      <c r="M61" s="153">
        <v>15647.65</v>
      </c>
      <c r="N61" s="152"/>
      <c r="O61" s="154">
        <v>21</v>
      </c>
      <c r="P61" s="155">
        <v>301434</v>
      </c>
      <c r="Q61" s="155">
        <v>0</v>
      </c>
      <c r="R61" s="155">
        <v>0</v>
      </c>
      <c r="S61" s="155">
        <v>19215</v>
      </c>
      <c r="T61" s="112">
        <v>320670</v>
      </c>
      <c r="U61" s="156"/>
      <c r="V61" s="157">
        <v>0.50806451612903214</v>
      </c>
      <c r="W61" s="155">
        <v>0</v>
      </c>
      <c r="X61" s="155">
        <v>0.09</v>
      </c>
      <c r="Y61" s="155">
        <v>1.2711863097689432E-2</v>
      </c>
      <c r="Z61" s="155">
        <v>0</v>
      </c>
      <c r="AA61" s="158"/>
      <c r="AB61" s="157">
        <v>0</v>
      </c>
      <c r="AC61" s="157">
        <v>0</v>
      </c>
      <c r="AD61" s="155">
        <v>0</v>
      </c>
      <c r="AE61" s="155">
        <v>0</v>
      </c>
      <c r="AF61" s="155">
        <v>0</v>
      </c>
      <c r="AG61" s="159"/>
    </row>
    <row r="62" spans="1:33" ht="12.6" customHeight="1" x14ac:dyDescent="0.25">
      <c r="A62" s="104">
        <v>414</v>
      </c>
      <c r="B62" s="102">
        <v>414603715</v>
      </c>
      <c r="C62" s="103" t="s">
        <v>492</v>
      </c>
      <c r="D62" s="104">
        <v>603</v>
      </c>
      <c r="E62" s="103" t="s">
        <v>615</v>
      </c>
      <c r="F62" s="104">
        <v>715</v>
      </c>
      <c r="G62" s="161" t="s">
        <v>421</v>
      </c>
      <c r="H62" s="152"/>
      <c r="I62" s="153">
        <v>11538</v>
      </c>
      <c r="J62" s="153">
        <v>9936</v>
      </c>
      <c r="K62" s="153">
        <v>0</v>
      </c>
      <c r="L62" s="153">
        <v>937.65</v>
      </c>
      <c r="M62" s="153">
        <v>22411.65</v>
      </c>
      <c r="N62" s="152"/>
      <c r="O62" s="154">
        <v>8</v>
      </c>
      <c r="P62" s="155">
        <v>167632</v>
      </c>
      <c r="Q62" s="155">
        <v>0</v>
      </c>
      <c r="R62" s="155">
        <v>0</v>
      </c>
      <c r="S62" s="155">
        <v>7320</v>
      </c>
      <c r="T62" s="112">
        <v>174960</v>
      </c>
      <c r="U62" s="156"/>
      <c r="V62" s="157">
        <v>0.19354838709677422</v>
      </c>
      <c r="W62" s="155">
        <v>0</v>
      </c>
      <c r="X62" s="155">
        <v>0.09</v>
      </c>
      <c r="Y62" s="155">
        <v>7.5617218236185254E-3</v>
      </c>
      <c r="Z62" s="155">
        <v>0</v>
      </c>
      <c r="AA62" s="158"/>
      <c r="AB62" s="157">
        <v>0</v>
      </c>
      <c r="AC62" s="157">
        <v>0</v>
      </c>
      <c r="AD62" s="155">
        <v>0</v>
      </c>
      <c r="AE62" s="155">
        <v>0</v>
      </c>
      <c r="AF62" s="155">
        <v>0</v>
      </c>
      <c r="AG62" s="159"/>
    </row>
    <row r="63" spans="1:33" ht="12.6" customHeight="1" x14ac:dyDescent="0.25">
      <c r="A63" s="104">
        <v>416</v>
      </c>
      <c r="B63" s="102">
        <v>416035001</v>
      </c>
      <c r="C63" s="103" t="s">
        <v>493</v>
      </c>
      <c r="D63" s="104">
        <v>35</v>
      </c>
      <c r="E63" s="103" t="s">
        <v>67</v>
      </c>
      <c r="F63" s="104">
        <v>1</v>
      </c>
      <c r="G63" s="161" t="s">
        <v>33</v>
      </c>
      <c r="H63" s="152"/>
      <c r="I63" s="153">
        <v>11110.9152540226</v>
      </c>
      <c r="J63" s="153">
        <v>1982</v>
      </c>
      <c r="K63" s="153">
        <v>0</v>
      </c>
      <c r="L63" s="153">
        <v>937.65</v>
      </c>
      <c r="M63" s="153">
        <v>14030.5652540226</v>
      </c>
      <c r="N63" s="152"/>
      <c r="O63" s="154">
        <v>1</v>
      </c>
      <c r="P63" s="155">
        <v>13093</v>
      </c>
      <c r="Q63" s="155">
        <v>0</v>
      </c>
      <c r="R63" s="155">
        <v>0</v>
      </c>
      <c r="S63" s="155">
        <v>938</v>
      </c>
      <c r="T63" s="112">
        <v>14032</v>
      </c>
      <c r="U63" s="156"/>
      <c r="V63" s="157">
        <v>0</v>
      </c>
      <c r="W63" s="155">
        <v>0</v>
      </c>
      <c r="X63" s="155">
        <v>0.09</v>
      </c>
      <c r="Y63" s="155">
        <v>1.2621200321963627E-2</v>
      </c>
      <c r="Z63" s="155">
        <v>0</v>
      </c>
      <c r="AA63" s="158"/>
      <c r="AB63" s="157">
        <v>0</v>
      </c>
      <c r="AC63" s="157">
        <v>0</v>
      </c>
      <c r="AD63" s="155">
        <v>0</v>
      </c>
      <c r="AE63" s="155">
        <v>0</v>
      </c>
      <c r="AF63" s="155">
        <v>0</v>
      </c>
      <c r="AG63" s="159"/>
    </row>
    <row r="64" spans="1:33" ht="12.6" customHeight="1" x14ac:dyDescent="0.25">
      <c r="A64" s="104">
        <v>416</v>
      </c>
      <c r="B64" s="102">
        <v>416035035</v>
      </c>
      <c r="C64" s="103" t="s">
        <v>493</v>
      </c>
      <c r="D64" s="104">
        <v>35</v>
      </c>
      <c r="E64" s="103" t="s">
        <v>67</v>
      </c>
      <c r="F64" s="104">
        <v>35</v>
      </c>
      <c r="G64" s="161" t="s">
        <v>67</v>
      </c>
      <c r="H64" s="152"/>
      <c r="I64" s="153">
        <v>13597</v>
      </c>
      <c r="J64" s="153">
        <v>4878</v>
      </c>
      <c r="K64" s="153">
        <v>0</v>
      </c>
      <c r="L64" s="153">
        <v>937.65</v>
      </c>
      <c r="M64" s="153">
        <v>19412.650000000001</v>
      </c>
      <c r="N64" s="152"/>
      <c r="O64" s="154">
        <v>557</v>
      </c>
      <c r="P64" s="155">
        <v>10290575</v>
      </c>
      <c r="Q64" s="155">
        <v>0</v>
      </c>
      <c r="R64" s="155">
        <v>0</v>
      </c>
      <c r="S64" s="155">
        <v>522466</v>
      </c>
      <c r="T64" s="112">
        <v>10813598</v>
      </c>
      <c r="U64" s="156"/>
      <c r="V64" s="157">
        <v>0</v>
      </c>
      <c r="W64" s="155">
        <v>0</v>
      </c>
      <c r="X64" s="155">
        <v>0.09</v>
      </c>
      <c r="Y64" s="155">
        <v>0.15529279493918327</v>
      </c>
      <c r="Z64" s="155">
        <v>0</v>
      </c>
      <c r="AA64" s="158"/>
      <c r="AB64" s="157">
        <v>0</v>
      </c>
      <c r="AC64" s="157">
        <v>0</v>
      </c>
      <c r="AD64" s="155">
        <v>0</v>
      </c>
      <c r="AE64" s="155">
        <v>0</v>
      </c>
      <c r="AF64" s="155">
        <v>0</v>
      </c>
      <c r="AG64" s="159"/>
    </row>
    <row r="65" spans="1:33" ht="12.6" customHeight="1" x14ac:dyDescent="0.25">
      <c r="A65" s="104">
        <v>416</v>
      </c>
      <c r="B65" s="102">
        <v>416035044</v>
      </c>
      <c r="C65" s="103" t="s">
        <v>493</v>
      </c>
      <c r="D65" s="104">
        <v>35</v>
      </c>
      <c r="E65" s="103" t="s">
        <v>67</v>
      </c>
      <c r="F65" s="104">
        <v>44</v>
      </c>
      <c r="G65" s="161" t="s">
        <v>76</v>
      </c>
      <c r="H65" s="152"/>
      <c r="I65" s="153">
        <v>12780</v>
      </c>
      <c r="J65" s="153">
        <v>54</v>
      </c>
      <c r="K65" s="153">
        <v>0</v>
      </c>
      <c r="L65" s="153">
        <v>937.65</v>
      </c>
      <c r="M65" s="153">
        <v>13771.65</v>
      </c>
      <c r="N65" s="152"/>
      <c r="O65" s="154">
        <v>7</v>
      </c>
      <c r="P65" s="155">
        <v>89838</v>
      </c>
      <c r="Q65" s="155">
        <v>0</v>
      </c>
      <c r="R65" s="155">
        <v>0</v>
      </c>
      <c r="S65" s="155">
        <v>6566</v>
      </c>
      <c r="T65" s="112">
        <v>96411</v>
      </c>
      <c r="U65" s="156"/>
      <c r="V65" s="157">
        <v>0</v>
      </c>
      <c r="W65" s="155">
        <v>0</v>
      </c>
      <c r="X65" s="155">
        <v>0.09</v>
      </c>
      <c r="Y65" s="155">
        <v>6.5659390812220414E-2</v>
      </c>
      <c r="Z65" s="155">
        <v>0</v>
      </c>
      <c r="AA65" s="158"/>
      <c r="AB65" s="157">
        <v>0</v>
      </c>
      <c r="AC65" s="157">
        <v>0</v>
      </c>
      <c r="AD65" s="155">
        <v>0</v>
      </c>
      <c r="AE65" s="155">
        <v>0</v>
      </c>
      <c r="AF65" s="155">
        <v>0</v>
      </c>
      <c r="AG65" s="159"/>
    </row>
    <row r="66" spans="1:33" ht="12.6" customHeight="1" x14ac:dyDescent="0.25">
      <c r="A66" s="104">
        <v>416</v>
      </c>
      <c r="B66" s="102">
        <v>416035049</v>
      </c>
      <c r="C66" s="103" t="s">
        <v>493</v>
      </c>
      <c r="D66" s="104">
        <v>35</v>
      </c>
      <c r="E66" s="103" t="s">
        <v>67</v>
      </c>
      <c r="F66" s="104">
        <v>49</v>
      </c>
      <c r="G66" s="161" t="s">
        <v>81</v>
      </c>
      <c r="H66" s="152"/>
      <c r="I66" s="153">
        <v>12835.73758161946</v>
      </c>
      <c r="J66" s="153">
        <v>15462</v>
      </c>
      <c r="K66" s="153">
        <v>0</v>
      </c>
      <c r="L66" s="153">
        <v>937.65</v>
      </c>
      <c r="M66" s="153">
        <v>29235.387581619463</v>
      </c>
      <c r="N66" s="152"/>
      <c r="O66" s="154">
        <v>1</v>
      </c>
      <c r="P66" s="155">
        <v>28298</v>
      </c>
      <c r="Q66" s="155">
        <v>0</v>
      </c>
      <c r="R66" s="155">
        <v>0</v>
      </c>
      <c r="S66" s="155">
        <v>938</v>
      </c>
      <c r="T66" s="112">
        <v>29237</v>
      </c>
      <c r="U66" s="156"/>
      <c r="V66" s="157">
        <v>0</v>
      </c>
      <c r="W66" s="155">
        <v>0</v>
      </c>
      <c r="X66" s="155">
        <v>0.09</v>
      </c>
      <c r="Y66" s="155">
        <v>7.1354825869973451E-2</v>
      </c>
      <c r="Z66" s="155">
        <v>0</v>
      </c>
      <c r="AA66" s="158"/>
      <c r="AB66" s="157">
        <v>0</v>
      </c>
      <c r="AC66" s="157">
        <v>0</v>
      </c>
      <c r="AD66" s="155">
        <v>0</v>
      </c>
      <c r="AE66" s="155">
        <v>0</v>
      </c>
      <c r="AF66" s="155">
        <v>0</v>
      </c>
      <c r="AG66" s="159"/>
    </row>
    <row r="67" spans="1:33" ht="12.6" customHeight="1" x14ac:dyDescent="0.25">
      <c r="A67" s="104">
        <v>416</v>
      </c>
      <c r="B67" s="102">
        <v>416035073</v>
      </c>
      <c r="C67" s="103" t="s">
        <v>493</v>
      </c>
      <c r="D67" s="104">
        <v>35</v>
      </c>
      <c r="E67" s="103" t="s">
        <v>67</v>
      </c>
      <c r="F67" s="104">
        <v>73</v>
      </c>
      <c r="G67" s="161" t="s">
        <v>105</v>
      </c>
      <c r="H67" s="152"/>
      <c r="I67" s="153">
        <v>16825</v>
      </c>
      <c r="J67" s="153">
        <v>11035</v>
      </c>
      <c r="K67" s="153">
        <v>0</v>
      </c>
      <c r="L67" s="153">
        <v>937.65</v>
      </c>
      <c r="M67" s="153">
        <v>28797.65</v>
      </c>
      <c r="N67" s="152"/>
      <c r="O67" s="154">
        <v>3</v>
      </c>
      <c r="P67" s="155">
        <v>83580</v>
      </c>
      <c r="Q67" s="155">
        <v>0</v>
      </c>
      <c r="R67" s="155">
        <v>0</v>
      </c>
      <c r="S67" s="155">
        <v>2814</v>
      </c>
      <c r="T67" s="112">
        <v>86397</v>
      </c>
      <c r="U67" s="156"/>
      <c r="V67" s="157">
        <v>0</v>
      </c>
      <c r="W67" s="155">
        <v>0</v>
      </c>
      <c r="X67" s="155">
        <v>0.09</v>
      </c>
      <c r="Y67" s="155">
        <v>1.0550246967972254E-2</v>
      </c>
      <c r="Z67" s="155">
        <v>0</v>
      </c>
      <c r="AA67" s="158"/>
      <c r="AB67" s="157">
        <v>0</v>
      </c>
      <c r="AC67" s="157">
        <v>0</v>
      </c>
      <c r="AD67" s="155">
        <v>0</v>
      </c>
      <c r="AE67" s="155">
        <v>0</v>
      </c>
      <c r="AF67" s="155">
        <v>0</v>
      </c>
      <c r="AG67" s="159"/>
    </row>
    <row r="68" spans="1:33" ht="12.6" customHeight="1" x14ac:dyDescent="0.25">
      <c r="A68" s="104">
        <v>416</v>
      </c>
      <c r="B68" s="102">
        <v>416035220</v>
      </c>
      <c r="C68" s="103" t="s">
        <v>493</v>
      </c>
      <c r="D68" s="104">
        <v>35</v>
      </c>
      <c r="E68" s="103" t="s">
        <v>67</v>
      </c>
      <c r="F68" s="104">
        <v>220</v>
      </c>
      <c r="G68" s="161" t="s">
        <v>252</v>
      </c>
      <c r="H68" s="152"/>
      <c r="I68" s="153">
        <v>11691.573738218611</v>
      </c>
      <c r="J68" s="153">
        <v>5048</v>
      </c>
      <c r="K68" s="153">
        <v>0</v>
      </c>
      <c r="L68" s="153">
        <v>937.65</v>
      </c>
      <c r="M68" s="153">
        <v>17677.223738218614</v>
      </c>
      <c r="N68" s="152"/>
      <c r="O68" s="154">
        <v>1</v>
      </c>
      <c r="P68" s="155">
        <v>16740</v>
      </c>
      <c r="Q68" s="155">
        <v>0</v>
      </c>
      <c r="R68" s="155">
        <v>0</v>
      </c>
      <c r="S68" s="155">
        <v>938</v>
      </c>
      <c r="T68" s="112">
        <v>17679</v>
      </c>
      <c r="U68" s="156"/>
      <c r="V68" s="157">
        <v>0</v>
      </c>
      <c r="W68" s="155">
        <v>0</v>
      </c>
      <c r="X68" s="155">
        <v>0.09</v>
      </c>
      <c r="Y68" s="155">
        <v>1.5440183740943523E-2</v>
      </c>
      <c r="Z68" s="155">
        <v>0</v>
      </c>
      <c r="AA68" s="158"/>
      <c r="AB68" s="157">
        <v>0</v>
      </c>
      <c r="AC68" s="157">
        <v>0</v>
      </c>
      <c r="AD68" s="155">
        <v>0</v>
      </c>
      <c r="AE68" s="155">
        <v>0</v>
      </c>
      <c r="AF68" s="155">
        <v>0</v>
      </c>
      <c r="AG68" s="159"/>
    </row>
    <row r="69" spans="1:33" ht="12.6" customHeight="1" x14ac:dyDescent="0.25">
      <c r="A69" s="104">
        <v>416</v>
      </c>
      <c r="B69" s="102">
        <v>416035244</v>
      </c>
      <c r="C69" s="103" t="s">
        <v>493</v>
      </c>
      <c r="D69" s="104">
        <v>35</v>
      </c>
      <c r="E69" s="103" t="s">
        <v>67</v>
      </c>
      <c r="F69" s="104">
        <v>244</v>
      </c>
      <c r="G69" s="161" t="s">
        <v>276</v>
      </c>
      <c r="H69" s="152"/>
      <c r="I69" s="153">
        <v>13892</v>
      </c>
      <c r="J69" s="153">
        <v>5179</v>
      </c>
      <c r="K69" s="153">
        <v>0</v>
      </c>
      <c r="L69" s="153">
        <v>937.65</v>
      </c>
      <c r="M69" s="153">
        <v>20008.650000000001</v>
      </c>
      <c r="N69" s="152"/>
      <c r="O69" s="154">
        <v>6</v>
      </c>
      <c r="P69" s="155">
        <v>114426</v>
      </c>
      <c r="Q69" s="155">
        <v>0</v>
      </c>
      <c r="R69" s="155">
        <v>0</v>
      </c>
      <c r="S69" s="155">
        <v>5628</v>
      </c>
      <c r="T69" s="112">
        <v>120060</v>
      </c>
      <c r="U69" s="156"/>
      <c r="V69" s="157">
        <v>0</v>
      </c>
      <c r="W69" s="155">
        <v>0</v>
      </c>
      <c r="X69" s="155">
        <v>0.09</v>
      </c>
      <c r="Y69" s="155">
        <v>0.11956945299035214</v>
      </c>
      <c r="Z69" s="155">
        <v>0</v>
      </c>
      <c r="AA69" s="158"/>
      <c r="AB69" s="157">
        <v>0</v>
      </c>
      <c r="AC69" s="157">
        <v>0</v>
      </c>
      <c r="AD69" s="155">
        <v>0</v>
      </c>
      <c r="AE69" s="155">
        <v>0</v>
      </c>
      <c r="AF69" s="155">
        <v>0</v>
      </c>
      <c r="AG69" s="159"/>
    </row>
    <row r="70" spans="1:33" ht="12.6" customHeight="1" x14ac:dyDescent="0.25">
      <c r="A70" s="104">
        <v>416</v>
      </c>
      <c r="B70" s="102">
        <v>416035285</v>
      </c>
      <c r="C70" s="103" t="s">
        <v>493</v>
      </c>
      <c r="D70" s="104">
        <v>35</v>
      </c>
      <c r="E70" s="103" t="s">
        <v>67</v>
      </c>
      <c r="F70" s="104">
        <v>285</v>
      </c>
      <c r="G70" s="161" t="s">
        <v>317</v>
      </c>
      <c r="H70" s="152"/>
      <c r="I70" s="153">
        <v>11260</v>
      </c>
      <c r="J70" s="153">
        <v>3206</v>
      </c>
      <c r="K70" s="153">
        <v>0</v>
      </c>
      <c r="L70" s="153">
        <v>937.65</v>
      </c>
      <c r="M70" s="153">
        <v>15403.65</v>
      </c>
      <c r="N70" s="152"/>
      <c r="O70" s="154">
        <v>3</v>
      </c>
      <c r="P70" s="155">
        <v>43398</v>
      </c>
      <c r="Q70" s="155">
        <v>0</v>
      </c>
      <c r="R70" s="155">
        <v>0</v>
      </c>
      <c r="S70" s="155">
        <v>2814</v>
      </c>
      <c r="T70" s="112">
        <v>46215</v>
      </c>
      <c r="U70" s="156"/>
      <c r="V70" s="157">
        <v>0</v>
      </c>
      <c r="W70" s="155">
        <v>0</v>
      </c>
      <c r="X70" s="155">
        <v>0.09</v>
      </c>
      <c r="Y70" s="155">
        <v>3.7068308493911219E-2</v>
      </c>
      <c r="Z70" s="155">
        <v>0</v>
      </c>
      <c r="AA70" s="158"/>
      <c r="AB70" s="157">
        <v>0</v>
      </c>
      <c r="AC70" s="157">
        <v>0</v>
      </c>
      <c r="AD70" s="155">
        <v>0</v>
      </c>
      <c r="AE70" s="155">
        <v>0</v>
      </c>
      <c r="AF70" s="155">
        <v>0</v>
      </c>
      <c r="AG70" s="159"/>
    </row>
    <row r="71" spans="1:33" ht="12.6" customHeight="1" x14ac:dyDescent="0.25">
      <c r="A71" s="104">
        <v>416</v>
      </c>
      <c r="B71" s="102">
        <v>416035305</v>
      </c>
      <c r="C71" s="103" t="s">
        <v>493</v>
      </c>
      <c r="D71" s="104">
        <v>35</v>
      </c>
      <c r="E71" s="103" t="s">
        <v>67</v>
      </c>
      <c r="F71" s="104">
        <v>305</v>
      </c>
      <c r="G71" s="161" t="s">
        <v>337</v>
      </c>
      <c r="H71" s="152"/>
      <c r="I71" s="153">
        <v>16181</v>
      </c>
      <c r="J71" s="153">
        <v>6026</v>
      </c>
      <c r="K71" s="153">
        <v>0</v>
      </c>
      <c r="L71" s="153">
        <v>937.65</v>
      </c>
      <c r="M71" s="153">
        <v>23144.65</v>
      </c>
      <c r="N71" s="152"/>
      <c r="O71" s="154">
        <v>1</v>
      </c>
      <c r="P71" s="155">
        <v>22207</v>
      </c>
      <c r="Q71" s="155">
        <v>0</v>
      </c>
      <c r="R71" s="155">
        <v>0</v>
      </c>
      <c r="S71" s="155">
        <v>938</v>
      </c>
      <c r="T71" s="112">
        <v>23146</v>
      </c>
      <c r="U71" s="156"/>
      <c r="V71" s="157">
        <v>0</v>
      </c>
      <c r="W71" s="155">
        <v>0</v>
      </c>
      <c r="X71" s="155">
        <v>0.09</v>
      </c>
      <c r="Y71" s="155">
        <v>1.698660017520489E-2</v>
      </c>
      <c r="Z71" s="155">
        <v>0</v>
      </c>
      <c r="AA71" s="158"/>
      <c r="AB71" s="157">
        <v>0</v>
      </c>
      <c r="AC71" s="157">
        <v>0</v>
      </c>
      <c r="AD71" s="155">
        <v>0</v>
      </c>
      <c r="AE71" s="155">
        <v>0</v>
      </c>
      <c r="AF71" s="155">
        <v>0</v>
      </c>
      <c r="AG71" s="159"/>
    </row>
    <row r="72" spans="1:33" ht="12.6" customHeight="1" x14ac:dyDescent="0.25">
      <c r="A72" s="104">
        <v>416</v>
      </c>
      <c r="B72" s="102">
        <v>416035307</v>
      </c>
      <c r="C72" s="103" t="s">
        <v>493</v>
      </c>
      <c r="D72" s="104">
        <v>35</v>
      </c>
      <c r="E72" s="103" t="s">
        <v>67</v>
      </c>
      <c r="F72" s="104">
        <v>307</v>
      </c>
      <c r="G72" s="161" t="s">
        <v>339</v>
      </c>
      <c r="H72" s="152"/>
      <c r="I72" s="153">
        <v>11260</v>
      </c>
      <c r="J72" s="153">
        <v>4752</v>
      </c>
      <c r="K72" s="153">
        <v>0</v>
      </c>
      <c r="L72" s="153">
        <v>937.65</v>
      </c>
      <c r="M72" s="153">
        <v>16949.650000000001</v>
      </c>
      <c r="N72" s="152"/>
      <c r="O72" s="154">
        <v>1</v>
      </c>
      <c r="P72" s="155">
        <v>16012</v>
      </c>
      <c r="Q72" s="155">
        <v>0</v>
      </c>
      <c r="R72" s="155">
        <v>0</v>
      </c>
      <c r="S72" s="155">
        <v>938</v>
      </c>
      <c r="T72" s="112">
        <v>16951</v>
      </c>
      <c r="U72" s="156"/>
      <c r="V72" s="157">
        <v>0</v>
      </c>
      <c r="W72" s="155">
        <v>0</v>
      </c>
      <c r="X72" s="155">
        <v>0.09</v>
      </c>
      <c r="Y72" s="155">
        <v>1.1611837162720424E-2</v>
      </c>
      <c r="Z72" s="155">
        <v>0</v>
      </c>
      <c r="AA72" s="158"/>
      <c r="AB72" s="157">
        <v>0</v>
      </c>
      <c r="AC72" s="157">
        <v>0</v>
      </c>
      <c r="AD72" s="155">
        <v>0</v>
      </c>
      <c r="AE72" s="155">
        <v>0</v>
      </c>
      <c r="AF72" s="155">
        <v>0</v>
      </c>
      <c r="AG72" s="159"/>
    </row>
    <row r="73" spans="1:33" ht="12.6" customHeight="1" x14ac:dyDescent="0.25">
      <c r="A73" s="104">
        <v>417</v>
      </c>
      <c r="B73" s="102">
        <v>417035035</v>
      </c>
      <c r="C73" s="103" t="s">
        <v>494</v>
      </c>
      <c r="D73" s="104">
        <v>35</v>
      </c>
      <c r="E73" s="103" t="s">
        <v>67</v>
      </c>
      <c r="F73" s="104">
        <v>35</v>
      </c>
      <c r="G73" s="161" t="s">
        <v>67</v>
      </c>
      <c r="H73" s="152"/>
      <c r="I73" s="153">
        <v>13531</v>
      </c>
      <c r="J73" s="153">
        <v>4854</v>
      </c>
      <c r="K73" s="153">
        <v>0</v>
      </c>
      <c r="L73" s="153">
        <v>937.65</v>
      </c>
      <c r="M73" s="153">
        <v>19322.650000000001</v>
      </c>
      <c r="N73" s="152"/>
      <c r="O73" s="154">
        <v>313</v>
      </c>
      <c r="P73" s="155">
        <v>5754505</v>
      </c>
      <c r="Q73" s="155">
        <v>0</v>
      </c>
      <c r="R73" s="155">
        <v>0</v>
      </c>
      <c r="S73" s="155">
        <v>293594</v>
      </c>
      <c r="T73" s="112">
        <v>6048412</v>
      </c>
      <c r="U73" s="156"/>
      <c r="V73" s="157">
        <v>0</v>
      </c>
      <c r="W73" s="155">
        <v>0</v>
      </c>
      <c r="X73" s="155">
        <v>0.09</v>
      </c>
      <c r="Y73" s="155">
        <v>0.15529279493918327</v>
      </c>
      <c r="Z73" s="155">
        <v>0</v>
      </c>
      <c r="AA73" s="158"/>
      <c r="AB73" s="157">
        <v>0</v>
      </c>
      <c r="AC73" s="157">
        <v>0</v>
      </c>
      <c r="AD73" s="155">
        <v>0</v>
      </c>
      <c r="AE73" s="155">
        <v>0</v>
      </c>
      <c r="AF73" s="155">
        <v>0</v>
      </c>
      <c r="AG73" s="159"/>
    </row>
    <row r="74" spans="1:33" ht="12.6" customHeight="1" x14ac:dyDescent="0.25">
      <c r="A74" s="104">
        <v>417</v>
      </c>
      <c r="B74" s="102">
        <v>417035044</v>
      </c>
      <c r="C74" s="103" t="s">
        <v>494</v>
      </c>
      <c r="D74" s="104">
        <v>35</v>
      </c>
      <c r="E74" s="103" t="s">
        <v>67</v>
      </c>
      <c r="F74" s="104">
        <v>44</v>
      </c>
      <c r="G74" s="161" t="s">
        <v>76</v>
      </c>
      <c r="H74" s="152"/>
      <c r="I74" s="153">
        <v>13120.546869664635</v>
      </c>
      <c r="J74" s="153">
        <v>55</v>
      </c>
      <c r="K74" s="153">
        <v>0</v>
      </c>
      <c r="L74" s="153">
        <v>937.65</v>
      </c>
      <c r="M74" s="153">
        <v>14113.196869664635</v>
      </c>
      <c r="N74" s="152"/>
      <c r="O74" s="154">
        <v>2</v>
      </c>
      <c r="P74" s="155">
        <v>26352</v>
      </c>
      <c r="Q74" s="155">
        <v>0</v>
      </c>
      <c r="R74" s="155">
        <v>0</v>
      </c>
      <c r="S74" s="155">
        <v>1876</v>
      </c>
      <c r="T74" s="112">
        <v>28230</v>
      </c>
      <c r="U74" s="156"/>
      <c r="V74" s="157">
        <v>0</v>
      </c>
      <c r="W74" s="155">
        <v>0</v>
      </c>
      <c r="X74" s="155">
        <v>0.09</v>
      </c>
      <c r="Y74" s="155">
        <v>6.5659390812220414E-2</v>
      </c>
      <c r="Z74" s="155">
        <v>0</v>
      </c>
      <c r="AA74" s="158"/>
      <c r="AB74" s="157">
        <v>0</v>
      </c>
      <c r="AC74" s="157">
        <v>0</v>
      </c>
      <c r="AD74" s="155">
        <v>0</v>
      </c>
      <c r="AE74" s="155">
        <v>0</v>
      </c>
      <c r="AF74" s="155">
        <v>0</v>
      </c>
      <c r="AG74" s="159"/>
    </row>
    <row r="75" spans="1:33" ht="12.6" customHeight="1" x14ac:dyDescent="0.25">
      <c r="A75" s="104">
        <v>417</v>
      </c>
      <c r="B75" s="102">
        <v>417035100</v>
      </c>
      <c r="C75" s="103" t="s">
        <v>494</v>
      </c>
      <c r="D75" s="104">
        <v>35</v>
      </c>
      <c r="E75" s="103" t="s">
        <v>67</v>
      </c>
      <c r="F75" s="104">
        <v>100</v>
      </c>
      <c r="G75" s="161" t="s">
        <v>132</v>
      </c>
      <c r="H75" s="152"/>
      <c r="I75" s="153">
        <v>14633</v>
      </c>
      <c r="J75" s="153">
        <v>6631</v>
      </c>
      <c r="K75" s="153">
        <v>0</v>
      </c>
      <c r="L75" s="153">
        <v>937.65</v>
      </c>
      <c r="M75" s="153">
        <v>22201.65</v>
      </c>
      <c r="N75" s="152"/>
      <c r="O75" s="154">
        <v>4</v>
      </c>
      <c r="P75" s="155">
        <v>85056</v>
      </c>
      <c r="Q75" s="155">
        <v>0</v>
      </c>
      <c r="R75" s="155">
        <v>0</v>
      </c>
      <c r="S75" s="155">
        <v>3752</v>
      </c>
      <c r="T75" s="112">
        <v>88812</v>
      </c>
      <c r="U75" s="156"/>
      <c r="V75" s="157">
        <v>0</v>
      </c>
      <c r="W75" s="155">
        <v>0</v>
      </c>
      <c r="X75" s="155">
        <v>0.09</v>
      </c>
      <c r="Y75" s="155">
        <v>3.2468123300227553E-2</v>
      </c>
      <c r="Z75" s="155">
        <v>0</v>
      </c>
      <c r="AA75" s="158"/>
      <c r="AB75" s="157">
        <v>0</v>
      </c>
      <c r="AC75" s="157">
        <v>0</v>
      </c>
      <c r="AD75" s="155">
        <v>0</v>
      </c>
      <c r="AE75" s="155">
        <v>0</v>
      </c>
      <c r="AF75" s="155">
        <v>0</v>
      </c>
      <c r="AG75" s="159"/>
    </row>
    <row r="76" spans="1:33" ht="12.6" customHeight="1" x14ac:dyDescent="0.25">
      <c r="A76" s="104">
        <v>417</v>
      </c>
      <c r="B76" s="102">
        <v>417035133</v>
      </c>
      <c r="C76" s="103" t="s">
        <v>494</v>
      </c>
      <c r="D76" s="104">
        <v>35</v>
      </c>
      <c r="E76" s="103" t="s">
        <v>67</v>
      </c>
      <c r="F76" s="104">
        <v>133</v>
      </c>
      <c r="G76" s="161" t="s">
        <v>165</v>
      </c>
      <c r="H76" s="152"/>
      <c r="I76" s="153">
        <v>7008</v>
      </c>
      <c r="J76" s="153">
        <v>1378</v>
      </c>
      <c r="K76" s="153">
        <v>0</v>
      </c>
      <c r="L76" s="153">
        <v>937.65</v>
      </c>
      <c r="M76" s="153">
        <v>9323.65</v>
      </c>
      <c r="N76" s="152"/>
      <c r="O76" s="154">
        <v>2</v>
      </c>
      <c r="P76" s="155">
        <v>16772</v>
      </c>
      <c r="Q76" s="155">
        <v>0</v>
      </c>
      <c r="R76" s="155">
        <v>0</v>
      </c>
      <c r="S76" s="155">
        <v>1876</v>
      </c>
      <c r="T76" s="112">
        <v>18650</v>
      </c>
      <c r="U76" s="156"/>
      <c r="V76" s="157">
        <v>0</v>
      </c>
      <c r="W76" s="155">
        <v>0</v>
      </c>
      <c r="X76" s="155">
        <v>0.09</v>
      </c>
      <c r="Y76" s="155">
        <v>3.1598145961991744E-2</v>
      </c>
      <c r="Z76" s="155">
        <v>0</v>
      </c>
      <c r="AA76" s="158"/>
      <c r="AB76" s="157">
        <v>0</v>
      </c>
      <c r="AC76" s="157">
        <v>0</v>
      </c>
      <c r="AD76" s="155">
        <v>0</v>
      </c>
      <c r="AE76" s="155">
        <v>0</v>
      </c>
      <c r="AF76" s="155">
        <v>0</v>
      </c>
      <c r="AG76" s="159"/>
    </row>
    <row r="77" spans="1:33" ht="12.6" customHeight="1" x14ac:dyDescent="0.25">
      <c r="A77" s="104">
        <v>417</v>
      </c>
      <c r="B77" s="102">
        <v>417035220</v>
      </c>
      <c r="C77" s="103" t="s">
        <v>494</v>
      </c>
      <c r="D77" s="104">
        <v>35</v>
      </c>
      <c r="E77" s="103" t="s">
        <v>67</v>
      </c>
      <c r="F77" s="104">
        <v>220</v>
      </c>
      <c r="G77" s="161" t="s">
        <v>252</v>
      </c>
      <c r="H77" s="152"/>
      <c r="I77" s="153">
        <v>11691.573738218611</v>
      </c>
      <c r="J77" s="153">
        <v>5048</v>
      </c>
      <c r="K77" s="153">
        <v>0</v>
      </c>
      <c r="L77" s="153">
        <v>937.65</v>
      </c>
      <c r="M77" s="153">
        <v>17677.223738218614</v>
      </c>
      <c r="N77" s="152"/>
      <c r="O77" s="154">
        <v>1</v>
      </c>
      <c r="P77" s="155">
        <v>16740</v>
      </c>
      <c r="Q77" s="155">
        <v>0</v>
      </c>
      <c r="R77" s="155">
        <v>0</v>
      </c>
      <c r="S77" s="155">
        <v>938</v>
      </c>
      <c r="T77" s="112">
        <v>17679</v>
      </c>
      <c r="U77" s="156"/>
      <c r="V77" s="157">
        <v>0</v>
      </c>
      <c r="W77" s="155">
        <v>0</v>
      </c>
      <c r="X77" s="155">
        <v>0.09</v>
      </c>
      <c r="Y77" s="155">
        <v>1.5440183740943523E-2</v>
      </c>
      <c r="Z77" s="155">
        <v>0</v>
      </c>
      <c r="AA77" s="158"/>
      <c r="AB77" s="157">
        <v>0</v>
      </c>
      <c r="AC77" s="157">
        <v>0</v>
      </c>
      <c r="AD77" s="155">
        <v>0</v>
      </c>
      <c r="AE77" s="155">
        <v>0</v>
      </c>
      <c r="AF77" s="155">
        <v>0</v>
      </c>
      <c r="AG77" s="159"/>
    </row>
    <row r="78" spans="1:33" ht="12.6" customHeight="1" x14ac:dyDescent="0.25">
      <c r="A78" s="104">
        <v>417</v>
      </c>
      <c r="B78" s="102">
        <v>417035243</v>
      </c>
      <c r="C78" s="103" t="s">
        <v>494</v>
      </c>
      <c r="D78" s="104">
        <v>35</v>
      </c>
      <c r="E78" s="103" t="s">
        <v>67</v>
      </c>
      <c r="F78" s="104">
        <v>243</v>
      </c>
      <c r="G78" s="161" t="s">
        <v>275</v>
      </c>
      <c r="H78" s="152"/>
      <c r="I78" s="153">
        <v>13081.185426445938</v>
      </c>
      <c r="J78" s="153">
        <v>3092</v>
      </c>
      <c r="K78" s="153">
        <v>0</v>
      </c>
      <c r="L78" s="153">
        <v>937.65</v>
      </c>
      <c r="M78" s="153">
        <v>17110.835426445938</v>
      </c>
      <c r="N78" s="152"/>
      <c r="O78" s="154">
        <v>1</v>
      </c>
      <c r="P78" s="155">
        <v>16173</v>
      </c>
      <c r="Q78" s="155">
        <v>0</v>
      </c>
      <c r="R78" s="155">
        <v>0</v>
      </c>
      <c r="S78" s="155">
        <v>938</v>
      </c>
      <c r="T78" s="112">
        <v>17112</v>
      </c>
      <c r="U78" s="156"/>
      <c r="V78" s="157">
        <v>0</v>
      </c>
      <c r="W78" s="155">
        <v>0</v>
      </c>
      <c r="X78" s="155">
        <v>0.09</v>
      </c>
      <c r="Y78" s="155">
        <v>5.231940623182595E-3</v>
      </c>
      <c r="Z78" s="155">
        <v>0</v>
      </c>
      <c r="AA78" s="158"/>
      <c r="AB78" s="157">
        <v>0</v>
      </c>
      <c r="AC78" s="157">
        <v>0</v>
      </c>
      <c r="AD78" s="155">
        <v>0</v>
      </c>
      <c r="AE78" s="155">
        <v>0</v>
      </c>
      <c r="AF78" s="155">
        <v>0</v>
      </c>
      <c r="AG78" s="159"/>
    </row>
    <row r="79" spans="1:33" ht="12.6" customHeight="1" x14ac:dyDescent="0.25">
      <c r="A79" s="104">
        <v>417</v>
      </c>
      <c r="B79" s="102">
        <v>417035244</v>
      </c>
      <c r="C79" s="103" t="s">
        <v>494</v>
      </c>
      <c r="D79" s="104">
        <v>35</v>
      </c>
      <c r="E79" s="103" t="s">
        <v>67</v>
      </c>
      <c r="F79" s="104">
        <v>244</v>
      </c>
      <c r="G79" s="161" t="s">
        <v>276</v>
      </c>
      <c r="H79" s="152"/>
      <c r="I79" s="153">
        <v>12861</v>
      </c>
      <c r="J79" s="153">
        <v>4795</v>
      </c>
      <c r="K79" s="153">
        <v>0</v>
      </c>
      <c r="L79" s="153">
        <v>937.65</v>
      </c>
      <c r="M79" s="153">
        <v>18593.650000000001</v>
      </c>
      <c r="N79" s="152"/>
      <c r="O79" s="154">
        <v>6</v>
      </c>
      <c r="P79" s="155">
        <v>105936</v>
      </c>
      <c r="Q79" s="155">
        <v>0</v>
      </c>
      <c r="R79" s="155">
        <v>0</v>
      </c>
      <c r="S79" s="155">
        <v>5628</v>
      </c>
      <c r="T79" s="112">
        <v>111570</v>
      </c>
      <c r="U79" s="156"/>
      <c r="V79" s="157">
        <v>0</v>
      </c>
      <c r="W79" s="155">
        <v>0</v>
      </c>
      <c r="X79" s="155">
        <v>0.09</v>
      </c>
      <c r="Y79" s="155">
        <v>0.11956945299035214</v>
      </c>
      <c r="Z79" s="155">
        <v>0</v>
      </c>
      <c r="AA79" s="158"/>
      <c r="AB79" s="157">
        <v>2</v>
      </c>
      <c r="AC79" s="157">
        <v>1.3388634757465556</v>
      </c>
      <c r="AD79" s="155">
        <v>24894</v>
      </c>
      <c r="AE79" s="155">
        <v>0</v>
      </c>
      <c r="AF79" s="155">
        <v>0</v>
      </c>
      <c r="AG79" s="159"/>
    </row>
    <row r="80" spans="1:33" ht="12.6" customHeight="1" x14ac:dyDescent="0.25">
      <c r="A80" s="104">
        <v>417</v>
      </c>
      <c r="B80" s="102">
        <v>417035258</v>
      </c>
      <c r="C80" s="103" t="s">
        <v>494</v>
      </c>
      <c r="D80" s="104">
        <v>35</v>
      </c>
      <c r="E80" s="103" t="s">
        <v>67</v>
      </c>
      <c r="F80" s="104">
        <v>258</v>
      </c>
      <c r="G80" s="161" t="s">
        <v>290</v>
      </c>
      <c r="H80" s="152"/>
      <c r="I80" s="153">
        <v>12941.452297129659</v>
      </c>
      <c r="J80" s="153">
        <v>2868</v>
      </c>
      <c r="K80" s="153">
        <v>0</v>
      </c>
      <c r="L80" s="153">
        <v>937.65</v>
      </c>
      <c r="M80" s="153">
        <v>16747.102297129659</v>
      </c>
      <c r="N80" s="152"/>
      <c r="O80" s="154">
        <v>2</v>
      </c>
      <c r="P80" s="155">
        <v>31618</v>
      </c>
      <c r="Q80" s="155">
        <v>0</v>
      </c>
      <c r="R80" s="155">
        <v>0</v>
      </c>
      <c r="S80" s="155">
        <v>1876</v>
      </c>
      <c r="T80" s="112">
        <v>33496</v>
      </c>
      <c r="U80" s="156"/>
      <c r="V80" s="157">
        <v>0</v>
      </c>
      <c r="W80" s="155">
        <v>0</v>
      </c>
      <c r="X80" s="155">
        <v>0.09</v>
      </c>
      <c r="Y80" s="155">
        <v>9.1580522531910263E-2</v>
      </c>
      <c r="Z80" s="155">
        <v>0</v>
      </c>
      <c r="AA80" s="158"/>
      <c r="AB80" s="157">
        <v>0</v>
      </c>
      <c r="AC80" s="157">
        <v>0</v>
      </c>
      <c r="AD80" s="155">
        <v>0</v>
      </c>
      <c r="AE80" s="155">
        <v>0</v>
      </c>
      <c r="AF80" s="155">
        <v>0</v>
      </c>
      <c r="AG80" s="159"/>
    </row>
    <row r="81" spans="1:33" ht="12.6" customHeight="1" x14ac:dyDescent="0.25">
      <c r="A81" s="104">
        <v>417</v>
      </c>
      <c r="B81" s="102">
        <v>417035285</v>
      </c>
      <c r="C81" s="103" t="s">
        <v>494</v>
      </c>
      <c r="D81" s="104">
        <v>35</v>
      </c>
      <c r="E81" s="103" t="s">
        <v>67</v>
      </c>
      <c r="F81" s="104">
        <v>285</v>
      </c>
      <c r="G81" s="161" t="s">
        <v>317</v>
      </c>
      <c r="H81" s="152"/>
      <c r="I81" s="153">
        <v>11688.430466808875</v>
      </c>
      <c r="J81" s="153">
        <v>3328</v>
      </c>
      <c r="K81" s="153">
        <v>0</v>
      </c>
      <c r="L81" s="153">
        <v>937.65</v>
      </c>
      <c r="M81" s="153">
        <v>15954.080466808875</v>
      </c>
      <c r="N81" s="152"/>
      <c r="O81" s="154">
        <v>3</v>
      </c>
      <c r="P81" s="155">
        <v>45048</v>
      </c>
      <c r="Q81" s="155">
        <v>0</v>
      </c>
      <c r="R81" s="155">
        <v>0</v>
      </c>
      <c r="S81" s="155">
        <v>2814</v>
      </c>
      <c r="T81" s="112">
        <v>47865</v>
      </c>
      <c r="U81" s="156"/>
      <c r="V81" s="157">
        <v>0</v>
      </c>
      <c r="W81" s="155">
        <v>0</v>
      </c>
      <c r="X81" s="155">
        <v>0.09</v>
      </c>
      <c r="Y81" s="155">
        <v>3.7068308493911219E-2</v>
      </c>
      <c r="Z81" s="155">
        <v>0</v>
      </c>
      <c r="AA81" s="158"/>
      <c r="AB81" s="157">
        <v>0</v>
      </c>
      <c r="AC81" s="157">
        <v>0</v>
      </c>
      <c r="AD81" s="155">
        <v>0</v>
      </c>
      <c r="AE81" s="155">
        <v>0</v>
      </c>
      <c r="AF81" s="155">
        <v>0</v>
      </c>
      <c r="AG81" s="159"/>
    </row>
    <row r="82" spans="1:33" ht="12.6" customHeight="1" x14ac:dyDescent="0.25">
      <c r="A82" s="104">
        <v>418</v>
      </c>
      <c r="B82" s="102">
        <v>418100014</v>
      </c>
      <c r="C82" s="103" t="s">
        <v>495</v>
      </c>
      <c r="D82" s="104">
        <v>100</v>
      </c>
      <c r="E82" s="103" t="s">
        <v>132</v>
      </c>
      <c r="F82" s="104">
        <v>14</v>
      </c>
      <c r="G82" s="161" t="s">
        <v>46</v>
      </c>
      <c r="H82" s="152"/>
      <c r="I82" s="153">
        <v>9941</v>
      </c>
      <c r="J82" s="153">
        <v>2634</v>
      </c>
      <c r="K82" s="153">
        <v>0</v>
      </c>
      <c r="L82" s="153">
        <v>937.65</v>
      </c>
      <c r="M82" s="153">
        <v>13512.65</v>
      </c>
      <c r="N82" s="152"/>
      <c r="O82" s="154">
        <v>4</v>
      </c>
      <c r="P82" s="155">
        <v>49672</v>
      </c>
      <c r="Q82" s="155">
        <v>0</v>
      </c>
      <c r="R82" s="155">
        <v>0</v>
      </c>
      <c r="S82" s="155">
        <v>3704</v>
      </c>
      <c r="T82" s="112">
        <v>53380</v>
      </c>
      <c r="U82" s="156"/>
      <c r="V82" s="157">
        <v>4.9875311720698257E-2</v>
      </c>
      <c r="W82" s="155">
        <v>0</v>
      </c>
      <c r="X82" s="155">
        <v>0.09</v>
      </c>
      <c r="Y82" s="155">
        <v>5.6572694151997942E-3</v>
      </c>
      <c r="Z82" s="155">
        <v>0</v>
      </c>
      <c r="AA82" s="158"/>
      <c r="AB82" s="157">
        <v>0</v>
      </c>
      <c r="AC82" s="157">
        <v>0</v>
      </c>
      <c r="AD82" s="155">
        <v>0</v>
      </c>
      <c r="AE82" s="155">
        <v>0</v>
      </c>
      <c r="AF82" s="155">
        <v>0</v>
      </c>
      <c r="AG82" s="159"/>
    </row>
    <row r="83" spans="1:33" ht="12.6" customHeight="1" x14ac:dyDescent="0.25">
      <c r="A83" s="104">
        <v>418</v>
      </c>
      <c r="B83" s="102">
        <v>418100100</v>
      </c>
      <c r="C83" s="103" t="s">
        <v>495</v>
      </c>
      <c r="D83" s="104">
        <v>100</v>
      </c>
      <c r="E83" s="103" t="s">
        <v>132</v>
      </c>
      <c r="F83" s="104">
        <v>100</v>
      </c>
      <c r="G83" s="161" t="s">
        <v>132</v>
      </c>
      <c r="H83" s="152"/>
      <c r="I83" s="153">
        <v>10363</v>
      </c>
      <c r="J83" s="153">
        <v>4696</v>
      </c>
      <c r="K83" s="153">
        <v>0</v>
      </c>
      <c r="L83" s="153">
        <v>937.65</v>
      </c>
      <c r="M83" s="153">
        <v>15996.65</v>
      </c>
      <c r="N83" s="152"/>
      <c r="O83" s="154">
        <v>352</v>
      </c>
      <c r="P83" s="155">
        <v>5234592</v>
      </c>
      <c r="Q83" s="155">
        <v>0</v>
      </c>
      <c r="R83" s="155">
        <v>0</v>
      </c>
      <c r="S83" s="155">
        <v>325952</v>
      </c>
      <c r="T83" s="112">
        <v>5560896</v>
      </c>
      <c r="U83" s="156"/>
      <c r="V83" s="157">
        <v>4.3890274314214039</v>
      </c>
      <c r="W83" s="155">
        <v>0</v>
      </c>
      <c r="X83" s="155">
        <v>0.09</v>
      </c>
      <c r="Y83" s="155">
        <v>3.2468123300227553E-2</v>
      </c>
      <c r="Z83" s="155">
        <v>0</v>
      </c>
      <c r="AA83" s="158"/>
      <c r="AB83" s="157">
        <v>0</v>
      </c>
      <c r="AC83" s="157">
        <v>0</v>
      </c>
      <c r="AD83" s="155">
        <v>0</v>
      </c>
      <c r="AE83" s="155">
        <v>0</v>
      </c>
      <c r="AF83" s="155">
        <v>0</v>
      </c>
      <c r="AG83" s="159"/>
    </row>
    <row r="84" spans="1:33" ht="12.6" customHeight="1" x14ac:dyDescent="0.25">
      <c r="A84" s="104">
        <v>418</v>
      </c>
      <c r="B84" s="102">
        <v>418100136</v>
      </c>
      <c r="C84" s="103" t="s">
        <v>495</v>
      </c>
      <c r="D84" s="104">
        <v>100</v>
      </c>
      <c r="E84" s="103" t="s">
        <v>132</v>
      </c>
      <c r="F84" s="104">
        <v>136</v>
      </c>
      <c r="G84" s="161" t="s">
        <v>168</v>
      </c>
      <c r="H84" s="152"/>
      <c r="I84" s="153">
        <v>9941</v>
      </c>
      <c r="J84" s="153">
        <v>3336</v>
      </c>
      <c r="K84" s="153">
        <v>0</v>
      </c>
      <c r="L84" s="153">
        <v>937.65</v>
      </c>
      <c r="M84" s="153">
        <v>14214.65</v>
      </c>
      <c r="N84" s="152"/>
      <c r="O84" s="154">
        <v>12</v>
      </c>
      <c r="P84" s="155">
        <v>157332</v>
      </c>
      <c r="Q84" s="155">
        <v>0</v>
      </c>
      <c r="R84" s="155">
        <v>0</v>
      </c>
      <c r="S84" s="155">
        <v>11112</v>
      </c>
      <c r="T84" s="112">
        <v>168456</v>
      </c>
      <c r="U84" s="156"/>
      <c r="V84" s="157">
        <v>0.14962593516209477</v>
      </c>
      <c r="W84" s="155">
        <v>0</v>
      </c>
      <c r="X84" s="155">
        <v>0.09</v>
      </c>
      <c r="Y84" s="155">
        <v>7.108877726835063E-3</v>
      </c>
      <c r="Z84" s="155">
        <v>0</v>
      </c>
      <c r="AA84" s="158"/>
      <c r="AB84" s="157">
        <v>0</v>
      </c>
      <c r="AC84" s="157">
        <v>0</v>
      </c>
      <c r="AD84" s="155">
        <v>0</v>
      </c>
      <c r="AE84" s="155">
        <v>0</v>
      </c>
      <c r="AF84" s="155">
        <v>0</v>
      </c>
      <c r="AG84" s="159"/>
    </row>
    <row r="85" spans="1:33" ht="12.6" customHeight="1" x14ac:dyDescent="0.25">
      <c r="A85" s="104">
        <v>418</v>
      </c>
      <c r="B85" s="102">
        <v>418100139</v>
      </c>
      <c r="C85" s="103" t="s">
        <v>495</v>
      </c>
      <c r="D85" s="104">
        <v>100</v>
      </c>
      <c r="E85" s="103" t="s">
        <v>132</v>
      </c>
      <c r="F85" s="104">
        <v>139</v>
      </c>
      <c r="G85" s="161" t="s">
        <v>171</v>
      </c>
      <c r="H85" s="152"/>
      <c r="I85" s="153">
        <v>9041</v>
      </c>
      <c r="J85" s="153">
        <v>3020</v>
      </c>
      <c r="K85" s="153">
        <v>0</v>
      </c>
      <c r="L85" s="153">
        <v>937.65</v>
      </c>
      <c r="M85" s="153">
        <v>12998.65</v>
      </c>
      <c r="N85" s="152"/>
      <c r="O85" s="154">
        <v>4</v>
      </c>
      <c r="P85" s="155">
        <v>47644</v>
      </c>
      <c r="Q85" s="155">
        <v>0</v>
      </c>
      <c r="R85" s="155">
        <v>0</v>
      </c>
      <c r="S85" s="155">
        <v>3704</v>
      </c>
      <c r="T85" s="112">
        <v>51352</v>
      </c>
      <c r="U85" s="156"/>
      <c r="V85" s="157">
        <v>4.9875311720698257E-2</v>
      </c>
      <c r="W85" s="155">
        <v>0</v>
      </c>
      <c r="X85" s="155">
        <v>0.09</v>
      </c>
      <c r="Y85" s="155">
        <v>3.8245875161872513E-3</v>
      </c>
      <c r="Z85" s="155">
        <v>0</v>
      </c>
      <c r="AA85" s="158"/>
      <c r="AB85" s="157">
        <v>0</v>
      </c>
      <c r="AC85" s="157">
        <v>0</v>
      </c>
      <c r="AD85" s="155">
        <v>0</v>
      </c>
      <c r="AE85" s="155">
        <v>0</v>
      </c>
      <c r="AF85" s="155">
        <v>0</v>
      </c>
      <c r="AG85" s="159"/>
    </row>
    <row r="86" spans="1:33" ht="12.6" customHeight="1" x14ac:dyDescent="0.25">
      <c r="A86" s="104">
        <v>418</v>
      </c>
      <c r="B86" s="102">
        <v>418100170</v>
      </c>
      <c r="C86" s="103" t="s">
        <v>495</v>
      </c>
      <c r="D86" s="104">
        <v>100</v>
      </c>
      <c r="E86" s="103" t="s">
        <v>132</v>
      </c>
      <c r="F86" s="104">
        <v>170</v>
      </c>
      <c r="G86" s="161" t="s">
        <v>202</v>
      </c>
      <c r="H86" s="152"/>
      <c r="I86" s="153">
        <v>11410</v>
      </c>
      <c r="J86" s="153">
        <v>3169</v>
      </c>
      <c r="K86" s="153">
        <v>0</v>
      </c>
      <c r="L86" s="153">
        <v>937.65</v>
      </c>
      <c r="M86" s="153">
        <v>15516.65</v>
      </c>
      <c r="N86" s="152"/>
      <c r="O86" s="154">
        <v>7</v>
      </c>
      <c r="P86" s="155">
        <v>100779</v>
      </c>
      <c r="Q86" s="155">
        <v>0</v>
      </c>
      <c r="R86" s="155">
        <v>0</v>
      </c>
      <c r="S86" s="155">
        <v>6482</v>
      </c>
      <c r="T86" s="112">
        <v>107268</v>
      </c>
      <c r="U86" s="156"/>
      <c r="V86" s="157">
        <v>8.7281795511221949E-2</v>
      </c>
      <c r="W86" s="155">
        <v>0</v>
      </c>
      <c r="X86" s="155">
        <v>0.09</v>
      </c>
      <c r="Y86" s="155">
        <v>9.0271599673702671E-2</v>
      </c>
      <c r="Z86" s="155">
        <v>0</v>
      </c>
      <c r="AA86" s="158"/>
      <c r="AB86" s="157">
        <v>0</v>
      </c>
      <c r="AC86" s="157">
        <v>0</v>
      </c>
      <c r="AD86" s="155">
        <v>0</v>
      </c>
      <c r="AE86" s="155">
        <v>0</v>
      </c>
      <c r="AF86" s="155">
        <v>0</v>
      </c>
      <c r="AG86" s="159"/>
    </row>
    <row r="87" spans="1:33" ht="12.6" customHeight="1" x14ac:dyDescent="0.25">
      <c r="A87" s="104">
        <v>418</v>
      </c>
      <c r="B87" s="102">
        <v>418100185</v>
      </c>
      <c r="C87" s="103" t="s">
        <v>495</v>
      </c>
      <c r="D87" s="104">
        <v>100</v>
      </c>
      <c r="E87" s="103" t="s">
        <v>132</v>
      </c>
      <c r="F87" s="104">
        <v>185</v>
      </c>
      <c r="G87" s="161" t="s">
        <v>217</v>
      </c>
      <c r="H87" s="152"/>
      <c r="I87" s="153">
        <v>12079.893070956668</v>
      </c>
      <c r="J87" s="153">
        <v>1997</v>
      </c>
      <c r="K87" s="153">
        <v>0</v>
      </c>
      <c r="L87" s="153">
        <v>937.65</v>
      </c>
      <c r="M87" s="153">
        <v>15014.543070956668</v>
      </c>
      <c r="N87" s="152"/>
      <c r="O87" s="154">
        <v>1</v>
      </c>
      <c r="P87" s="155">
        <v>13901</v>
      </c>
      <c r="Q87" s="155">
        <v>0</v>
      </c>
      <c r="R87" s="155">
        <v>0</v>
      </c>
      <c r="S87" s="155">
        <v>926</v>
      </c>
      <c r="T87" s="112">
        <v>14828</v>
      </c>
      <c r="U87" s="156"/>
      <c r="V87" s="157">
        <v>1.2468827930174564E-2</v>
      </c>
      <c r="W87" s="155">
        <v>0</v>
      </c>
      <c r="X87" s="155">
        <v>0.09</v>
      </c>
      <c r="Y87" s="155">
        <v>1.4056909729295099E-2</v>
      </c>
      <c r="Z87" s="155">
        <v>0</v>
      </c>
      <c r="AA87" s="158"/>
      <c r="AB87" s="157">
        <v>0</v>
      </c>
      <c r="AC87" s="157">
        <v>0</v>
      </c>
      <c r="AD87" s="155">
        <v>0</v>
      </c>
      <c r="AE87" s="155">
        <v>0</v>
      </c>
      <c r="AF87" s="155">
        <v>0</v>
      </c>
      <c r="AG87" s="159"/>
    </row>
    <row r="88" spans="1:33" ht="12.6" customHeight="1" x14ac:dyDescent="0.25">
      <c r="A88" s="104">
        <v>418</v>
      </c>
      <c r="B88" s="102">
        <v>418100198</v>
      </c>
      <c r="C88" s="103" t="s">
        <v>495</v>
      </c>
      <c r="D88" s="104">
        <v>100</v>
      </c>
      <c r="E88" s="103" t="s">
        <v>132</v>
      </c>
      <c r="F88" s="104">
        <v>198</v>
      </c>
      <c r="G88" s="161" t="s">
        <v>230</v>
      </c>
      <c r="H88" s="152"/>
      <c r="I88" s="153">
        <v>9549</v>
      </c>
      <c r="J88" s="153">
        <v>3546</v>
      </c>
      <c r="K88" s="153">
        <v>0</v>
      </c>
      <c r="L88" s="153">
        <v>937.65</v>
      </c>
      <c r="M88" s="153">
        <v>14032.65</v>
      </c>
      <c r="N88" s="152"/>
      <c r="O88" s="154">
        <v>18</v>
      </c>
      <c r="P88" s="155">
        <v>232776</v>
      </c>
      <c r="Q88" s="155">
        <v>0</v>
      </c>
      <c r="R88" s="155">
        <v>0</v>
      </c>
      <c r="S88" s="155">
        <v>16668</v>
      </c>
      <c r="T88" s="112">
        <v>249462</v>
      </c>
      <c r="U88" s="156"/>
      <c r="V88" s="157">
        <v>0.22443890274314215</v>
      </c>
      <c r="W88" s="155">
        <v>0</v>
      </c>
      <c r="X88" s="155">
        <v>0.09</v>
      </c>
      <c r="Y88" s="155">
        <v>3.2139348714274635E-3</v>
      </c>
      <c r="Z88" s="155">
        <v>0</v>
      </c>
      <c r="AA88" s="158"/>
      <c r="AB88" s="157">
        <v>0</v>
      </c>
      <c r="AC88" s="157">
        <v>0</v>
      </c>
      <c r="AD88" s="155">
        <v>0</v>
      </c>
      <c r="AE88" s="155">
        <v>0</v>
      </c>
      <c r="AF88" s="155">
        <v>0</v>
      </c>
      <c r="AG88" s="159"/>
    </row>
    <row r="89" spans="1:33" ht="12.6" customHeight="1" x14ac:dyDescent="0.25">
      <c r="A89" s="104">
        <v>418</v>
      </c>
      <c r="B89" s="102">
        <v>418100288</v>
      </c>
      <c r="C89" s="103" t="s">
        <v>495</v>
      </c>
      <c r="D89" s="104">
        <v>100</v>
      </c>
      <c r="E89" s="103" t="s">
        <v>132</v>
      </c>
      <c r="F89" s="104">
        <v>288</v>
      </c>
      <c r="G89" s="161" t="s">
        <v>320</v>
      </c>
      <c r="H89" s="152"/>
      <c r="I89" s="153">
        <v>9041</v>
      </c>
      <c r="J89" s="153">
        <v>6310</v>
      </c>
      <c r="K89" s="153">
        <v>0</v>
      </c>
      <c r="L89" s="153">
        <v>937.65</v>
      </c>
      <c r="M89" s="153">
        <v>16288.65</v>
      </c>
      <c r="N89" s="152"/>
      <c r="O89" s="154">
        <v>3</v>
      </c>
      <c r="P89" s="155">
        <v>45480</v>
      </c>
      <c r="Q89" s="155">
        <v>0</v>
      </c>
      <c r="R89" s="155">
        <v>0</v>
      </c>
      <c r="S89" s="155">
        <v>2778</v>
      </c>
      <c r="T89" s="112">
        <v>48261</v>
      </c>
      <c r="U89" s="156"/>
      <c r="V89" s="157">
        <v>3.7406483790523692E-2</v>
      </c>
      <c r="W89" s="155">
        <v>0</v>
      </c>
      <c r="X89" s="155">
        <v>0.09</v>
      </c>
      <c r="Y89" s="155">
        <v>2.4131212167500999E-3</v>
      </c>
      <c r="Z89" s="155">
        <v>0</v>
      </c>
      <c r="AA89" s="158"/>
      <c r="AB89" s="157">
        <v>0</v>
      </c>
      <c r="AC89" s="157">
        <v>0</v>
      </c>
      <c r="AD89" s="155">
        <v>0</v>
      </c>
      <c r="AE89" s="155">
        <v>0</v>
      </c>
      <c r="AF89" s="155">
        <v>0</v>
      </c>
      <c r="AG89" s="159"/>
    </row>
    <row r="90" spans="1:33" ht="12.6" customHeight="1" x14ac:dyDescent="0.25">
      <c r="A90" s="104">
        <v>419</v>
      </c>
      <c r="B90" s="102">
        <v>419035035</v>
      </c>
      <c r="C90" s="103" t="s">
        <v>496</v>
      </c>
      <c r="D90" s="104">
        <v>35</v>
      </c>
      <c r="E90" s="103" t="s">
        <v>67</v>
      </c>
      <c r="F90" s="104">
        <v>35</v>
      </c>
      <c r="G90" s="161" t="s">
        <v>67</v>
      </c>
      <c r="H90" s="152"/>
      <c r="I90" s="153">
        <v>13242</v>
      </c>
      <c r="J90" s="153">
        <v>4750</v>
      </c>
      <c r="K90" s="153">
        <v>0</v>
      </c>
      <c r="L90" s="153">
        <v>937.65</v>
      </c>
      <c r="M90" s="153">
        <v>18929.650000000001</v>
      </c>
      <c r="N90" s="152"/>
      <c r="O90" s="154">
        <v>192</v>
      </c>
      <c r="P90" s="155">
        <v>3454464</v>
      </c>
      <c r="Q90" s="155">
        <v>0</v>
      </c>
      <c r="R90" s="155">
        <v>0</v>
      </c>
      <c r="S90" s="155">
        <v>180096</v>
      </c>
      <c r="T90" s="112">
        <v>3634752</v>
      </c>
      <c r="U90" s="156"/>
      <c r="V90" s="157">
        <v>0</v>
      </c>
      <c r="W90" s="155">
        <v>0</v>
      </c>
      <c r="X90" s="155">
        <v>0.09</v>
      </c>
      <c r="Y90" s="155">
        <v>0.15529279493918327</v>
      </c>
      <c r="Z90" s="155">
        <v>0</v>
      </c>
      <c r="AA90" s="158"/>
      <c r="AB90" s="157">
        <v>0</v>
      </c>
      <c r="AC90" s="157">
        <v>0</v>
      </c>
      <c r="AD90" s="155">
        <v>0</v>
      </c>
      <c r="AE90" s="155">
        <v>0</v>
      </c>
      <c r="AF90" s="155">
        <v>0</v>
      </c>
      <c r="AG90" s="159"/>
    </row>
    <row r="91" spans="1:33" ht="12.6" customHeight="1" x14ac:dyDescent="0.25">
      <c r="A91" s="104">
        <v>419</v>
      </c>
      <c r="B91" s="102">
        <v>419035040</v>
      </c>
      <c r="C91" s="103" t="s">
        <v>496</v>
      </c>
      <c r="D91" s="104">
        <v>35</v>
      </c>
      <c r="E91" s="103" t="s">
        <v>67</v>
      </c>
      <c r="F91" s="104">
        <v>40</v>
      </c>
      <c r="G91" s="161" t="s">
        <v>72</v>
      </c>
      <c r="H91" s="152"/>
      <c r="I91" s="153">
        <v>11093.29775429089</v>
      </c>
      <c r="J91" s="153">
        <v>2880</v>
      </c>
      <c r="K91" s="153">
        <v>0</v>
      </c>
      <c r="L91" s="153">
        <v>937.65</v>
      </c>
      <c r="M91" s="153">
        <v>14910.94775429089</v>
      </c>
      <c r="N91" s="152"/>
      <c r="O91" s="154">
        <v>1</v>
      </c>
      <c r="P91" s="155">
        <v>13973</v>
      </c>
      <c r="Q91" s="155">
        <v>0</v>
      </c>
      <c r="R91" s="155">
        <v>0</v>
      </c>
      <c r="S91" s="155">
        <v>938</v>
      </c>
      <c r="T91" s="112">
        <v>14912</v>
      </c>
      <c r="U91" s="156"/>
      <c r="V91" s="157">
        <v>0</v>
      </c>
      <c r="W91" s="155">
        <v>0</v>
      </c>
      <c r="X91" s="155">
        <v>0.09</v>
      </c>
      <c r="Y91" s="155">
        <v>3.5085707126397579E-3</v>
      </c>
      <c r="Z91" s="155">
        <v>0</v>
      </c>
      <c r="AA91" s="158"/>
      <c r="AB91" s="157">
        <v>0</v>
      </c>
      <c r="AC91" s="157">
        <v>0</v>
      </c>
      <c r="AD91" s="155">
        <v>0</v>
      </c>
      <c r="AE91" s="155">
        <v>0</v>
      </c>
      <c r="AF91" s="155">
        <v>0</v>
      </c>
      <c r="AG91" s="159"/>
    </row>
    <row r="92" spans="1:33" ht="12.6" customHeight="1" x14ac:dyDescent="0.25">
      <c r="A92" s="104">
        <v>419</v>
      </c>
      <c r="B92" s="102">
        <v>419035044</v>
      </c>
      <c r="C92" s="103" t="s">
        <v>496</v>
      </c>
      <c r="D92" s="104">
        <v>35</v>
      </c>
      <c r="E92" s="103" t="s">
        <v>67</v>
      </c>
      <c r="F92" s="104">
        <v>44</v>
      </c>
      <c r="G92" s="161" t="s">
        <v>76</v>
      </c>
      <c r="H92" s="152"/>
      <c r="I92" s="153">
        <v>13120.546869664635</v>
      </c>
      <c r="J92" s="153">
        <v>55</v>
      </c>
      <c r="K92" s="153">
        <v>0</v>
      </c>
      <c r="L92" s="153">
        <v>937.65</v>
      </c>
      <c r="M92" s="153">
        <v>14113.196869664635</v>
      </c>
      <c r="N92" s="152"/>
      <c r="O92" s="154">
        <v>2</v>
      </c>
      <c r="P92" s="155">
        <v>26352</v>
      </c>
      <c r="Q92" s="155">
        <v>0</v>
      </c>
      <c r="R92" s="155">
        <v>0</v>
      </c>
      <c r="S92" s="155">
        <v>1876</v>
      </c>
      <c r="T92" s="112">
        <v>28230</v>
      </c>
      <c r="U92" s="156"/>
      <c r="V92" s="157">
        <v>0</v>
      </c>
      <c r="W92" s="155">
        <v>0</v>
      </c>
      <c r="X92" s="155">
        <v>0.09</v>
      </c>
      <c r="Y92" s="155">
        <v>6.5659390812220414E-2</v>
      </c>
      <c r="Z92" s="155">
        <v>0</v>
      </c>
      <c r="AA92" s="158"/>
      <c r="AB92" s="157">
        <v>0</v>
      </c>
      <c r="AC92" s="157">
        <v>0</v>
      </c>
      <c r="AD92" s="155">
        <v>0</v>
      </c>
      <c r="AE92" s="155">
        <v>0</v>
      </c>
      <c r="AF92" s="155">
        <v>0</v>
      </c>
      <c r="AG92" s="159"/>
    </row>
    <row r="93" spans="1:33" ht="12.6" customHeight="1" x14ac:dyDescent="0.25">
      <c r="A93" s="104">
        <v>419</v>
      </c>
      <c r="B93" s="102">
        <v>419035049</v>
      </c>
      <c r="C93" s="103" t="s">
        <v>496</v>
      </c>
      <c r="D93" s="104">
        <v>35</v>
      </c>
      <c r="E93" s="103" t="s">
        <v>67</v>
      </c>
      <c r="F93" s="104">
        <v>49</v>
      </c>
      <c r="G93" s="161" t="s">
        <v>81</v>
      </c>
      <c r="H93" s="152"/>
      <c r="I93" s="153">
        <v>14283</v>
      </c>
      <c r="J93" s="153">
        <v>17206</v>
      </c>
      <c r="K93" s="153">
        <v>0</v>
      </c>
      <c r="L93" s="153">
        <v>937.65</v>
      </c>
      <c r="M93" s="153">
        <v>32426.65</v>
      </c>
      <c r="N93" s="152"/>
      <c r="O93" s="154">
        <v>1</v>
      </c>
      <c r="P93" s="155">
        <v>31489</v>
      </c>
      <c r="Q93" s="155">
        <v>0</v>
      </c>
      <c r="R93" s="155">
        <v>0</v>
      </c>
      <c r="S93" s="155">
        <v>938</v>
      </c>
      <c r="T93" s="112">
        <v>32428</v>
      </c>
      <c r="U93" s="156"/>
      <c r="V93" s="157">
        <v>0</v>
      </c>
      <c r="W93" s="155">
        <v>0</v>
      </c>
      <c r="X93" s="155">
        <v>0.09</v>
      </c>
      <c r="Y93" s="155">
        <v>7.1354825869973451E-2</v>
      </c>
      <c r="Z93" s="155">
        <v>0</v>
      </c>
      <c r="AA93" s="158"/>
      <c r="AB93" s="157">
        <v>0</v>
      </c>
      <c r="AC93" s="157">
        <v>0</v>
      </c>
      <c r="AD93" s="155">
        <v>0</v>
      </c>
      <c r="AE93" s="155">
        <v>0</v>
      </c>
      <c r="AF93" s="155">
        <v>0</v>
      </c>
      <c r="AG93" s="159"/>
    </row>
    <row r="94" spans="1:33" ht="12.6" customHeight="1" x14ac:dyDescent="0.25">
      <c r="A94" s="104">
        <v>419</v>
      </c>
      <c r="B94" s="102">
        <v>419035165</v>
      </c>
      <c r="C94" s="103" t="s">
        <v>496</v>
      </c>
      <c r="D94" s="104">
        <v>35</v>
      </c>
      <c r="E94" s="103" t="s">
        <v>67</v>
      </c>
      <c r="F94" s="104">
        <v>165</v>
      </c>
      <c r="G94" s="161" t="s">
        <v>197</v>
      </c>
      <c r="H94" s="152"/>
      <c r="I94" s="153">
        <v>12758.148772361686</v>
      </c>
      <c r="J94" s="153">
        <v>250</v>
      </c>
      <c r="K94" s="153">
        <v>0</v>
      </c>
      <c r="L94" s="153">
        <v>937.65</v>
      </c>
      <c r="M94" s="153">
        <v>13945.798772361686</v>
      </c>
      <c r="N94" s="152"/>
      <c r="O94" s="154">
        <v>2</v>
      </c>
      <c r="P94" s="155">
        <v>26016</v>
      </c>
      <c r="Q94" s="155">
        <v>0</v>
      </c>
      <c r="R94" s="155">
        <v>0</v>
      </c>
      <c r="S94" s="155">
        <v>1876</v>
      </c>
      <c r="T94" s="112">
        <v>27894</v>
      </c>
      <c r="U94" s="156"/>
      <c r="V94" s="157">
        <v>0</v>
      </c>
      <c r="W94" s="155">
        <v>0</v>
      </c>
      <c r="X94" s="155">
        <v>0.09</v>
      </c>
      <c r="Y94" s="155">
        <v>0.10084258620050031</v>
      </c>
      <c r="Z94" s="155">
        <v>0</v>
      </c>
      <c r="AA94" s="158"/>
      <c r="AB94" s="157">
        <v>0</v>
      </c>
      <c r="AC94" s="157">
        <v>0</v>
      </c>
      <c r="AD94" s="155">
        <v>0</v>
      </c>
      <c r="AE94" s="155">
        <v>0</v>
      </c>
      <c r="AF94" s="155">
        <v>0</v>
      </c>
      <c r="AG94" s="159"/>
    </row>
    <row r="95" spans="1:33" ht="12.6" customHeight="1" x14ac:dyDescent="0.25">
      <c r="A95" s="104">
        <v>419</v>
      </c>
      <c r="B95" s="102">
        <v>419035243</v>
      </c>
      <c r="C95" s="103" t="s">
        <v>496</v>
      </c>
      <c r="D95" s="104">
        <v>35</v>
      </c>
      <c r="E95" s="103" t="s">
        <v>67</v>
      </c>
      <c r="F95" s="104">
        <v>243</v>
      </c>
      <c r="G95" s="161" t="s">
        <v>275</v>
      </c>
      <c r="H95" s="152"/>
      <c r="I95" s="153">
        <v>14283</v>
      </c>
      <c r="J95" s="153">
        <v>3377</v>
      </c>
      <c r="K95" s="153">
        <v>0</v>
      </c>
      <c r="L95" s="153">
        <v>937.65</v>
      </c>
      <c r="M95" s="153">
        <v>18597.650000000001</v>
      </c>
      <c r="N95" s="152"/>
      <c r="O95" s="154">
        <v>2</v>
      </c>
      <c r="P95" s="155">
        <v>35320</v>
      </c>
      <c r="Q95" s="155">
        <v>0</v>
      </c>
      <c r="R95" s="155">
        <v>0</v>
      </c>
      <c r="S95" s="155">
        <v>1876</v>
      </c>
      <c r="T95" s="112">
        <v>37198</v>
      </c>
      <c r="U95" s="156"/>
      <c r="V95" s="157">
        <v>0</v>
      </c>
      <c r="W95" s="155">
        <v>0</v>
      </c>
      <c r="X95" s="155">
        <v>0.09</v>
      </c>
      <c r="Y95" s="155">
        <v>5.231940623182595E-3</v>
      </c>
      <c r="Z95" s="155">
        <v>0</v>
      </c>
      <c r="AA95" s="158"/>
      <c r="AB95" s="157">
        <v>0</v>
      </c>
      <c r="AC95" s="157">
        <v>0</v>
      </c>
      <c r="AD95" s="155">
        <v>0</v>
      </c>
      <c r="AE95" s="155">
        <v>0</v>
      </c>
      <c r="AF95" s="155">
        <v>0</v>
      </c>
      <c r="AG95" s="159"/>
    </row>
    <row r="96" spans="1:33" ht="12.6" customHeight="1" x14ac:dyDescent="0.25">
      <c r="A96" s="104">
        <v>419</v>
      </c>
      <c r="B96" s="102">
        <v>419035244</v>
      </c>
      <c r="C96" s="103" t="s">
        <v>496</v>
      </c>
      <c r="D96" s="104">
        <v>35</v>
      </c>
      <c r="E96" s="103" t="s">
        <v>67</v>
      </c>
      <c r="F96" s="104">
        <v>244</v>
      </c>
      <c r="G96" s="161" t="s">
        <v>276</v>
      </c>
      <c r="H96" s="152"/>
      <c r="I96" s="153">
        <v>11244</v>
      </c>
      <c r="J96" s="153">
        <v>4192</v>
      </c>
      <c r="K96" s="153">
        <v>0</v>
      </c>
      <c r="L96" s="153">
        <v>937.65</v>
      </c>
      <c r="M96" s="153">
        <v>16373.65</v>
      </c>
      <c r="N96" s="152"/>
      <c r="O96" s="154">
        <v>5</v>
      </c>
      <c r="P96" s="155">
        <v>77180</v>
      </c>
      <c r="Q96" s="155">
        <v>0</v>
      </c>
      <c r="R96" s="155">
        <v>0</v>
      </c>
      <c r="S96" s="155">
        <v>4690</v>
      </c>
      <c r="T96" s="112">
        <v>81875</v>
      </c>
      <c r="U96" s="156"/>
      <c r="V96" s="157">
        <v>0</v>
      </c>
      <c r="W96" s="155">
        <v>0</v>
      </c>
      <c r="X96" s="155">
        <v>0.09</v>
      </c>
      <c r="Y96" s="155">
        <v>0.11956945299035214</v>
      </c>
      <c r="Z96" s="155">
        <v>0</v>
      </c>
      <c r="AA96" s="158"/>
      <c r="AB96" s="157">
        <v>0</v>
      </c>
      <c r="AC96" s="157">
        <v>0</v>
      </c>
      <c r="AD96" s="155">
        <v>0</v>
      </c>
      <c r="AE96" s="155">
        <v>0</v>
      </c>
      <c r="AF96" s="155">
        <v>0</v>
      </c>
      <c r="AG96" s="159"/>
    </row>
    <row r="97" spans="1:33" ht="12.6" customHeight="1" x14ac:dyDescent="0.25">
      <c r="A97" s="104">
        <v>419</v>
      </c>
      <c r="B97" s="102">
        <v>419035251</v>
      </c>
      <c r="C97" s="103" t="s">
        <v>496</v>
      </c>
      <c r="D97" s="104">
        <v>35</v>
      </c>
      <c r="E97" s="103" t="s">
        <v>67</v>
      </c>
      <c r="F97" s="104">
        <v>251</v>
      </c>
      <c r="G97" s="161" t="s">
        <v>283</v>
      </c>
      <c r="H97" s="152"/>
      <c r="I97" s="153">
        <v>12087.64868019136</v>
      </c>
      <c r="J97" s="153">
        <v>2820</v>
      </c>
      <c r="K97" s="153">
        <v>0</v>
      </c>
      <c r="L97" s="153">
        <v>937.65</v>
      </c>
      <c r="M97" s="153">
        <v>15845.298680191359</v>
      </c>
      <c r="N97" s="152"/>
      <c r="O97" s="154">
        <v>1</v>
      </c>
      <c r="P97" s="155">
        <v>14908</v>
      </c>
      <c r="Q97" s="155">
        <v>0</v>
      </c>
      <c r="R97" s="155">
        <v>0</v>
      </c>
      <c r="S97" s="155">
        <v>938</v>
      </c>
      <c r="T97" s="112">
        <v>15847</v>
      </c>
      <c r="U97" s="156"/>
      <c r="V97" s="157">
        <v>0</v>
      </c>
      <c r="W97" s="155">
        <v>0</v>
      </c>
      <c r="X97" s="155">
        <v>0.09</v>
      </c>
      <c r="Y97" s="155">
        <v>3.9994127736465955E-2</v>
      </c>
      <c r="Z97" s="155">
        <v>0</v>
      </c>
      <c r="AA97" s="158"/>
      <c r="AB97" s="157">
        <v>0</v>
      </c>
      <c r="AC97" s="157">
        <v>0</v>
      </c>
      <c r="AD97" s="155">
        <v>0</v>
      </c>
      <c r="AE97" s="155">
        <v>0</v>
      </c>
      <c r="AF97" s="155">
        <v>0</v>
      </c>
      <c r="AG97" s="159"/>
    </row>
    <row r="98" spans="1:33" ht="12.6" customHeight="1" x14ac:dyDescent="0.25">
      <c r="A98" s="104">
        <v>419</v>
      </c>
      <c r="B98" s="102">
        <v>419035285</v>
      </c>
      <c r="C98" s="103" t="s">
        <v>496</v>
      </c>
      <c r="D98" s="104">
        <v>35</v>
      </c>
      <c r="E98" s="103" t="s">
        <v>67</v>
      </c>
      <c r="F98" s="104">
        <v>285</v>
      </c>
      <c r="G98" s="161" t="s">
        <v>317</v>
      </c>
      <c r="H98" s="152"/>
      <c r="I98" s="153">
        <v>14283</v>
      </c>
      <c r="J98" s="153">
        <v>4067</v>
      </c>
      <c r="K98" s="153">
        <v>0</v>
      </c>
      <c r="L98" s="153">
        <v>937.65</v>
      </c>
      <c r="M98" s="153">
        <v>19287.650000000001</v>
      </c>
      <c r="N98" s="152"/>
      <c r="O98" s="154">
        <v>1</v>
      </c>
      <c r="P98" s="155">
        <v>18350</v>
      </c>
      <c r="Q98" s="155">
        <v>0</v>
      </c>
      <c r="R98" s="155">
        <v>0</v>
      </c>
      <c r="S98" s="155">
        <v>938</v>
      </c>
      <c r="T98" s="112">
        <v>19289</v>
      </c>
      <c r="U98" s="156"/>
      <c r="V98" s="157">
        <v>0</v>
      </c>
      <c r="W98" s="155">
        <v>0</v>
      </c>
      <c r="X98" s="155">
        <v>0.09</v>
      </c>
      <c r="Y98" s="155">
        <v>3.7068308493911219E-2</v>
      </c>
      <c r="Z98" s="155">
        <v>0</v>
      </c>
      <c r="AA98" s="158"/>
      <c r="AB98" s="157">
        <v>0</v>
      </c>
      <c r="AC98" s="157">
        <v>0</v>
      </c>
      <c r="AD98" s="155">
        <v>0</v>
      </c>
      <c r="AE98" s="155">
        <v>0</v>
      </c>
      <c r="AF98" s="155">
        <v>0</v>
      </c>
      <c r="AG98" s="159"/>
    </row>
    <row r="99" spans="1:33" ht="12.6" customHeight="1" x14ac:dyDescent="0.25">
      <c r="A99" s="104">
        <v>420</v>
      </c>
      <c r="B99" s="102">
        <v>420049010</v>
      </c>
      <c r="C99" s="103" t="s">
        <v>497</v>
      </c>
      <c r="D99" s="104">
        <v>49</v>
      </c>
      <c r="E99" s="103" t="s">
        <v>81</v>
      </c>
      <c r="F99" s="104">
        <v>10</v>
      </c>
      <c r="G99" s="161" t="s">
        <v>42</v>
      </c>
      <c r="H99" s="152"/>
      <c r="I99" s="153">
        <v>13353</v>
      </c>
      <c r="J99" s="153">
        <v>4346</v>
      </c>
      <c r="K99" s="153">
        <v>0</v>
      </c>
      <c r="L99" s="153">
        <v>937.65</v>
      </c>
      <c r="M99" s="153">
        <v>18636.650000000001</v>
      </c>
      <c r="N99" s="152"/>
      <c r="O99" s="154">
        <v>3</v>
      </c>
      <c r="P99" s="155">
        <v>53097</v>
      </c>
      <c r="Q99" s="155">
        <v>0</v>
      </c>
      <c r="R99" s="155">
        <v>0</v>
      </c>
      <c r="S99" s="155">
        <v>2814</v>
      </c>
      <c r="T99" s="112">
        <v>55914</v>
      </c>
      <c r="U99" s="156"/>
      <c r="V99" s="157">
        <v>0</v>
      </c>
      <c r="W99" s="155">
        <v>0</v>
      </c>
      <c r="X99" s="155">
        <v>0.09</v>
      </c>
      <c r="Y99" s="155">
        <v>1.7963677833328835E-3</v>
      </c>
      <c r="Z99" s="155">
        <v>0</v>
      </c>
      <c r="AA99" s="158"/>
      <c r="AB99" s="157">
        <v>0</v>
      </c>
      <c r="AC99" s="157">
        <v>0</v>
      </c>
      <c r="AD99" s="155">
        <v>0</v>
      </c>
      <c r="AE99" s="155">
        <v>0</v>
      </c>
      <c r="AF99" s="155">
        <v>0</v>
      </c>
      <c r="AG99" s="159"/>
    </row>
    <row r="100" spans="1:33" ht="12.6" customHeight="1" x14ac:dyDescent="0.25">
      <c r="A100" s="104">
        <v>420</v>
      </c>
      <c r="B100" s="102">
        <v>420049014</v>
      </c>
      <c r="C100" s="103" t="s">
        <v>497</v>
      </c>
      <c r="D100" s="104">
        <v>49</v>
      </c>
      <c r="E100" s="103" t="s">
        <v>81</v>
      </c>
      <c r="F100" s="104">
        <v>14</v>
      </c>
      <c r="G100" s="161" t="s">
        <v>46</v>
      </c>
      <c r="H100" s="152"/>
      <c r="I100" s="153">
        <v>9870</v>
      </c>
      <c r="J100" s="153">
        <v>2615</v>
      </c>
      <c r="K100" s="153">
        <v>0</v>
      </c>
      <c r="L100" s="153">
        <v>937.65</v>
      </c>
      <c r="M100" s="153">
        <v>13422.65</v>
      </c>
      <c r="N100" s="152"/>
      <c r="O100" s="154">
        <v>2</v>
      </c>
      <c r="P100" s="155">
        <v>24970</v>
      </c>
      <c r="Q100" s="155">
        <v>0</v>
      </c>
      <c r="R100" s="155">
        <v>0</v>
      </c>
      <c r="S100" s="155">
        <v>1876</v>
      </c>
      <c r="T100" s="112">
        <v>26848</v>
      </c>
      <c r="U100" s="156"/>
      <c r="V100" s="157">
        <v>0</v>
      </c>
      <c r="W100" s="155">
        <v>0</v>
      </c>
      <c r="X100" s="155">
        <v>0.09</v>
      </c>
      <c r="Y100" s="155">
        <v>5.6572694151997942E-3</v>
      </c>
      <c r="Z100" s="155">
        <v>0</v>
      </c>
      <c r="AA100" s="158"/>
      <c r="AB100" s="157">
        <v>0</v>
      </c>
      <c r="AC100" s="157">
        <v>0</v>
      </c>
      <c r="AD100" s="155">
        <v>0</v>
      </c>
      <c r="AE100" s="155">
        <v>0</v>
      </c>
      <c r="AF100" s="155">
        <v>0</v>
      </c>
      <c r="AG100" s="159"/>
    </row>
    <row r="101" spans="1:33" ht="12.6" customHeight="1" x14ac:dyDescent="0.25">
      <c r="A101" s="104">
        <v>420</v>
      </c>
      <c r="B101" s="102">
        <v>420049023</v>
      </c>
      <c r="C101" s="103" t="s">
        <v>497</v>
      </c>
      <c r="D101" s="104">
        <v>49</v>
      </c>
      <c r="E101" s="103" t="s">
        <v>81</v>
      </c>
      <c r="F101" s="104">
        <v>23</v>
      </c>
      <c r="G101" s="161" t="s">
        <v>55</v>
      </c>
      <c r="H101" s="152"/>
      <c r="I101" s="153">
        <v>4350</v>
      </c>
      <c r="J101" s="153">
        <v>2786</v>
      </c>
      <c r="K101" s="153">
        <v>0</v>
      </c>
      <c r="L101" s="153">
        <v>937.65</v>
      </c>
      <c r="M101" s="153">
        <v>8073.65</v>
      </c>
      <c r="N101" s="152"/>
      <c r="O101" s="154">
        <v>1</v>
      </c>
      <c r="P101" s="155">
        <v>7136</v>
      </c>
      <c r="Q101" s="155">
        <v>0</v>
      </c>
      <c r="R101" s="155">
        <v>0</v>
      </c>
      <c r="S101" s="155">
        <v>938</v>
      </c>
      <c r="T101" s="112">
        <v>8075</v>
      </c>
      <c r="U101" s="156"/>
      <c r="V101" s="157">
        <v>0</v>
      </c>
      <c r="W101" s="155">
        <v>0</v>
      </c>
      <c r="X101" s="155">
        <v>0.09</v>
      </c>
      <c r="Y101" s="155">
        <v>1.4659571046973625E-4</v>
      </c>
      <c r="Z101" s="155">
        <v>0</v>
      </c>
      <c r="AA101" s="158"/>
      <c r="AB101" s="157">
        <v>0</v>
      </c>
      <c r="AC101" s="157">
        <v>0</v>
      </c>
      <c r="AD101" s="155">
        <v>0</v>
      </c>
      <c r="AE101" s="155">
        <v>0</v>
      </c>
      <c r="AF101" s="155">
        <v>0</v>
      </c>
      <c r="AG101" s="159"/>
    </row>
    <row r="102" spans="1:33" ht="12.6" customHeight="1" x14ac:dyDescent="0.25">
      <c r="A102" s="104">
        <v>420</v>
      </c>
      <c r="B102" s="102">
        <v>420049026</v>
      </c>
      <c r="C102" s="103" t="s">
        <v>497</v>
      </c>
      <c r="D102" s="104">
        <v>49</v>
      </c>
      <c r="E102" s="103" t="s">
        <v>81</v>
      </c>
      <c r="F102" s="104">
        <v>26</v>
      </c>
      <c r="G102" s="161" t="s">
        <v>58</v>
      </c>
      <c r="H102" s="152"/>
      <c r="I102" s="153">
        <v>12110</v>
      </c>
      <c r="J102" s="153">
        <v>3878</v>
      </c>
      <c r="K102" s="153">
        <v>0</v>
      </c>
      <c r="L102" s="153">
        <v>937.65</v>
      </c>
      <c r="M102" s="153">
        <v>16925.650000000001</v>
      </c>
      <c r="N102" s="152"/>
      <c r="O102" s="154">
        <v>2</v>
      </c>
      <c r="P102" s="155">
        <v>31976</v>
      </c>
      <c r="Q102" s="155">
        <v>0</v>
      </c>
      <c r="R102" s="155">
        <v>0</v>
      </c>
      <c r="S102" s="155">
        <v>1876</v>
      </c>
      <c r="T102" s="112">
        <v>33854</v>
      </c>
      <c r="U102" s="156"/>
      <c r="V102" s="157">
        <v>0</v>
      </c>
      <c r="W102" s="155">
        <v>0</v>
      </c>
      <c r="X102" s="155">
        <v>0.09</v>
      </c>
      <c r="Y102" s="155">
        <v>4.9390502036242225E-4</v>
      </c>
      <c r="Z102" s="155">
        <v>0</v>
      </c>
      <c r="AA102" s="158"/>
      <c r="AB102" s="157">
        <v>0</v>
      </c>
      <c r="AC102" s="157">
        <v>0</v>
      </c>
      <c r="AD102" s="155">
        <v>0</v>
      </c>
      <c r="AE102" s="155">
        <v>0</v>
      </c>
      <c r="AF102" s="155">
        <v>0</v>
      </c>
      <c r="AG102" s="159"/>
    </row>
    <row r="103" spans="1:33" ht="12.6" customHeight="1" x14ac:dyDescent="0.25">
      <c r="A103" s="104">
        <v>420</v>
      </c>
      <c r="B103" s="102">
        <v>420049031</v>
      </c>
      <c r="C103" s="103" t="s">
        <v>497</v>
      </c>
      <c r="D103" s="104">
        <v>49</v>
      </c>
      <c r="E103" s="103" t="s">
        <v>81</v>
      </c>
      <c r="F103" s="104">
        <v>31</v>
      </c>
      <c r="G103" s="161" t="s">
        <v>63</v>
      </c>
      <c r="H103" s="152"/>
      <c r="I103" s="153">
        <v>9870</v>
      </c>
      <c r="J103" s="153">
        <v>4643</v>
      </c>
      <c r="K103" s="153">
        <v>0</v>
      </c>
      <c r="L103" s="153">
        <v>937.65</v>
      </c>
      <c r="M103" s="153">
        <v>15450.65</v>
      </c>
      <c r="N103" s="152"/>
      <c r="O103" s="154">
        <v>2</v>
      </c>
      <c r="P103" s="155">
        <v>29026</v>
      </c>
      <c r="Q103" s="155">
        <v>0</v>
      </c>
      <c r="R103" s="155">
        <v>0</v>
      </c>
      <c r="S103" s="155">
        <v>1876</v>
      </c>
      <c r="T103" s="112">
        <v>30904</v>
      </c>
      <c r="U103" s="156"/>
      <c r="V103" s="157">
        <v>0</v>
      </c>
      <c r="W103" s="155">
        <v>0</v>
      </c>
      <c r="X103" s="155">
        <v>0.09</v>
      </c>
      <c r="Y103" s="155">
        <v>2.2762726011846833E-2</v>
      </c>
      <c r="Z103" s="155">
        <v>0</v>
      </c>
      <c r="AA103" s="158"/>
      <c r="AB103" s="157">
        <v>0</v>
      </c>
      <c r="AC103" s="157">
        <v>0</v>
      </c>
      <c r="AD103" s="155">
        <v>0</v>
      </c>
      <c r="AE103" s="155">
        <v>0</v>
      </c>
      <c r="AF103" s="155">
        <v>0</v>
      </c>
      <c r="AG103" s="159"/>
    </row>
    <row r="104" spans="1:33" ht="12.6" customHeight="1" x14ac:dyDescent="0.25">
      <c r="A104" s="104">
        <v>420</v>
      </c>
      <c r="B104" s="102">
        <v>420049035</v>
      </c>
      <c r="C104" s="103" t="s">
        <v>497</v>
      </c>
      <c r="D104" s="104">
        <v>49</v>
      </c>
      <c r="E104" s="103" t="s">
        <v>81</v>
      </c>
      <c r="F104" s="104">
        <v>35</v>
      </c>
      <c r="G104" s="161" t="s">
        <v>67</v>
      </c>
      <c r="H104" s="152"/>
      <c r="I104" s="153">
        <v>13126</v>
      </c>
      <c r="J104" s="153">
        <v>4709</v>
      </c>
      <c r="K104" s="153">
        <v>0</v>
      </c>
      <c r="L104" s="153">
        <v>937.65</v>
      </c>
      <c r="M104" s="153">
        <v>18772.650000000001</v>
      </c>
      <c r="N104" s="152"/>
      <c r="O104" s="154">
        <v>57</v>
      </c>
      <c r="P104" s="155">
        <v>1016595</v>
      </c>
      <c r="Q104" s="155">
        <v>0</v>
      </c>
      <c r="R104" s="155">
        <v>0</v>
      </c>
      <c r="S104" s="155">
        <v>53466</v>
      </c>
      <c r="T104" s="112">
        <v>1070118</v>
      </c>
      <c r="U104" s="156"/>
      <c r="V104" s="157">
        <v>0</v>
      </c>
      <c r="W104" s="155">
        <v>0</v>
      </c>
      <c r="X104" s="155">
        <v>0.09</v>
      </c>
      <c r="Y104" s="155">
        <v>0.15529279493918327</v>
      </c>
      <c r="Z104" s="155">
        <v>0</v>
      </c>
      <c r="AA104" s="158"/>
      <c r="AB104" s="157">
        <v>0</v>
      </c>
      <c r="AC104" s="157">
        <v>0</v>
      </c>
      <c r="AD104" s="155">
        <v>0</v>
      </c>
      <c r="AE104" s="155">
        <v>0</v>
      </c>
      <c r="AF104" s="155">
        <v>0</v>
      </c>
      <c r="AG104" s="159"/>
    </row>
    <row r="105" spans="1:33" ht="12.6" customHeight="1" x14ac:dyDescent="0.25">
      <c r="A105" s="104">
        <v>420</v>
      </c>
      <c r="B105" s="102">
        <v>420049044</v>
      </c>
      <c r="C105" s="103" t="s">
        <v>497</v>
      </c>
      <c r="D105" s="104">
        <v>49</v>
      </c>
      <c r="E105" s="103" t="s">
        <v>81</v>
      </c>
      <c r="F105" s="104">
        <v>44</v>
      </c>
      <c r="G105" s="161" t="s">
        <v>76</v>
      </c>
      <c r="H105" s="152"/>
      <c r="I105" s="153">
        <v>13420</v>
      </c>
      <c r="J105" s="153">
        <v>57</v>
      </c>
      <c r="K105" s="153">
        <v>0</v>
      </c>
      <c r="L105" s="153">
        <v>937.65</v>
      </c>
      <c r="M105" s="153">
        <v>14414.65</v>
      </c>
      <c r="N105" s="152"/>
      <c r="O105" s="154">
        <v>2</v>
      </c>
      <c r="P105" s="155">
        <v>26954</v>
      </c>
      <c r="Q105" s="155">
        <v>0</v>
      </c>
      <c r="R105" s="155">
        <v>0</v>
      </c>
      <c r="S105" s="155">
        <v>1876</v>
      </c>
      <c r="T105" s="112">
        <v>28832</v>
      </c>
      <c r="U105" s="156"/>
      <c r="V105" s="157">
        <v>0</v>
      </c>
      <c r="W105" s="155">
        <v>0</v>
      </c>
      <c r="X105" s="155">
        <v>0.09</v>
      </c>
      <c r="Y105" s="155">
        <v>6.5659390812220414E-2</v>
      </c>
      <c r="Z105" s="155">
        <v>0</v>
      </c>
      <c r="AA105" s="158"/>
      <c r="AB105" s="157">
        <v>0</v>
      </c>
      <c r="AC105" s="157">
        <v>0</v>
      </c>
      <c r="AD105" s="155">
        <v>0</v>
      </c>
      <c r="AE105" s="155">
        <v>0</v>
      </c>
      <c r="AF105" s="155">
        <v>0</v>
      </c>
      <c r="AG105" s="159"/>
    </row>
    <row r="106" spans="1:33" ht="12.6" customHeight="1" x14ac:dyDescent="0.25">
      <c r="A106" s="104">
        <v>420</v>
      </c>
      <c r="B106" s="102">
        <v>420049049</v>
      </c>
      <c r="C106" s="103" t="s">
        <v>497</v>
      </c>
      <c r="D106" s="104">
        <v>49</v>
      </c>
      <c r="E106" s="103" t="s">
        <v>81</v>
      </c>
      <c r="F106" s="104">
        <v>49</v>
      </c>
      <c r="G106" s="161" t="s">
        <v>81</v>
      </c>
      <c r="H106" s="152"/>
      <c r="I106" s="153">
        <v>13067</v>
      </c>
      <c r="J106" s="153">
        <v>15741</v>
      </c>
      <c r="K106" s="153">
        <v>0</v>
      </c>
      <c r="L106" s="153">
        <v>937.65</v>
      </c>
      <c r="M106" s="153">
        <v>29745.65</v>
      </c>
      <c r="N106" s="152"/>
      <c r="O106" s="154">
        <v>193</v>
      </c>
      <c r="P106" s="155">
        <v>5559944</v>
      </c>
      <c r="Q106" s="155">
        <v>0</v>
      </c>
      <c r="R106" s="155">
        <v>0</v>
      </c>
      <c r="S106" s="155">
        <v>181034</v>
      </c>
      <c r="T106" s="112">
        <v>5741171</v>
      </c>
      <c r="U106" s="156"/>
      <c r="V106" s="157">
        <v>0</v>
      </c>
      <c r="W106" s="155">
        <v>0</v>
      </c>
      <c r="X106" s="155">
        <v>0.09</v>
      </c>
      <c r="Y106" s="155">
        <v>7.1354825869973451E-2</v>
      </c>
      <c r="Z106" s="155">
        <v>0</v>
      </c>
      <c r="AA106" s="158"/>
      <c r="AB106" s="157">
        <v>0</v>
      </c>
      <c r="AC106" s="157">
        <v>0</v>
      </c>
      <c r="AD106" s="155">
        <v>0</v>
      </c>
      <c r="AE106" s="155">
        <v>0</v>
      </c>
      <c r="AF106" s="155">
        <v>0</v>
      </c>
      <c r="AG106" s="159"/>
    </row>
    <row r="107" spans="1:33" ht="12.6" customHeight="1" x14ac:dyDescent="0.25">
      <c r="A107" s="104">
        <v>420</v>
      </c>
      <c r="B107" s="102">
        <v>420049057</v>
      </c>
      <c r="C107" s="103" t="s">
        <v>497</v>
      </c>
      <c r="D107" s="104">
        <v>49</v>
      </c>
      <c r="E107" s="103" t="s">
        <v>81</v>
      </c>
      <c r="F107" s="104">
        <v>57</v>
      </c>
      <c r="G107" s="161" t="s">
        <v>89</v>
      </c>
      <c r="H107" s="152"/>
      <c r="I107" s="153">
        <v>10679</v>
      </c>
      <c r="J107" s="153">
        <v>382</v>
      </c>
      <c r="K107" s="153">
        <v>0</v>
      </c>
      <c r="L107" s="153">
        <v>937.65</v>
      </c>
      <c r="M107" s="153">
        <v>11998.65</v>
      </c>
      <c r="N107" s="152"/>
      <c r="O107" s="154">
        <v>6</v>
      </c>
      <c r="P107" s="155">
        <v>66366</v>
      </c>
      <c r="Q107" s="155">
        <v>0</v>
      </c>
      <c r="R107" s="155">
        <v>0</v>
      </c>
      <c r="S107" s="155">
        <v>5628</v>
      </c>
      <c r="T107" s="112">
        <v>72000</v>
      </c>
      <c r="U107" s="156"/>
      <c r="V107" s="157">
        <v>0</v>
      </c>
      <c r="W107" s="155">
        <v>0</v>
      </c>
      <c r="X107" s="155">
        <v>0.09</v>
      </c>
      <c r="Y107" s="155">
        <v>0.13343791558770274</v>
      </c>
      <c r="Z107" s="155">
        <v>0</v>
      </c>
      <c r="AA107" s="158"/>
      <c r="AB107" s="157">
        <v>0</v>
      </c>
      <c r="AC107" s="157">
        <v>0</v>
      </c>
      <c r="AD107" s="155">
        <v>0</v>
      </c>
      <c r="AE107" s="155">
        <v>0</v>
      </c>
      <c r="AF107" s="155">
        <v>0</v>
      </c>
      <c r="AG107" s="159"/>
    </row>
    <row r="108" spans="1:33" ht="12.6" customHeight="1" x14ac:dyDescent="0.25">
      <c r="A108" s="104">
        <v>420</v>
      </c>
      <c r="B108" s="102">
        <v>420049067</v>
      </c>
      <c r="C108" s="103" t="s">
        <v>497</v>
      </c>
      <c r="D108" s="104">
        <v>49</v>
      </c>
      <c r="E108" s="103" t="s">
        <v>81</v>
      </c>
      <c r="F108" s="104">
        <v>67</v>
      </c>
      <c r="G108" s="161" t="s">
        <v>99</v>
      </c>
      <c r="H108" s="152"/>
      <c r="I108" s="153">
        <v>9870</v>
      </c>
      <c r="J108" s="153">
        <v>7994</v>
      </c>
      <c r="K108" s="153">
        <v>0</v>
      </c>
      <c r="L108" s="153">
        <v>937.65</v>
      </c>
      <c r="M108" s="153">
        <v>18801.650000000001</v>
      </c>
      <c r="N108" s="152"/>
      <c r="O108" s="154">
        <v>1</v>
      </c>
      <c r="P108" s="155">
        <v>17864</v>
      </c>
      <c r="Q108" s="155">
        <v>0</v>
      </c>
      <c r="R108" s="155">
        <v>0</v>
      </c>
      <c r="S108" s="155">
        <v>938</v>
      </c>
      <c r="T108" s="112">
        <v>18803</v>
      </c>
      <c r="U108" s="156"/>
      <c r="V108" s="157">
        <v>0</v>
      </c>
      <c r="W108" s="155">
        <v>0</v>
      </c>
      <c r="X108" s="155">
        <v>0.09</v>
      </c>
      <c r="Y108" s="155">
        <v>9.0899185128305647E-4</v>
      </c>
      <c r="Z108" s="155">
        <v>0</v>
      </c>
      <c r="AA108" s="158"/>
      <c r="AB108" s="157">
        <v>0</v>
      </c>
      <c r="AC108" s="157">
        <v>0</v>
      </c>
      <c r="AD108" s="155">
        <v>0</v>
      </c>
      <c r="AE108" s="155">
        <v>0</v>
      </c>
      <c r="AF108" s="155">
        <v>0</v>
      </c>
      <c r="AG108" s="159"/>
    </row>
    <row r="109" spans="1:33" ht="12.6" customHeight="1" x14ac:dyDescent="0.25">
      <c r="A109" s="104">
        <v>420</v>
      </c>
      <c r="B109" s="102">
        <v>420049093</v>
      </c>
      <c r="C109" s="103" t="s">
        <v>497</v>
      </c>
      <c r="D109" s="104">
        <v>49</v>
      </c>
      <c r="E109" s="103" t="s">
        <v>81</v>
      </c>
      <c r="F109" s="104">
        <v>93</v>
      </c>
      <c r="G109" s="161" t="s">
        <v>125</v>
      </c>
      <c r="H109" s="152"/>
      <c r="I109" s="153">
        <v>13079</v>
      </c>
      <c r="J109" s="153">
        <v>524</v>
      </c>
      <c r="K109" s="153">
        <v>0</v>
      </c>
      <c r="L109" s="153">
        <v>937.65</v>
      </c>
      <c r="M109" s="153">
        <v>14540.65</v>
      </c>
      <c r="N109" s="152"/>
      <c r="O109" s="154">
        <v>18</v>
      </c>
      <c r="P109" s="155">
        <v>244854</v>
      </c>
      <c r="Q109" s="155">
        <v>0</v>
      </c>
      <c r="R109" s="155">
        <v>0</v>
      </c>
      <c r="S109" s="155">
        <v>16884</v>
      </c>
      <c r="T109" s="112">
        <v>261756</v>
      </c>
      <c r="U109" s="156"/>
      <c r="V109" s="157">
        <v>0</v>
      </c>
      <c r="W109" s="155">
        <v>0</v>
      </c>
      <c r="X109" s="155">
        <v>0.09</v>
      </c>
      <c r="Y109" s="155">
        <v>7.5367734393470748E-2</v>
      </c>
      <c r="Z109" s="155">
        <v>0</v>
      </c>
      <c r="AA109" s="158"/>
      <c r="AB109" s="157">
        <v>9</v>
      </c>
      <c r="AC109" s="157">
        <v>0</v>
      </c>
      <c r="AD109" s="155">
        <v>0</v>
      </c>
      <c r="AE109" s="155">
        <v>0</v>
      </c>
      <c r="AF109" s="155">
        <v>0</v>
      </c>
      <c r="AG109" s="159"/>
    </row>
    <row r="110" spans="1:33" ht="12.6" customHeight="1" x14ac:dyDescent="0.25">
      <c r="A110" s="104">
        <v>420</v>
      </c>
      <c r="B110" s="102">
        <v>420049155</v>
      </c>
      <c r="C110" s="103" t="s">
        <v>497</v>
      </c>
      <c r="D110" s="104">
        <v>49</v>
      </c>
      <c r="E110" s="103" t="s">
        <v>81</v>
      </c>
      <c r="F110" s="104">
        <v>155</v>
      </c>
      <c r="G110" s="161" t="s">
        <v>187</v>
      </c>
      <c r="H110" s="152"/>
      <c r="I110" s="153">
        <v>10942.185655019268</v>
      </c>
      <c r="J110" s="153">
        <v>7656</v>
      </c>
      <c r="K110" s="153">
        <v>0</v>
      </c>
      <c r="L110" s="153">
        <v>937.65</v>
      </c>
      <c r="M110" s="153">
        <v>19535.835655019269</v>
      </c>
      <c r="N110" s="152"/>
      <c r="O110" s="154">
        <v>1</v>
      </c>
      <c r="P110" s="155">
        <v>18598</v>
      </c>
      <c r="Q110" s="155">
        <v>0</v>
      </c>
      <c r="R110" s="155">
        <v>0</v>
      </c>
      <c r="S110" s="155">
        <v>938</v>
      </c>
      <c r="T110" s="112">
        <v>19537</v>
      </c>
      <c r="U110" s="156"/>
      <c r="V110" s="157">
        <v>0</v>
      </c>
      <c r="W110" s="155">
        <v>0</v>
      </c>
      <c r="X110" s="155">
        <v>0.09</v>
      </c>
      <c r="Y110" s="155">
        <v>2.4962015415827028E-4</v>
      </c>
      <c r="Z110" s="155">
        <v>0</v>
      </c>
      <c r="AA110" s="158"/>
      <c r="AB110" s="157">
        <v>0</v>
      </c>
      <c r="AC110" s="157">
        <v>0</v>
      </c>
      <c r="AD110" s="155">
        <v>0</v>
      </c>
      <c r="AE110" s="155">
        <v>0</v>
      </c>
      <c r="AF110" s="155">
        <v>0</v>
      </c>
      <c r="AG110" s="159"/>
    </row>
    <row r="111" spans="1:33" ht="12.6" customHeight="1" x14ac:dyDescent="0.25">
      <c r="A111" s="104">
        <v>420</v>
      </c>
      <c r="B111" s="102">
        <v>420049160</v>
      </c>
      <c r="C111" s="103" t="s">
        <v>497</v>
      </c>
      <c r="D111" s="104">
        <v>49</v>
      </c>
      <c r="E111" s="103" t="s">
        <v>81</v>
      </c>
      <c r="F111" s="104">
        <v>160</v>
      </c>
      <c r="G111" s="161" t="s">
        <v>192</v>
      </c>
      <c r="H111" s="152"/>
      <c r="I111" s="153">
        <v>9870</v>
      </c>
      <c r="J111" s="153">
        <v>99</v>
      </c>
      <c r="K111" s="153">
        <v>0</v>
      </c>
      <c r="L111" s="153">
        <v>937.65</v>
      </c>
      <c r="M111" s="153">
        <v>10906.65</v>
      </c>
      <c r="N111" s="152"/>
      <c r="O111" s="154">
        <v>1</v>
      </c>
      <c r="P111" s="155">
        <v>9969</v>
      </c>
      <c r="Q111" s="155">
        <v>0</v>
      </c>
      <c r="R111" s="155">
        <v>0</v>
      </c>
      <c r="S111" s="155">
        <v>938</v>
      </c>
      <c r="T111" s="112">
        <v>10908</v>
      </c>
      <c r="U111" s="156"/>
      <c r="V111" s="157">
        <v>0</v>
      </c>
      <c r="W111" s="155">
        <v>0</v>
      </c>
      <c r="X111" s="155">
        <v>0.09</v>
      </c>
      <c r="Y111" s="155">
        <v>0.11299395363348438</v>
      </c>
      <c r="Z111" s="155">
        <v>0</v>
      </c>
      <c r="AA111" s="158"/>
      <c r="AB111" s="157">
        <v>0</v>
      </c>
      <c r="AC111" s="157">
        <v>0</v>
      </c>
      <c r="AD111" s="155">
        <v>0</v>
      </c>
      <c r="AE111" s="155">
        <v>0</v>
      </c>
      <c r="AF111" s="155">
        <v>0</v>
      </c>
      <c r="AG111" s="159"/>
    </row>
    <row r="112" spans="1:33" ht="12.6" customHeight="1" x14ac:dyDescent="0.25">
      <c r="A112" s="104">
        <v>420</v>
      </c>
      <c r="B112" s="102">
        <v>420049163</v>
      </c>
      <c r="C112" s="103" t="s">
        <v>497</v>
      </c>
      <c r="D112" s="104">
        <v>49</v>
      </c>
      <c r="E112" s="103" t="s">
        <v>81</v>
      </c>
      <c r="F112" s="104">
        <v>163</v>
      </c>
      <c r="G112" s="161" t="s">
        <v>195</v>
      </c>
      <c r="H112" s="152"/>
      <c r="I112" s="153">
        <v>13524.833516994266</v>
      </c>
      <c r="J112" s="153">
        <v>11</v>
      </c>
      <c r="K112" s="153">
        <v>0</v>
      </c>
      <c r="L112" s="153">
        <v>937.65</v>
      </c>
      <c r="M112" s="153">
        <v>14473.483516994265</v>
      </c>
      <c r="N112" s="152"/>
      <c r="O112" s="154">
        <v>1</v>
      </c>
      <c r="P112" s="155">
        <v>13536</v>
      </c>
      <c r="Q112" s="155">
        <v>0</v>
      </c>
      <c r="R112" s="155">
        <v>0</v>
      </c>
      <c r="S112" s="155">
        <v>938</v>
      </c>
      <c r="T112" s="112">
        <v>14475</v>
      </c>
      <c r="U112" s="156"/>
      <c r="V112" s="157">
        <v>0</v>
      </c>
      <c r="W112" s="155">
        <v>0</v>
      </c>
      <c r="X112" s="155">
        <v>0.09</v>
      </c>
      <c r="Y112" s="155">
        <v>9.6888938887288042E-2</v>
      </c>
      <c r="Z112" s="155">
        <v>0</v>
      </c>
      <c r="AA112" s="158"/>
      <c r="AB112" s="157">
        <v>0</v>
      </c>
      <c r="AC112" s="157">
        <v>0</v>
      </c>
      <c r="AD112" s="155">
        <v>0</v>
      </c>
      <c r="AE112" s="155">
        <v>0</v>
      </c>
      <c r="AF112" s="155">
        <v>0</v>
      </c>
      <c r="AG112" s="159"/>
    </row>
    <row r="113" spans="1:33" ht="12.6" customHeight="1" x14ac:dyDescent="0.25">
      <c r="A113" s="104">
        <v>420</v>
      </c>
      <c r="B113" s="102">
        <v>420049165</v>
      </c>
      <c r="C113" s="103" t="s">
        <v>497</v>
      </c>
      <c r="D113" s="104">
        <v>49</v>
      </c>
      <c r="E113" s="103" t="s">
        <v>81</v>
      </c>
      <c r="F113" s="104">
        <v>165</v>
      </c>
      <c r="G113" s="161" t="s">
        <v>197</v>
      </c>
      <c r="H113" s="152"/>
      <c r="I113" s="153">
        <v>13248</v>
      </c>
      <c r="J113" s="153">
        <v>260</v>
      </c>
      <c r="K113" s="153">
        <v>0</v>
      </c>
      <c r="L113" s="153">
        <v>937.65</v>
      </c>
      <c r="M113" s="153">
        <v>14445.65</v>
      </c>
      <c r="N113" s="152"/>
      <c r="O113" s="154">
        <v>10</v>
      </c>
      <c r="P113" s="155">
        <v>135080</v>
      </c>
      <c r="Q113" s="155">
        <v>0</v>
      </c>
      <c r="R113" s="155">
        <v>0</v>
      </c>
      <c r="S113" s="155">
        <v>9376</v>
      </c>
      <c r="T113" s="112">
        <v>144466</v>
      </c>
      <c r="U113" s="156"/>
      <c r="V113" s="157">
        <v>0</v>
      </c>
      <c r="W113" s="155">
        <v>0</v>
      </c>
      <c r="X113" s="155">
        <v>0.09</v>
      </c>
      <c r="Y113" s="155">
        <v>0.10084258620050031</v>
      </c>
      <c r="Z113" s="155">
        <v>0</v>
      </c>
      <c r="AA113" s="158"/>
      <c r="AB113" s="157">
        <v>4</v>
      </c>
      <c r="AC113" s="157">
        <v>0.30029336541363882</v>
      </c>
      <c r="AD113" s="155">
        <v>4336</v>
      </c>
      <c r="AE113" s="155">
        <v>0</v>
      </c>
      <c r="AF113" s="155">
        <v>0</v>
      </c>
      <c r="AG113" s="159"/>
    </row>
    <row r="114" spans="1:33" ht="12.6" customHeight="1" x14ac:dyDescent="0.25">
      <c r="A114" s="104">
        <v>420</v>
      </c>
      <c r="B114" s="102">
        <v>420049176</v>
      </c>
      <c r="C114" s="103" t="s">
        <v>497</v>
      </c>
      <c r="D114" s="104">
        <v>49</v>
      </c>
      <c r="E114" s="103" t="s">
        <v>81</v>
      </c>
      <c r="F114" s="104">
        <v>176</v>
      </c>
      <c r="G114" s="161" t="s">
        <v>208</v>
      </c>
      <c r="H114" s="152"/>
      <c r="I114" s="153">
        <v>10203</v>
      </c>
      <c r="J114" s="153">
        <v>3654</v>
      </c>
      <c r="K114" s="153">
        <v>0</v>
      </c>
      <c r="L114" s="153">
        <v>937.65</v>
      </c>
      <c r="M114" s="153">
        <v>14794.65</v>
      </c>
      <c r="N114" s="152"/>
      <c r="O114" s="154">
        <v>11</v>
      </c>
      <c r="P114" s="155">
        <v>152427</v>
      </c>
      <c r="Q114" s="155">
        <v>0</v>
      </c>
      <c r="R114" s="155">
        <v>0</v>
      </c>
      <c r="S114" s="155">
        <v>10318</v>
      </c>
      <c r="T114" s="112">
        <v>162756</v>
      </c>
      <c r="U114" s="156"/>
      <c r="V114" s="157">
        <v>0</v>
      </c>
      <c r="W114" s="155">
        <v>0</v>
      </c>
      <c r="X114" s="155">
        <v>0.09</v>
      </c>
      <c r="Y114" s="155">
        <v>8.9950729305397215E-2</v>
      </c>
      <c r="Z114" s="155">
        <v>0</v>
      </c>
      <c r="AA114" s="158"/>
      <c r="AB114" s="157">
        <v>0</v>
      </c>
      <c r="AC114" s="157">
        <v>0</v>
      </c>
      <c r="AD114" s="155">
        <v>0</v>
      </c>
      <c r="AE114" s="155">
        <v>0</v>
      </c>
      <c r="AF114" s="155">
        <v>0</v>
      </c>
      <c r="AG114" s="159"/>
    </row>
    <row r="115" spans="1:33" ht="12.6" customHeight="1" x14ac:dyDescent="0.25">
      <c r="A115" s="104">
        <v>420</v>
      </c>
      <c r="B115" s="102">
        <v>420049181</v>
      </c>
      <c r="C115" s="103" t="s">
        <v>497</v>
      </c>
      <c r="D115" s="104">
        <v>49</v>
      </c>
      <c r="E115" s="103" t="s">
        <v>81</v>
      </c>
      <c r="F115" s="104">
        <v>181</v>
      </c>
      <c r="G115" s="161" t="s">
        <v>213</v>
      </c>
      <c r="H115" s="152"/>
      <c r="I115" s="153">
        <v>11104</v>
      </c>
      <c r="J115" s="153">
        <v>466</v>
      </c>
      <c r="K115" s="153">
        <v>0</v>
      </c>
      <c r="L115" s="153">
        <v>937.65</v>
      </c>
      <c r="M115" s="153">
        <v>12507.65</v>
      </c>
      <c r="N115" s="152"/>
      <c r="O115" s="154">
        <v>2</v>
      </c>
      <c r="P115" s="155">
        <v>23140</v>
      </c>
      <c r="Q115" s="155">
        <v>0</v>
      </c>
      <c r="R115" s="155">
        <v>0</v>
      </c>
      <c r="S115" s="155">
        <v>1876</v>
      </c>
      <c r="T115" s="112">
        <v>25018</v>
      </c>
      <c r="U115" s="156"/>
      <c r="V115" s="157">
        <v>0</v>
      </c>
      <c r="W115" s="155">
        <v>0</v>
      </c>
      <c r="X115" s="155">
        <v>0.09</v>
      </c>
      <c r="Y115" s="155">
        <v>1.7767930701945239E-2</v>
      </c>
      <c r="Z115" s="155">
        <v>0</v>
      </c>
      <c r="AA115" s="158"/>
      <c r="AB115" s="157">
        <v>0</v>
      </c>
      <c r="AC115" s="157">
        <v>0</v>
      </c>
      <c r="AD115" s="155">
        <v>0</v>
      </c>
      <c r="AE115" s="155">
        <v>0</v>
      </c>
      <c r="AF115" s="155">
        <v>0</v>
      </c>
      <c r="AG115" s="159"/>
    </row>
    <row r="116" spans="1:33" ht="12.6" customHeight="1" x14ac:dyDescent="0.25">
      <c r="A116" s="104">
        <v>420</v>
      </c>
      <c r="B116" s="102">
        <v>420049199</v>
      </c>
      <c r="C116" s="103" t="s">
        <v>497</v>
      </c>
      <c r="D116" s="104">
        <v>49</v>
      </c>
      <c r="E116" s="103" t="s">
        <v>81</v>
      </c>
      <c r="F116" s="104">
        <v>199</v>
      </c>
      <c r="G116" s="161" t="s">
        <v>231</v>
      </c>
      <c r="H116" s="152"/>
      <c r="I116" s="153">
        <v>16104</v>
      </c>
      <c r="J116" s="153">
        <v>10875</v>
      </c>
      <c r="K116" s="153">
        <v>0</v>
      </c>
      <c r="L116" s="153">
        <v>937.65</v>
      </c>
      <c r="M116" s="153">
        <v>27916.65</v>
      </c>
      <c r="N116" s="152"/>
      <c r="O116" s="154">
        <v>2</v>
      </c>
      <c r="P116" s="155">
        <v>53958</v>
      </c>
      <c r="Q116" s="155">
        <v>0</v>
      </c>
      <c r="R116" s="155">
        <v>0</v>
      </c>
      <c r="S116" s="155">
        <v>1876</v>
      </c>
      <c r="T116" s="112">
        <v>55836</v>
      </c>
      <c r="U116" s="156"/>
      <c r="V116" s="157">
        <v>0</v>
      </c>
      <c r="W116" s="155">
        <v>0</v>
      </c>
      <c r="X116" s="155">
        <v>0.09</v>
      </c>
      <c r="Y116" s="155">
        <v>7.9310456931491757E-4</v>
      </c>
      <c r="Z116" s="155">
        <v>0</v>
      </c>
      <c r="AA116" s="158"/>
      <c r="AB116" s="157">
        <v>0</v>
      </c>
      <c r="AC116" s="157">
        <v>0</v>
      </c>
      <c r="AD116" s="155">
        <v>0</v>
      </c>
      <c r="AE116" s="155">
        <v>0</v>
      </c>
      <c r="AF116" s="155">
        <v>0</v>
      </c>
      <c r="AG116" s="159"/>
    </row>
    <row r="117" spans="1:33" ht="12.6" customHeight="1" x14ac:dyDescent="0.25">
      <c r="A117" s="104">
        <v>420</v>
      </c>
      <c r="B117" s="102">
        <v>420049243</v>
      </c>
      <c r="C117" s="103" t="s">
        <v>497</v>
      </c>
      <c r="D117" s="104">
        <v>49</v>
      </c>
      <c r="E117" s="103" t="s">
        <v>81</v>
      </c>
      <c r="F117" s="104">
        <v>243</v>
      </c>
      <c r="G117" s="161" t="s">
        <v>275</v>
      </c>
      <c r="H117" s="152"/>
      <c r="I117" s="153">
        <v>14870</v>
      </c>
      <c r="J117" s="153">
        <v>3515</v>
      </c>
      <c r="K117" s="153">
        <v>0</v>
      </c>
      <c r="L117" s="153">
        <v>937.65</v>
      </c>
      <c r="M117" s="153">
        <v>19322.650000000001</v>
      </c>
      <c r="N117" s="152"/>
      <c r="O117" s="154">
        <v>3</v>
      </c>
      <c r="P117" s="155">
        <v>55155</v>
      </c>
      <c r="Q117" s="155">
        <v>0</v>
      </c>
      <c r="R117" s="155">
        <v>0</v>
      </c>
      <c r="S117" s="155">
        <v>2814</v>
      </c>
      <c r="T117" s="112">
        <v>57972</v>
      </c>
      <c r="U117" s="156"/>
      <c r="V117" s="157">
        <v>0</v>
      </c>
      <c r="W117" s="155">
        <v>0</v>
      </c>
      <c r="X117" s="155">
        <v>0.09</v>
      </c>
      <c r="Y117" s="155">
        <v>5.231940623182595E-3</v>
      </c>
      <c r="Z117" s="155">
        <v>0</v>
      </c>
      <c r="AA117" s="158"/>
      <c r="AB117" s="157">
        <v>0</v>
      </c>
      <c r="AC117" s="157">
        <v>0</v>
      </c>
      <c r="AD117" s="155">
        <v>0</v>
      </c>
      <c r="AE117" s="155">
        <v>0</v>
      </c>
      <c r="AF117" s="155">
        <v>0</v>
      </c>
      <c r="AG117" s="159"/>
    </row>
    <row r="118" spans="1:33" ht="12.6" customHeight="1" x14ac:dyDescent="0.25">
      <c r="A118" s="104">
        <v>420</v>
      </c>
      <c r="B118" s="102">
        <v>420049244</v>
      </c>
      <c r="C118" s="103" t="s">
        <v>497</v>
      </c>
      <c r="D118" s="104">
        <v>49</v>
      </c>
      <c r="E118" s="103" t="s">
        <v>81</v>
      </c>
      <c r="F118" s="104">
        <v>244</v>
      </c>
      <c r="G118" s="161" t="s">
        <v>276</v>
      </c>
      <c r="H118" s="152"/>
      <c r="I118" s="153">
        <v>9870</v>
      </c>
      <c r="J118" s="153">
        <v>3680</v>
      </c>
      <c r="K118" s="153">
        <v>0</v>
      </c>
      <c r="L118" s="153">
        <v>937.65</v>
      </c>
      <c r="M118" s="153">
        <v>14487.65</v>
      </c>
      <c r="N118" s="152"/>
      <c r="O118" s="154">
        <v>4</v>
      </c>
      <c r="P118" s="155">
        <v>54200</v>
      </c>
      <c r="Q118" s="155">
        <v>0</v>
      </c>
      <c r="R118" s="155">
        <v>0</v>
      </c>
      <c r="S118" s="155">
        <v>3752</v>
      </c>
      <c r="T118" s="112">
        <v>57956</v>
      </c>
      <c r="U118" s="156"/>
      <c r="V118" s="157">
        <v>0</v>
      </c>
      <c r="W118" s="155">
        <v>0</v>
      </c>
      <c r="X118" s="155">
        <v>0.09</v>
      </c>
      <c r="Y118" s="155">
        <v>0.11956945299035214</v>
      </c>
      <c r="Z118" s="155">
        <v>0</v>
      </c>
      <c r="AA118" s="158"/>
      <c r="AB118" s="157">
        <v>2</v>
      </c>
      <c r="AC118" s="157">
        <v>1.3388634757465556</v>
      </c>
      <c r="AD118" s="155">
        <v>19398</v>
      </c>
      <c r="AE118" s="155">
        <v>0</v>
      </c>
      <c r="AF118" s="155">
        <v>0</v>
      </c>
      <c r="AG118" s="159"/>
    </row>
    <row r="119" spans="1:33" ht="12.6" customHeight="1" x14ac:dyDescent="0.25">
      <c r="A119" s="104">
        <v>420</v>
      </c>
      <c r="B119" s="102">
        <v>420049248</v>
      </c>
      <c r="C119" s="103" t="s">
        <v>497</v>
      </c>
      <c r="D119" s="104">
        <v>49</v>
      </c>
      <c r="E119" s="103" t="s">
        <v>81</v>
      </c>
      <c r="F119" s="104">
        <v>248</v>
      </c>
      <c r="G119" s="161" t="s">
        <v>280</v>
      </c>
      <c r="H119" s="152"/>
      <c r="I119" s="153">
        <v>9770</v>
      </c>
      <c r="J119" s="153">
        <v>603</v>
      </c>
      <c r="K119" s="153">
        <v>0</v>
      </c>
      <c r="L119" s="153">
        <v>937.65</v>
      </c>
      <c r="M119" s="153">
        <v>11310.65</v>
      </c>
      <c r="N119" s="152"/>
      <c r="O119" s="154">
        <v>6</v>
      </c>
      <c r="P119" s="155">
        <v>62238</v>
      </c>
      <c r="Q119" s="155">
        <v>0</v>
      </c>
      <c r="R119" s="155">
        <v>0</v>
      </c>
      <c r="S119" s="155">
        <v>5628</v>
      </c>
      <c r="T119" s="112">
        <v>67872</v>
      </c>
      <c r="U119" s="156"/>
      <c r="V119" s="157">
        <v>0</v>
      </c>
      <c r="W119" s="155">
        <v>0</v>
      </c>
      <c r="X119" s="155">
        <v>0.09</v>
      </c>
      <c r="Y119" s="155">
        <v>5.0541256721514598E-2</v>
      </c>
      <c r="Z119" s="155">
        <v>0</v>
      </c>
      <c r="AA119" s="158"/>
      <c r="AB119" s="157">
        <v>0</v>
      </c>
      <c r="AC119" s="157">
        <v>0</v>
      </c>
      <c r="AD119" s="155">
        <v>0</v>
      </c>
      <c r="AE119" s="155">
        <v>0</v>
      </c>
      <c r="AF119" s="155">
        <v>0</v>
      </c>
      <c r="AG119" s="159"/>
    </row>
    <row r="120" spans="1:33" ht="12.6" customHeight="1" x14ac:dyDescent="0.25">
      <c r="A120" s="104">
        <v>420</v>
      </c>
      <c r="B120" s="102">
        <v>420049258</v>
      </c>
      <c r="C120" s="103" t="s">
        <v>497</v>
      </c>
      <c r="D120" s="104">
        <v>49</v>
      </c>
      <c r="E120" s="103" t="s">
        <v>81</v>
      </c>
      <c r="F120" s="104">
        <v>258</v>
      </c>
      <c r="G120" s="161" t="s">
        <v>290</v>
      </c>
      <c r="H120" s="152"/>
      <c r="I120" s="153">
        <v>12941.452297129659</v>
      </c>
      <c r="J120" s="153">
        <v>2868</v>
      </c>
      <c r="K120" s="153">
        <v>0</v>
      </c>
      <c r="L120" s="153">
        <v>937.65</v>
      </c>
      <c r="M120" s="153">
        <v>16747.102297129659</v>
      </c>
      <c r="N120" s="152"/>
      <c r="O120" s="154">
        <v>1</v>
      </c>
      <c r="P120" s="155">
        <v>15809</v>
      </c>
      <c r="Q120" s="155">
        <v>0</v>
      </c>
      <c r="R120" s="155">
        <v>0</v>
      </c>
      <c r="S120" s="155">
        <v>938</v>
      </c>
      <c r="T120" s="112">
        <v>16748</v>
      </c>
      <c r="U120" s="156"/>
      <c r="V120" s="157">
        <v>0</v>
      </c>
      <c r="W120" s="155">
        <v>0</v>
      </c>
      <c r="X120" s="155">
        <v>0.09</v>
      </c>
      <c r="Y120" s="155">
        <v>9.1580522531910263E-2</v>
      </c>
      <c r="Z120" s="155">
        <v>0</v>
      </c>
      <c r="AA120" s="158"/>
      <c r="AB120" s="157">
        <v>0</v>
      </c>
      <c r="AC120" s="157">
        <v>0</v>
      </c>
      <c r="AD120" s="155">
        <v>0</v>
      </c>
      <c r="AE120" s="155">
        <v>0</v>
      </c>
      <c r="AF120" s="155">
        <v>0</v>
      </c>
      <c r="AG120" s="159"/>
    </row>
    <row r="121" spans="1:33" ht="12.6" customHeight="1" x14ac:dyDescent="0.25">
      <c r="A121" s="104">
        <v>420</v>
      </c>
      <c r="B121" s="102">
        <v>420049262</v>
      </c>
      <c r="C121" s="103" t="s">
        <v>497</v>
      </c>
      <c r="D121" s="104">
        <v>49</v>
      </c>
      <c r="E121" s="103" t="s">
        <v>81</v>
      </c>
      <c r="F121" s="104">
        <v>262</v>
      </c>
      <c r="G121" s="161" t="s">
        <v>294</v>
      </c>
      <c r="H121" s="152"/>
      <c r="I121" s="153">
        <v>11379.205712709654</v>
      </c>
      <c r="J121" s="153">
        <v>4288</v>
      </c>
      <c r="K121" s="153">
        <v>0</v>
      </c>
      <c r="L121" s="153">
        <v>937.65</v>
      </c>
      <c r="M121" s="153">
        <v>16604.855712709654</v>
      </c>
      <c r="N121" s="152"/>
      <c r="O121" s="154">
        <v>1</v>
      </c>
      <c r="P121" s="155">
        <v>15667</v>
      </c>
      <c r="Q121" s="155">
        <v>0</v>
      </c>
      <c r="R121" s="155">
        <v>0</v>
      </c>
      <c r="S121" s="155">
        <v>938</v>
      </c>
      <c r="T121" s="112">
        <v>16606</v>
      </c>
      <c r="U121" s="156"/>
      <c r="V121" s="157">
        <v>0</v>
      </c>
      <c r="W121" s="155">
        <v>0</v>
      </c>
      <c r="X121" s="155">
        <v>0.09</v>
      </c>
      <c r="Y121" s="155">
        <v>7.200942321816918E-2</v>
      </c>
      <c r="Z121" s="155">
        <v>0</v>
      </c>
      <c r="AA121" s="158"/>
      <c r="AB121" s="157">
        <v>0</v>
      </c>
      <c r="AC121" s="157">
        <v>0</v>
      </c>
      <c r="AD121" s="155">
        <v>0</v>
      </c>
      <c r="AE121" s="155">
        <v>0</v>
      </c>
      <c r="AF121" s="155">
        <v>0</v>
      </c>
      <c r="AG121" s="159"/>
    </row>
    <row r="122" spans="1:33" ht="12.6" customHeight="1" x14ac:dyDescent="0.25">
      <c r="A122" s="104">
        <v>420</v>
      </c>
      <c r="B122" s="102">
        <v>420049295</v>
      </c>
      <c r="C122" s="103" t="s">
        <v>497</v>
      </c>
      <c r="D122" s="104">
        <v>49</v>
      </c>
      <c r="E122" s="103" t="s">
        <v>81</v>
      </c>
      <c r="F122" s="104">
        <v>295</v>
      </c>
      <c r="G122" s="161" t="s">
        <v>327</v>
      </c>
      <c r="H122" s="152"/>
      <c r="I122" s="153">
        <v>10515.244450766257</v>
      </c>
      <c r="J122" s="153">
        <v>5824</v>
      </c>
      <c r="K122" s="153">
        <v>0</v>
      </c>
      <c r="L122" s="153">
        <v>937.65</v>
      </c>
      <c r="M122" s="153">
        <v>17276.894450766256</v>
      </c>
      <c r="N122" s="152"/>
      <c r="O122" s="154">
        <v>1</v>
      </c>
      <c r="P122" s="155">
        <v>16339</v>
      </c>
      <c r="Q122" s="155">
        <v>0</v>
      </c>
      <c r="R122" s="155">
        <v>0</v>
      </c>
      <c r="S122" s="155">
        <v>938</v>
      </c>
      <c r="T122" s="112">
        <v>17278</v>
      </c>
      <c r="U122" s="156"/>
      <c r="V122" s="157">
        <v>0</v>
      </c>
      <c r="W122" s="155">
        <v>0</v>
      </c>
      <c r="X122" s="155">
        <v>0.09</v>
      </c>
      <c r="Y122" s="155">
        <v>1.6858226236389728E-2</v>
      </c>
      <c r="Z122" s="155">
        <v>0</v>
      </c>
      <c r="AA122" s="158"/>
      <c r="AB122" s="157">
        <v>0</v>
      </c>
      <c r="AC122" s="157">
        <v>0</v>
      </c>
      <c r="AD122" s="155">
        <v>0</v>
      </c>
      <c r="AE122" s="155">
        <v>0</v>
      </c>
      <c r="AF122" s="155">
        <v>0</v>
      </c>
      <c r="AG122" s="159"/>
    </row>
    <row r="123" spans="1:33" ht="12.6" customHeight="1" x14ac:dyDescent="0.25">
      <c r="A123" s="104">
        <v>420</v>
      </c>
      <c r="B123" s="102">
        <v>420049314</v>
      </c>
      <c r="C123" s="103" t="s">
        <v>497</v>
      </c>
      <c r="D123" s="104">
        <v>49</v>
      </c>
      <c r="E123" s="103" t="s">
        <v>81</v>
      </c>
      <c r="F123" s="104">
        <v>314</v>
      </c>
      <c r="G123" s="161" t="s">
        <v>346</v>
      </c>
      <c r="H123" s="152"/>
      <c r="I123" s="153">
        <v>14870</v>
      </c>
      <c r="J123" s="153">
        <v>12367</v>
      </c>
      <c r="K123" s="153">
        <v>0</v>
      </c>
      <c r="L123" s="153">
        <v>937.65</v>
      </c>
      <c r="M123" s="153">
        <v>28174.65</v>
      </c>
      <c r="N123" s="152"/>
      <c r="O123" s="154">
        <v>1</v>
      </c>
      <c r="P123" s="155">
        <v>27237</v>
      </c>
      <c r="Q123" s="155">
        <v>0</v>
      </c>
      <c r="R123" s="155">
        <v>0</v>
      </c>
      <c r="S123" s="155">
        <v>938</v>
      </c>
      <c r="T123" s="112">
        <v>28176</v>
      </c>
      <c r="U123" s="156"/>
      <c r="V123" s="157">
        <v>0</v>
      </c>
      <c r="W123" s="155">
        <v>0</v>
      </c>
      <c r="X123" s="155">
        <v>0.09</v>
      </c>
      <c r="Y123" s="155">
        <v>2.341843130047724E-3</v>
      </c>
      <c r="Z123" s="155">
        <v>0</v>
      </c>
      <c r="AA123" s="158"/>
      <c r="AB123" s="157">
        <v>0</v>
      </c>
      <c r="AC123" s="157">
        <v>0</v>
      </c>
      <c r="AD123" s="155">
        <v>0</v>
      </c>
      <c r="AE123" s="155">
        <v>0</v>
      </c>
      <c r="AF123" s="155">
        <v>0</v>
      </c>
      <c r="AG123" s="159"/>
    </row>
    <row r="124" spans="1:33" ht="12.6" customHeight="1" x14ac:dyDescent="0.25">
      <c r="A124" s="104">
        <v>420</v>
      </c>
      <c r="B124" s="102">
        <v>420049347</v>
      </c>
      <c r="C124" s="103" t="s">
        <v>497</v>
      </c>
      <c r="D124" s="104">
        <v>49</v>
      </c>
      <c r="E124" s="103" t="s">
        <v>81</v>
      </c>
      <c r="F124" s="104">
        <v>347</v>
      </c>
      <c r="G124" s="161" t="s">
        <v>379</v>
      </c>
      <c r="H124" s="152"/>
      <c r="I124" s="153">
        <v>12870</v>
      </c>
      <c r="J124" s="153">
        <v>5760</v>
      </c>
      <c r="K124" s="153">
        <v>0</v>
      </c>
      <c r="L124" s="153">
        <v>937.65</v>
      </c>
      <c r="M124" s="153">
        <v>19567.650000000001</v>
      </c>
      <c r="N124" s="152"/>
      <c r="O124" s="154">
        <v>3</v>
      </c>
      <c r="P124" s="155">
        <v>55890</v>
      </c>
      <c r="Q124" s="155">
        <v>0</v>
      </c>
      <c r="R124" s="155">
        <v>0</v>
      </c>
      <c r="S124" s="155">
        <v>2814</v>
      </c>
      <c r="T124" s="112">
        <v>58707</v>
      </c>
      <c r="U124" s="156"/>
      <c r="V124" s="157">
        <v>0</v>
      </c>
      <c r="W124" s="155">
        <v>0</v>
      </c>
      <c r="X124" s="155">
        <v>0.09</v>
      </c>
      <c r="Y124" s="155">
        <v>6.798133445366992E-3</v>
      </c>
      <c r="Z124" s="155">
        <v>0</v>
      </c>
      <c r="AA124" s="158"/>
      <c r="AB124" s="157">
        <v>0</v>
      </c>
      <c r="AC124" s="157">
        <v>0</v>
      </c>
      <c r="AD124" s="155">
        <v>0</v>
      </c>
      <c r="AE124" s="155">
        <v>0</v>
      </c>
      <c r="AF124" s="155">
        <v>0</v>
      </c>
      <c r="AG124" s="159"/>
    </row>
    <row r="125" spans="1:33" ht="12.6" customHeight="1" x14ac:dyDescent="0.25">
      <c r="A125" s="104">
        <v>420</v>
      </c>
      <c r="B125" s="102">
        <v>420049616</v>
      </c>
      <c r="C125" s="103" t="s">
        <v>497</v>
      </c>
      <c r="D125" s="104">
        <v>49</v>
      </c>
      <c r="E125" s="103" t="s">
        <v>81</v>
      </c>
      <c r="F125" s="104">
        <v>616</v>
      </c>
      <c r="G125" s="161" t="s">
        <v>391</v>
      </c>
      <c r="H125" s="152"/>
      <c r="I125" s="153">
        <v>9870</v>
      </c>
      <c r="J125" s="153">
        <v>3739</v>
      </c>
      <c r="K125" s="153">
        <v>0</v>
      </c>
      <c r="L125" s="153">
        <v>937.65</v>
      </c>
      <c r="M125" s="153">
        <v>14546.65</v>
      </c>
      <c r="N125" s="152"/>
      <c r="O125" s="154">
        <v>1</v>
      </c>
      <c r="P125" s="155">
        <v>13609</v>
      </c>
      <c r="Q125" s="155">
        <v>0</v>
      </c>
      <c r="R125" s="155">
        <v>0</v>
      </c>
      <c r="S125" s="155">
        <v>938</v>
      </c>
      <c r="T125" s="112">
        <v>14548</v>
      </c>
      <c r="U125" s="156"/>
      <c r="V125" s="157">
        <v>0</v>
      </c>
      <c r="W125" s="155">
        <v>0</v>
      </c>
      <c r="X125" s="155">
        <v>0.09</v>
      </c>
      <c r="Y125" s="155">
        <v>3.5199570431752238E-2</v>
      </c>
      <c r="Z125" s="155">
        <v>0</v>
      </c>
      <c r="AA125" s="158"/>
      <c r="AB125" s="157">
        <v>0</v>
      </c>
      <c r="AC125" s="157">
        <v>0</v>
      </c>
      <c r="AD125" s="155">
        <v>0</v>
      </c>
      <c r="AE125" s="155">
        <v>0</v>
      </c>
      <c r="AF125" s="155">
        <v>0</v>
      </c>
      <c r="AG125" s="159"/>
    </row>
    <row r="126" spans="1:33" ht="12.6" customHeight="1" x14ac:dyDescent="0.25">
      <c r="A126" s="104">
        <v>426</v>
      </c>
      <c r="B126" s="102">
        <v>426149128</v>
      </c>
      <c r="C126" s="103" t="s">
        <v>498</v>
      </c>
      <c r="D126" s="104">
        <v>149</v>
      </c>
      <c r="E126" s="103" t="s">
        <v>181</v>
      </c>
      <c r="F126" s="104">
        <v>128</v>
      </c>
      <c r="G126" s="161" t="s">
        <v>160</v>
      </c>
      <c r="H126" s="152"/>
      <c r="I126" s="153">
        <v>12877</v>
      </c>
      <c r="J126" s="153">
        <v>937</v>
      </c>
      <c r="K126" s="153">
        <v>0</v>
      </c>
      <c r="L126" s="153">
        <v>937.65</v>
      </c>
      <c r="M126" s="153">
        <v>14751.65</v>
      </c>
      <c r="N126" s="152"/>
      <c r="O126" s="154">
        <v>13</v>
      </c>
      <c r="P126" s="155">
        <v>179582</v>
      </c>
      <c r="Q126" s="155">
        <v>0</v>
      </c>
      <c r="R126" s="155">
        <v>0</v>
      </c>
      <c r="S126" s="155">
        <v>12194</v>
      </c>
      <c r="T126" s="112">
        <v>191789</v>
      </c>
      <c r="U126" s="156"/>
      <c r="V126" s="157">
        <v>0</v>
      </c>
      <c r="W126" s="155">
        <v>0</v>
      </c>
      <c r="X126" s="155">
        <v>0.09</v>
      </c>
      <c r="Y126" s="155">
        <v>3.6120867349133799E-2</v>
      </c>
      <c r="Z126" s="155">
        <v>0</v>
      </c>
      <c r="AA126" s="158"/>
      <c r="AB126" s="157">
        <v>0</v>
      </c>
      <c r="AC126" s="157">
        <v>0</v>
      </c>
      <c r="AD126" s="155">
        <v>0</v>
      </c>
      <c r="AE126" s="155">
        <v>0</v>
      </c>
      <c r="AF126" s="155">
        <v>0</v>
      </c>
      <c r="AG126" s="159"/>
    </row>
    <row r="127" spans="1:33" ht="12.6" customHeight="1" x14ac:dyDescent="0.25">
      <c r="A127" s="104">
        <v>426</v>
      </c>
      <c r="B127" s="102">
        <v>426149149</v>
      </c>
      <c r="C127" s="103" t="s">
        <v>498</v>
      </c>
      <c r="D127" s="104">
        <v>149</v>
      </c>
      <c r="E127" s="103" t="s">
        <v>181</v>
      </c>
      <c r="F127" s="104">
        <v>149</v>
      </c>
      <c r="G127" s="161" t="s">
        <v>181</v>
      </c>
      <c r="H127" s="152"/>
      <c r="I127" s="153">
        <v>12199</v>
      </c>
      <c r="J127" s="153">
        <v>10</v>
      </c>
      <c r="K127" s="153">
        <v>0</v>
      </c>
      <c r="L127" s="153">
        <v>937.65</v>
      </c>
      <c r="M127" s="153">
        <v>13146.65</v>
      </c>
      <c r="N127" s="152"/>
      <c r="O127" s="154">
        <v>369</v>
      </c>
      <c r="P127" s="155">
        <v>4505121</v>
      </c>
      <c r="Q127" s="155">
        <v>0</v>
      </c>
      <c r="R127" s="155">
        <v>0</v>
      </c>
      <c r="S127" s="155">
        <v>346122</v>
      </c>
      <c r="T127" s="112">
        <v>4851612</v>
      </c>
      <c r="U127" s="156"/>
      <c r="V127" s="157">
        <v>0</v>
      </c>
      <c r="W127" s="155">
        <v>0</v>
      </c>
      <c r="X127" s="155">
        <v>0.09</v>
      </c>
      <c r="Y127" s="155">
        <v>0.11633765704967486</v>
      </c>
      <c r="Z127" s="155">
        <v>0</v>
      </c>
      <c r="AA127" s="158"/>
      <c r="AB127" s="157">
        <v>0</v>
      </c>
      <c r="AC127" s="157">
        <v>0</v>
      </c>
      <c r="AD127" s="155">
        <v>0</v>
      </c>
      <c r="AE127" s="155">
        <v>0</v>
      </c>
      <c r="AF127" s="155">
        <v>0</v>
      </c>
      <c r="AG127" s="159"/>
    </row>
    <row r="128" spans="1:33" ht="12.6" customHeight="1" x14ac:dyDescent="0.25">
      <c r="A128" s="104">
        <v>426</v>
      </c>
      <c r="B128" s="102">
        <v>426149181</v>
      </c>
      <c r="C128" s="103" t="s">
        <v>498</v>
      </c>
      <c r="D128" s="104">
        <v>149</v>
      </c>
      <c r="E128" s="103" t="s">
        <v>181</v>
      </c>
      <c r="F128" s="104">
        <v>181</v>
      </c>
      <c r="G128" s="161" t="s">
        <v>213</v>
      </c>
      <c r="H128" s="152"/>
      <c r="I128" s="153">
        <v>10493</v>
      </c>
      <c r="J128" s="153">
        <v>440</v>
      </c>
      <c r="K128" s="153">
        <v>0</v>
      </c>
      <c r="L128" s="153">
        <v>937.65</v>
      </c>
      <c r="M128" s="153">
        <v>11870.65</v>
      </c>
      <c r="N128" s="152"/>
      <c r="O128" s="154">
        <v>16</v>
      </c>
      <c r="P128" s="155">
        <v>174928</v>
      </c>
      <c r="Q128" s="155">
        <v>0</v>
      </c>
      <c r="R128" s="155">
        <v>0</v>
      </c>
      <c r="S128" s="155">
        <v>15008</v>
      </c>
      <c r="T128" s="112">
        <v>189952</v>
      </c>
      <c r="U128" s="156"/>
      <c r="V128" s="157">
        <v>0</v>
      </c>
      <c r="W128" s="155">
        <v>0</v>
      </c>
      <c r="X128" s="155">
        <v>0.09</v>
      </c>
      <c r="Y128" s="155">
        <v>1.7767930701945239E-2</v>
      </c>
      <c r="Z128" s="155">
        <v>0</v>
      </c>
      <c r="AA128" s="158"/>
      <c r="AB128" s="157">
        <v>0</v>
      </c>
      <c r="AC128" s="157">
        <v>0</v>
      </c>
      <c r="AD128" s="155">
        <v>0</v>
      </c>
      <c r="AE128" s="155">
        <v>0</v>
      </c>
      <c r="AF128" s="155">
        <v>0</v>
      </c>
      <c r="AG128" s="159"/>
    </row>
    <row r="129" spans="1:33" ht="12.6" customHeight="1" x14ac:dyDescent="0.25">
      <c r="A129" s="104">
        <v>426</v>
      </c>
      <c r="B129" s="102">
        <v>426149211</v>
      </c>
      <c r="C129" s="103" t="s">
        <v>498</v>
      </c>
      <c r="D129" s="104">
        <v>149</v>
      </c>
      <c r="E129" s="103" t="s">
        <v>181</v>
      </c>
      <c r="F129" s="104">
        <v>211</v>
      </c>
      <c r="G129" s="161" t="s">
        <v>243</v>
      </c>
      <c r="H129" s="152"/>
      <c r="I129" s="153">
        <v>13544</v>
      </c>
      <c r="J129" s="153">
        <v>2554</v>
      </c>
      <c r="K129" s="153">
        <v>0</v>
      </c>
      <c r="L129" s="153">
        <v>937.65</v>
      </c>
      <c r="M129" s="153">
        <v>17035.650000000001</v>
      </c>
      <c r="N129" s="152"/>
      <c r="O129" s="154">
        <v>2</v>
      </c>
      <c r="P129" s="155">
        <v>32196</v>
      </c>
      <c r="Q129" s="155">
        <v>0</v>
      </c>
      <c r="R129" s="155">
        <v>0</v>
      </c>
      <c r="S129" s="155">
        <v>1876</v>
      </c>
      <c r="T129" s="112">
        <v>34074</v>
      </c>
      <c r="U129" s="156"/>
      <c r="V129" s="157">
        <v>0</v>
      </c>
      <c r="W129" s="155">
        <v>0</v>
      </c>
      <c r="X129" s="155">
        <v>0.09</v>
      </c>
      <c r="Y129" s="155">
        <v>1.4844334898900947E-3</v>
      </c>
      <c r="Z129" s="155">
        <v>0</v>
      </c>
      <c r="AA129" s="158"/>
      <c r="AB129" s="157">
        <v>0</v>
      </c>
      <c r="AC129" s="157">
        <v>0</v>
      </c>
      <c r="AD129" s="155">
        <v>0</v>
      </c>
      <c r="AE129" s="155">
        <v>0</v>
      </c>
      <c r="AF129" s="155">
        <v>0</v>
      </c>
      <c r="AG129" s="159"/>
    </row>
    <row r="130" spans="1:33" ht="12.6" customHeight="1" x14ac:dyDescent="0.25">
      <c r="A130" s="104">
        <v>428</v>
      </c>
      <c r="B130" s="102">
        <v>428035016</v>
      </c>
      <c r="C130" s="103" t="s">
        <v>499</v>
      </c>
      <c r="D130" s="104">
        <v>35</v>
      </c>
      <c r="E130" s="103" t="s">
        <v>67</v>
      </c>
      <c r="F130" s="104">
        <v>16</v>
      </c>
      <c r="G130" s="161" t="s">
        <v>48</v>
      </c>
      <c r="H130" s="152"/>
      <c r="I130" s="153">
        <v>12236.155870717672</v>
      </c>
      <c r="J130" s="153">
        <v>313</v>
      </c>
      <c r="K130" s="153">
        <v>0</v>
      </c>
      <c r="L130" s="153">
        <v>937.65</v>
      </c>
      <c r="M130" s="153">
        <v>13486.805870717671</v>
      </c>
      <c r="N130" s="152"/>
      <c r="O130" s="154">
        <v>5</v>
      </c>
      <c r="P130" s="155">
        <v>62745</v>
      </c>
      <c r="Q130" s="155">
        <v>0</v>
      </c>
      <c r="R130" s="155">
        <v>0</v>
      </c>
      <c r="S130" s="155">
        <v>4690</v>
      </c>
      <c r="T130" s="112">
        <v>67440</v>
      </c>
      <c r="U130" s="156"/>
      <c r="V130" s="157">
        <v>0</v>
      </c>
      <c r="W130" s="155">
        <v>0</v>
      </c>
      <c r="X130" s="155">
        <v>0.09</v>
      </c>
      <c r="Y130" s="155">
        <v>4.7485706034194664E-2</v>
      </c>
      <c r="Z130" s="155">
        <v>0</v>
      </c>
      <c r="AA130" s="158"/>
      <c r="AB130" s="157">
        <v>0</v>
      </c>
      <c r="AC130" s="157">
        <v>0</v>
      </c>
      <c r="AD130" s="155">
        <v>0</v>
      </c>
      <c r="AE130" s="155">
        <v>0</v>
      </c>
      <c r="AF130" s="155">
        <v>0</v>
      </c>
      <c r="AG130" s="159"/>
    </row>
    <row r="131" spans="1:33" ht="12.6" customHeight="1" x14ac:dyDescent="0.25">
      <c r="A131" s="104">
        <v>428</v>
      </c>
      <c r="B131" s="102">
        <v>428035018</v>
      </c>
      <c r="C131" s="103" t="s">
        <v>499</v>
      </c>
      <c r="D131" s="104">
        <v>35</v>
      </c>
      <c r="E131" s="103" t="s">
        <v>67</v>
      </c>
      <c r="F131" s="104">
        <v>18</v>
      </c>
      <c r="G131" s="161" t="s">
        <v>50</v>
      </c>
      <c r="H131" s="152"/>
      <c r="I131" s="153">
        <v>11818.706982097145</v>
      </c>
      <c r="J131" s="153">
        <v>7359</v>
      </c>
      <c r="K131" s="153">
        <v>0</v>
      </c>
      <c r="L131" s="153">
        <v>937.65</v>
      </c>
      <c r="M131" s="153">
        <v>20115.356982097146</v>
      </c>
      <c r="N131" s="152"/>
      <c r="O131" s="154">
        <v>1</v>
      </c>
      <c r="P131" s="155">
        <v>19178</v>
      </c>
      <c r="Q131" s="155">
        <v>0</v>
      </c>
      <c r="R131" s="155">
        <v>0</v>
      </c>
      <c r="S131" s="155">
        <v>938</v>
      </c>
      <c r="T131" s="112">
        <v>20117</v>
      </c>
      <c r="U131" s="156"/>
      <c r="V131" s="157">
        <v>0</v>
      </c>
      <c r="W131" s="155">
        <v>0</v>
      </c>
      <c r="X131" s="155">
        <v>0.09</v>
      </c>
      <c r="Y131" s="155">
        <v>2.6082479157529256E-2</v>
      </c>
      <c r="Z131" s="155">
        <v>0</v>
      </c>
      <c r="AA131" s="158"/>
      <c r="AB131" s="157">
        <v>0</v>
      </c>
      <c r="AC131" s="157">
        <v>0</v>
      </c>
      <c r="AD131" s="155">
        <v>0</v>
      </c>
      <c r="AE131" s="155">
        <v>0</v>
      </c>
      <c r="AF131" s="155">
        <v>0</v>
      </c>
      <c r="AG131" s="159"/>
    </row>
    <row r="132" spans="1:33" ht="12.6" customHeight="1" x14ac:dyDescent="0.25">
      <c r="A132" s="104">
        <v>428</v>
      </c>
      <c r="B132" s="102">
        <v>428035025</v>
      </c>
      <c r="C132" s="103" t="s">
        <v>499</v>
      </c>
      <c r="D132" s="104">
        <v>35</v>
      </c>
      <c r="E132" s="103" t="s">
        <v>67</v>
      </c>
      <c r="F132" s="104">
        <v>25</v>
      </c>
      <c r="G132" s="161" t="s">
        <v>57</v>
      </c>
      <c r="H132" s="152"/>
      <c r="I132" s="153">
        <v>10735.752154660322</v>
      </c>
      <c r="J132" s="153">
        <v>4367</v>
      </c>
      <c r="K132" s="153">
        <v>0</v>
      </c>
      <c r="L132" s="153">
        <v>937.65</v>
      </c>
      <c r="M132" s="153">
        <v>16040.402154660322</v>
      </c>
      <c r="N132" s="152"/>
      <c r="O132" s="154">
        <v>2</v>
      </c>
      <c r="P132" s="155">
        <v>30206</v>
      </c>
      <c r="Q132" s="155">
        <v>0</v>
      </c>
      <c r="R132" s="155">
        <v>0</v>
      </c>
      <c r="S132" s="155">
        <v>1876</v>
      </c>
      <c r="T132" s="112">
        <v>32084</v>
      </c>
      <c r="U132" s="156"/>
      <c r="V132" s="157">
        <v>0</v>
      </c>
      <c r="W132" s="155">
        <v>0</v>
      </c>
      <c r="X132" s="155">
        <v>0.09</v>
      </c>
      <c r="Y132" s="155">
        <v>4.9001176100938508E-2</v>
      </c>
      <c r="Z132" s="155">
        <v>0</v>
      </c>
      <c r="AA132" s="158"/>
      <c r="AB132" s="157">
        <v>0</v>
      </c>
      <c r="AC132" s="157">
        <v>0</v>
      </c>
      <c r="AD132" s="155">
        <v>0</v>
      </c>
      <c r="AE132" s="155">
        <v>0</v>
      </c>
      <c r="AF132" s="155">
        <v>0</v>
      </c>
      <c r="AG132" s="159"/>
    </row>
    <row r="133" spans="1:33" ht="12.6" customHeight="1" x14ac:dyDescent="0.25">
      <c r="A133" s="104">
        <v>428</v>
      </c>
      <c r="B133" s="102">
        <v>428035035</v>
      </c>
      <c r="C133" s="103" t="s">
        <v>499</v>
      </c>
      <c r="D133" s="104">
        <v>35</v>
      </c>
      <c r="E133" s="103" t="s">
        <v>67</v>
      </c>
      <c r="F133" s="104">
        <v>35</v>
      </c>
      <c r="G133" s="161" t="s">
        <v>67</v>
      </c>
      <c r="H133" s="152"/>
      <c r="I133" s="153">
        <v>12738</v>
      </c>
      <c r="J133" s="153">
        <v>4570</v>
      </c>
      <c r="K133" s="153">
        <v>0</v>
      </c>
      <c r="L133" s="153">
        <v>937.65</v>
      </c>
      <c r="M133" s="153">
        <v>18245.650000000001</v>
      </c>
      <c r="N133" s="152"/>
      <c r="O133" s="154">
        <v>1676</v>
      </c>
      <c r="P133" s="155">
        <v>29008208</v>
      </c>
      <c r="Q133" s="155">
        <v>0</v>
      </c>
      <c r="R133" s="155">
        <v>0</v>
      </c>
      <c r="S133" s="155">
        <v>1572088</v>
      </c>
      <c r="T133" s="112">
        <v>30581972</v>
      </c>
      <c r="U133" s="156"/>
      <c r="V133" s="157">
        <v>0</v>
      </c>
      <c r="W133" s="155">
        <v>0</v>
      </c>
      <c r="X133" s="155">
        <v>0.09</v>
      </c>
      <c r="Y133" s="155">
        <v>0.15529279493918327</v>
      </c>
      <c r="Z133" s="155">
        <v>0</v>
      </c>
      <c r="AA133" s="158"/>
      <c r="AB133" s="157">
        <v>1</v>
      </c>
      <c r="AC133" s="157">
        <v>0</v>
      </c>
      <c r="AD133" s="155">
        <v>0</v>
      </c>
      <c r="AE133" s="155">
        <v>0</v>
      </c>
      <c r="AF133" s="155">
        <v>0</v>
      </c>
      <c r="AG133" s="159"/>
    </row>
    <row r="134" spans="1:33" ht="12.6" customHeight="1" x14ac:dyDescent="0.25">
      <c r="A134" s="104">
        <v>428</v>
      </c>
      <c r="B134" s="102">
        <v>428035044</v>
      </c>
      <c r="C134" s="103" t="s">
        <v>499</v>
      </c>
      <c r="D134" s="104">
        <v>35</v>
      </c>
      <c r="E134" s="103" t="s">
        <v>67</v>
      </c>
      <c r="F134" s="104">
        <v>44</v>
      </c>
      <c r="G134" s="161" t="s">
        <v>76</v>
      </c>
      <c r="H134" s="152"/>
      <c r="I134" s="153">
        <v>10011</v>
      </c>
      <c r="J134" s="153">
        <v>42</v>
      </c>
      <c r="K134" s="153">
        <v>0</v>
      </c>
      <c r="L134" s="153">
        <v>937.65</v>
      </c>
      <c r="M134" s="153">
        <v>10990.65</v>
      </c>
      <c r="N134" s="152"/>
      <c r="O134" s="154">
        <v>18</v>
      </c>
      <c r="P134" s="155">
        <v>180954</v>
      </c>
      <c r="Q134" s="155">
        <v>0</v>
      </c>
      <c r="R134" s="155">
        <v>0</v>
      </c>
      <c r="S134" s="155">
        <v>16884</v>
      </c>
      <c r="T134" s="112">
        <v>197856</v>
      </c>
      <c r="U134" s="156"/>
      <c r="V134" s="157">
        <v>0</v>
      </c>
      <c r="W134" s="155">
        <v>0</v>
      </c>
      <c r="X134" s="155">
        <v>0.09</v>
      </c>
      <c r="Y134" s="155">
        <v>6.5659390812220414E-2</v>
      </c>
      <c r="Z134" s="155">
        <v>0</v>
      </c>
      <c r="AA134" s="158"/>
      <c r="AB134" s="157">
        <v>0</v>
      </c>
      <c r="AC134" s="157">
        <v>0</v>
      </c>
      <c r="AD134" s="155">
        <v>0</v>
      </c>
      <c r="AE134" s="155">
        <v>0</v>
      </c>
      <c r="AF134" s="155">
        <v>0</v>
      </c>
      <c r="AG134" s="159"/>
    </row>
    <row r="135" spans="1:33" ht="12.6" customHeight="1" x14ac:dyDescent="0.25">
      <c r="A135" s="104">
        <v>428</v>
      </c>
      <c r="B135" s="102">
        <v>428035049</v>
      </c>
      <c r="C135" s="103" t="s">
        <v>499</v>
      </c>
      <c r="D135" s="104">
        <v>35</v>
      </c>
      <c r="E135" s="103" t="s">
        <v>67</v>
      </c>
      <c r="F135" s="104">
        <v>49</v>
      </c>
      <c r="G135" s="161" t="s">
        <v>81</v>
      </c>
      <c r="H135" s="152"/>
      <c r="I135" s="153">
        <v>12835.73758161946</v>
      </c>
      <c r="J135" s="153">
        <v>15462</v>
      </c>
      <c r="K135" s="153">
        <v>0</v>
      </c>
      <c r="L135" s="153">
        <v>937.65</v>
      </c>
      <c r="M135" s="153">
        <v>29235.387581619463</v>
      </c>
      <c r="N135" s="152"/>
      <c r="O135" s="154">
        <v>1</v>
      </c>
      <c r="P135" s="155">
        <v>28298</v>
      </c>
      <c r="Q135" s="155">
        <v>0</v>
      </c>
      <c r="R135" s="155">
        <v>0</v>
      </c>
      <c r="S135" s="155">
        <v>938</v>
      </c>
      <c r="T135" s="112">
        <v>29237</v>
      </c>
      <c r="U135" s="156"/>
      <c r="V135" s="157">
        <v>0</v>
      </c>
      <c r="W135" s="155">
        <v>0</v>
      </c>
      <c r="X135" s="155">
        <v>0.09</v>
      </c>
      <c r="Y135" s="155">
        <v>7.1354825869973451E-2</v>
      </c>
      <c r="Z135" s="155">
        <v>0</v>
      </c>
      <c r="AA135" s="158"/>
      <c r="AB135" s="157">
        <v>0</v>
      </c>
      <c r="AC135" s="157">
        <v>0</v>
      </c>
      <c r="AD135" s="155">
        <v>0</v>
      </c>
      <c r="AE135" s="155">
        <v>0</v>
      </c>
      <c r="AF135" s="155">
        <v>0</v>
      </c>
      <c r="AG135" s="159"/>
    </row>
    <row r="136" spans="1:33" ht="12.6" customHeight="1" x14ac:dyDescent="0.25">
      <c r="A136" s="104">
        <v>428</v>
      </c>
      <c r="B136" s="102">
        <v>428035050</v>
      </c>
      <c r="C136" s="103" t="s">
        <v>499</v>
      </c>
      <c r="D136" s="104">
        <v>35</v>
      </c>
      <c r="E136" s="103" t="s">
        <v>67</v>
      </c>
      <c r="F136" s="104">
        <v>50</v>
      </c>
      <c r="G136" s="161" t="s">
        <v>82</v>
      </c>
      <c r="H136" s="152"/>
      <c r="I136" s="153">
        <v>14283</v>
      </c>
      <c r="J136" s="153">
        <v>6277</v>
      </c>
      <c r="K136" s="153">
        <v>0</v>
      </c>
      <c r="L136" s="153">
        <v>937.65</v>
      </c>
      <c r="M136" s="153">
        <v>21497.65</v>
      </c>
      <c r="N136" s="152"/>
      <c r="O136" s="154">
        <v>1</v>
      </c>
      <c r="P136" s="155">
        <v>20560</v>
      </c>
      <c r="Q136" s="155">
        <v>0</v>
      </c>
      <c r="R136" s="155">
        <v>0</v>
      </c>
      <c r="S136" s="155">
        <v>938</v>
      </c>
      <c r="T136" s="112">
        <v>21499</v>
      </c>
      <c r="U136" s="156"/>
      <c r="V136" s="157">
        <v>0</v>
      </c>
      <c r="W136" s="155">
        <v>0</v>
      </c>
      <c r="X136" s="155">
        <v>0.09</v>
      </c>
      <c r="Y136" s="155">
        <v>4.099273548969517E-3</v>
      </c>
      <c r="Z136" s="155">
        <v>0</v>
      </c>
      <c r="AA136" s="158"/>
      <c r="AB136" s="157">
        <v>0</v>
      </c>
      <c r="AC136" s="157">
        <v>0</v>
      </c>
      <c r="AD136" s="155">
        <v>0</v>
      </c>
      <c r="AE136" s="155">
        <v>0</v>
      </c>
      <c r="AF136" s="155">
        <v>0</v>
      </c>
      <c r="AG136" s="159"/>
    </row>
    <row r="137" spans="1:33" ht="12.6" customHeight="1" x14ac:dyDescent="0.25">
      <c r="A137" s="104">
        <v>428</v>
      </c>
      <c r="B137" s="102">
        <v>428035057</v>
      </c>
      <c r="C137" s="103" t="s">
        <v>499</v>
      </c>
      <c r="D137" s="104">
        <v>35</v>
      </c>
      <c r="E137" s="103" t="s">
        <v>67</v>
      </c>
      <c r="F137" s="104">
        <v>57</v>
      </c>
      <c r="G137" s="161" t="s">
        <v>89</v>
      </c>
      <c r="H137" s="152"/>
      <c r="I137" s="153">
        <v>12578</v>
      </c>
      <c r="J137" s="153">
        <v>450</v>
      </c>
      <c r="K137" s="153">
        <v>0</v>
      </c>
      <c r="L137" s="153">
        <v>937.65</v>
      </c>
      <c r="M137" s="153">
        <v>13965.65</v>
      </c>
      <c r="N137" s="152"/>
      <c r="O137" s="154">
        <v>157</v>
      </c>
      <c r="P137" s="155">
        <v>2045396</v>
      </c>
      <c r="Q137" s="155">
        <v>0</v>
      </c>
      <c r="R137" s="155">
        <v>0</v>
      </c>
      <c r="S137" s="155">
        <v>147266</v>
      </c>
      <c r="T137" s="112">
        <v>2192819</v>
      </c>
      <c r="U137" s="156"/>
      <c r="V137" s="157">
        <v>0</v>
      </c>
      <c r="W137" s="155">
        <v>0</v>
      </c>
      <c r="X137" s="155">
        <v>0.09</v>
      </c>
      <c r="Y137" s="155">
        <v>0.13343791558770274</v>
      </c>
      <c r="Z137" s="155">
        <v>0</v>
      </c>
      <c r="AA137" s="158"/>
      <c r="AB137" s="157">
        <v>0</v>
      </c>
      <c r="AC137" s="157">
        <v>0</v>
      </c>
      <c r="AD137" s="155">
        <v>0</v>
      </c>
      <c r="AE137" s="155">
        <v>0</v>
      </c>
      <c r="AF137" s="155">
        <v>0</v>
      </c>
      <c r="AG137" s="159"/>
    </row>
    <row r="138" spans="1:33" ht="12.6" customHeight="1" x14ac:dyDescent="0.25">
      <c r="A138" s="104">
        <v>428</v>
      </c>
      <c r="B138" s="102">
        <v>428035073</v>
      </c>
      <c r="C138" s="103" t="s">
        <v>499</v>
      </c>
      <c r="D138" s="104">
        <v>35</v>
      </c>
      <c r="E138" s="103" t="s">
        <v>67</v>
      </c>
      <c r="F138" s="104">
        <v>73</v>
      </c>
      <c r="G138" s="161" t="s">
        <v>105</v>
      </c>
      <c r="H138" s="152"/>
      <c r="I138" s="153">
        <v>10646</v>
      </c>
      <c r="J138" s="153">
        <v>6982</v>
      </c>
      <c r="K138" s="153">
        <v>0</v>
      </c>
      <c r="L138" s="153">
        <v>937.65</v>
      </c>
      <c r="M138" s="153">
        <v>18565.650000000001</v>
      </c>
      <c r="N138" s="152"/>
      <c r="O138" s="154">
        <v>12</v>
      </c>
      <c r="P138" s="155">
        <v>211536</v>
      </c>
      <c r="Q138" s="155">
        <v>0</v>
      </c>
      <c r="R138" s="155">
        <v>0</v>
      </c>
      <c r="S138" s="155">
        <v>11256</v>
      </c>
      <c r="T138" s="112">
        <v>222804</v>
      </c>
      <c r="U138" s="156"/>
      <c r="V138" s="157">
        <v>0</v>
      </c>
      <c r="W138" s="155">
        <v>0</v>
      </c>
      <c r="X138" s="155">
        <v>0.09</v>
      </c>
      <c r="Y138" s="155">
        <v>1.0550246967972254E-2</v>
      </c>
      <c r="Z138" s="155">
        <v>0</v>
      </c>
      <c r="AA138" s="158"/>
      <c r="AB138" s="157">
        <v>0</v>
      </c>
      <c r="AC138" s="157">
        <v>0</v>
      </c>
      <c r="AD138" s="155">
        <v>0</v>
      </c>
      <c r="AE138" s="155">
        <v>0</v>
      </c>
      <c r="AF138" s="155">
        <v>0</v>
      </c>
      <c r="AG138" s="159"/>
    </row>
    <row r="139" spans="1:33" ht="12.6" customHeight="1" x14ac:dyDescent="0.25">
      <c r="A139" s="104">
        <v>428</v>
      </c>
      <c r="B139" s="102">
        <v>428035088</v>
      </c>
      <c r="C139" s="103" t="s">
        <v>499</v>
      </c>
      <c r="D139" s="104">
        <v>35</v>
      </c>
      <c r="E139" s="103" t="s">
        <v>67</v>
      </c>
      <c r="F139" s="104">
        <v>88</v>
      </c>
      <c r="G139" s="161" t="s">
        <v>120</v>
      </c>
      <c r="H139" s="152"/>
      <c r="I139" s="153">
        <v>9678</v>
      </c>
      <c r="J139" s="153">
        <v>2839</v>
      </c>
      <c r="K139" s="153">
        <v>0</v>
      </c>
      <c r="L139" s="153">
        <v>937.65</v>
      </c>
      <c r="M139" s="153">
        <v>13454.65</v>
      </c>
      <c r="N139" s="152"/>
      <c r="O139" s="154">
        <v>2</v>
      </c>
      <c r="P139" s="155">
        <v>25034</v>
      </c>
      <c r="Q139" s="155">
        <v>0</v>
      </c>
      <c r="R139" s="155">
        <v>0</v>
      </c>
      <c r="S139" s="155">
        <v>1876</v>
      </c>
      <c r="T139" s="112">
        <v>26912</v>
      </c>
      <c r="U139" s="156"/>
      <c r="V139" s="157">
        <v>0</v>
      </c>
      <c r="W139" s="155">
        <v>0</v>
      </c>
      <c r="X139" s="155">
        <v>0.09</v>
      </c>
      <c r="Y139" s="155">
        <v>7.5055092150322876E-3</v>
      </c>
      <c r="Z139" s="155">
        <v>0</v>
      </c>
      <c r="AA139" s="158"/>
      <c r="AB139" s="157">
        <v>0</v>
      </c>
      <c r="AC139" s="157">
        <v>0</v>
      </c>
      <c r="AD139" s="155">
        <v>0</v>
      </c>
      <c r="AE139" s="155">
        <v>0</v>
      </c>
      <c r="AF139" s="155">
        <v>0</v>
      </c>
      <c r="AG139" s="159"/>
    </row>
    <row r="140" spans="1:33" ht="12.6" customHeight="1" x14ac:dyDescent="0.25">
      <c r="A140" s="104">
        <v>428</v>
      </c>
      <c r="B140" s="102">
        <v>428035093</v>
      </c>
      <c r="C140" s="103" t="s">
        <v>499</v>
      </c>
      <c r="D140" s="104">
        <v>35</v>
      </c>
      <c r="E140" s="103" t="s">
        <v>67</v>
      </c>
      <c r="F140" s="104">
        <v>93</v>
      </c>
      <c r="G140" s="161" t="s">
        <v>125</v>
      </c>
      <c r="H140" s="152"/>
      <c r="I140" s="153">
        <v>12765</v>
      </c>
      <c r="J140" s="153">
        <v>511</v>
      </c>
      <c r="K140" s="153">
        <v>0</v>
      </c>
      <c r="L140" s="153">
        <v>937.65</v>
      </c>
      <c r="M140" s="153">
        <v>14213.65</v>
      </c>
      <c r="N140" s="152"/>
      <c r="O140" s="154">
        <v>6</v>
      </c>
      <c r="P140" s="155">
        <v>79656</v>
      </c>
      <c r="Q140" s="155">
        <v>0</v>
      </c>
      <c r="R140" s="155">
        <v>0</v>
      </c>
      <c r="S140" s="155">
        <v>5628</v>
      </c>
      <c r="T140" s="112">
        <v>85290</v>
      </c>
      <c r="U140" s="156"/>
      <c r="V140" s="157">
        <v>0</v>
      </c>
      <c r="W140" s="155">
        <v>0</v>
      </c>
      <c r="X140" s="155">
        <v>0.09</v>
      </c>
      <c r="Y140" s="155">
        <v>7.5367734393470748E-2</v>
      </c>
      <c r="Z140" s="155">
        <v>0</v>
      </c>
      <c r="AA140" s="158"/>
      <c r="AB140" s="157">
        <v>2</v>
      </c>
      <c r="AC140" s="157">
        <v>0</v>
      </c>
      <c r="AD140" s="155">
        <v>0</v>
      </c>
      <c r="AE140" s="155">
        <v>0</v>
      </c>
      <c r="AF140" s="155">
        <v>0</v>
      </c>
      <c r="AG140" s="159"/>
    </row>
    <row r="141" spans="1:33" ht="12.6" customHeight="1" x14ac:dyDescent="0.25">
      <c r="A141" s="104">
        <v>428</v>
      </c>
      <c r="B141" s="102">
        <v>428035099</v>
      </c>
      <c r="C141" s="103" t="s">
        <v>499</v>
      </c>
      <c r="D141" s="104">
        <v>35</v>
      </c>
      <c r="E141" s="103" t="s">
        <v>67</v>
      </c>
      <c r="F141" s="104">
        <v>99</v>
      </c>
      <c r="G141" s="161" t="s">
        <v>131</v>
      </c>
      <c r="H141" s="152"/>
      <c r="I141" s="153">
        <v>10976.480733858516</v>
      </c>
      <c r="J141" s="153">
        <v>5892</v>
      </c>
      <c r="K141" s="153">
        <v>0</v>
      </c>
      <c r="L141" s="153">
        <v>937.65</v>
      </c>
      <c r="M141" s="153">
        <v>17806.130733858517</v>
      </c>
      <c r="N141" s="152"/>
      <c r="O141" s="154">
        <v>1</v>
      </c>
      <c r="P141" s="155">
        <v>16868</v>
      </c>
      <c r="Q141" s="155">
        <v>0</v>
      </c>
      <c r="R141" s="155">
        <v>0</v>
      </c>
      <c r="S141" s="155">
        <v>938</v>
      </c>
      <c r="T141" s="112">
        <v>17807</v>
      </c>
      <c r="U141" s="156"/>
      <c r="V141" s="157">
        <v>0</v>
      </c>
      <c r="W141" s="155">
        <v>0</v>
      </c>
      <c r="X141" s="155">
        <v>0.09</v>
      </c>
      <c r="Y141" s="155">
        <v>4.1375163432148539E-2</v>
      </c>
      <c r="Z141" s="155">
        <v>0</v>
      </c>
      <c r="AA141" s="158"/>
      <c r="AB141" s="157">
        <v>0</v>
      </c>
      <c r="AC141" s="157">
        <v>0</v>
      </c>
      <c r="AD141" s="155">
        <v>0</v>
      </c>
      <c r="AE141" s="155">
        <v>0</v>
      </c>
      <c r="AF141" s="155">
        <v>0</v>
      </c>
      <c r="AG141" s="159"/>
    </row>
    <row r="142" spans="1:33" ht="12.6" customHeight="1" x14ac:dyDescent="0.25">
      <c r="A142" s="104">
        <v>428</v>
      </c>
      <c r="B142" s="102">
        <v>428035133</v>
      </c>
      <c r="C142" s="103" t="s">
        <v>499</v>
      </c>
      <c r="D142" s="104">
        <v>35</v>
      </c>
      <c r="E142" s="103" t="s">
        <v>67</v>
      </c>
      <c r="F142" s="104">
        <v>133</v>
      </c>
      <c r="G142" s="161" t="s">
        <v>165</v>
      </c>
      <c r="H142" s="152"/>
      <c r="I142" s="153">
        <v>14466</v>
      </c>
      <c r="J142" s="153">
        <v>2844</v>
      </c>
      <c r="K142" s="153">
        <v>0</v>
      </c>
      <c r="L142" s="153">
        <v>937.65</v>
      </c>
      <c r="M142" s="153">
        <v>18247.650000000001</v>
      </c>
      <c r="N142" s="152"/>
      <c r="O142" s="154">
        <v>2</v>
      </c>
      <c r="P142" s="155">
        <v>34620</v>
      </c>
      <c r="Q142" s="155">
        <v>0</v>
      </c>
      <c r="R142" s="155">
        <v>0</v>
      </c>
      <c r="S142" s="155">
        <v>1876</v>
      </c>
      <c r="T142" s="112">
        <v>36498</v>
      </c>
      <c r="U142" s="156"/>
      <c r="V142" s="157">
        <v>0</v>
      </c>
      <c r="W142" s="155">
        <v>0</v>
      </c>
      <c r="X142" s="155">
        <v>0.09</v>
      </c>
      <c r="Y142" s="155">
        <v>3.1598145961991744E-2</v>
      </c>
      <c r="Z142" s="155">
        <v>0</v>
      </c>
      <c r="AA142" s="158"/>
      <c r="AB142" s="157">
        <v>0</v>
      </c>
      <c r="AC142" s="157">
        <v>0</v>
      </c>
      <c r="AD142" s="155">
        <v>0</v>
      </c>
      <c r="AE142" s="155">
        <v>0</v>
      </c>
      <c r="AF142" s="155">
        <v>0</v>
      </c>
      <c r="AG142" s="159"/>
    </row>
    <row r="143" spans="1:33" ht="12.6" customHeight="1" x14ac:dyDescent="0.25">
      <c r="A143" s="104">
        <v>428</v>
      </c>
      <c r="B143" s="102">
        <v>428035163</v>
      </c>
      <c r="C143" s="103" t="s">
        <v>499</v>
      </c>
      <c r="D143" s="104">
        <v>35</v>
      </c>
      <c r="E143" s="103" t="s">
        <v>67</v>
      </c>
      <c r="F143" s="104">
        <v>163</v>
      </c>
      <c r="G143" s="161" t="s">
        <v>195</v>
      </c>
      <c r="H143" s="152"/>
      <c r="I143" s="153">
        <v>10383</v>
      </c>
      <c r="J143" s="153">
        <v>8</v>
      </c>
      <c r="K143" s="153">
        <v>0</v>
      </c>
      <c r="L143" s="153">
        <v>937.65</v>
      </c>
      <c r="M143" s="153">
        <v>11328.65</v>
      </c>
      <c r="N143" s="152"/>
      <c r="O143" s="154">
        <v>10</v>
      </c>
      <c r="P143" s="155">
        <v>103910</v>
      </c>
      <c r="Q143" s="155">
        <v>0</v>
      </c>
      <c r="R143" s="155">
        <v>0</v>
      </c>
      <c r="S143" s="155">
        <v>9376</v>
      </c>
      <c r="T143" s="112">
        <v>113296</v>
      </c>
      <c r="U143" s="156"/>
      <c r="V143" s="157">
        <v>0</v>
      </c>
      <c r="W143" s="155">
        <v>0</v>
      </c>
      <c r="X143" s="155">
        <v>0.09</v>
      </c>
      <c r="Y143" s="155">
        <v>9.6888938887288042E-2</v>
      </c>
      <c r="Z143" s="155">
        <v>0</v>
      </c>
      <c r="AA143" s="158"/>
      <c r="AB143" s="157">
        <v>4</v>
      </c>
      <c r="AC143" s="157">
        <v>1.3288464941785048</v>
      </c>
      <c r="AD143" s="155">
        <v>15052</v>
      </c>
      <c r="AE143" s="155">
        <v>0</v>
      </c>
      <c r="AF143" s="155">
        <v>0</v>
      </c>
      <c r="AG143" s="159"/>
    </row>
    <row r="144" spans="1:33" ht="12.6" customHeight="1" x14ac:dyDescent="0.25">
      <c r="A144" s="104">
        <v>428</v>
      </c>
      <c r="B144" s="102">
        <v>428035165</v>
      </c>
      <c r="C144" s="103" t="s">
        <v>499</v>
      </c>
      <c r="D144" s="104">
        <v>35</v>
      </c>
      <c r="E144" s="103" t="s">
        <v>67</v>
      </c>
      <c r="F144" s="104">
        <v>165</v>
      </c>
      <c r="G144" s="161" t="s">
        <v>197</v>
      </c>
      <c r="H144" s="152"/>
      <c r="I144" s="153">
        <v>12176</v>
      </c>
      <c r="J144" s="153">
        <v>239</v>
      </c>
      <c r="K144" s="153">
        <v>0</v>
      </c>
      <c r="L144" s="153">
        <v>937.65</v>
      </c>
      <c r="M144" s="153">
        <v>13352.65</v>
      </c>
      <c r="N144" s="152"/>
      <c r="O144" s="154">
        <v>3</v>
      </c>
      <c r="P144" s="155">
        <v>37245</v>
      </c>
      <c r="Q144" s="155">
        <v>0</v>
      </c>
      <c r="R144" s="155">
        <v>0</v>
      </c>
      <c r="S144" s="155">
        <v>2813</v>
      </c>
      <c r="T144" s="112">
        <v>40061</v>
      </c>
      <c r="U144" s="156"/>
      <c r="V144" s="157">
        <v>0</v>
      </c>
      <c r="W144" s="155">
        <v>0</v>
      </c>
      <c r="X144" s="155">
        <v>0.09</v>
      </c>
      <c r="Y144" s="155">
        <v>0.10084258620050031</v>
      </c>
      <c r="Z144" s="155">
        <v>0</v>
      </c>
      <c r="AA144" s="158"/>
      <c r="AB144" s="157">
        <v>1</v>
      </c>
      <c r="AC144" s="157">
        <v>7.5073341353409706E-2</v>
      </c>
      <c r="AD144" s="155">
        <v>1002</v>
      </c>
      <c r="AE144" s="155">
        <v>0</v>
      </c>
      <c r="AF144" s="155">
        <v>0</v>
      </c>
      <c r="AG144" s="159"/>
    </row>
    <row r="145" spans="1:33" ht="12.6" customHeight="1" x14ac:dyDescent="0.25">
      <c r="A145" s="104">
        <v>428</v>
      </c>
      <c r="B145" s="102">
        <v>428035189</v>
      </c>
      <c r="C145" s="103" t="s">
        <v>499</v>
      </c>
      <c r="D145" s="104">
        <v>35</v>
      </c>
      <c r="E145" s="103" t="s">
        <v>67</v>
      </c>
      <c r="F145" s="104">
        <v>189</v>
      </c>
      <c r="G145" s="161" t="s">
        <v>221</v>
      </c>
      <c r="H145" s="152"/>
      <c r="I145" s="153">
        <v>9361</v>
      </c>
      <c r="J145" s="153">
        <v>3498</v>
      </c>
      <c r="K145" s="153">
        <v>0</v>
      </c>
      <c r="L145" s="153">
        <v>937.65</v>
      </c>
      <c r="M145" s="153">
        <v>13796.65</v>
      </c>
      <c r="N145" s="152"/>
      <c r="O145" s="154">
        <v>1</v>
      </c>
      <c r="P145" s="155">
        <v>12859</v>
      </c>
      <c r="Q145" s="155">
        <v>0</v>
      </c>
      <c r="R145" s="155">
        <v>0</v>
      </c>
      <c r="S145" s="155">
        <v>938</v>
      </c>
      <c r="T145" s="112">
        <v>13798</v>
      </c>
      <c r="U145" s="156"/>
      <c r="V145" s="157">
        <v>0</v>
      </c>
      <c r="W145" s="155">
        <v>0</v>
      </c>
      <c r="X145" s="155">
        <v>0.09</v>
      </c>
      <c r="Y145" s="155">
        <v>1.1310285815657121E-3</v>
      </c>
      <c r="Z145" s="155">
        <v>0</v>
      </c>
      <c r="AA145" s="158"/>
      <c r="AB145" s="157">
        <v>0</v>
      </c>
      <c r="AC145" s="157">
        <v>0</v>
      </c>
      <c r="AD145" s="155">
        <v>0</v>
      </c>
      <c r="AE145" s="155">
        <v>0</v>
      </c>
      <c r="AF145" s="155">
        <v>0</v>
      </c>
      <c r="AG145" s="159"/>
    </row>
    <row r="146" spans="1:33" ht="12.6" customHeight="1" x14ac:dyDescent="0.25">
      <c r="A146" s="104">
        <v>428</v>
      </c>
      <c r="B146" s="102">
        <v>428035220</v>
      </c>
      <c r="C146" s="103" t="s">
        <v>499</v>
      </c>
      <c r="D146" s="104">
        <v>35</v>
      </c>
      <c r="E146" s="103" t="s">
        <v>67</v>
      </c>
      <c r="F146" s="104">
        <v>220</v>
      </c>
      <c r="G146" s="161" t="s">
        <v>252</v>
      </c>
      <c r="H146" s="152"/>
      <c r="I146" s="153">
        <v>13275</v>
      </c>
      <c r="J146" s="153">
        <v>5732</v>
      </c>
      <c r="K146" s="153">
        <v>0</v>
      </c>
      <c r="L146" s="153">
        <v>937.65</v>
      </c>
      <c r="M146" s="153">
        <v>19944.650000000001</v>
      </c>
      <c r="N146" s="152"/>
      <c r="O146" s="154">
        <v>6</v>
      </c>
      <c r="P146" s="155">
        <v>114042</v>
      </c>
      <c r="Q146" s="155">
        <v>0</v>
      </c>
      <c r="R146" s="155">
        <v>0</v>
      </c>
      <c r="S146" s="155">
        <v>5628</v>
      </c>
      <c r="T146" s="112">
        <v>119676</v>
      </c>
      <c r="U146" s="156"/>
      <c r="V146" s="157">
        <v>0</v>
      </c>
      <c r="W146" s="155">
        <v>0</v>
      </c>
      <c r="X146" s="155">
        <v>0.09</v>
      </c>
      <c r="Y146" s="155">
        <v>1.5440183740943523E-2</v>
      </c>
      <c r="Z146" s="155">
        <v>0</v>
      </c>
      <c r="AA146" s="158"/>
      <c r="AB146" s="157">
        <v>0</v>
      </c>
      <c r="AC146" s="157">
        <v>0</v>
      </c>
      <c r="AD146" s="155">
        <v>0</v>
      </c>
      <c r="AE146" s="155">
        <v>0</v>
      </c>
      <c r="AF146" s="155">
        <v>0</v>
      </c>
      <c r="AG146" s="159"/>
    </row>
    <row r="147" spans="1:33" ht="12.6" customHeight="1" x14ac:dyDescent="0.25">
      <c r="A147" s="104">
        <v>428</v>
      </c>
      <c r="B147" s="102">
        <v>428035243</v>
      </c>
      <c r="C147" s="103" t="s">
        <v>499</v>
      </c>
      <c r="D147" s="104">
        <v>35</v>
      </c>
      <c r="E147" s="103" t="s">
        <v>67</v>
      </c>
      <c r="F147" s="104">
        <v>243</v>
      </c>
      <c r="G147" s="161" t="s">
        <v>275</v>
      </c>
      <c r="H147" s="152"/>
      <c r="I147" s="153">
        <v>13656</v>
      </c>
      <c r="J147" s="153">
        <v>3228</v>
      </c>
      <c r="K147" s="153">
        <v>0</v>
      </c>
      <c r="L147" s="153">
        <v>937.65</v>
      </c>
      <c r="M147" s="153">
        <v>17821.650000000001</v>
      </c>
      <c r="N147" s="152"/>
      <c r="O147" s="154">
        <v>5</v>
      </c>
      <c r="P147" s="155">
        <v>84420</v>
      </c>
      <c r="Q147" s="155">
        <v>0</v>
      </c>
      <c r="R147" s="155">
        <v>0</v>
      </c>
      <c r="S147" s="155">
        <v>4690</v>
      </c>
      <c r="T147" s="112">
        <v>89115</v>
      </c>
      <c r="U147" s="156"/>
      <c r="V147" s="157">
        <v>0</v>
      </c>
      <c r="W147" s="155">
        <v>0</v>
      </c>
      <c r="X147" s="155">
        <v>0.09</v>
      </c>
      <c r="Y147" s="155">
        <v>5.231940623182595E-3</v>
      </c>
      <c r="Z147" s="155">
        <v>0</v>
      </c>
      <c r="AA147" s="158"/>
      <c r="AB147" s="157">
        <v>0</v>
      </c>
      <c r="AC147" s="157">
        <v>0</v>
      </c>
      <c r="AD147" s="155">
        <v>0</v>
      </c>
      <c r="AE147" s="155">
        <v>0</v>
      </c>
      <c r="AF147" s="155">
        <v>0</v>
      </c>
      <c r="AG147" s="159"/>
    </row>
    <row r="148" spans="1:33" ht="12.6" customHeight="1" x14ac:dyDescent="0.25">
      <c r="A148" s="104">
        <v>428</v>
      </c>
      <c r="B148" s="102">
        <v>428035244</v>
      </c>
      <c r="C148" s="103" t="s">
        <v>499</v>
      </c>
      <c r="D148" s="104">
        <v>35</v>
      </c>
      <c r="E148" s="103" t="s">
        <v>67</v>
      </c>
      <c r="F148" s="104">
        <v>244</v>
      </c>
      <c r="G148" s="161" t="s">
        <v>276</v>
      </c>
      <c r="H148" s="152"/>
      <c r="I148" s="153">
        <v>11701</v>
      </c>
      <c r="J148" s="153">
        <v>4363</v>
      </c>
      <c r="K148" s="153">
        <v>0</v>
      </c>
      <c r="L148" s="153">
        <v>937.65</v>
      </c>
      <c r="M148" s="153">
        <v>17001.650000000001</v>
      </c>
      <c r="N148" s="152"/>
      <c r="O148" s="154">
        <v>14</v>
      </c>
      <c r="P148" s="155">
        <v>224896</v>
      </c>
      <c r="Q148" s="155">
        <v>0</v>
      </c>
      <c r="R148" s="155">
        <v>0</v>
      </c>
      <c r="S148" s="155">
        <v>13132</v>
      </c>
      <c r="T148" s="112">
        <v>238042</v>
      </c>
      <c r="U148" s="156"/>
      <c r="V148" s="157">
        <v>0</v>
      </c>
      <c r="W148" s="155">
        <v>0</v>
      </c>
      <c r="X148" s="155">
        <v>0.09</v>
      </c>
      <c r="Y148" s="155">
        <v>0.11956945299035214</v>
      </c>
      <c r="Z148" s="155">
        <v>0</v>
      </c>
      <c r="AA148" s="158"/>
      <c r="AB148" s="157">
        <v>6</v>
      </c>
      <c r="AC148" s="157">
        <v>4.0165904272396666</v>
      </c>
      <c r="AD148" s="155">
        <v>68292</v>
      </c>
      <c r="AE148" s="155">
        <v>0</v>
      </c>
      <c r="AF148" s="155">
        <v>0</v>
      </c>
      <c r="AG148" s="159"/>
    </row>
    <row r="149" spans="1:33" ht="12.6" customHeight="1" x14ac:dyDescent="0.25">
      <c r="A149" s="104">
        <v>428</v>
      </c>
      <c r="B149" s="102">
        <v>428035248</v>
      </c>
      <c r="C149" s="103" t="s">
        <v>499</v>
      </c>
      <c r="D149" s="104">
        <v>35</v>
      </c>
      <c r="E149" s="103" t="s">
        <v>67</v>
      </c>
      <c r="F149" s="104">
        <v>248</v>
      </c>
      <c r="G149" s="161" t="s">
        <v>280</v>
      </c>
      <c r="H149" s="152"/>
      <c r="I149" s="153">
        <v>12364</v>
      </c>
      <c r="J149" s="153">
        <v>763</v>
      </c>
      <c r="K149" s="153">
        <v>0</v>
      </c>
      <c r="L149" s="153">
        <v>937.65</v>
      </c>
      <c r="M149" s="153">
        <v>14064.65</v>
      </c>
      <c r="N149" s="152"/>
      <c r="O149" s="154">
        <v>23</v>
      </c>
      <c r="P149" s="155">
        <v>301921</v>
      </c>
      <c r="Q149" s="155">
        <v>0</v>
      </c>
      <c r="R149" s="155">
        <v>0</v>
      </c>
      <c r="S149" s="155">
        <v>21574</v>
      </c>
      <c r="T149" s="112">
        <v>323518</v>
      </c>
      <c r="U149" s="156"/>
      <c r="V149" s="157">
        <v>0</v>
      </c>
      <c r="W149" s="155">
        <v>0</v>
      </c>
      <c r="X149" s="155">
        <v>0.09</v>
      </c>
      <c r="Y149" s="155">
        <v>5.0541256721514598E-2</v>
      </c>
      <c r="Z149" s="155">
        <v>0</v>
      </c>
      <c r="AA149" s="158"/>
      <c r="AB149" s="157">
        <v>0</v>
      </c>
      <c r="AC149" s="157">
        <v>0</v>
      </c>
      <c r="AD149" s="155">
        <v>0</v>
      </c>
      <c r="AE149" s="155">
        <v>0</v>
      </c>
      <c r="AF149" s="155">
        <v>0</v>
      </c>
      <c r="AG149" s="159"/>
    </row>
    <row r="150" spans="1:33" ht="12.6" customHeight="1" x14ac:dyDescent="0.25">
      <c r="A150" s="104">
        <v>428</v>
      </c>
      <c r="B150" s="102">
        <v>428035262</v>
      </c>
      <c r="C150" s="103" t="s">
        <v>499</v>
      </c>
      <c r="D150" s="104">
        <v>35</v>
      </c>
      <c r="E150" s="103" t="s">
        <v>67</v>
      </c>
      <c r="F150" s="104">
        <v>262</v>
      </c>
      <c r="G150" s="161" t="s">
        <v>294</v>
      </c>
      <c r="H150" s="152"/>
      <c r="I150" s="153">
        <v>11379.205712709654</v>
      </c>
      <c r="J150" s="153">
        <v>4288</v>
      </c>
      <c r="K150" s="153">
        <v>0</v>
      </c>
      <c r="L150" s="153">
        <v>937.65</v>
      </c>
      <c r="M150" s="153">
        <v>16604.855712709654</v>
      </c>
      <c r="N150" s="152"/>
      <c r="O150" s="154">
        <v>2</v>
      </c>
      <c r="P150" s="155">
        <v>31334</v>
      </c>
      <c r="Q150" s="155">
        <v>0</v>
      </c>
      <c r="R150" s="155">
        <v>0</v>
      </c>
      <c r="S150" s="155">
        <v>1876</v>
      </c>
      <c r="T150" s="112">
        <v>33212</v>
      </c>
      <c r="U150" s="156"/>
      <c r="V150" s="157">
        <v>0</v>
      </c>
      <c r="W150" s="155">
        <v>0</v>
      </c>
      <c r="X150" s="155">
        <v>0.09</v>
      </c>
      <c r="Y150" s="155">
        <v>7.200942321816918E-2</v>
      </c>
      <c r="Z150" s="155">
        <v>0</v>
      </c>
      <c r="AA150" s="158"/>
      <c r="AB150" s="157">
        <v>0</v>
      </c>
      <c r="AC150" s="157">
        <v>0</v>
      </c>
      <c r="AD150" s="155">
        <v>0</v>
      </c>
      <c r="AE150" s="155">
        <v>0</v>
      </c>
      <c r="AF150" s="155">
        <v>0</v>
      </c>
      <c r="AG150" s="159"/>
    </row>
    <row r="151" spans="1:33" ht="12.6" customHeight="1" x14ac:dyDescent="0.25">
      <c r="A151" s="104">
        <v>428</v>
      </c>
      <c r="B151" s="102">
        <v>428035274</v>
      </c>
      <c r="C151" s="103" t="s">
        <v>499</v>
      </c>
      <c r="D151" s="104">
        <v>35</v>
      </c>
      <c r="E151" s="103" t="s">
        <v>67</v>
      </c>
      <c r="F151" s="104">
        <v>274</v>
      </c>
      <c r="G151" s="161" t="s">
        <v>306</v>
      </c>
      <c r="H151" s="152"/>
      <c r="I151" s="153">
        <v>13084.368871016801</v>
      </c>
      <c r="J151" s="153">
        <v>6156</v>
      </c>
      <c r="K151" s="153">
        <v>0</v>
      </c>
      <c r="L151" s="153">
        <v>937.65</v>
      </c>
      <c r="M151" s="153">
        <v>20178.0188710168</v>
      </c>
      <c r="N151" s="152"/>
      <c r="O151" s="154">
        <v>1</v>
      </c>
      <c r="P151" s="155">
        <v>19240</v>
      </c>
      <c r="Q151" s="155">
        <v>0</v>
      </c>
      <c r="R151" s="155">
        <v>0</v>
      </c>
      <c r="S151" s="155">
        <v>938</v>
      </c>
      <c r="T151" s="112">
        <v>20179</v>
      </c>
      <c r="U151" s="156"/>
      <c r="V151" s="157">
        <v>0</v>
      </c>
      <c r="W151" s="155">
        <v>0</v>
      </c>
      <c r="X151" s="155">
        <v>0.09</v>
      </c>
      <c r="Y151" s="155">
        <v>7.2053455425963336E-2</v>
      </c>
      <c r="Z151" s="155">
        <v>0</v>
      </c>
      <c r="AA151" s="158"/>
      <c r="AB151" s="157">
        <v>0</v>
      </c>
      <c r="AC151" s="157">
        <v>0</v>
      </c>
      <c r="AD151" s="155">
        <v>0</v>
      </c>
      <c r="AE151" s="155">
        <v>0</v>
      </c>
      <c r="AF151" s="155">
        <v>0</v>
      </c>
      <c r="AG151" s="159"/>
    </row>
    <row r="152" spans="1:33" ht="12.6" customHeight="1" x14ac:dyDescent="0.25">
      <c r="A152" s="104">
        <v>428</v>
      </c>
      <c r="B152" s="102">
        <v>428035285</v>
      </c>
      <c r="C152" s="103" t="s">
        <v>499</v>
      </c>
      <c r="D152" s="104">
        <v>35</v>
      </c>
      <c r="E152" s="103" t="s">
        <v>67</v>
      </c>
      <c r="F152" s="104">
        <v>285</v>
      </c>
      <c r="G152" s="161" t="s">
        <v>317</v>
      </c>
      <c r="H152" s="152"/>
      <c r="I152" s="153">
        <v>11688.430466808875</v>
      </c>
      <c r="J152" s="153">
        <v>3328</v>
      </c>
      <c r="K152" s="153">
        <v>0</v>
      </c>
      <c r="L152" s="153">
        <v>937.65</v>
      </c>
      <c r="M152" s="153">
        <v>15954.080466808875</v>
      </c>
      <c r="N152" s="152"/>
      <c r="O152" s="154">
        <v>1</v>
      </c>
      <c r="P152" s="155">
        <v>15016</v>
      </c>
      <c r="Q152" s="155">
        <v>0</v>
      </c>
      <c r="R152" s="155">
        <v>0</v>
      </c>
      <c r="S152" s="155">
        <v>938</v>
      </c>
      <c r="T152" s="112">
        <v>15955</v>
      </c>
      <c r="U152" s="156"/>
      <c r="V152" s="157">
        <v>0</v>
      </c>
      <c r="W152" s="155">
        <v>0</v>
      </c>
      <c r="X152" s="155">
        <v>0.09</v>
      </c>
      <c r="Y152" s="155">
        <v>3.7068308493911219E-2</v>
      </c>
      <c r="Z152" s="155">
        <v>0</v>
      </c>
      <c r="AA152" s="158"/>
      <c r="AB152" s="157">
        <v>0</v>
      </c>
      <c r="AC152" s="157">
        <v>0</v>
      </c>
      <c r="AD152" s="155">
        <v>0</v>
      </c>
      <c r="AE152" s="155">
        <v>0</v>
      </c>
      <c r="AF152" s="155">
        <v>0</v>
      </c>
      <c r="AG152" s="159"/>
    </row>
    <row r="153" spans="1:33" ht="12.6" customHeight="1" x14ac:dyDescent="0.25">
      <c r="A153" s="104">
        <v>428</v>
      </c>
      <c r="B153" s="102">
        <v>428035293</v>
      </c>
      <c r="C153" s="103" t="s">
        <v>499</v>
      </c>
      <c r="D153" s="104">
        <v>35</v>
      </c>
      <c r="E153" s="103" t="s">
        <v>67</v>
      </c>
      <c r="F153" s="104">
        <v>293</v>
      </c>
      <c r="G153" s="161" t="s">
        <v>325</v>
      </c>
      <c r="H153" s="152"/>
      <c r="I153" s="153">
        <v>12430.019406017627</v>
      </c>
      <c r="J153" s="153">
        <v>748</v>
      </c>
      <c r="K153" s="153">
        <v>0</v>
      </c>
      <c r="L153" s="153">
        <v>937.65</v>
      </c>
      <c r="M153" s="153">
        <v>14115.669406017627</v>
      </c>
      <c r="N153" s="152"/>
      <c r="O153" s="154">
        <v>5</v>
      </c>
      <c r="P153" s="155">
        <v>65890</v>
      </c>
      <c r="Q153" s="155">
        <v>0</v>
      </c>
      <c r="R153" s="155">
        <v>0</v>
      </c>
      <c r="S153" s="155">
        <v>4690</v>
      </c>
      <c r="T153" s="112">
        <v>70585</v>
      </c>
      <c r="U153" s="156"/>
      <c r="V153" s="157">
        <v>0</v>
      </c>
      <c r="W153" s="155">
        <v>0</v>
      </c>
      <c r="X153" s="155">
        <v>0.09</v>
      </c>
      <c r="Y153" s="155">
        <v>7.9585368383968073E-3</v>
      </c>
      <c r="Z153" s="155">
        <v>0</v>
      </c>
      <c r="AA153" s="158"/>
      <c r="AB153" s="157">
        <v>0</v>
      </c>
      <c r="AC153" s="157">
        <v>0</v>
      </c>
      <c r="AD153" s="155">
        <v>0</v>
      </c>
      <c r="AE153" s="155">
        <v>0</v>
      </c>
      <c r="AF153" s="155">
        <v>0</v>
      </c>
      <c r="AG153" s="159"/>
    </row>
    <row r="154" spans="1:33" ht="12.6" customHeight="1" x14ac:dyDescent="0.25">
      <c r="A154" s="104">
        <v>428</v>
      </c>
      <c r="B154" s="102">
        <v>428035305</v>
      </c>
      <c r="C154" s="103" t="s">
        <v>499</v>
      </c>
      <c r="D154" s="104">
        <v>35</v>
      </c>
      <c r="E154" s="103" t="s">
        <v>67</v>
      </c>
      <c r="F154" s="104">
        <v>305</v>
      </c>
      <c r="G154" s="161" t="s">
        <v>337</v>
      </c>
      <c r="H154" s="152"/>
      <c r="I154" s="153">
        <v>10864.468084310676</v>
      </c>
      <c r="J154" s="153">
        <v>4046</v>
      </c>
      <c r="K154" s="153">
        <v>0</v>
      </c>
      <c r="L154" s="153">
        <v>937.65</v>
      </c>
      <c r="M154" s="153">
        <v>15848.118084310676</v>
      </c>
      <c r="N154" s="152"/>
      <c r="O154" s="154">
        <v>1</v>
      </c>
      <c r="P154" s="155">
        <v>14910</v>
      </c>
      <c r="Q154" s="155">
        <v>0</v>
      </c>
      <c r="R154" s="155">
        <v>0</v>
      </c>
      <c r="S154" s="155">
        <v>938</v>
      </c>
      <c r="T154" s="112">
        <v>15849</v>
      </c>
      <c r="U154" s="156"/>
      <c r="V154" s="157">
        <v>0</v>
      </c>
      <c r="W154" s="155">
        <v>0</v>
      </c>
      <c r="X154" s="155">
        <v>0.09</v>
      </c>
      <c r="Y154" s="155">
        <v>1.698660017520489E-2</v>
      </c>
      <c r="Z154" s="155">
        <v>0</v>
      </c>
      <c r="AA154" s="158"/>
      <c r="AB154" s="157">
        <v>0</v>
      </c>
      <c r="AC154" s="157">
        <v>0</v>
      </c>
      <c r="AD154" s="155">
        <v>0</v>
      </c>
      <c r="AE154" s="155">
        <v>0</v>
      </c>
      <c r="AF154" s="155">
        <v>0</v>
      </c>
      <c r="AG154" s="159"/>
    </row>
    <row r="155" spans="1:33" ht="12.6" customHeight="1" x14ac:dyDescent="0.25">
      <c r="A155" s="104">
        <v>428</v>
      </c>
      <c r="B155" s="102">
        <v>428035307</v>
      </c>
      <c r="C155" s="103" t="s">
        <v>499</v>
      </c>
      <c r="D155" s="104">
        <v>35</v>
      </c>
      <c r="E155" s="103" t="s">
        <v>67</v>
      </c>
      <c r="F155" s="104">
        <v>307</v>
      </c>
      <c r="G155" s="161" t="s">
        <v>339</v>
      </c>
      <c r="H155" s="152"/>
      <c r="I155" s="153">
        <v>10709.427148722187</v>
      </c>
      <c r="J155" s="153">
        <v>4519</v>
      </c>
      <c r="K155" s="153">
        <v>0</v>
      </c>
      <c r="L155" s="153">
        <v>937.65</v>
      </c>
      <c r="M155" s="153">
        <v>16166.077148722186</v>
      </c>
      <c r="N155" s="152"/>
      <c r="O155" s="154">
        <v>3</v>
      </c>
      <c r="P155" s="155">
        <v>45684</v>
      </c>
      <c r="Q155" s="155">
        <v>0</v>
      </c>
      <c r="R155" s="155">
        <v>0</v>
      </c>
      <c r="S155" s="155">
        <v>2814</v>
      </c>
      <c r="T155" s="112">
        <v>48501</v>
      </c>
      <c r="U155" s="156"/>
      <c r="V155" s="157">
        <v>0</v>
      </c>
      <c r="W155" s="155">
        <v>0</v>
      </c>
      <c r="X155" s="155">
        <v>0.09</v>
      </c>
      <c r="Y155" s="155">
        <v>1.1611837162720424E-2</v>
      </c>
      <c r="Z155" s="155">
        <v>0</v>
      </c>
      <c r="AA155" s="158"/>
      <c r="AB155" s="157">
        <v>0</v>
      </c>
      <c r="AC155" s="157">
        <v>0</v>
      </c>
      <c r="AD155" s="155">
        <v>0</v>
      </c>
      <c r="AE155" s="155">
        <v>0</v>
      </c>
      <c r="AF155" s="155">
        <v>0</v>
      </c>
      <c r="AG155" s="159"/>
    </row>
    <row r="156" spans="1:33" ht="12.6" customHeight="1" x14ac:dyDescent="0.25">
      <c r="A156" s="104">
        <v>428</v>
      </c>
      <c r="B156" s="102">
        <v>428035336</v>
      </c>
      <c r="C156" s="103" t="s">
        <v>499</v>
      </c>
      <c r="D156" s="104">
        <v>35</v>
      </c>
      <c r="E156" s="103" t="s">
        <v>67</v>
      </c>
      <c r="F156" s="104">
        <v>336</v>
      </c>
      <c r="G156" s="161" t="s">
        <v>368</v>
      </c>
      <c r="H156" s="152"/>
      <c r="I156" s="153">
        <v>9678</v>
      </c>
      <c r="J156" s="153">
        <v>3235</v>
      </c>
      <c r="K156" s="153">
        <v>0</v>
      </c>
      <c r="L156" s="153">
        <v>937.65</v>
      </c>
      <c r="M156" s="153">
        <v>13850.65</v>
      </c>
      <c r="N156" s="152"/>
      <c r="O156" s="154">
        <v>2</v>
      </c>
      <c r="P156" s="155">
        <v>25826</v>
      </c>
      <c r="Q156" s="155">
        <v>0</v>
      </c>
      <c r="R156" s="155">
        <v>0</v>
      </c>
      <c r="S156" s="155">
        <v>1876</v>
      </c>
      <c r="T156" s="112">
        <v>27704</v>
      </c>
      <c r="U156" s="156"/>
      <c r="V156" s="157">
        <v>0</v>
      </c>
      <c r="W156" s="155">
        <v>0</v>
      </c>
      <c r="X156" s="155">
        <v>0.09</v>
      </c>
      <c r="Y156" s="155">
        <v>4.1906779458009684E-2</v>
      </c>
      <c r="Z156" s="155">
        <v>0</v>
      </c>
      <c r="AA156" s="158"/>
      <c r="AB156" s="157">
        <v>0</v>
      </c>
      <c r="AC156" s="157">
        <v>0</v>
      </c>
      <c r="AD156" s="155">
        <v>0</v>
      </c>
      <c r="AE156" s="155">
        <v>0</v>
      </c>
      <c r="AF156" s="155">
        <v>0</v>
      </c>
      <c r="AG156" s="159"/>
    </row>
    <row r="157" spans="1:33" ht="12.6" customHeight="1" x14ac:dyDescent="0.25">
      <c r="A157" s="104">
        <v>428</v>
      </c>
      <c r="B157" s="102">
        <v>428035346</v>
      </c>
      <c r="C157" s="103" t="s">
        <v>499</v>
      </c>
      <c r="D157" s="104">
        <v>35</v>
      </c>
      <c r="E157" s="103" t="s">
        <v>67</v>
      </c>
      <c r="F157" s="104">
        <v>346</v>
      </c>
      <c r="G157" s="161" t="s">
        <v>378</v>
      </c>
      <c r="H157" s="152"/>
      <c r="I157" s="153">
        <v>13803</v>
      </c>
      <c r="J157" s="153">
        <v>1545</v>
      </c>
      <c r="K157" s="153">
        <v>0</v>
      </c>
      <c r="L157" s="153">
        <v>937.65</v>
      </c>
      <c r="M157" s="153">
        <v>16285.65</v>
      </c>
      <c r="N157" s="152"/>
      <c r="O157" s="154">
        <v>8</v>
      </c>
      <c r="P157" s="155">
        <v>122784</v>
      </c>
      <c r="Q157" s="155">
        <v>0</v>
      </c>
      <c r="R157" s="155">
        <v>0</v>
      </c>
      <c r="S157" s="155">
        <v>7504</v>
      </c>
      <c r="T157" s="112">
        <v>130296</v>
      </c>
      <c r="U157" s="156"/>
      <c r="V157" s="157">
        <v>0</v>
      </c>
      <c r="W157" s="155">
        <v>0</v>
      </c>
      <c r="X157" s="155">
        <v>0.09</v>
      </c>
      <c r="Y157" s="155">
        <v>1.2575467143491739E-2</v>
      </c>
      <c r="Z157" s="155">
        <v>0</v>
      </c>
      <c r="AA157" s="158"/>
      <c r="AB157" s="157">
        <v>0</v>
      </c>
      <c r="AC157" s="157">
        <v>0</v>
      </c>
      <c r="AD157" s="155">
        <v>0</v>
      </c>
      <c r="AE157" s="155">
        <v>0</v>
      </c>
      <c r="AF157" s="155">
        <v>0</v>
      </c>
      <c r="AG157" s="159"/>
    </row>
    <row r="158" spans="1:33" ht="12.6" customHeight="1" x14ac:dyDescent="0.25">
      <c r="A158" s="104">
        <v>429</v>
      </c>
      <c r="B158" s="102">
        <v>429163030</v>
      </c>
      <c r="C158" s="103" t="s">
        <v>500</v>
      </c>
      <c r="D158" s="104">
        <v>163</v>
      </c>
      <c r="E158" s="103" t="s">
        <v>195</v>
      </c>
      <c r="F158" s="104">
        <v>30</v>
      </c>
      <c r="G158" s="161" t="s">
        <v>62</v>
      </c>
      <c r="H158" s="152"/>
      <c r="I158" s="153">
        <v>14134</v>
      </c>
      <c r="J158" s="153">
        <v>3758</v>
      </c>
      <c r="K158" s="153">
        <v>0</v>
      </c>
      <c r="L158" s="153">
        <v>937.65</v>
      </c>
      <c r="M158" s="153">
        <v>18829.650000000001</v>
      </c>
      <c r="N158" s="152"/>
      <c r="O158" s="154">
        <v>6</v>
      </c>
      <c r="P158" s="155">
        <v>106278</v>
      </c>
      <c r="Q158" s="155">
        <v>0</v>
      </c>
      <c r="R158" s="155">
        <v>0</v>
      </c>
      <c r="S158" s="155">
        <v>5568</v>
      </c>
      <c r="T158" s="112">
        <v>111852</v>
      </c>
      <c r="U158" s="156"/>
      <c r="V158" s="157">
        <v>5.9925093632958795E-2</v>
      </c>
      <c r="W158" s="155">
        <v>0</v>
      </c>
      <c r="X158" s="155">
        <v>0.09</v>
      </c>
      <c r="Y158" s="155">
        <v>2.6479425729542361E-3</v>
      </c>
      <c r="Z158" s="155">
        <v>0</v>
      </c>
      <c r="AA158" s="158"/>
      <c r="AB158" s="157">
        <v>1</v>
      </c>
      <c r="AC158" s="157">
        <v>0</v>
      </c>
      <c r="AD158" s="155">
        <v>0</v>
      </c>
      <c r="AE158" s="155">
        <v>0</v>
      </c>
      <c r="AF158" s="155">
        <v>0</v>
      </c>
      <c r="AG158" s="159"/>
    </row>
    <row r="159" spans="1:33" ht="12.6" customHeight="1" x14ac:dyDescent="0.25">
      <c r="A159" s="104">
        <v>429</v>
      </c>
      <c r="B159" s="102">
        <v>429163035</v>
      </c>
      <c r="C159" s="103" t="s">
        <v>500</v>
      </c>
      <c r="D159" s="104">
        <v>163</v>
      </c>
      <c r="E159" s="103" t="s">
        <v>195</v>
      </c>
      <c r="F159" s="104">
        <v>35</v>
      </c>
      <c r="G159" s="161" t="s">
        <v>67</v>
      </c>
      <c r="H159" s="152"/>
      <c r="I159" s="153">
        <v>15145</v>
      </c>
      <c r="J159" s="153">
        <v>5433</v>
      </c>
      <c r="K159" s="153">
        <v>0</v>
      </c>
      <c r="L159" s="153">
        <v>937.65</v>
      </c>
      <c r="M159" s="153">
        <v>21515.65</v>
      </c>
      <c r="N159" s="152"/>
      <c r="O159" s="154">
        <v>1</v>
      </c>
      <c r="P159" s="155">
        <v>20372</v>
      </c>
      <c r="Q159" s="155">
        <v>0</v>
      </c>
      <c r="R159" s="155">
        <v>0</v>
      </c>
      <c r="S159" s="155">
        <v>928</v>
      </c>
      <c r="T159" s="112">
        <v>21301</v>
      </c>
      <c r="U159" s="156"/>
      <c r="V159" s="157">
        <v>9.9875156054931337E-3</v>
      </c>
      <c r="W159" s="155">
        <v>0</v>
      </c>
      <c r="X159" s="155">
        <v>0.09</v>
      </c>
      <c r="Y159" s="155">
        <v>0.15529279493918327</v>
      </c>
      <c r="Z159" s="155">
        <v>0</v>
      </c>
      <c r="AA159" s="158"/>
      <c r="AB159" s="157">
        <v>0</v>
      </c>
      <c r="AC159" s="157">
        <v>0</v>
      </c>
      <c r="AD159" s="155">
        <v>0</v>
      </c>
      <c r="AE159" s="155">
        <v>0</v>
      </c>
      <c r="AF159" s="155">
        <v>0</v>
      </c>
      <c r="AG159" s="159"/>
    </row>
    <row r="160" spans="1:33" ht="12.6" customHeight="1" x14ac:dyDescent="0.25">
      <c r="A160" s="104">
        <v>429</v>
      </c>
      <c r="B160" s="102">
        <v>429163057</v>
      </c>
      <c r="C160" s="103" t="s">
        <v>500</v>
      </c>
      <c r="D160" s="104">
        <v>163</v>
      </c>
      <c r="E160" s="103" t="s">
        <v>195</v>
      </c>
      <c r="F160" s="104">
        <v>57</v>
      </c>
      <c r="G160" s="161" t="s">
        <v>89</v>
      </c>
      <c r="H160" s="152"/>
      <c r="I160" s="153">
        <v>15755</v>
      </c>
      <c r="J160" s="153">
        <v>564</v>
      </c>
      <c r="K160" s="153">
        <v>0</v>
      </c>
      <c r="L160" s="153">
        <v>937.65</v>
      </c>
      <c r="M160" s="153">
        <v>17256.650000000001</v>
      </c>
      <c r="N160" s="152"/>
      <c r="O160" s="154">
        <v>1</v>
      </c>
      <c r="P160" s="155">
        <v>16156</v>
      </c>
      <c r="Q160" s="155">
        <v>0</v>
      </c>
      <c r="R160" s="155">
        <v>0</v>
      </c>
      <c r="S160" s="155">
        <v>928</v>
      </c>
      <c r="T160" s="112">
        <v>17085</v>
      </c>
      <c r="U160" s="156"/>
      <c r="V160" s="157">
        <v>9.9875156054931337E-3</v>
      </c>
      <c r="W160" s="155">
        <v>0</v>
      </c>
      <c r="X160" s="155">
        <v>0.09</v>
      </c>
      <c r="Y160" s="155">
        <v>0.13343791558770274</v>
      </c>
      <c r="Z160" s="155">
        <v>0</v>
      </c>
      <c r="AA160" s="158"/>
      <c r="AB160" s="157">
        <v>0</v>
      </c>
      <c r="AC160" s="157">
        <v>0</v>
      </c>
      <c r="AD160" s="155">
        <v>0</v>
      </c>
      <c r="AE160" s="155">
        <v>0</v>
      </c>
      <c r="AF160" s="155">
        <v>0</v>
      </c>
      <c r="AG160" s="159"/>
    </row>
    <row r="161" spans="1:33" ht="12.6" customHeight="1" x14ac:dyDescent="0.25">
      <c r="A161" s="104">
        <v>429</v>
      </c>
      <c r="B161" s="102">
        <v>429163163</v>
      </c>
      <c r="C161" s="103" t="s">
        <v>500</v>
      </c>
      <c r="D161" s="104">
        <v>163</v>
      </c>
      <c r="E161" s="103" t="s">
        <v>195</v>
      </c>
      <c r="F161" s="104">
        <v>163</v>
      </c>
      <c r="G161" s="161" t="s">
        <v>195</v>
      </c>
      <c r="H161" s="152"/>
      <c r="I161" s="153">
        <v>12681</v>
      </c>
      <c r="J161" s="153">
        <v>10</v>
      </c>
      <c r="K161" s="153">
        <v>0</v>
      </c>
      <c r="L161" s="153">
        <v>937.65</v>
      </c>
      <c r="M161" s="153">
        <v>13628.65</v>
      </c>
      <c r="N161" s="152"/>
      <c r="O161" s="154">
        <v>1548</v>
      </c>
      <c r="P161" s="155">
        <v>19449072</v>
      </c>
      <c r="Q161" s="155">
        <v>0</v>
      </c>
      <c r="R161" s="155">
        <v>0</v>
      </c>
      <c r="S161" s="155">
        <v>1436544</v>
      </c>
      <c r="T161" s="112">
        <v>20887164</v>
      </c>
      <c r="U161" s="156"/>
      <c r="V161" s="157">
        <v>15.460674157303391</v>
      </c>
      <c r="W161" s="155">
        <v>0</v>
      </c>
      <c r="X161" s="155">
        <v>0.09</v>
      </c>
      <c r="Y161" s="155">
        <v>9.6888938887288042E-2</v>
      </c>
      <c r="Z161" s="155">
        <v>0</v>
      </c>
      <c r="AA161" s="158"/>
      <c r="AB161" s="157">
        <v>307</v>
      </c>
      <c r="AC161" s="157">
        <v>100.97035201443512</v>
      </c>
      <c r="AD161" s="155">
        <v>1375974</v>
      </c>
      <c r="AE161" s="155">
        <v>0</v>
      </c>
      <c r="AF161" s="155">
        <v>0</v>
      </c>
      <c r="AG161" s="159"/>
    </row>
    <row r="162" spans="1:33" ht="12.6" customHeight="1" x14ac:dyDescent="0.25">
      <c r="A162" s="104">
        <v>429</v>
      </c>
      <c r="B162" s="102">
        <v>429163164</v>
      </c>
      <c r="C162" s="103" t="s">
        <v>500</v>
      </c>
      <c r="D162" s="104">
        <v>163</v>
      </c>
      <c r="E162" s="103" t="s">
        <v>195</v>
      </c>
      <c r="F162" s="104">
        <v>164</v>
      </c>
      <c r="G162" s="161" t="s">
        <v>196</v>
      </c>
      <c r="H162" s="152"/>
      <c r="I162" s="153">
        <v>15145</v>
      </c>
      <c r="J162" s="153">
        <v>6935</v>
      </c>
      <c r="K162" s="153">
        <v>0</v>
      </c>
      <c r="L162" s="153">
        <v>937.65</v>
      </c>
      <c r="M162" s="153">
        <v>23017.65</v>
      </c>
      <c r="N162" s="152"/>
      <c r="O162" s="154">
        <v>1</v>
      </c>
      <c r="P162" s="155">
        <v>21859</v>
      </c>
      <c r="Q162" s="155">
        <v>0</v>
      </c>
      <c r="R162" s="155">
        <v>0</v>
      </c>
      <c r="S162" s="155">
        <v>928</v>
      </c>
      <c r="T162" s="112">
        <v>22788</v>
      </c>
      <c r="U162" s="156"/>
      <c r="V162" s="157">
        <v>9.9875156054931337E-3</v>
      </c>
      <c r="W162" s="155">
        <v>0</v>
      </c>
      <c r="X162" s="155">
        <v>0.09</v>
      </c>
      <c r="Y162" s="155">
        <v>2.2633853752676777E-3</v>
      </c>
      <c r="Z162" s="155">
        <v>0</v>
      </c>
      <c r="AA162" s="158"/>
      <c r="AB162" s="157">
        <v>0</v>
      </c>
      <c r="AC162" s="157">
        <v>0</v>
      </c>
      <c r="AD162" s="155">
        <v>0</v>
      </c>
      <c r="AE162" s="155">
        <v>0</v>
      </c>
      <c r="AF162" s="155">
        <v>0</v>
      </c>
      <c r="AG162" s="159"/>
    </row>
    <row r="163" spans="1:33" ht="12.6" customHeight="1" x14ac:dyDescent="0.25">
      <c r="A163" s="104">
        <v>429</v>
      </c>
      <c r="B163" s="102">
        <v>429163165</v>
      </c>
      <c r="C163" s="103" t="s">
        <v>500</v>
      </c>
      <c r="D163" s="104">
        <v>163</v>
      </c>
      <c r="E163" s="103" t="s">
        <v>195</v>
      </c>
      <c r="F163" s="104">
        <v>165</v>
      </c>
      <c r="G163" s="161" t="s">
        <v>197</v>
      </c>
      <c r="H163" s="152"/>
      <c r="I163" s="153">
        <v>12758.148772361686</v>
      </c>
      <c r="J163" s="153">
        <v>250</v>
      </c>
      <c r="K163" s="153">
        <v>0</v>
      </c>
      <c r="L163" s="153">
        <v>937.65</v>
      </c>
      <c r="M163" s="153">
        <v>13945.798772361686</v>
      </c>
      <c r="N163" s="152"/>
      <c r="O163" s="154">
        <v>2</v>
      </c>
      <c r="P163" s="155">
        <v>25756</v>
      </c>
      <c r="Q163" s="155">
        <v>0</v>
      </c>
      <c r="R163" s="155">
        <v>0</v>
      </c>
      <c r="S163" s="155">
        <v>1856</v>
      </c>
      <c r="T163" s="112">
        <v>27614</v>
      </c>
      <c r="U163" s="156"/>
      <c r="V163" s="157">
        <v>1.9975031210986267E-2</v>
      </c>
      <c r="W163" s="155">
        <v>0</v>
      </c>
      <c r="X163" s="155">
        <v>0.09</v>
      </c>
      <c r="Y163" s="155">
        <v>0.10084258620050031</v>
      </c>
      <c r="Z163" s="155">
        <v>0</v>
      </c>
      <c r="AA163" s="158"/>
      <c r="AB163" s="157">
        <v>0</v>
      </c>
      <c r="AC163" s="157">
        <v>0</v>
      </c>
      <c r="AD163" s="155">
        <v>0</v>
      </c>
      <c r="AE163" s="155">
        <v>0</v>
      </c>
      <c r="AF163" s="155">
        <v>0</v>
      </c>
      <c r="AG163" s="159"/>
    </row>
    <row r="164" spans="1:33" ht="12.6" customHeight="1" x14ac:dyDescent="0.25">
      <c r="A164" s="104">
        <v>429</v>
      </c>
      <c r="B164" s="102">
        <v>429163168</v>
      </c>
      <c r="C164" s="103" t="s">
        <v>500</v>
      </c>
      <c r="D164" s="104">
        <v>163</v>
      </c>
      <c r="E164" s="103" t="s">
        <v>195</v>
      </c>
      <c r="F164" s="104">
        <v>168</v>
      </c>
      <c r="G164" s="161" t="s">
        <v>200</v>
      </c>
      <c r="H164" s="152"/>
      <c r="I164" s="153">
        <v>10556</v>
      </c>
      <c r="J164" s="153">
        <v>5779</v>
      </c>
      <c r="K164" s="153">
        <v>0</v>
      </c>
      <c r="L164" s="153">
        <v>937.65</v>
      </c>
      <c r="M164" s="153">
        <v>17272.650000000001</v>
      </c>
      <c r="N164" s="152"/>
      <c r="O164" s="154">
        <v>1</v>
      </c>
      <c r="P164" s="155">
        <v>16172</v>
      </c>
      <c r="Q164" s="155">
        <v>0</v>
      </c>
      <c r="R164" s="155">
        <v>0</v>
      </c>
      <c r="S164" s="155">
        <v>928</v>
      </c>
      <c r="T164" s="112">
        <v>17101</v>
      </c>
      <c r="U164" s="156"/>
      <c r="V164" s="157">
        <v>9.9875156054931337E-3</v>
      </c>
      <c r="W164" s="155">
        <v>0</v>
      </c>
      <c r="X164" s="155">
        <v>0.09</v>
      </c>
      <c r="Y164" s="155">
        <v>3.4046661275732047E-2</v>
      </c>
      <c r="Z164" s="155">
        <v>0</v>
      </c>
      <c r="AA164" s="158"/>
      <c r="AB164" s="157">
        <v>0</v>
      </c>
      <c r="AC164" s="157">
        <v>0</v>
      </c>
      <c r="AD164" s="155">
        <v>0</v>
      </c>
      <c r="AE164" s="155">
        <v>0</v>
      </c>
      <c r="AF164" s="155">
        <v>0</v>
      </c>
      <c r="AG164" s="159"/>
    </row>
    <row r="165" spans="1:33" ht="12.6" customHeight="1" x14ac:dyDescent="0.25">
      <c r="A165" s="104">
        <v>429</v>
      </c>
      <c r="B165" s="102">
        <v>429163181</v>
      </c>
      <c r="C165" s="103" t="s">
        <v>500</v>
      </c>
      <c r="D165" s="104">
        <v>163</v>
      </c>
      <c r="E165" s="103" t="s">
        <v>195</v>
      </c>
      <c r="F165" s="104">
        <v>181</v>
      </c>
      <c r="G165" s="161" t="s">
        <v>213</v>
      </c>
      <c r="H165" s="152"/>
      <c r="I165" s="153">
        <v>12072.515470674136</v>
      </c>
      <c r="J165" s="153">
        <v>506</v>
      </c>
      <c r="K165" s="153">
        <v>0</v>
      </c>
      <c r="L165" s="153">
        <v>937.65</v>
      </c>
      <c r="M165" s="153">
        <v>13516.165470674136</v>
      </c>
      <c r="N165" s="152"/>
      <c r="O165" s="154">
        <v>3</v>
      </c>
      <c r="P165" s="155">
        <v>37359</v>
      </c>
      <c r="Q165" s="155">
        <v>0</v>
      </c>
      <c r="R165" s="155">
        <v>0</v>
      </c>
      <c r="S165" s="155">
        <v>2784</v>
      </c>
      <c r="T165" s="112">
        <v>40146</v>
      </c>
      <c r="U165" s="156"/>
      <c r="V165" s="157">
        <v>2.9962546816479401E-2</v>
      </c>
      <c r="W165" s="155">
        <v>0</v>
      </c>
      <c r="X165" s="155">
        <v>0.09</v>
      </c>
      <c r="Y165" s="155">
        <v>1.7767930701945239E-2</v>
      </c>
      <c r="Z165" s="155">
        <v>0</v>
      </c>
      <c r="AA165" s="158"/>
      <c r="AB165" s="157">
        <v>0</v>
      </c>
      <c r="AC165" s="157">
        <v>0</v>
      </c>
      <c r="AD165" s="155">
        <v>0</v>
      </c>
      <c r="AE165" s="155">
        <v>0</v>
      </c>
      <c r="AF165" s="155">
        <v>0</v>
      </c>
      <c r="AG165" s="159"/>
    </row>
    <row r="166" spans="1:33" ht="12.6" customHeight="1" x14ac:dyDescent="0.25">
      <c r="A166" s="104">
        <v>429</v>
      </c>
      <c r="B166" s="102">
        <v>429163229</v>
      </c>
      <c r="C166" s="103" t="s">
        <v>500</v>
      </c>
      <c r="D166" s="104">
        <v>163</v>
      </c>
      <c r="E166" s="103" t="s">
        <v>195</v>
      </c>
      <c r="F166" s="104">
        <v>229</v>
      </c>
      <c r="G166" s="161" t="s">
        <v>261</v>
      </c>
      <c r="H166" s="152"/>
      <c r="I166" s="153">
        <v>13144</v>
      </c>
      <c r="J166" s="153">
        <v>2287</v>
      </c>
      <c r="K166" s="153">
        <v>0</v>
      </c>
      <c r="L166" s="153">
        <v>937.65</v>
      </c>
      <c r="M166" s="153">
        <v>16368.65</v>
      </c>
      <c r="N166" s="152"/>
      <c r="O166" s="154">
        <v>11</v>
      </c>
      <c r="P166" s="155">
        <v>168047</v>
      </c>
      <c r="Q166" s="155">
        <v>0</v>
      </c>
      <c r="R166" s="155">
        <v>0</v>
      </c>
      <c r="S166" s="155">
        <v>10208</v>
      </c>
      <c r="T166" s="112">
        <v>178266</v>
      </c>
      <c r="U166" s="156"/>
      <c r="V166" s="157">
        <v>0.10986267166042445</v>
      </c>
      <c r="W166" s="155">
        <v>0</v>
      </c>
      <c r="X166" s="155">
        <v>0.09</v>
      </c>
      <c r="Y166" s="155">
        <v>1.0047342429049524E-2</v>
      </c>
      <c r="Z166" s="155">
        <v>0</v>
      </c>
      <c r="AA166" s="158"/>
      <c r="AB166" s="157">
        <v>1</v>
      </c>
      <c r="AC166" s="157">
        <v>0</v>
      </c>
      <c r="AD166" s="155">
        <v>0</v>
      </c>
      <c r="AE166" s="155">
        <v>0</v>
      </c>
      <c r="AF166" s="155">
        <v>0</v>
      </c>
      <c r="AG166" s="159"/>
    </row>
    <row r="167" spans="1:33" ht="12.6" customHeight="1" x14ac:dyDescent="0.25">
      <c r="A167" s="104">
        <v>429</v>
      </c>
      <c r="B167" s="102">
        <v>429163248</v>
      </c>
      <c r="C167" s="103" t="s">
        <v>500</v>
      </c>
      <c r="D167" s="104">
        <v>163</v>
      </c>
      <c r="E167" s="103" t="s">
        <v>195</v>
      </c>
      <c r="F167" s="104">
        <v>248</v>
      </c>
      <c r="G167" s="161" t="s">
        <v>280</v>
      </c>
      <c r="H167" s="152"/>
      <c r="I167" s="153">
        <v>11793</v>
      </c>
      <c r="J167" s="153">
        <v>728</v>
      </c>
      <c r="K167" s="153">
        <v>0</v>
      </c>
      <c r="L167" s="153">
        <v>937.65</v>
      </c>
      <c r="M167" s="153">
        <v>13458.65</v>
      </c>
      <c r="N167" s="152"/>
      <c r="O167" s="154">
        <v>5</v>
      </c>
      <c r="P167" s="155">
        <v>61980</v>
      </c>
      <c r="Q167" s="155">
        <v>0</v>
      </c>
      <c r="R167" s="155">
        <v>0</v>
      </c>
      <c r="S167" s="155">
        <v>4640</v>
      </c>
      <c r="T167" s="112">
        <v>66625</v>
      </c>
      <c r="U167" s="156"/>
      <c r="V167" s="157">
        <v>4.9937578027465665E-2</v>
      </c>
      <c r="W167" s="155">
        <v>0</v>
      </c>
      <c r="X167" s="155">
        <v>0.09</v>
      </c>
      <c r="Y167" s="155">
        <v>5.0541256721514598E-2</v>
      </c>
      <c r="Z167" s="155">
        <v>0</v>
      </c>
      <c r="AA167" s="158"/>
      <c r="AB167" s="157">
        <v>1</v>
      </c>
      <c r="AC167" s="157">
        <v>0</v>
      </c>
      <c r="AD167" s="155">
        <v>0</v>
      </c>
      <c r="AE167" s="155">
        <v>0</v>
      </c>
      <c r="AF167" s="155">
        <v>0</v>
      </c>
      <c r="AG167" s="159"/>
    </row>
    <row r="168" spans="1:33" ht="12.6" customHeight="1" x14ac:dyDescent="0.25">
      <c r="A168" s="104">
        <v>429</v>
      </c>
      <c r="B168" s="102">
        <v>429163258</v>
      </c>
      <c r="C168" s="103" t="s">
        <v>500</v>
      </c>
      <c r="D168" s="104">
        <v>163</v>
      </c>
      <c r="E168" s="103" t="s">
        <v>195</v>
      </c>
      <c r="F168" s="104">
        <v>258</v>
      </c>
      <c r="G168" s="161" t="s">
        <v>290</v>
      </c>
      <c r="H168" s="152"/>
      <c r="I168" s="153">
        <v>14037</v>
      </c>
      <c r="J168" s="153">
        <v>3111</v>
      </c>
      <c r="K168" s="153">
        <v>0</v>
      </c>
      <c r="L168" s="153">
        <v>937.65</v>
      </c>
      <c r="M168" s="153">
        <v>18085.650000000001</v>
      </c>
      <c r="N168" s="152"/>
      <c r="O168" s="154">
        <v>14</v>
      </c>
      <c r="P168" s="155">
        <v>237678</v>
      </c>
      <c r="Q168" s="155">
        <v>0</v>
      </c>
      <c r="R168" s="155">
        <v>0</v>
      </c>
      <c r="S168" s="155">
        <v>12992</v>
      </c>
      <c r="T168" s="112">
        <v>250684</v>
      </c>
      <c r="U168" s="156"/>
      <c r="V168" s="157">
        <v>0.13982521847690385</v>
      </c>
      <c r="W168" s="155">
        <v>0</v>
      </c>
      <c r="X168" s="155">
        <v>0.09</v>
      </c>
      <c r="Y168" s="155">
        <v>9.1580522531910263E-2</v>
      </c>
      <c r="Z168" s="155">
        <v>0</v>
      </c>
      <c r="AA168" s="158"/>
      <c r="AB168" s="157">
        <v>9</v>
      </c>
      <c r="AC168" s="157">
        <v>0.35548251096723738</v>
      </c>
      <c r="AD168" s="155">
        <v>6426</v>
      </c>
      <c r="AE168" s="155">
        <v>0</v>
      </c>
      <c r="AF168" s="155">
        <v>0</v>
      </c>
      <c r="AG168" s="159"/>
    </row>
    <row r="169" spans="1:33" ht="12.6" customHeight="1" x14ac:dyDescent="0.25">
      <c r="A169" s="104">
        <v>429</v>
      </c>
      <c r="B169" s="102">
        <v>429163262</v>
      </c>
      <c r="C169" s="103" t="s">
        <v>500</v>
      </c>
      <c r="D169" s="104">
        <v>163</v>
      </c>
      <c r="E169" s="103" t="s">
        <v>195</v>
      </c>
      <c r="F169" s="104">
        <v>262</v>
      </c>
      <c r="G169" s="161" t="s">
        <v>294</v>
      </c>
      <c r="H169" s="152"/>
      <c r="I169" s="153">
        <v>11315</v>
      </c>
      <c r="J169" s="153">
        <v>4264</v>
      </c>
      <c r="K169" s="153">
        <v>0</v>
      </c>
      <c r="L169" s="153">
        <v>937.65</v>
      </c>
      <c r="M169" s="153">
        <v>16516.650000000001</v>
      </c>
      <c r="N169" s="152"/>
      <c r="O169" s="154">
        <v>4</v>
      </c>
      <c r="P169" s="155">
        <v>61692</v>
      </c>
      <c r="Q169" s="155">
        <v>0</v>
      </c>
      <c r="R169" s="155">
        <v>0</v>
      </c>
      <c r="S169" s="155">
        <v>3712</v>
      </c>
      <c r="T169" s="112">
        <v>65408</v>
      </c>
      <c r="U169" s="156"/>
      <c r="V169" s="157">
        <v>3.9950062421972535E-2</v>
      </c>
      <c r="W169" s="155">
        <v>0</v>
      </c>
      <c r="X169" s="155">
        <v>0.09</v>
      </c>
      <c r="Y169" s="155">
        <v>7.200942321816918E-2</v>
      </c>
      <c r="Z169" s="155">
        <v>0</v>
      </c>
      <c r="AA169" s="158"/>
      <c r="AB169" s="157">
        <v>1</v>
      </c>
      <c r="AC169" s="157">
        <v>0</v>
      </c>
      <c r="AD169" s="155">
        <v>0</v>
      </c>
      <c r="AE169" s="155">
        <v>0</v>
      </c>
      <c r="AF169" s="155">
        <v>0</v>
      </c>
      <c r="AG169" s="159"/>
    </row>
    <row r="170" spans="1:33" ht="12.6" customHeight="1" x14ac:dyDescent="0.25">
      <c r="A170" s="104">
        <v>429</v>
      </c>
      <c r="B170" s="102">
        <v>429163291</v>
      </c>
      <c r="C170" s="103" t="s">
        <v>500</v>
      </c>
      <c r="D170" s="104">
        <v>163</v>
      </c>
      <c r="E170" s="103" t="s">
        <v>195</v>
      </c>
      <c r="F170" s="104">
        <v>291</v>
      </c>
      <c r="G170" s="161" t="s">
        <v>323</v>
      </c>
      <c r="H170" s="152"/>
      <c r="I170" s="153">
        <v>13181</v>
      </c>
      <c r="J170" s="153">
        <v>7263</v>
      </c>
      <c r="K170" s="153">
        <v>0</v>
      </c>
      <c r="L170" s="153">
        <v>937.65</v>
      </c>
      <c r="M170" s="153">
        <v>21381.65</v>
      </c>
      <c r="N170" s="152"/>
      <c r="O170" s="154">
        <v>4</v>
      </c>
      <c r="P170" s="155">
        <v>80960</v>
      </c>
      <c r="Q170" s="155">
        <v>0</v>
      </c>
      <c r="R170" s="155">
        <v>0</v>
      </c>
      <c r="S170" s="155">
        <v>3712</v>
      </c>
      <c r="T170" s="112">
        <v>84676</v>
      </c>
      <c r="U170" s="156"/>
      <c r="V170" s="157">
        <v>3.9950062421972535E-2</v>
      </c>
      <c r="W170" s="155">
        <v>0</v>
      </c>
      <c r="X170" s="155">
        <v>0.09</v>
      </c>
      <c r="Y170" s="155">
        <v>2.082182659898053E-2</v>
      </c>
      <c r="Z170" s="155">
        <v>0</v>
      </c>
      <c r="AA170" s="158"/>
      <c r="AB170" s="157">
        <v>1</v>
      </c>
      <c r="AC170" s="157">
        <v>0</v>
      </c>
      <c r="AD170" s="155">
        <v>0</v>
      </c>
      <c r="AE170" s="155">
        <v>0</v>
      </c>
      <c r="AF170" s="155">
        <v>0</v>
      </c>
      <c r="AG170" s="159"/>
    </row>
    <row r="171" spans="1:33" ht="12.6" customHeight="1" x14ac:dyDescent="0.25">
      <c r="A171" s="104">
        <v>429</v>
      </c>
      <c r="B171" s="102">
        <v>429163773</v>
      </c>
      <c r="C171" s="103" t="s">
        <v>500</v>
      </c>
      <c r="D171" s="104">
        <v>163</v>
      </c>
      <c r="E171" s="103" t="s">
        <v>195</v>
      </c>
      <c r="F171" s="104">
        <v>773</v>
      </c>
      <c r="G171" s="161" t="s">
        <v>439</v>
      </c>
      <c r="H171" s="152"/>
      <c r="I171" s="153">
        <v>11065.433448835471</v>
      </c>
      <c r="J171" s="153">
        <v>5372</v>
      </c>
      <c r="K171" s="153">
        <v>0</v>
      </c>
      <c r="L171" s="153">
        <v>937.65</v>
      </c>
      <c r="M171" s="153">
        <v>17375.083448835474</v>
      </c>
      <c r="N171" s="152"/>
      <c r="O171" s="154">
        <v>1</v>
      </c>
      <c r="P171" s="155">
        <v>16273</v>
      </c>
      <c r="Q171" s="155">
        <v>0</v>
      </c>
      <c r="R171" s="155">
        <v>0</v>
      </c>
      <c r="S171" s="155">
        <v>928</v>
      </c>
      <c r="T171" s="112">
        <v>17202</v>
      </c>
      <c r="U171" s="156"/>
      <c r="V171" s="157">
        <v>9.9875156054931337E-3</v>
      </c>
      <c r="W171" s="155">
        <v>0</v>
      </c>
      <c r="X171" s="155">
        <v>0.09</v>
      </c>
      <c r="Y171" s="155">
        <v>2.1085872258727961E-2</v>
      </c>
      <c r="Z171" s="155">
        <v>0</v>
      </c>
      <c r="AA171" s="158"/>
      <c r="AB171" s="157">
        <v>0</v>
      </c>
      <c r="AC171" s="157">
        <v>0</v>
      </c>
      <c r="AD171" s="155">
        <v>0</v>
      </c>
      <c r="AE171" s="155">
        <v>0</v>
      </c>
      <c r="AF171" s="155">
        <v>0</v>
      </c>
      <c r="AG171" s="159"/>
    </row>
    <row r="172" spans="1:33" ht="12.6" customHeight="1" x14ac:dyDescent="0.25">
      <c r="A172" s="104">
        <v>430</v>
      </c>
      <c r="B172" s="102">
        <v>430170009</v>
      </c>
      <c r="C172" s="103" t="s">
        <v>501</v>
      </c>
      <c r="D172" s="104">
        <v>170</v>
      </c>
      <c r="E172" s="103" t="s">
        <v>202</v>
      </c>
      <c r="F172" s="104">
        <v>9</v>
      </c>
      <c r="G172" s="161" t="s">
        <v>41</v>
      </c>
      <c r="H172" s="152"/>
      <c r="I172" s="153">
        <v>10921</v>
      </c>
      <c r="J172" s="153">
        <v>7210</v>
      </c>
      <c r="K172" s="153">
        <v>0</v>
      </c>
      <c r="L172" s="153">
        <v>937.65</v>
      </c>
      <c r="M172" s="153">
        <v>19068.650000000001</v>
      </c>
      <c r="N172" s="152"/>
      <c r="O172" s="154">
        <v>1</v>
      </c>
      <c r="P172" s="155">
        <v>18131</v>
      </c>
      <c r="Q172" s="155">
        <v>0</v>
      </c>
      <c r="R172" s="155">
        <v>0</v>
      </c>
      <c r="S172" s="155">
        <v>938</v>
      </c>
      <c r="T172" s="112">
        <v>19070</v>
      </c>
      <c r="U172" s="156"/>
      <c r="V172" s="157">
        <v>0</v>
      </c>
      <c r="W172" s="155">
        <v>0</v>
      </c>
      <c r="X172" s="155">
        <v>0.09</v>
      </c>
      <c r="Y172" s="155">
        <v>1.9457782580153398E-3</v>
      </c>
      <c r="Z172" s="155">
        <v>0</v>
      </c>
      <c r="AA172" s="158"/>
      <c r="AB172" s="157">
        <v>0</v>
      </c>
      <c r="AC172" s="157">
        <v>0</v>
      </c>
      <c r="AD172" s="155">
        <v>0</v>
      </c>
      <c r="AE172" s="155">
        <v>0</v>
      </c>
      <c r="AF172" s="155">
        <v>0</v>
      </c>
      <c r="AG172" s="159"/>
    </row>
    <row r="173" spans="1:33" ht="12.6" customHeight="1" x14ac:dyDescent="0.25">
      <c r="A173" s="104">
        <v>430</v>
      </c>
      <c r="B173" s="102">
        <v>430170014</v>
      </c>
      <c r="C173" s="103" t="s">
        <v>501</v>
      </c>
      <c r="D173" s="104">
        <v>170</v>
      </c>
      <c r="E173" s="103" t="s">
        <v>202</v>
      </c>
      <c r="F173" s="104">
        <v>14</v>
      </c>
      <c r="G173" s="161" t="s">
        <v>46</v>
      </c>
      <c r="H173" s="152"/>
      <c r="I173" s="153">
        <v>10921</v>
      </c>
      <c r="J173" s="153">
        <v>2894</v>
      </c>
      <c r="K173" s="153">
        <v>0</v>
      </c>
      <c r="L173" s="153">
        <v>937.65</v>
      </c>
      <c r="M173" s="153">
        <v>14752.65</v>
      </c>
      <c r="N173" s="152"/>
      <c r="O173" s="154">
        <v>10</v>
      </c>
      <c r="P173" s="155">
        <v>138150</v>
      </c>
      <c r="Q173" s="155">
        <v>0</v>
      </c>
      <c r="R173" s="155">
        <v>0</v>
      </c>
      <c r="S173" s="155">
        <v>9380</v>
      </c>
      <c r="T173" s="112">
        <v>147540</v>
      </c>
      <c r="U173" s="156"/>
      <c r="V173" s="157">
        <v>0</v>
      </c>
      <c r="W173" s="155">
        <v>0</v>
      </c>
      <c r="X173" s="155">
        <v>0.09</v>
      </c>
      <c r="Y173" s="155">
        <v>5.6572694151997942E-3</v>
      </c>
      <c r="Z173" s="155">
        <v>0</v>
      </c>
      <c r="AA173" s="158"/>
      <c r="AB173" s="157">
        <v>0</v>
      </c>
      <c r="AC173" s="157">
        <v>0</v>
      </c>
      <c r="AD173" s="155">
        <v>0</v>
      </c>
      <c r="AE173" s="155">
        <v>0</v>
      </c>
      <c r="AF173" s="155">
        <v>0</v>
      </c>
      <c r="AG173" s="159"/>
    </row>
    <row r="174" spans="1:33" ht="12.6" customHeight="1" x14ac:dyDescent="0.25">
      <c r="A174" s="104">
        <v>430</v>
      </c>
      <c r="B174" s="102">
        <v>430170017</v>
      </c>
      <c r="C174" s="103" t="s">
        <v>501</v>
      </c>
      <c r="D174" s="104">
        <v>170</v>
      </c>
      <c r="E174" s="103" t="s">
        <v>202</v>
      </c>
      <c r="F174" s="104">
        <v>17</v>
      </c>
      <c r="G174" s="161" t="s">
        <v>49</v>
      </c>
      <c r="H174" s="152"/>
      <c r="I174" s="153">
        <v>10730.931535531907</v>
      </c>
      <c r="J174" s="153">
        <v>2816</v>
      </c>
      <c r="K174" s="153">
        <v>0</v>
      </c>
      <c r="L174" s="153">
        <v>937.65</v>
      </c>
      <c r="M174" s="153">
        <v>14484.581535531906</v>
      </c>
      <c r="N174" s="152"/>
      <c r="O174" s="154">
        <v>1</v>
      </c>
      <c r="P174" s="155">
        <v>13547</v>
      </c>
      <c r="Q174" s="155">
        <v>0</v>
      </c>
      <c r="R174" s="155">
        <v>0</v>
      </c>
      <c r="S174" s="155">
        <v>938</v>
      </c>
      <c r="T174" s="112">
        <v>14486</v>
      </c>
      <c r="U174" s="156"/>
      <c r="V174" s="157">
        <v>0</v>
      </c>
      <c r="W174" s="155">
        <v>0</v>
      </c>
      <c r="X174" s="155">
        <v>0.09</v>
      </c>
      <c r="Y174" s="155">
        <v>5.0028417000177816E-3</v>
      </c>
      <c r="Z174" s="155">
        <v>0</v>
      </c>
      <c r="AA174" s="158"/>
      <c r="AB174" s="157">
        <v>0</v>
      </c>
      <c r="AC174" s="157">
        <v>0</v>
      </c>
      <c r="AD174" s="155">
        <v>0</v>
      </c>
      <c r="AE174" s="155">
        <v>0</v>
      </c>
      <c r="AF174" s="155">
        <v>0</v>
      </c>
      <c r="AG174" s="159"/>
    </row>
    <row r="175" spans="1:33" ht="12.6" customHeight="1" x14ac:dyDescent="0.25">
      <c r="A175" s="104">
        <v>430</v>
      </c>
      <c r="B175" s="102">
        <v>430170025</v>
      </c>
      <c r="C175" s="103" t="s">
        <v>501</v>
      </c>
      <c r="D175" s="104">
        <v>170</v>
      </c>
      <c r="E175" s="103" t="s">
        <v>202</v>
      </c>
      <c r="F175" s="104">
        <v>25</v>
      </c>
      <c r="G175" s="161" t="s">
        <v>57</v>
      </c>
      <c r="H175" s="152"/>
      <c r="I175" s="153">
        <v>11130</v>
      </c>
      <c r="J175" s="153">
        <v>4527</v>
      </c>
      <c r="K175" s="153">
        <v>0</v>
      </c>
      <c r="L175" s="153">
        <v>937.65</v>
      </c>
      <c r="M175" s="153">
        <v>16594.650000000001</v>
      </c>
      <c r="N175" s="152"/>
      <c r="O175" s="154">
        <v>3</v>
      </c>
      <c r="P175" s="155">
        <v>46971</v>
      </c>
      <c r="Q175" s="155">
        <v>0</v>
      </c>
      <c r="R175" s="155">
        <v>0</v>
      </c>
      <c r="S175" s="155">
        <v>2814</v>
      </c>
      <c r="T175" s="112">
        <v>49788</v>
      </c>
      <c r="U175" s="156"/>
      <c r="V175" s="157">
        <v>0</v>
      </c>
      <c r="W175" s="155">
        <v>0</v>
      </c>
      <c r="X175" s="155">
        <v>0.09</v>
      </c>
      <c r="Y175" s="155">
        <v>4.9001176100938508E-2</v>
      </c>
      <c r="Z175" s="155">
        <v>0</v>
      </c>
      <c r="AA175" s="158"/>
      <c r="AB175" s="157">
        <v>0</v>
      </c>
      <c r="AC175" s="157">
        <v>0</v>
      </c>
      <c r="AD175" s="155">
        <v>0</v>
      </c>
      <c r="AE175" s="155">
        <v>0</v>
      </c>
      <c r="AF175" s="155">
        <v>0</v>
      </c>
      <c r="AG175" s="159"/>
    </row>
    <row r="176" spans="1:33" ht="12.6" customHeight="1" x14ac:dyDescent="0.25">
      <c r="A176" s="104">
        <v>430</v>
      </c>
      <c r="B176" s="102">
        <v>430170064</v>
      </c>
      <c r="C176" s="103" t="s">
        <v>501</v>
      </c>
      <c r="D176" s="104">
        <v>170</v>
      </c>
      <c r="E176" s="103" t="s">
        <v>202</v>
      </c>
      <c r="F176" s="104">
        <v>64</v>
      </c>
      <c r="G176" s="161" t="s">
        <v>96</v>
      </c>
      <c r="H176" s="152"/>
      <c r="I176" s="153">
        <v>10205</v>
      </c>
      <c r="J176" s="153">
        <v>1692</v>
      </c>
      <c r="K176" s="153">
        <v>0</v>
      </c>
      <c r="L176" s="153">
        <v>937.65</v>
      </c>
      <c r="M176" s="153">
        <v>12834.65</v>
      </c>
      <c r="N176" s="152"/>
      <c r="O176" s="154">
        <v>73</v>
      </c>
      <c r="P176" s="155">
        <v>868481</v>
      </c>
      <c r="Q176" s="155">
        <v>0</v>
      </c>
      <c r="R176" s="155">
        <v>0</v>
      </c>
      <c r="S176" s="155">
        <v>68474</v>
      </c>
      <c r="T176" s="112">
        <v>937028</v>
      </c>
      <c r="U176" s="156"/>
      <c r="V176" s="157">
        <v>0</v>
      </c>
      <c r="W176" s="155">
        <v>0</v>
      </c>
      <c r="X176" s="155">
        <v>0.09</v>
      </c>
      <c r="Y176" s="155">
        <v>3.2792375421891271E-2</v>
      </c>
      <c r="Z176" s="155">
        <v>0</v>
      </c>
      <c r="AA176" s="158"/>
      <c r="AB176" s="157">
        <v>0</v>
      </c>
      <c r="AC176" s="157">
        <v>0</v>
      </c>
      <c r="AD176" s="155">
        <v>0</v>
      </c>
      <c r="AE176" s="155">
        <v>0</v>
      </c>
      <c r="AF176" s="155">
        <v>0</v>
      </c>
      <c r="AG176" s="159"/>
    </row>
    <row r="177" spans="1:33" ht="12.6" customHeight="1" x14ac:dyDescent="0.25">
      <c r="A177" s="104">
        <v>430</v>
      </c>
      <c r="B177" s="102">
        <v>430170100</v>
      </c>
      <c r="C177" s="103" t="s">
        <v>501</v>
      </c>
      <c r="D177" s="104">
        <v>170</v>
      </c>
      <c r="E177" s="103" t="s">
        <v>202</v>
      </c>
      <c r="F177" s="104">
        <v>100</v>
      </c>
      <c r="G177" s="161" t="s">
        <v>132</v>
      </c>
      <c r="H177" s="152"/>
      <c r="I177" s="153">
        <v>10214</v>
      </c>
      <c r="J177" s="153">
        <v>4629</v>
      </c>
      <c r="K177" s="153">
        <v>0</v>
      </c>
      <c r="L177" s="153">
        <v>937.65</v>
      </c>
      <c r="M177" s="153">
        <v>15780.65</v>
      </c>
      <c r="N177" s="152"/>
      <c r="O177" s="154">
        <v>13</v>
      </c>
      <c r="P177" s="155">
        <v>192959</v>
      </c>
      <c r="Q177" s="155">
        <v>0</v>
      </c>
      <c r="R177" s="155">
        <v>0</v>
      </c>
      <c r="S177" s="155">
        <v>12194</v>
      </c>
      <c r="T177" s="112">
        <v>205166</v>
      </c>
      <c r="U177" s="156"/>
      <c r="V177" s="157">
        <v>0</v>
      </c>
      <c r="W177" s="155">
        <v>0</v>
      </c>
      <c r="X177" s="155">
        <v>0.09</v>
      </c>
      <c r="Y177" s="155">
        <v>3.2468123300227553E-2</v>
      </c>
      <c r="Z177" s="155">
        <v>0</v>
      </c>
      <c r="AA177" s="158"/>
      <c r="AB177" s="157">
        <v>0</v>
      </c>
      <c r="AC177" s="157">
        <v>0</v>
      </c>
      <c r="AD177" s="155">
        <v>0</v>
      </c>
      <c r="AE177" s="155">
        <v>0</v>
      </c>
      <c r="AF177" s="155">
        <v>0</v>
      </c>
      <c r="AG177" s="159"/>
    </row>
    <row r="178" spans="1:33" ht="12.6" customHeight="1" x14ac:dyDescent="0.25">
      <c r="A178" s="104">
        <v>430</v>
      </c>
      <c r="B178" s="102">
        <v>430170101</v>
      </c>
      <c r="C178" s="103" t="s">
        <v>501</v>
      </c>
      <c r="D178" s="104">
        <v>170</v>
      </c>
      <c r="E178" s="103" t="s">
        <v>202</v>
      </c>
      <c r="F178" s="104">
        <v>101</v>
      </c>
      <c r="G178" s="161" t="s">
        <v>133</v>
      </c>
      <c r="H178" s="152"/>
      <c r="I178" s="153">
        <v>10702.113255628905</v>
      </c>
      <c r="J178" s="153">
        <v>2814</v>
      </c>
      <c r="K178" s="153">
        <v>0</v>
      </c>
      <c r="L178" s="153">
        <v>937.65</v>
      </c>
      <c r="M178" s="153">
        <v>14453.763255628905</v>
      </c>
      <c r="N178" s="152"/>
      <c r="O178" s="154">
        <v>1</v>
      </c>
      <c r="P178" s="155">
        <v>13516</v>
      </c>
      <c r="Q178" s="155">
        <v>0</v>
      </c>
      <c r="R178" s="155">
        <v>0</v>
      </c>
      <c r="S178" s="155">
        <v>938</v>
      </c>
      <c r="T178" s="112">
        <v>14455</v>
      </c>
      <c r="U178" s="156"/>
      <c r="V178" s="157">
        <v>0</v>
      </c>
      <c r="W178" s="155">
        <v>0</v>
      </c>
      <c r="X178" s="155">
        <v>0.09</v>
      </c>
      <c r="Y178" s="155">
        <v>5.967690575703017E-2</v>
      </c>
      <c r="Z178" s="155">
        <v>0</v>
      </c>
      <c r="AA178" s="158"/>
      <c r="AB178" s="157">
        <v>0</v>
      </c>
      <c r="AC178" s="157">
        <v>0</v>
      </c>
      <c r="AD178" s="155">
        <v>0</v>
      </c>
      <c r="AE178" s="155">
        <v>0</v>
      </c>
      <c r="AF178" s="155">
        <v>0</v>
      </c>
      <c r="AG178" s="159"/>
    </row>
    <row r="179" spans="1:33" ht="12.6" customHeight="1" x14ac:dyDescent="0.25">
      <c r="A179" s="104">
        <v>430</v>
      </c>
      <c r="B179" s="102">
        <v>430170110</v>
      </c>
      <c r="C179" s="103" t="s">
        <v>501</v>
      </c>
      <c r="D179" s="104">
        <v>170</v>
      </c>
      <c r="E179" s="103" t="s">
        <v>202</v>
      </c>
      <c r="F179" s="104">
        <v>110</v>
      </c>
      <c r="G179" s="161" t="s">
        <v>142</v>
      </c>
      <c r="H179" s="152"/>
      <c r="I179" s="153">
        <v>10587</v>
      </c>
      <c r="J179" s="153">
        <v>2149</v>
      </c>
      <c r="K179" s="153">
        <v>0</v>
      </c>
      <c r="L179" s="153">
        <v>937.65</v>
      </c>
      <c r="M179" s="153">
        <v>13673.65</v>
      </c>
      <c r="N179" s="152"/>
      <c r="O179" s="154">
        <v>23</v>
      </c>
      <c r="P179" s="155">
        <v>292928</v>
      </c>
      <c r="Q179" s="155">
        <v>0</v>
      </c>
      <c r="R179" s="155">
        <v>0</v>
      </c>
      <c r="S179" s="155">
        <v>21574</v>
      </c>
      <c r="T179" s="112">
        <v>314525</v>
      </c>
      <c r="U179" s="156"/>
      <c r="V179" s="157">
        <v>0</v>
      </c>
      <c r="W179" s="155">
        <v>0</v>
      </c>
      <c r="X179" s="155">
        <v>0.09</v>
      </c>
      <c r="Y179" s="155">
        <v>8.2471439248831078E-3</v>
      </c>
      <c r="Z179" s="155">
        <v>0</v>
      </c>
      <c r="AA179" s="158"/>
      <c r="AB179" s="157">
        <v>0</v>
      </c>
      <c r="AC179" s="157">
        <v>0</v>
      </c>
      <c r="AD179" s="155">
        <v>0</v>
      </c>
      <c r="AE179" s="155">
        <v>0</v>
      </c>
      <c r="AF179" s="155">
        <v>0</v>
      </c>
      <c r="AG179" s="159"/>
    </row>
    <row r="180" spans="1:33" ht="12.6" customHeight="1" x14ac:dyDescent="0.25">
      <c r="A180" s="104">
        <v>430</v>
      </c>
      <c r="B180" s="102">
        <v>430170136</v>
      </c>
      <c r="C180" s="103" t="s">
        <v>501</v>
      </c>
      <c r="D180" s="104">
        <v>170</v>
      </c>
      <c r="E180" s="103" t="s">
        <v>202</v>
      </c>
      <c r="F180" s="104">
        <v>136</v>
      </c>
      <c r="G180" s="161" t="s">
        <v>168</v>
      </c>
      <c r="H180" s="152"/>
      <c r="I180" s="153">
        <v>10921</v>
      </c>
      <c r="J180" s="153">
        <v>3665</v>
      </c>
      <c r="K180" s="153">
        <v>0</v>
      </c>
      <c r="L180" s="153">
        <v>937.65</v>
      </c>
      <c r="M180" s="153">
        <v>15523.65</v>
      </c>
      <c r="N180" s="152"/>
      <c r="O180" s="154">
        <v>2</v>
      </c>
      <c r="P180" s="155">
        <v>29172</v>
      </c>
      <c r="Q180" s="155">
        <v>0</v>
      </c>
      <c r="R180" s="155">
        <v>0</v>
      </c>
      <c r="S180" s="155">
        <v>1876</v>
      </c>
      <c r="T180" s="112">
        <v>31050</v>
      </c>
      <c r="U180" s="156"/>
      <c r="V180" s="157">
        <v>0</v>
      </c>
      <c r="W180" s="155">
        <v>0</v>
      </c>
      <c r="X180" s="155">
        <v>0.09</v>
      </c>
      <c r="Y180" s="155">
        <v>7.108877726835063E-3</v>
      </c>
      <c r="Z180" s="155">
        <v>0</v>
      </c>
      <c r="AA180" s="158"/>
      <c r="AB180" s="157">
        <v>0</v>
      </c>
      <c r="AC180" s="157">
        <v>0</v>
      </c>
      <c r="AD180" s="155">
        <v>0</v>
      </c>
      <c r="AE180" s="155">
        <v>0</v>
      </c>
      <c r="AF180" s="155">
        <v>0</v>
      </c>
      <c r="AG180" s="159"/>
    </row>
    <row r="181" spans="1:33" ht="12.6" customHeight="1" x14ac:dyDescent="0.25">
      <c r="A181" s="104">
        <v>430</v>
      </c>
      <c r="B181" s="102">
        <v>430170139</v>
      </c>
      <c r="C181" s="103" t="s">
        <v>501</v>
      </c>
      <c r="D181" s="104">
        <v>170</v>
      </c>
      <c r="E181" s="103" t="s">
        <v>202</v>
      </c>
      <c r="F181" s="104">
        <v>139</v>
      </c>
      <c r="G181" s="161" t="s">
        <v>171</v>
      </c>
      <c r="H181" s="152"/>
      <c r="I181" s="153">
        <v>10921</v>
      </c>
      <c r="J181" s="153">
        <v>3647</v>
      </c>
      <c r="K181" s="153">
        <v>0</v>
      </c>
      <c r="L181" s="153">
        <v>937.65</v>
      </c>
      <c r="M181" s="153">
        <v>15505.65</v>
      </c>
      <c r="N181" s="152"/>
      <c r="O181" s="154">
        <v>9</v>
      </c>
      <c r="P181" s="155">
        <v>131112</v>
      </c>
      <c r="Q181" s="155">
        <v>0</v>
      </c>
      <c r="R181" s="155">
        <v>0</v>
      </c>
      <c r="S181" s="155">
        <v>8442</v>
      </c>
      <c r="T181" s="112">
        <v>139563</v>
      </c>
      <c r="U181" s="156"/>
      <c r="V181" s="157">
        <v>0</v>
      </c>
      <c r="W181" s="155">
        <v>0</v>
      </c>
      <c r="X181" s="155">
        <v>0.09</v>
      </c>
      <c r="Y181" s="155">
        <v>3.8245875161872513E-3</v>
      </c>
      <c r="Z181" s="155">
        <v>0</v>
      </c>
      <c r="AA181" s="158"/>
      <c r="AB181" s="157">
        <v>0</v>
      </c>
      <c r="AC181" s="157">
        <v>0</v>
      </c>
      <c r="AD181" s="155">
        <v>0</v>
      </c>
      <c r="AE181" s="155">
        <v>0</v>
      </c>
      <c r="AF181" s="155">
        <v>0</v>
      </c>
      <c r="AG181" s="159"/>
    </row>
    <row r="182" spans="1:33" ht="12.6" customHeight="1" x14ac:dyDescent="0.25">
      <c r="A182" s="104">
        <v>430</v>
      </c>
      <c r="B182" s="102">
        <v>430170141</v>
      </c>
      <c r="C182" s="103" t="s">
        <v>501</v>
      </c>
      <c r="D182" s="104">
        <v>170</v>
      </c>
      <c r="E182" s="103" t="s">
        <v>202</v>
      </c>
      <c r="F182" s="104">
        <v>141</v>
      </c>
      <c r="G182" s="161" t="s">
        <v>173</v>
      </c>
      <c r="H182" s="152"/>
      <c r="I182" s="153">
        <v>10401</v>
      </c>
      <c r="J182" s="153">
        <v>5053</v>
      </c>
      <c r="K182" s="153">
        <v>0</v>
      </c>
      <c r="L182" s="153">
        <v>937.65</v>
      </c>
      <c r="M182" s="153">
        <v>16391.650000000001</v>
      </c>
      <c r="N182" s="152"/>
      <c r="O182" s="154">
        <v>132</v>
      </c>
      <c r="P182" s="155">
        <v>2039928</v>
      </c>
      <c r="Q182" s="155">
        <v>0</v>
      </c>
      <c r="R182" s="155">
        <v>0</v>
      </c>
      <c r="S182" s="155">
        <v>123816</v>
      </c>
      <c r="T182" s="112">
        <v>2163876</v>
      </c>
      <c r="U182" s="156"/>
      <c r="V182" s="157">
        <v>0</v>
      </c>
      <c r="W182" s="155">
        <v>0</v>
      </c>
      <c r="X182" s="155">
        <v>0.09</v>
      </c>
      <c r="Y182" s="155">
        <v>4.6638463212338853E-2</v>
      </c>
      <c r="Z182" s="155">
        <v>0</v>
      </c>
      <c r="AA182" s="158"/>
      <c r="AB182" s="157">
        <v>0</v>
      </c>
      <c r="AC182" s="157">
        <v>0</v>
      </c>
      <c r="AD182" s="155">
        <v>0</v>
      </c>
      <c r="AE182" s="155">
        <v>0</v>
      </c>
      <c r="AF182" s="155">
        <v>0</v>
      </c>
      <c r="AG182" s="159"/>
    </row>
    <row r="183" spans="1:33" ht="12.6" customHeight="1" x14ac:dyDescent="0.25">
      <c r="A183" s="104">
        <v>430</v>
      </c>
      <c r="B183" s="102">
        <v>430170153</v>
      </c>
      <c r="C183" s="103" t="s">
        <v>501</v>
      </c>
      <c r="D183" s="104">
        <v>170</v>
      </c>
      <c r="E183" s="103" t="s">
        <v>202</v>
      </c>
      <c r="F183" s="104">
        <v>153</v>
      </c>
      <c r="G183" s="161" t="s">
        <v>185</v>
      </c>
      <c r="H183" s="152"/>
      <c r="I183" s="153">
        <v>13302</v>
      </c>
      <c r="J183" s="153">
        <v>349</v>
      </c>
      <c r="K183" s="153">
        <v>0</v>
      </c>
      <c r="L183" s="153">
        <v>937.65</v>
      </c>
      <c r="M183" s="153">
        <v>14588.65</v>
      </c>
      <c r="N183" s="152"/>
      <c r="O183" s="154">
        <v>1</v>
      </c>
      <c r="P183" s="155">
        <v>13651</v>
      </c>
      <c r="Q183" s="155">
        <v>0</v>
      </c>
      <c r="R183" s="155">
        <v>0</v>
      </c>
      <c r="S183" s="155">
        <v>938</v>
      </c>
      <c r="T183" s="112">
        <v>14590</v>
      </c>
      <c r="U183" s="156"/>
      <c r="V183" s="157">
        <v>0</v>
      </c>
      <c r="W183" s="155">
        <v>0</v>
      </c>
      <c r="X183" s="155">
        <v>0.09</v>
      </c>
      <c r="Y183" s="155">
        <v>1.2325720054912837E-2</v>
      </c>
      <c r="Z183" s="155">
        <v>0</v>
      </c>
      <c r="AA183" s="158"/>
      <c r="AB183" s="157">
        <v>0</v>
      </c>
      <c r="AC183" s="157">
        <v>0</v>
      </c>
      <c r="AD183" s="155">
        <v>0</v>
      </c>
      <c r="AE183" s="155">
        <v>0</v>
      </c>
      <c r="AF183" s="155">
        <v>0</v>
      </c>
      <c r="AG183" s="159"/>
    </row>
    <row r="184" spans="1:33" ht="12.6" customHeight="1" x14ac:dyDescent="0.25">
      <c r="A184" s="104">
        <v>430</v>
      </c>
      <c r="B184" s="102">
        <v>430170158</v>
      </c>
      <c r="C184" s="103" t="s">
        <v>501</v>
      </c>
      <c r="D184" s="104">
        <v>170</v>
      </c>
      <c r="E184" s="103" t="s">
        <v>202</v>
      </c>
      <c r="F184" s="104">
        <v>158</v>
      </c>
      <c r="G184" s="161" t="s">
        <v>190</v>
      </c>
      <c r="H184" s="152"/>
      <c r="I184" s="153">
        <v>10921</v>
      </c>
      <c r="J184" s="153">
        <v>5652</v>
      </c>
      <c r="K184" s="153">
        <v>0</v>
      </c>
      <c r="L184" s="153">
        <v>937.65</v>
      </c>
      <c r="M184" s="153">
        <v>17510.650000000001</v>
      </c>
      <c r="N184" s="152"/>
      <c r="O184" s="154">
        <v>2</v>
      </c>
      <c r="P184" s="155">
        <v>33146</v>
      </c>
      <c r="Q184" s="155">
        <v>0</v>
      </c>
      <c r="R184" s="155">
        <v>0</v>
      </c>
      <c r="S184" s="155">
        <v>1876</v>
      </c>
      <c r="T184" s="112">
        <v>35024</v>
      </c>
      <c r="U184" s="156"/>
      <c r="V184" s="157">
        <v>0</v>
      </c>
      <c r="W184" s="155">
        <v>0</v>
      </c>
      <c r="X184" s="155">
        <v>0.09</v>
      </c>
      <c r="Y184" s="155">
        <v>3.2078578489145353E-2</v>
      </c>
      <c r="Z184" s="155">
        <v>0</v>
      </c>
      <c r="AA184" s="158"/>
      <c r="AB184" s="157">
        <v>0</v>
      </c>
      <c r="AC184" s="157">
        <v>0</v>
      </c>
      <c r="AD184" s="155">
        <v>0</v>
      </c>
      <c r="AE184" s="155">
        <v>0</v>
      </c>
      <c r="AF184" s="155">
        <v>0</v>
      </c>
      <c r="AG184" s="159"/>
    </row>
    <row r="185" spans="1:33" ht="12.6" customHeight="1" x14ac:dyDescent="0.25">
      <c r="A185" s="104">
        <v>430</v>
      </c>
      <c r="B185" s="102">
        <v>430170170</v>
      </c>
      <c r="C185" s="103" t="s">
        <v>501</v>
      </c>
      <c r="D185" s="104">
        <v>170</v>
      </c>
      <c r="E185" s="103" t="s">
        <v>202</v>
      </c>
      <c r="F185" s="104">
        <v>170</v>
      </c>
      <c r="G185" s="161" t="s">
        <v>202</v>
      </c>
      <c r="H185" s="152"/>
      <c r="I185" s="153">
        <v>10639</v>
      </c>
      <c r="J185" s="153">
        <v>2955</v>
      </c>
      <c r="K185" s="153">
        <v>0</v>
      </c>
      <c r="L185" s="153">
        <v>937.65</v>
      </c>
      <c r="M185" s="153">
        <v>14531.65</v>
      </c>
      <c r="N185" s="152"/>
      <c r="O185" s="154">
        <v>544</v>
      </c>
      <c r="P185" s="155">
        <v>7395136</v>
      </c>
      <c r="Q185" s="155">
        <v>0</v>
      </c>
      <c r="R185" s="155">
        <v>0</v>
      </c>
      <c r="S185" s="155">
        <v>510272</v>
      </c>
      <c r="T185" s="112">
        <v>7905952</v>
      </c>
      <c r="U185" s="156"/>
      <c r="V185" s="157">
        <v>0</v>
      </c>
      <c r="W185" s="155">
        <v>0</v>
      </c>
      <c r="X185" s="155">
        <v>0.09</v>
      </c>
      <c r="Y185" s="155">
        <v>9.0271599673702671E-2</v>
      </c>
      <c r="Z185" s="155">
        <v>0</v>
      </c>
      <c r="AA185" s="158"/>
      <c r="AB185" s="157">
        <v>82</v>
      </c>
      <c r="AC185" s="157">
        <v>0</v>
      </c>
      <c r="AD185" s="155">
        <v>0</v>
      </c>
      <c r="AE185" s="155">
        <v>0</v>
      </c>
      <c r="AF185" s="155">
        <v>0</v>
      </c>
      <c r="AG185" s="159"/>
    </row>
    <row r="186" spans="1:33" ht="12.6" customHeight="1" x14ac:dyDescent="0.25">
      <c r="A186" s="104">
        <v>430</v>
      </c>
      <c r="B186" s="102">
        <v>430170174</v>
      </c>
      <c r="C186" s="103" t="s">
        <v>501</v>
      </c>
      <c r="D186" s="104">
        <v>170</v>
      </c>
      <c r="E186" s="103" t="s">
        <v>202</v>
      </c>
      <c r="F186" s="104">
        <v>174</v>
      </c>
      <c r="G186" s="161" t="s">
        <v>206</v>
      </c>
      <c r="H186" s="152"/>
      <c r="I186" s="153">
        <v>10440</v>
      </c>
      <c r="J186" s="153">
        <v>5459</v>
      </c>
      <c r="K186" s="153">
        <v>0</v>
      </c>
      <c r="L186" s="153">
        <v>937.65</v>
      </c>
      <c r="M186" s="153">
        <v>16836.650000000001</v>
      </c>
      <c r="N186" s="152"/>
      <c r="O186" s="154">
        <v>54</v>
      </c>
      <c r="P186" s="155">
        <v>858546</v>
      </c>
      <c r="Q186" s="155">
        <v>0</v>
      </c>
      <c r="R186" s="155">
        <v>0</v>
      </c>
      <c r="S186" s="155">
        <v>50652</v>
      </c>
      <c r="T186" s="112">
        <v>909252</v>
      </c>
      <c r="U186" s="156"/>
      <c r="V186" s="157">
        <v>0</v>
      </c>
      <c r="W186" s="155">
        <v>0</v>
      </c>
      <c r="X186" s="155">
        <v>0.09</v>
      </c>
      <c r="Y186" s="155">
        <v>4.1745328210668203E-2</v>
      </c>
      <c r="Z186" s="155">
        <v>0</v>
      </c>
      <c r="AA186" s="158"/>
      <c r="AB186" s="157">
        <v>0</v>
      </c>
      <c r="AC186" s="157">
        <v>0</v>
      </c>
      <c r="AD186" s="155">
        <v>0</v>
      </c>
      <c r="AE186" s="155">
        <v>0</v>
      </c>
      <c r="AF186" s="155">
        <v>0</v>
      </c>
      <c r="AG186" s="159"/>
    </row>
    <row r="187" spans="1:33" ht="12.6" customHeight="1" x14ac:dyDescent="0.25">
      <c r="A187" s="104">
        <v>430</v>
      </c>
      <c r="B187" s="102">
        <v>430170185</v>
      </c>
      <c r="C187" s="103" t="s">
        <v>501</v>
      </c>
      <c r="D187" s="104">
        <v>170</v>
      </c>
      <c r="E187" s="103" t="s">
        <v>202</v>
      </c>
      <c r="F187" s="104">
        <v>185</v>
      </c>
      <c r="G187" s="161" t="s">
        <v>217</v>
      </c>
      <c r="H187" s="152"/>
      <c r="I187" s="153">
        <v>10921</v>
      </c>
      <c r="J187" s="153">
        <v>1805</v>
      </c>
      <c r="K187" s="153">
        <v>0</v>
      </c>
      <c r="L187" s="153">
        <v>937.65</v>
      </c>
      <c r="M187" s="153">
        <v>13663.65</v>
      </c>
      <c r="N187" s="152"/>
      <c r="O187" s="154">
        <v>1</v>
      </c>
      <c r="P187" s="155">
        <v>12726</v>
      </c>
      <c r="Q187" s="155">
        <v>0</v>
      </c>
      <c r="R187" s="155">
        <v>0</v>
      </c>
      <c r="S187" s="155">
        <v>938</v>
      </c>
      <c r="T187" s="112">
        <v>13665</v>
      </c>
      <c r="U187" s="156"/>
      <c r="V187" s="157">
        <v>0</v>
      </c>
      <c r="W187" s="155">
        <v>0</v>
      </c>
      <c r="X187" s="155">
        <v>0.09</v>
      </c>
      <c r="Y187" s="155">
        <v>1.4056909729295099E-2</v>
      </c>
      <c r="Z187" s="155">
        <v>0</v>
      </c>
      <c r="AA187" s="158"/>
      <c r="AB187" s="157">
        <v>0</v>
      </c>
      <c r="AC187" s="157">
        <v>0</v>
      </c>
      <c r="AD187" s="155">
        <v>0</v>
      </c>
      <c r="AE187" s="155">
        <v>0</v>
      </c>
      <c r="AF187" s="155">
        <v>0</v>
      </c>
      <c r="AG187" s="159"/>
    </row>
    <row r="188" spans="1:33" ht="12.6" customHeight="1" x14ac:dyDescent="0.25">
      <c r="A188" s="104">
        <v>430</v>
      </c>
      <c r="B188" s="102">
        <v>430170198</v>
      </c>
      <c r="C188" s="103" t="s">
        <v>501</v>
      </c>
      <c r="D188" s="104">
        <v>170</v>
      </c>
      <c r="E188" s="103" t="s">
        <v>202</v>
      </c>
      <c r="F188" s="104">
        <v>198</v>
      </c>
      <c r="G188" s="161" t="s">
        <v>230</v>
      </c>
      <c r="H188" s="152"/>
      <c r="I188" s="153">
        <v>10002</v>
      </c>
      <c r="J188" s="153">
        <v>3714</v>
      </c>
      <c r="K188" s="153">
        <v>0</v>
      </c>
      <c r="L188" s="153">
        <v>937.65</v>
      </c>
      <c r="M188" s="153">
        <v>14653.65</v>
      </c>
      <c r="N188" s="152"/>
      <c r="O188" s="154">
        <v>2</v>
      </c>
      <c r="P188" s="155">
        <v>27432</v>
      </c>
      <c r="Q188" s="155">
        <v>0</v>
      </c>
      <c r="R188" s="155">
        <v>0</v>
      </c>
      <c r="S188" s="155">
        <v>1876</v>
      </c>
      <c r="T188" s="112">
        <v>29310</v>
      </c>
      <c r="U188" s="156"/>
      <c r="V188" s="157">
        <v>0</v>
      </c>
      <c r="W188" s="155">
        <v>0</v>
      </c>
      <c r="X188" s="155">
        <v>0.09</v>
      </c>
      <c r="Y188" s="155">
        <v>3.2139348714274635E-3</v>
      </c>
      <c r="Z188" s="155">
        <v>0</v>
      </c>
      <c r="AA188" s="158"/>
      <c r="AB188" s="157">
        <v>0</v>
      </c>
      <c r="AC188" s="157">
        <v>0</v>
      </c>
      <c r="AD188" s="155">
        <v>0</v>
      </c>
      <c r="AE188" s="155">
        <v>0</v>
      </c>
      <c r="AF188" s="155">
        <v>0</v>
      </c>
      <c r="AG188" s="159"/>
    </row>
    <row r="189" spans="1:33" ht="12.6" customHeight="1" x14ac:dyDescent="0.25">
      <c r="A189" s="104">
        <v>430</v>
      </c>
      <c r="B189" s="102">
        <v>430170213</v>
      </c>
      <c r="C189" s="103" t="s">
        <v>501</v>
      </c>
      <c r="D189" s="104">
        <v>170</v>
      </c>
      <c r="E189" s="103" t="s">
        <v>202</v>
      </c>
      <c r="F189" s="104">
        <v>213</v>
      </c>
      <c r="G189" s="161" t="s">
        <v>245</v>
      </c>
      <c r="H189" s="152"/>
      <c r="I189" s="153">
        <v>11465</v>
      </c>
      <c r="J189" s="153">
        <v>9790</v>
      </c>
      <c r="K189" s="153">
        <v>0</v>
      </c>
      <c r="L189" s="153">
        <v>937.65</v>
      </c>
      <c r="M189" s="153">
        <v>22192.65</v>
      </c>
      <c r="N189" s="152"/>
      <c r="O189" s="154">
        <v>1</v>
      </c>
      <c r="P189" s="155">
        <v>21255</v>
      </c>
      <c r="Q189" s="155">
        <v>0</v>
      </c>
      <c r="R189" s="155">
        <v>0</v>
      </c>
      <c r="S189" s="155">
        <v>938</v>
      </c>
      <c r="T189" s="112">
        <v>22194</v>
      </c>
      <c r="U189" s="156"/>
      <c r="V189" s="157">
        <v>0</v>
      </c>
      <c r="W189" s="155">
        <v>0</v>
      </c>
      <c r="X189" s="155">
        <v>0.09</v>
      </c>
      <c r="Y189" s="155">
        <v>1.3497385238414048E-3</v>
      </c>
      <c r="Z189" s="155">
        <v>0</v>
      </c>
      <c r="AA189" s="158"/>
      <c r="AB189" s="157">
        <v>0</v>
      </c>
      <c r="AC189" s="157">
        <v>0</v>
      </c>
      <c r="AD189" s="155">
        <v>0</v>
      </c>
      <c r="AE189" s="155">
        <v>0</v>
      </c>
      <c r="AF189" s="155">
        <v>0</v>
      </c>
      <c r="AG189" s="159"/>
    </row>
    <row r="190" spans="1:33" ht="12.6" customHeight="1" x14ac:dyDescent="0.25">
      <c r="A190" s="104">
        <v>430</v>
      </c>
      <c r="B190" s="102">
        <v>430170271</v>
      </c>
      <c r="C190" s="103" t="s">
        <v>501</v>
      </c>
      <c r="D190" s="104">
        <v>170</v>
      </c>
      <c r="E190" s="103" t="s">
        <v>202</v>
      </c>
      <c r="F190" s="104">
        <v>271</v>
      </c>
      <c r="G190" s="161" t="s">
        <v>303</v>
      </c>
      <c r="H190" s="152"/>
      <c r="I190" s="153">
        <v>10691</v>
      </c>
      <c r="J190" s="153">
        <v>2902</v>
      </c>
      <c r="K190" s="153">
        <v>0</v>
      </c>
      <c r="L190" s="153">
        <v>937.65</v>
      </c>
      <c r="M190" s="153">
        <v>14530.65</v>
      </c>
      <c r="N190" s="152"/>
      <c r="O190" s="154">
        <v>21</v>
      </c>
      <c r="P190" s="155">
        <v>285453</v>
      </c>
      <c r="Q190" s="155">
        <v>0</v>
      </c>
      <c r="R190" s="155">
        <v>0</v>
      </c>
      <c r="S190" s="155">
        <v>19698</v>
      </c>
      <c r="T190" s="112">
        <v>305172</v>
      </c>
      <c r="U190" s="156"/>
      <c r="V190" s="157">
        <v>0</v>
      </c>
      <c r="W190" s="155">
        <v>0</v>
      </c>
      <c r="X190" s="155">
        <v>0.09</v>
      </c>
      <c r="Y190" s="155">
        <v>5.2161050283778257E-3</v>
      </c>
      <c r="Z190" s="155">
        <v>0</v>
      </c>
      <c r="AA190" s="158"/>
      <c r="AB190" s="157">
        <v>0</v>
      </c>
      <c r="AC190" s="157">
        <v>0</v>
      </c>
      <c r="AD190" s="155">
        <v>0</v>
      </c>
      <c r="AE190" s="155">
        <v>0</v>
      </c>
      <c r="AF190" s="155">
        <v>0</v>
      </c>
      <c r="AG190" s="159"/>
    </row>
    <row r="191" spans="1:33" ht="12.6" customHeight="1" x14ac:dyDescent="0.25">
      <c r="A191" s="104">
        <v>430</v>
      </c>
      <c r="B191" s="102">
        <v>430170276</v>
      </c>
      <c r="C191" s="103" t="s">
        <v>501</v>
      </c>
      <c r="D191" s="104">
        <v>170</v>
      </c>
      <c r="E191" s="103" t="s">
        <v>202</v>
      </c>
      <c r="F191" s="104">
        <v>276</v>
      </c>
      <c r="G191" s="161" t="s">
        <v>308</v>
      </c>
      <c r="H191" s="152"/>
      <c r="I191" s="153">
        <v>10568</v>
      </c>
      <c r="J191" s="153">
        <v>10962</v>
      </c>
      <c r="K191" s="153">
        <v>0</v>
      </c>
      <c r="L191" s="153">
        <v>937.65</v>
      </c>
      <c r="M191" s="153">
        <v>22467.65</v>
      </c>
      <c r="N191" s="152"/>
      <c r="O191" s="154">
        <v>1</v>
      </c>
      <c r="P191" s="155">
        <v>21530</v>
      </c>
      <c r="Q191" s="155">
        <v>0</v>
      </c>
      <c r="R191" s="155">
        <v>0</v>
      </c>
      <c r="S191" s="155">
        <v>938</v>
      </c>
      <c r="T191" s="112">
        <v>22469</v>
      </c>
      <c r="U191" s="156"/>
      <c r="V191" s="157">
        <v>0</v>
      </c>
      <c r="W191" s="155">
        <v>0</v>
      </c>
      <c r="X191" s="155">
        <v>0.09</v>
      </c>
      <c r="Y191" s="155">
        <v>8.7009508648050059E-4</v>
      </c>
      <c r="Z191" s="155">
        <v>0</v>
      </c>
      <c r="AA191" s="158"/>
      <c r="AB191" s="157">
        <v>0</v>
      </c>
      <c r="AC191" s="157">
        <v>0</v>
      </c>
      <c r="AD191" s="155">
        <v>0</v>
      </c>
      <c r="AE191" s="155">
        <v>0</v>
      </c>
      <c r="AF191" s="155">
        <v>0</v>
      </c>
      <c r="AG191" s="159"/>
    </row>
    <row r="192" spans="1:33" ht="12.6" customHeight="1" x14ac:dyDescent="0.25">
      <c r="A192" s="104">
        <v>430</v>
      </c>
      <c r="B192" s="102">
        <v>430170288</v>
      </c>
      <c r="C192" s="103" t="s">
        <v>501</v>
      </c>
      <c r="D192" s="104">
        <v>170</v>
      </c>
      <c r="E192" s="103" t="s">
        <v>202</v>
      </c>
      <c r="F192" s="104">
        <v>288</v>
      </c>
      <c r="G192" s="161" t="s">
        <v>320</v>
      </c>
      <c r="H192" s="152"/>
      <c r="I192" s="153">
        <v>9084</v>
      </c>
      <c r="J192" s="153">
        <v>6340</v>
      </c>
      <c r="K192" s="153">
        <v>0</v>
      </c>
      <c r="L192" s="153">
        <v>937.65</v>
      </c>
      <c r="M192" s="153">
        <v>16361.65</v>
      </c>
      <c r="N192" s="152"/>
      <c r="O192" s="154">
        <v>2</v>
      </c>
      <c r="P192" s="155">
        <v>30848</v>
      </c>
      <c r="Q192" s="155">
        <v>0</v>
      </c>
      <c r="R192" s="155">
        <v>0</v>
      </c>
      <c r="S192" s="155">
        <v>1876</v>
      </c>
      <c r="T192" s="112">
        <v>32726</v>
      </c>
      <c r="U192" s="156"/>
      <c r="V192" s="157">
        <v>0</v>
      </c>
      <c r="W192" s="155">
        <v>0</v>
      </c>
      <c r="X192" s="155">
        <v>0.09</v>
      </c>
      <c r="Y192" s="155">
        <v>2.4131212167500999E-3</v>
      </c>
      <c r="Z192" s="155">
        <v>0</v>
      </c>
      <c r="AA192" s="158"/>
      <c r="AB192" s="157">
        <v>0</v>
      </c>
      <c r="AC192" s="157">
        <v>0</v>
      </c>
      <c r="AD192" s="155">
        <v>0</v>
      </c>
      <c r="AE192" s="155">
        <v>0</v>
      </c>
      <c r="AF192" s="155">
        <v>0</v>
      </c>
      <c r="AG192" s="159"/>
    </row>
    <row r="193" spans="1:33" ht="12.6" customHeight="1" x14ac:dyDescent="0.25">
      <c r="A193" s="104">
        <v>430</v>
      </c>
      <c r="B193" s="102">
        <v>430170321</v>
      </c>
      <c r="C193" s="103" t="s">
        <v>501</v>
      </c>
      <c r="D193" s="104">
        <v>170</v>
      </c>
      <c r="E193" s="103" t="s">
        <v>202</v>
      </c>
      <c r="F193" s="104">
        <v>321</v>
      </c>
      <c r="G193" s="161" t="s">
        <v>353</v>
      </c>
      <c r="H193" s="152"/>
      <c r="I193" s="153">
        <v>11160</v>
      </c>
      <c r="J193" s="153">
        <v>5934</v>
      </c>
      <c r="K193" s="153">
        <v>0</v>
      </c>
      <c r="L193" s="153">
        <v>937.65</v>
      </c>
      <c r="M193" s="153">
        <v>18031.650000000001</v>
      </c>
      <c r="N193" s="152"/>
      <c r="O193" s="154">
        <v>8</v>
      </c>
      <c r="P193" s="155">
        <v>136752</v>
      </c>
      <c r="Q193" s="155">
        <v>0</v>
      </c>
      <c r="R193" s="155">
        <v>0</v>
      </c>
      <c r="S193" s="155">
        <v>7504</v>
      </c>
      <c r="T193" s="112">
        <v>144264</v>
      </c>
      <c r="U193" s="156"/>
      <c r="V193" s="157">
        <v>0</v>
      </c>
      <c r="W193" s="155">
        <v>0</v>
      </c>
      <c r="X193" s="155">
        <v>0.09</v>
      </c>
      <c r="Y193" s="155">
        <v>2.5089309319401539E-3</v>
      </c>
      <c r="Z193" s="155">
        <v>0</v>
      </c>
      <c r="AA193" s="158"/>
      <c r="AB193" s="157">
        <v>0</v>
      </c>
      <c r="AC193" s="157">
        <v>0</v>
      </c>
      <c r="AD193" s="155">
        <v>0</v>
      </c>
      <c r="AE193" s="155">
        <v>0</v>
      </c>
      <c r="AF193" s="155">
        <v>0</v>
      </c>
      <c r="AG193" s="159"/>
    </row>
    <row r="194" spans="1:33" ht="12.6" customHeight="1" x14ac:dyDescent="0.25">
      <c r="A194" s="104">
        <v>430</v>
      </c>
      <c r="B194" s="102">
        <v>430170322</v>
      </c>
      <c r="C194" s="103" t="s">
        <v>501</v>
      </c>
      <c r="D194" s="104">
        <v>170</v>
      </c>
      <c r="E194" s="103" t="s">
        <v>202</v>
      </c>
      <c r="F194" s="104">
        <v>322</v>
      </c>
      <c r="G194" s="161" t="s">
        <v>354</v>
      </c>
      <c r="H194" s="152"/>
      <c r="I194" s="153">
        <v>10921</v>
      </c>
      <c r="J194" s="153">
        <v>5606</v>
      </c>
      <c r="K194" s="153">
        <v>0</v>
      </c>
      <c r="L194" s="153">
        <v>937.65</v>
      </c>
      <c r="M194" s="153">
        <v>17464.650000000001</v>
      </c>
      <c r="N194" s="152"/>
      <c r="O194" s="154">
        <v>4</v>
      </c>
      <c r="P194" s="155">
        <v>66108</v>
      </c>
      <c r="Q194" s="155">
        <v>0</v>
      </c>
      <c r="R194" s="155">
        <v>0</v>
      </c>
      <c r="S194" s="155">
        <v>3752</v>
      </c>
      <c r="T194" s="112">
        <v>69864</v>
      </c>
      <c r="U194" s="156"/>
      <c r="V194" s="157">
        <v>0</v>
      </c>
      <c r="W194" s="155">
        <v>0</v>
      </c>
      <c r="X194" s="155">
        <v>0.09</v>
      </c>
      <c r="Y194" s="155">
        <v>1.0529007602313512E-2</v>
      </c>
      <c r="Z194" s="155">
        <v>0</v>
      </c>
      <c r="AA194" s="158"/>
      <c r="AB194" s="157">
        <v>0</v>
      </c>
      <c r="AC194" s="157">
        <v>0</v>
      </c>
      <c r="AD194" s="155">
        <v>0</v>
      </c>
      <c r="AE194" s="155">
        <v>0</v>
      </c>
      <c r="AF194" s="155">
        <v>0</v>
      </c>
      <c r="AG194" s="159"/>
    </row>
    <row r="195" spans="1:33" ht="12.6" customHeight="1" x14ac:dyDescent="0.25">
      <c r="A195" s="104">
        <v>430</v>
      </c>
      <c r="B195" s="102">
        <v>430170348</v>
      </c>
      <c r="C195" s="103" t="s">
        <v>501</v>
      </c>
      <c r="D195" s="104">
        <v>170</v>
      </c>
      <c r="E195" s="103" t="s">
        <v>202</v>
      </c>
      <c r="F195" s="104">
        <v>348</v>
      </c>
      <c r="G195" s="161" t="s">
        <v>380</v>
      </c>
      <c r="H195" s="152"/>
      <c r="I195" s="153">
        <v>11609</v>
      </c>
      <c r="J195" s="153">
        <v>0</v>
      </c>
      <c r="K195" s="153">
        <v>0</v>
      </c>
      <c r="L195" s="153">
        <v>937.65</v>
      </c>
      <c r="M195" s="153">
        <v>12546.65</v>
      </c>
      <c r="N195" s="152"/>
      <c r="O195" s="154">
        <v>15</v>
      </c>
      <c r="P195" s="155">
        <v>174135</v>
      </c>
      <c r="Q195" s="155">
        <v>0</v>
      </c>
      <c r="R195" s="155">
        <v>0</v>
      </c>
      <c r="S195" s="155">
        <v>14070</v>
      </c>
      <c r="T195" s="112">
        <v>188220</v>
      </c>
      <c r="U195" s="156"/>
      <c r="V195" s="157">
        <v>0</v>
      </c>
      <c r="W195" s="155">
        <v>0</v>
      </c>
      <c r="X195" s="155">
        <v>0.09</v>
      </c>
      <c r="Y195" s="155">
        <v>6.3753657469223249E-2</v>
      </c>
      <c r="Z195" s="155">
        <v>0</v>
      </c>
      <c r="AA195" s="158"/>
      <c r="AB195" s="157">
        <v>0</v>
      </c>
      <c r="AC195" s="157">
        <v>0</v>
      </c>
      <c r="AD195" s="155">
        <v>0</v>
      </c>
      <c r="AE195" s="155">
        <v>0</v>
      </c>
      <c r="AF195" s="155">
        <v>0</v>
      </c>
      <c r="AG195" s="159"/>
    </row>
    <row r="196" spans="1:33" ht="12.6" customHeight="1" x14ac:dyDescent="0.25">
      <c r="A196" s="104">
        <v>430</v>
      </c>
      <c r="B196" s="102">
        <v>430170620</v>
      </c>
      <c r="C196" s="103" t="s">
        <v>501</v>
      </c>
      <c r="D196" s="104">
        <v>170</v>
      </c>
      <c r="E196" s="103" t="s">
        <v>202</v>
      </c>
      <c r="F196" s="104">
        <v>620</v>
      </c>
      <c r="G196" s="161" t="s">
        <v>393</v>
      </c>
      <c r="H196" s="152"/>
      <c r="I196" s="153">
        <v>10737</v>
      </c>
      <c r="J196" s="153">
        <v>6168</v>
      </c>
      <c r="K196" s="153">
        <v>0</v>
      </c>
      <c r="L196" s="153">
        <v>937.65</v>
      </c>
      <c r="M196" s="153">
        <v>17842.650000000001</v>
      </c>
      <c r="N196" s="152"/>
      <c r="O196" s="154">
        <v>10</v>
      </c>
      <c r="P196" s="155">
        <v>169050</v>
      </c>
      <c r="Q196" s="155">
        <v>0</v>
      </c>
      <c r="R196" s="155">
        <v>0</v>
      </c>
      <c r="S196" s="155">
        <v>9380</v>
      </c>
      <c r="T196" s="112">
        <v>178440</v>
      </c>
      <c r="U196" s="156"/>
      <c r="V196" s="157">
        <v>0</v>
      </c>
      <c r="W196" s="155">
        <v>0</v>
      </c>
      <c r="X196" s="155">
        <v>0.09</v>
      </c>
      <c r="Y196" s="155">
        <v>1.2518898276218717E-2</v>
      </c>
      <c r="Z196" s="155">
        <v>0</v>
      </c>
      <c r="AA196" s="158"/>
      <c r="AB196" s="157">
        <v>0</v>
      </c>
      <c r="AC196" s="157">
        <v>0</v>
      </c>
      <c r="AD196" s="155">
        <v>0</v>
      </c>
      <c r="AE196" s="155">
        <v>0</v>
      </c>
      <c r="AF196" s="155">
        <v>0</v>
      </c>
      <c r="AG196" s="159"/>
    </row>
    <row r="197" spans="1:33" ht="12.6" customHeight="1" x14ac:dyDescent="0.25">
      <c r="A197" s="104">
        <v>430</v>
      </c>
      <c r="B197" s="102">
        <v>430170695</v>
      </c>
      <c r="C197" s="103" t="s">
        <v>501</v>
      </c>
      <c r="D197" s="104">
        <v>170</v>
      </c>
      <c r="E197" s="103" t="s">
        <v>202</v>
      </c>
      <c r="F197" s="104">
        <v>695</v>
      </c>
      <c r="G197" s="161" t="s">
        <v>415</v>
      </c>
      <c r="H197" s="152"/>
      <c r="I197" s="153">
        <v>10921</v>
      </c>
      <c r="J197" s="153">
        <v>6815</v>
      </c>
      <c r="K197" s="153">
        <v>0</v>
      </c>
      <c r="L197" s="153">
        <v>937.65</v>
      </c>
      <c r="M197" s="153">
        <v>18673.650000000001</v>
      </c>
      <c r="N197" s="152"/>
      <c r="O197" s="154">
        <v>2</v>
      </c>
      <c r="P197" s="155">
        <v>35472</v>
      </c>
      <c r="Q197" s="155">
        <v>0</v>
      </c>
      <c r="R197" s="155">
        <v>0</v>
      </c>
      <c r="S197" s="155">
        <v>1876</v>
      </c>
      <c r="T197" s="112">
        <v>37350</v>
      </c>
      <c r="U197" s="156"/>
      <c r="V197" s="157">
        <v>0</v>
      </c>
      <c r="W197" s="155">
        <v>0</v>
      </c>
      <c r="X197" s="155">
        <v>0.09</v>
      </c>
      <c r="Y197" s="155">
        <v>2.2410080651116973E-3</v>
      </c>
      <c r="Z197" s="155">
        <v>0</v>
      </c>
      <c r="AA197" s="158"/>
      <c r="AB197" s="157">
        <v>0</v>
      </c>
      <c r="AC197" s="157">
        <v>0</v>
      </c>
      <c r="AD197" s="155">
        <v>0</v>
      </c>
      <c r="AE197" s="155">
        <v>0</v>
      </c>
      <c r="AF197" s="155">
        <v>0</v>
      </c>
      <c r="AG197" s="159"/>
    </row>
    <row r="198" spans="1:33" ht="12.6" customHeight="1" x14ac:dyDescent="0.25">
      <c r="A198" s="104">
        <v>430</v>
      </c>
      <c r="B198" s="102">
        <v>430170710</v>
      </c>
      <c r="C198" s="103" t="s">
        <v>501</v>
      </c>
      <c r="D198" s="104">
        <v>170</v>
      </c>
      <c r="E198" s="103" t="s">
        <v>202</v>
      </c>
      <c r="F198" s="104">
        <v>710</v>
      </c>
      <c r="G198" s="161" t="s">
        <v>419</v>
      </c>
      <c r="H198" s="152"/>
      <c r="I198" s="153">
        <v>10461</v>
      </c>
      <c r="J198" s="153">
        <v>4152</v>
      </c>
      <c r="K198" s="153">
        <v>0</v>
      </c>
      <c r="L198" s="153">
        <v>937.65</v>
      </c>
      <c r="M198" s="153">
        <v>15550.65</v>
      </c>
      <c r="N198" s="152"/>
      <c r="O198" s="154">
        <v>5</v>
      </c>
      <c r="P198" s="155">
        <v>73065</v>
      </c>
      <c r="Q198" s="155">
        <v>0</v>
      </c>
      <c r="R198" s="155">
        <v>0</v>
      </c>
      <c r="S198" s="155">
        <v>4690</v>
      </c>
      <c r="T198" s="112">
        <v>77760</v>
      </c>
      <c r="U198" s="156"/>
      <c r="V198" s="157">
        <v>0</v>
      </c>
      <c r="W198" s="155">
        <v>0</v>
      </c>
      <c r="X198" s="155">
        <v>0.09</v>
      </c>
      <c r="Y198" s="155">
        <v>5.1420322771224001E-3</v>
      </c>
      <c r="Z198" s="155">
        <v>0</v>
      </c>
      <c r="AA198" s="158"/>
      <c r="AB198" s="157">
        <v>0</v>
      </c>
      <c r="AC198" s="157">
        <v>0</v>
      </c>
      <c r="AD198" s="155">
        <v>0</v>
      </c>
      <c r="AE198" s="155">
        <v>0</v>
      </c>
      <c r="AF198" s="155">
        <v>0</v>
      </c>
      <c r="AG198" s="159"/>
    </row>
    <row r="199" spans="1:33" ht="12.6" customHeight="1" x14ac:dyDescent="0.25">
      <c r="A199" s="104">
        <v>430</v>
      </c>
      <c r="B199" s="102">
        <v>430170725</v>
      </c>
      <c r="C199" s="103" t="s">
        <v>501</v>
      </c>
      <c r="D199" s="104">
        <v>170</v>
      </c>
      <c r="E199" s="103" t="s">
        <v>202</v>
      </c>
      <c r="F199" s="104">
        <v>725</v>
      </c>
      <c r="G199" s="161" t="s">
        <v>424</v>
      </c>
      <c r="H199" s="152"/>
      <c r="I199" s="153">
        <v>10327</v>
      </c>
      <c r="J199" s="153">
        <v>3578</v>
      </c>
      <c r="K199" s="153">
        <v>0</v>
      </c>
      <c r="L199" s="153">
        <v>937.65</v>
      </c>
      <c r="M199" s="153">
        <v>14842.65</v>
      </c>
      <c r="N199" s="152"/>
      <c r="O199" s="154">
        <v>11</v>
      </c>
      <c r="P199" s="155">
        <v>152955</v>
      </c>
      <c r="Q199" s="155">
        <v>0</v>
      </c>
      <c r="R199" s="155">
        <v>0</v>
      </c>
      <c r="S199" s="155">
        <v>10318</v>
      </c>
      <c r="T199" s="112">
        <v>163284</v>
      </c>
      <c r="U199" s="156"/>
      <c r="V199" s="157">
        <v>0</v>
      </c>
      <c r="W199" s="155">
        <v>0</v>
      </c>
      <c r="X199" s="155">
        <v>0.09</v>
      </c>
      <c r="Y199" s="155">
        <v>1.0654808489742738E-2</v>
      </c>
      <c r="Z199" s="155">
        <v>0</v>
      </c>
      <c r="AA199" s="158"/>
      <c r="AB199" s="157">
        <v>0</v>
      </c>
      <c r="AC199" s="157">
        <v>0</v>
      </c>
      <c r="AD199" s="155">
        <v>0</v>
      </c>
      <c r="AE199" s="155">
        <v>0</v>
      </c>
      <c r="AF199" s="155">
        <v>0</v>
      </c>
      <c r="AG199" s="159"/>
    </row>
    <row r="200" spans="1:33" ht="12.6" customHeight="1" x14ac:dyDescent="0.25">
      <c r="A200" s="104">
        <v>430</v>
      </c>
      <c r="B200" s="102">
        <v>430170730</v>
      </c>
      <c r="C200" s="103" t="s">
        <v>501</v>
      </c>
      <c r="D200" s="104">
        <v>170</v>
      </c>
      <c r="E200" s="103" t="s">
        <v>202</v>
      </c>
      <c r="F200" s="104">
        <v>730</v>
      </c>
      <c r="G200" s="161" t="s">
        <v>426</v>
      </c>
      <c r="H200" s="152"/>
      <c r="I200" s="153">
        <v>11180</v>
      </c>
      <c r="J200" s="153">
        <v>3510</v>
      </c>
      <c r="K200" s="153">
        <v>0</v>
      </c>
      <c r="L200" s="153">
        <v>937.65</v>
      </c>
      <c r="M200" s="153">
        <v>15627.65</v>
      </c>
      <c r="N200" s="152"/>
      <c r="O200" s="154">
        <v>8</v>
      </c>
      <c r="P200" s="155">
        <v>117520</v>
      </c>
      <c r="Q200" s="155">
        <v>0</v>
      </c>
      <c r="R200" s="155">
        <v>0</v>
      </c>
      <c r="S200" s="155">
        <v>7504</v>
      </c>
      <c r="T200" s="112">
        <v>125032</v>
      </c>
      <c r="U200" s="156"/>
      <c r="V200" s="157">
        <v>0</v>
      </c>
      <c r="W200" s="155">
        <v>0</v>
      </c>
      <c r="X200" s="155">
        <v>0.09</v>
      </c>
      <c r="Y200" s="155">
        <v>5.9019121381032099E-3</v>
      </c>
      <c r="Z200" s="155">
        <v>0</v>
      </c>
      <c r="AA200" s="158"/>
      <c r="AB200" s="157">
        <v>0</v>
      </c>
      <c r="AC200" s="157">
        <v>0</v>
      </c>
      <c r="AD200" s="155">
        <v>0</v>
      </c>
      <c r="AE200" s="155">
        <v>0</v>
      </c>
      <c r="AF200" s="155">
        <v>0</v>
      </c>
      <c r="AG200" s="159"/>
    </row>
    <row r="201" spans="1:33" ht="12.6" customHeight="1" x14ac:dyDescent="0.25">
      <c r="A201" s="104">
        <v>430</v>
      </c>
      <c r="B201" s="102">
        <v>430170735</v>
      </c>
      <c r="C201" s="103" t="s">
        <v>501</v>
      </c>
      <c r="D201" s="104">
        <v>170</v>
      </c>
      <c r="E201" s="103" t="s">
        <v>202</v>
      </c>
      <c r="F201" s="104">
        <v>735</v>
      </c>
      <c r="G201" s="161" t="s">
        <v>427</v>
      </c>
      <c r="H201" s="152"/>
      <c r="I201" s="153">
        <v>10002</v>
      </c>
      <c r="J201" s="153">
        <v>3820</v>
      </c>
      <c r="K201" s="153">
        <v>0</v>
      </c>
      <c r="L201" s="153">
        <v>937.65</v>
      </c>
      <c r="M201" s="153">
        <v>14759.65</v>
      </c>
      <c r="N201" s="152"/>
      <c r="O201" s="154">
        <v>2</v>
      </c>
      <c r="P201" s="155">
        <v>27644</v>
      </c>
      <c r="Q201" s="155">
        <v>0</v>
      </c>
      <c r="R201" s="155">
        <v>0</v>
      </c>
      <c r="S201" s="155">
        <v>1876</v>
      </c>
      <c r="T201" s="112">
        <v>29522</v>
      </c>
      <c r="U201" s="156"/>
      <c r="V201" s="157">
        <v>0</v>
      </c>
      <c r="W201" s="155">
        <v>0</v>
      </c>
      <c r="X201" s="155">
        <v>0.09</v>
      </c>
      <c r="Y201" s="155">
        <v>1.6678439653143907E-2</v>
      </c>
      <c r="Z201" s="155">
        <v>0</v>
      </c>
      <c r="AA201" s="158"/>
      <c r="AB201" s="157">
        <v>0</v>
      </c>
      <c r="AC201" s="157">
        <v>0</v>
      </c>
      <c r="AD201" s="155">
        <v>0</v>
      </c>
      <c r="AE201" s="155">
        <v>0</v>
      </c>
      <c r="AF201" s="155">
        <v>0</v>
      </c>
      <c r="AG201" s="159"/>
    </row>
    <row r="202" spans="1:33" ht="12.6" customHeight="1" x14ac:dyDescent="0.25">
      <c r="A202" s="104">
        <v>430</v>
      </c>
      <c r="B202" s="102">
        <v>430170775</v>
      </c>
      <c r="C202" s="103" t="s">
        <v>501</v>
      </c>
      <c r="D202" s="104">
        <v>170</v>
      </c>
      <c r="E202" s="103" t="s">
        <v>202</v>
      </c>
      <c r="F202" s="104">
        <v>775</v>
      </c>
      <c r="G202" s="161" t="s">
        <v>441</v>
      </c>
      <c r="H202" s="152"/>
      <c r="I202" s="153">
        <v>10921</v>
      </c>
      <c r="J202" s="153">
        <v>2463</v>
      </c>
      <c r="K202" s="153">
        <v>0</v>
      </c>
      <c r="L202" s="153">
        <v>937.65</v>
      </c>
      <c r="M202" s="153">
        <v>14321.65</v>
      </c>
      <c r="N202" s="152"/>
      <c r="O202" s="154">
        <v>1</v>
      </c>
      <c r="P202" s="155">
        <v>13384</v>
      </c>
      <c r="Q202" s="155">
        <v>0</v>
      </c>
      <c r="R202" s="155">
        <v>0</v>
      </c>
      <c r="S202" s="155">
        <v>938</v>
      </c>
      <c r="T202" s="112">
        <v>14323</v>
      </c>
      <c r="U202" s="156"/>
      <c r="V202" s="157">
        <v>0</v>
      </c>
      <c r="W202" s="155">
        <v>0</v>
      </c>
      <c r="X202" s="155">
        <v>0.09</v>
      </c>
      <c r="Y202" s="155">
        <v>5.4242151205824716E-3</v>
      </c>
      <c r="Z202" s="155">
        <v>0</v>
      </c>
      <c r="AA202" s="158"/>
      <c r="AB202" s="157">
        <v>0</v>
      </c>
      <c r="AC202" s="157">
        <v>0</v>
      </c>
      <c r="AD202" s="155">
        <v>0</v>
      </c>
      <c r="AE202" s="155">
        <v>0</v>
      </c>
      <c r="AF202" s="155">
        <v>0</v>
      </c>
      <c r="AG202" s="159"/>
    </row>
    <row r="203" spans="1:33" ht="12.6" customHeight="1" x14ac:dyDescent="0.25">
      <c r="A203" s="104">
        <v>431</v>
      </c>
      <c r="B203" s="102">
        <v>431149009</v>
      </c>
      <c r="C203" s="103" t="s">
        <v>502</v>
      </c>
      <c r="D203" s="104">
        <v>149</v>
      </c>
      <c r="E203" s="103" t="s">
        <v>181</v>
      </c>
      <c r="F203" s="104">
        <v>9</v>
      </c>
      <c r="G203" s="161" t="s">
        <v>41</v>
      </c>
      <c r="H203" s="152"/>
      <c r="I203" s="153">
        <v>10940.126100074811</v>
      </c>
      <c r="J203" s="153">
        <v>7222</v>
      </c>
      <c r="K203" s="153">
        <v>0</v>
      </c>
      <c r="L203" s="153">
        <v>937.65</v>
      </c>
      <c r="M203" s="153">
        <v>19099.776100074814</v>
      </c>
      <c r="N203" s="152"/>
      <c r="O203" s="154">
        <v>1</v>
      </c>
      <c r="P203" s="155">
        <v>18162</v>
      </c>
      <c r="Q203" s="155">
        <v>0</v>
      </c>
      <c r="R203" s="155">
        <v>0</v>
      </c>
      <c r="S203" s="155">
        <v>938</v>
      </c>
      <c r="T203" s="112">
        <v>19101</v>
      </c>
      <c r="U203" s="156"/>
      <c r="V203" s="157">
        <v>0</v>
      </c>
      <c r="W203" s="155">
        <v>0</v>
      </c>
      <c r="X203" s="155">
        <v>0.09</v>
      </c>
      <c r="Y203" s="155">
        <v>1.9457782580153398E-3</v>
      </c>
      <c r="Z203" s="155">
        <v>0</v>
      </c>
      <c r="AA203" s="158"/>
      <c r="AB203" s="157">
        <v>0</v>
      </c>
      <c r="AC203" s="157">
        <v>0</v>
      </c>
      <c r="AD203" s="155">
        <v>0</v>
      </c>
      <c r="AE203" s="155">
        <v>0</v>
      </c>
      <c r="AF203" s="155">
        <v>0</v>
      </c>
      <c r="AG203" s="159"/>
    </row>
    <row r="204" spans="1:33" ht="12.6" customHeight="1" x14ac:dyDescent="0.25">
      <c r="A204" s="104">
        <v>431</v>
      </c>
      <c r="B204" s="102">
        <v>431149128</v>
      </c>
      <c r="C204" s="103" t="s">
        <v>502</v>
      </c>
      <c r="D204" s="104">
        <v>149</v>
      </c>
      <c r="E204" s="103" t="s">
        <v>181</v>
      </c>
      <c r="F204" s="104">
        <v>128</v>
      </c>
      <c r="G204" s="161" t="s">
        <v>160</v>
      </c>
      <c r="H204" s="152"/>
      <c r="I204" s="153">
        <v>8356</v>
      </c>
      <c r="J204" s="153">
        <v>608</v>
      </c>
      <c r="K204" s="153">
        <v>0</v>
      </c>
      <c r="L204" s="153">
        <v>937.65</v>
      </c>
      <c r="M204" s="153">
        <v>9901.65</v>
      </c>
      <c r="N204" s="152"/>
      <c r="O204" s="154">
        <v>11</v>
      </c>
      <c r="P204" s="155">
        <v>98604</v>
      </c>
      <c r="Q204" s="155">
        <v>0</v>
      </c>
      <c r="R204" s="155">
        <v>0</v>
      </c>
      <c r="S204" s="155">
        <v>10318</v>
      </c>
      <c r="T204" s="112">
        <v>108933</v>
      </c>
      <c r="U204" s="156"/>
      <c r="V204" s="157">
        <v>0</v>
      </c>
      <c r="W204" s="155">
        <v>0</v>
      </c>
      <c r="X204" s="155">
        <v>0.09</v>
      </c>
      <c r="Y204" s="155">
        <v>3.6120867349133799E-2</v>
      </c>
      <c r="Z204" s="155">
        <v>0</v>
      </c>
      <c r="AA204" s="158"/>
      <c r="AB204" s="157">
        <v>0</v>
      </c>
      <c r="AC204" s="157">
        <v>0</v>
      </c>
      <c r="AD204" s="155">
        <v>0</v>
      </c>
      <c r="AE204" s="155">
        <v>0</v>
      </c>
      <c r="AF204" s="155">
        <v>0</v>
      </c>
      <c r="AG204" s="159"/>
    </row>
    <row r="205" spans="1:33" ht="12.6" customHeight="1" x14ac:dyDescent="0.25">
      <c r="A205" s="104">
        <v>431</v>
      </c>
      <c r="B205" s="102">
        <v>431149149</v>
      </c>
      <c r="C205" s="103" t="s">
        <v>502</v>
      </c>
      <c r="D205" s="104">
        <v>149</v>
      </c>
      <c r="E205" s="103" t="s">
        <v>181</v>
      </c>
      <c r="F205" s="104">
        <v>149</v>
      </c>
      <c r="G205" s="161" t="s">
        <v>181</v>
      </c>
      <c r="H205" s="152"/>
      <c r="I205" s="153">
        <v>12411</v>
      </c>
      <c r="J205" s="153">
        <v>10</v>
      </c>
      <c r="K205" s="153">
        <v>0</v>
      </c>
      <c r="L205" s="153">
        <v>937.65</v>
      </c>
      <c r="M205" s="153">
        <v>13358.65</v>
      </c>
      <c r="N205" s="152"/>
      <c r="O205" s="154">
        <v>375</v>
      </c>
      <c r="P205" s="155">
        <v>4657875</v>
      </c>
      <c r="Q205" s="155">
        <v>0</v>
      </c>
      <c r="R205" s="155">
        <v>0</v>
      </c>
      <c r="S205" s="155">
        <v>351750</v>
      </c>
      <c r="T205" s="112">
        <v>5010000</v>
      </c>
      <c r="U205" s="156"/>
      <c r="V205" s="157">
        <v>0</v>
      </c>
      <c r="W205" s="155">
        <v>0</v>
      </c>
      <c r="X205" s="155">
        <v>0.09</v>
      </c>
      <c r="Y205" s="155">
        <v>0.11633765704967486</v>
      </c>
      <c r="Z205" s="155">
        <v>0</v>
      </c>
      <c r="AA205" s="158"/>
      <c r="AB205" s="157">
        <v>0</v>
      </c>
      <c r="AC205" s="157">
        <v>0</v>
      </c>
      <c r="AD205" s="155">
        <v>0</v>
      </c>
      <c r="AE205" s="155">
        <v>0</v>
      </c>
      <c r="AF205" s="155">
        <v>0</v>
      </c>
      <c r="AG205" s="159"/>
    </row>
    <row r="206" spans="1:33" ht="12.6" customHeight="1" x14ac:dyDescent="0.25">
      <c r="A206" s="104">
        <v>431</v>
      </c>
      <c r="B206" s="102">
        <v>431149181</v>
      </c>
      <c r="C206" s="103" t="s">
        <v>502</v>
      </c>
      <c r="D206" s="104">
        <v>149</v>
      </c>
      <c r="E206" s="103" t="s">
        <v>181</v>
      </c>
      <c r="F206" s="104">
        <v>181</v>
      </c>
      <c r="G206" s="161" t="s">
        <v>213</v>
      </c>
      <c r="H206" s="152"/>
      <c r="I206" s="153">
        <v>12184</v>
      </c>
      <c r="J206" s="153">
        <v>511</v>
      </c>
      <c r="K206" s="153">
        <v>0</v>
      </c>
      <c r="L206" s="153">
        <v>937.65</v>
      </c>
      <c r="M206" s="153">
        <v>13632.65</v>
      </c>
      <c r="N206" s="152"/>
      <c r="O206" s="154">
        <v>12</v>
      </c>
      <c r="P206" s="155">
        <v>152340</v>
      </c>
      <c r="Q206" s="155">
        <v>0</v>
      </c>
      <c r="R206" s="155">
        <v>0</v>
      </c>
      <c r="S206" s="155">
        <v>11256</v>
      </c>
      <c r="T206" s="112">
        <v>163608</v>
      </c>
      <c r="U206" s="156"/>
      <c r="V206" s="157">
        <v>0</v>
      </c>
      <c r="W206" s="155">
        <v>0</v>
      </c>
      <c r="X206" s="155">
        <v>0.09</v>
      </c>
      <c r="Y206" s="155">
        <v>1.7767930701945239E-2</v>
      </c>
      <c r="Z206" s="155">
        <v>0</v>
      </c>
      <c r="AA206" s="158"/>
      <c r="AB206" s="157">
        <v>0</v>
      </c>
      <c r="AC206" s="157">
        <v>0</v>
      </c>
      <c r="AD206" s="155">
        <v>0</v>
      </c>
      <c r="AE206" s="155">
        <v>0</v>
      </c>
      <c r="AF206" s="155">
        <v>0</v>
      </c>
      <c r="AG206" s="159"/>
    </row>
    <row r="207" spans="1:33" ht="12.6" customHeight="1" x14ac:dyDescent="0.25">
      <c r="A207" s="104">
        <v>432</v>
      </c>
      <c r="B207" s="102">
        <v>432712020</v>
      </c>
      <c r="C207" s="103" t="s">
        <v>503</v>
      </c>
      <c r="D207" s="104">
        <v>712</v>
      </c>
      <c r="E207" s="103" t="s">
        <v>420</v>
      </c>
      <c r="F207" s="104">
        <v>20</v>
      </c>
      <c r="G207" s="161" t="s">
        <v>52</v>
      </c>
      <c r="H207" s="152"/>
      <c r="I207" s="153">
        <v>9536</v>
      </c>
      <c r="J207" s="153">
        <v>2661</v>
      </c>
      <c r="K207" s="153">
        <v>0</v>
      </c>
      <c r="L207" s="153">
        <v>937.65</v>
      </c>
      <c r="M207" s="153">
        <v>13134.65</v>
      </c>
      <c r="N207" s="152"/>
      <c r="O207" s="154">
        <v>75</v>
      </c>
      <c r="P207" s="155">
        <v>914775</v>
      </c>
      <c r="Q207" s="155">
        <v>0</v>
      </c>
      <c r="R207" s="155">
        <v>0</v>
      </c>
      <c r="S207" s="155">
        <v>70350</v>
      </c>
      <c r="T207" s="112">
        <v>985200</v>
      </c>
      <c r="U207" s="156"/>
      <c r="V207" s="157">
        <v>0</v>
      </c>
      <c r="W207" s="155">
        <v>0</v>
      </c>
      <c r="X207" s="155">
        <v>0.09</v>
      </c>
      <c r="Y207" s="155">
        <v>4.3927960404817862E-2</v>
      </c>
      <c r="Z207" s="155">
        <v>0</v>
      </c>
      <c r="AA207" s="158"/>
      <c r="AB207" s="157">
        <v>0</v>
      </c>
      <c r="AC207" s="157">
        <v>0</v>
      </c>
      <c r="AD207" s="155">
        <v>0</v>
      </c>
      <c r="AE207" s="155">
        <v>0</v>
      </c>
      <c r="AF207" s="155">
        <v>0</v>
      </c>
      <c r="AG207" s="159"/>
    </row>
    <row r="208" spans="1:33" ht="12.6" customHeight="1" x14ac:dyDescent="0.25">
      <c r="A208" s="104">
        <v>432</v>
      </c>
      <c r="B208" s="102">
        <v>432712096</v>
      </c>
      <c r="C208" s="103" t="s">
        <v>503</v>
      </c>
      <c r="D208" s="104">
        <v>712</v>
      </c>
      <c r="E208" s="103" t="s">
        <v>420</v>
      </c>
      <c r="F208" s="104">
        <v>96</v>
      </c>
      <c r="G208" s="161" t="s">
        <v>128</v>
      </c>
      <c r="H208" s="152"/>
      <c r="I208" s="153">
        <v>13375</v>
      </c>
      <c r="J208" s="153">
        <v>7325</v>
      </c>
      <c r="K208" s="153">
        <v>0</v>
      </c>
      <c r="L208" s="153">
        <v>937.65</v>
      </c>
      <c r="M208" s="153">
        <v>21637.65</v>
      </c>
      <c r="N208" s="152"/>
      <c r="O208" s="154">
        <v>1</v>
      </c>
      <c r="P208" s="155">
        <v>20700</v>
      </c>
      <c r="Q208" s="155">
        <v>0</v>
      </c>
      <c r="R208" s="155">
        <v>0</v>
      </c>
      <c r="S208" s="155">
        <v>938</v>
      </c>
      <c r="T208" s="112">
        <v>21639</v>
      </c>
      <c r="U208" s="156"/>
      <c r="V208" s="157">
        <v>0</v>
      </c>
      <c r="W208" s="155">
        <v>0</v>
      </c>
      <c r="X208" s="155">
        <v>0.09</v>
      </c>
      <c r="Y208" s="155">
        <v>3.1649991032071875E-2</v>
      </c>
      <c r="Z208" s="155">
        <v>0</v>
      </c>
      <c r="AA208" s="158"/>
      <c r="AB208" s="157">
        <v>0</v>
      </c>
      <c r="AC208" s="157">
        <v>0</v>
      </c>
      <c r="AD208" s="155">
        <v>0</v>
      </c>
      <c r="AE208" s="155">
        <v>0</v>
      </c>
      <c r="AF208" s="155">
        <v>0</v>
      </c>
      <c r="AG208" s="159"/>
    </row>
    <row r="209" spans="1:33" ht="12.6" customHeight="1" x14ac:dyDescent="0.25">
      <c r="A209" s="104">
        <v>432</v>
      </c>
      <c r="B209" s="102">
        <v>432712172</v>
      </c>
      <c r="C209" s="103" t="s">
        <v>503</v>
      </c>
      <c r="D209" s="104">
        <v>712</v>
      </c>
      <c r="E209" s="103" t="s">
        <v>420</v>
      </c>
      <c r="F209" s="104">
        <v>172</v>
      </c>
      <c r="G209" s="161" t="s">
        <v>204</v>
      </c>
      <c r="H209" s="152"/>
      <c r="I209" s="153">
        <v>8785</v>
      </c>
      <c r="J209" s="153">
        <v>5198</v>
      </c>
      <c r="K209" s="153">
        <v>0</v>
      </c>
      <c r="L209" s="153">
        <v>937.65</v>
      </c>
      <c r="M209" s="153">
        <v>14920.65</v>
      </c>
      <c r="N209" s="152"/>
      <c r="O209" s="154">
        <v>1</v>
      </c>
      <c r="P209" s="155">
        <v>13983</v>
      </c>
      <c r="Q209" s="155">
        <v>0</v>
      </c>
      <c r="R209" s="155">
        <v>0</v>
      </c>
      <c r="S209" s="155">
        <v>938</v>
      </c>
      <c r="T209" s="112">
        <v>14922</v>
      </c>
      <c r="U209" s="156"/>
      <c r="V209" s="157">
        <v>0</v>
      </c>
      <c r="W209" s="155">
        <v>0</v>
      </c>
      <c r="X209" s="155">
        <v>0.09</v>
      </c>
      <c r="Y209" s="155">
        <v>2.8695681507405677E-2</v>
      </c>
      <c r="Z209" s="155">
        <v>0</v>
      </c>
      <c r="AA209" s="158"/>
      <c r="AB209" s="157">
        <v>0</v>
      </c>
      <c r="AC209" s="157">
        <v>0</v>
      </c>
      <c r="AD209" s="155">
        <v>0</v>
      </c>
      <c r="AE209" s="155">
        <v>0</v>
      </c>
      <c r="AF209" s="155">
        <v>0</v>
      </c>
      <c r="AG209" s="159"/>
    </row>
    <row r="210" spans="1:33" ht="12.6" customHeight="1" x14ac:dyDescent="0.25">
      <c r="A210" s="104">
        <v>432</v>
      </c>
      <c r="B210" s="102">
        <v>432712261</v>
      </c>
      <c r="C210" s="103" t="s">
        <v>503</v>
      </c>
      <c r="D210" s="104">
        <v>712</v>
      </c>
      <c r="E210" s="103" t="s">
        <v>420</v>
      </c>
      <c r="F210" s="104">
        <v>261</v>
      </c>
      <c r="G210" s="161" t="s">
        <v>293</v>
      </c>
      <c r="H210" s="152"/>
      <c r="I210" s="153">
        <v>9098</v>
      </c>
      <c r="J210" s="153">
        <v>5809</v>
      </c>
      <c r="K210" s="153">
        <v>0</v>
      </c>
      <c r="L210" s="153">
        <v>937.65</v>
      </c>
      <c r="M210" s="153">
        <v>15844.65</v>
      </c>
      <c r="N210" s="152"/>
      <c r="O210" s="154">
        <v>18</v>
      </c>
      <c r="P210" s="155">
        <v>268326</v>
      </c>
      <c r="Q210" s="155">
        <v>0</v>
      </c>
      <c r="R210" s="155">
        <v>0</v>
      </c>
      <c r="S210" s="155">
        <v>16884</v>
      </c>
      <c r="T210" s="112">
        <v>285228</v>
      </c>
      <c r="U210" s="156"/>
      <c r="V210" s="157">
        <v>0</v>
      </c>
      <c r="W210" s="155">
        <v>0</v>
      </c>
      <c r="X210" s="155">
        <v>0.09</v>
      </c>
      <c r="Y210" s="155">
        <v>8.1589210900920625E-2</v>
      </c>
      <c r="Z210" s="155">
        <v>0</v>
      </c>
      <c r="AA210" s="158"/>
      <c r="AB210" s="157">
        <v>0</v>
      </c>
      <c r="AC210" s="157">
        <v>0</v>
      </c>
      <c r="AD210" s="155">
        <v>0</v>
      </c>
      <c r="AE210" s="155">
        <v>0</v>
      </c>
      <c r="AF210" s="155">
        <v>0</v>
      </c>
      <c r="AG210" s="159"/>
    </row>
    <row r="211" spans="1:33" ht="12.6" customHeight="1" x14ac:dyDescent="0.25">
      <c r="A211" s="104">
        <v>432</v>
      </c>
      <c r="B211" s="102">
        <v>432712300</v>
      </c>
      <c r="C211" s="103" t="s">
        <v>503</v>
      </c>
      <c r="D211" s="104">
        <v>712</v>
      </c>
      <c r="E211" s="103" t="s">
        <v>420</v>
      </c>
      <c r="F211" s="104">
        <v>300</v>
      </c>
      <c r="G211" s="161" t="s">
        <v>332</v>
      </c>
      <c r="H211" s="152"/>
      <c r="I211" s="153">
        <v>8785</v>
      </c>
      <c r="J211" s="153">
        <v>16570</v>
      </c>
      <c r="K211" s="153">
        <v>0</v>
      </c>
      <c r="L211" s="153">
        <v>937.65</v>
      </c>
      <c r="M211" s="153">
        <v>26292.65</v>
      </c>
      <c r="N211" s="152"/>
      <c r="O211" s="154">
        <v>1</v>
      </c>
      <c r="P211" s="155">
        <v>25355</v>
      </c>
      <c r="Q211" s="155">
        <v>0</v>
      </c>
      <c r="R211" s="155">
        <v>0</v>
      </c>
      <c r="S211" s="155">
        <v>938</v>
      </c>
      <c r="T211" s="112">
        <v>26294</v>
      </c>
      <c r="U211" s="156"/>
      <c r="V211" s="157">
        <v>0</v>
      </c>
      <c r="W211" s="155">
        <v>0</v>
      </c>
      <c r="X211" s="155">
        <v>0.09</v>
      </c>
      <c r="Y211" s="155">
        <v>1.6548078693411454E-2</v>
      </c>
      <c r="Z211" s="155">
        <v>0</v>
      </c>
      <c r="AA211" s="158"/>
      <c r="AB211" s="157">
        <v>0</v>
      </c>
      <c r="AC211" s="157">
        <v>0</v>
      </c>
      <c r="AD211" s="155">
        <v>0</v>
      </c>
      <c r="AE211" s="155">
        <v>0</v>
      </c>
      <c r="AF211" s="155">
        <v>0</v>
      </c>
      <c r="AG211" s="159"/>
    </row>
    <row r="212" spans="1:33" ht="12.6" customHeight="1" x14ac:dyDescent="0.25">
      <c r="A212" s="104">
        <v>432</v>
      </c>
      <c r="B212" s="102">
        <v>432712645</v>
      </c>
      <c r="C212" s="103" t="s">
        <v>503</v>
      </c>
      <c r="D212" s="104">
        <v>712</v>
      </c>
      <c r="E212" s="103" t="s">
        <v>420</v>
      </c>
      <c r="F212" s="104">
        <v>645</v>
      </c>
      <c r="G212" s="161" t="s">
        <v>399</v>
      </c>
      <c r="H212" s="152"/>
      <c r="I212" s="153">
        <v>9734</v>
      </c>
      <c r="J212" s="153">
        <v>3156</v>
      </c>
      <c r="K212" s="153">
        <v>0</v>
      </c>
      <c r="L212" s="153">
        <v>937.65</v>
      </c>
      <c r="M212" s="153">
        <v>13827.65</v>
      </c>
      <c r="N212" s="152"/>
      <c r="O212" s="154">
        <v>64</v>
      </c>
      <c r="P212" s="155">
        <v>824960</v>
      </c>
      <c r="Q212" s="155">
        <v>0</v>
      </c>
      <c r="R212" s="155">
        <v>0</v>
      </c>
      <c r="S212" s="155">
        <v>60032</v>
      </c>
      <c r="T212" s="112">
        <v>885056</v>
      </c>
      <c r="U212" s="156"/>
      <c r="V212" s="157">
        <v>0</v>
      </c>
      <c r="W212" s="155">
        <v>0</v>
      </c>
      <c r="X212" s="155">
        <v>0.09</v>
      </c>
      <c r="Y212" s="155">
        <v>3.6053605515954282E-2</v>
      </c>
      <c r="Z212" s="155">
        <v>0</v>
      </c>
      <c r="AA212" s="158"/>
      <c r="AB212" s="157">
        <v>0</v>
      </c>
      <c r="AC212" s="157">
        <v>0</v>
      </c>
      <c r="AD212" s="155">
        <v>0</v>
      </c>
      <c r="AE212" s="155">
        <v>0</v>
      </c>
      <c r="AF212" s="155">
        <v>0</v>
      </c>
      <c r="AG212" s="159"/>
    </row>
    <row r="213" spans="1:33" ht="12.6" customHeight="1" x14ac:dyDescent="0.25">
      <c r="A213" s="104">
        <v>432</v>
      </c>
      <c r="B213" s="102">
        <v>432712660</v>
      </c>
      <c r="C213" s="103" t="s">
        <v>503</v>
      </c>
      <c r="D213" s="104">
        <v>712</v>
      </c>
      <c r="E213" s="103" t="s">
        <v>420</v>
      </c>
      <c r="F213" s="104">
        <v>660</v>
      </c>
      <c r="G213" s="161" t="s">
        <v>403</v>
      </c>
      <c r="H213" s="152"/>
      <c r="I213" s="153">
        <v>9836</v>
      </c>
      <c r="J213" s="153">
        <v>8338</v>
      </c>
      <c r="K213" s="153">
        <v>0</v>
      </c>
      <c r="L213" s="153">
        <v>937.65</v>
      </c>
      <c r="M213" s="153">
        <v>19111.650000000001</v>
      </c>
      <c r="N213" s="152"/>
      <c r="O213" s="154">
        <v>49</v>
      </c>
      <c r="P213" s="155">
        <v>890526</v>
      </c>
      <c r="Q213" s="155">
        <v>0</v>
      </c>
      <c r="R213" s="155">
        <v>0</v>
      </c>
      <c r="S213" s="155">
        <v>45962</v>
      </c>
      <c r="T213" s="112">
        <v>936537</v>
      </c>
      <c r="U213" s="156"/>
      <c r="V213" s="157">
        <v>0</v>
      </c>
      <c r="W213" s="155">
        <v>0</v>
      </c>
      <c r="X213" s="155">
        <v>0.09</v>
      </c>
      <c r="Y213" s="155">
        <v>4.4398035938373361E-2</v>
      </c>
      <c r="Z213" s="155">
        <v>0</v>
      </c>
      <c r="AA213" s="158"/>
      <c r="AB213" s="157">
        <v>0</v>
      </c>
      <c r="AC213" s="157">
        <v>0</v>
      </c>
      <c r="AD213" s="155">
        <v>0</v>
      </c>
      <c r="AE213" s="155">
        <v>0</v>
      </c>
      <c r="AF213" s="155">
        <v>0</v>
      </c>
      <c r="AG213" s="159"/>
    </row>
    <row r="214" spans="1:33" ht="12.6" customHeight="1" x14ac:dyDescent="0.25">
      <c r="A214" s="104">
        <v>432</v>
      </c>
      <c r="B214" s="102">
        <v>432712712</v>
      </c>
      <c r="C214" s="103" t="s">
        <v>503</v>
      </c>
      <c r="D214" s="104">
        <v>712</v>
      </c>
      <c r="E214" s="103" t="s">
        <v>420</v>
      </c>
      <c r="F214" s="104">
        <v>712</v>
      </c>
      <c r="G214" s="161" t="s">
        <v>420</v>
      </c>
      <c r="H214" s="152"/>
      <c r="I214" s="153">
        <v>10151</v>
      </c>
      <c r="J214" s="153">
        <v>6825</v>
      </c>
      <c r="K214" s="153">
        <v>0</v>
      </c>
      <c r="L214" s="153">
        <v>937.65</v>
      </c>
      <c r="M214" s="153">
        <v>17913.650000000001</v>
      </c>
      <c r="N214" s="152"/>
      <c r="O214" s="154">
        <v>30</v>
      </c>
      <c r="P214" s="155">
        <v>509280</v>
      </c>
      <c r="Q214" s="155">
        <v>0</v>
      </c>
      <c r="R214" s="155">
        <v>0</v>
      </c>
      <c r="S214" s="155">
        <v>28140</v>
      </c>
      <c r="T214" s="112">
        <v>537450</v>
      </c>
      <c r="U214" s="156"/>
      <c r="V214" s="157">
        <v>0</v>
      </c>
      <c r="W214" s="155">
        <v>0</v>
      </c>
      <c r="X214" s="155">
        <v>0.09</v>
      </c>
      <c r="Y214" s="155">
        <v>3.1606836166207804E-2</v>
      </c>
      <c r="Z214" s="155">
        <v>0</v>
      </c>
      <c r="AA214" s="158"/>
      <c r="AB214" s="157">
        <v>0</v>
      </c>
      <c r="AC214" s="157">
        <v>0</v>
      </c>
      <c r="AD214" s="155">
        <v>0</v>
      </c>
      <c r="AE214" s="155">
        <v>0</v>
      </c>
      <c r="AF214" s="155">
        <v>0</v>
      </c>
      <c r="AG214" s="159"/>
    </row>
    <row r="215" spans="1:33" ht="12.6" customHeight="1" x14ac:dyDescent="0.25">
      <c r="A215" s="104">
        <v>435</v>
      </c>
      <c r="B215" s="102">
        <v>435301009</v>
      </c>
      <c r="C215" s="103" t="s">
        <v>504</v>
      </c>
      <c r="D215" s="104">
        <v>301</v>
      </c>
      <c r="E215" s="103" t="s">
        <v>333</v>
      </c>
      <c r="F215" s="104">
        <v>9</v>
      </c>
      <c r="G215" s="161" t="s">
        <v>41</v>
      </c>
      <c r="H215" s="152"/>
      <c r="I215" s="153">
        <v>10940.126100074811</v>
      </c>
      <c r="J215" s="153">
        <v>7222</v>
      </c>
      <c r="K215" s="153">
        <v>0</v>
      </c>
      <c r="L215" s="153">
        <v>937.65</v>
      </c>
      <c r="M215" s="153">
        <v>19099.776100074814</v>
      </c>
      <c r="N215" s="152"/>
      <c r="O215" s="154">
        <v>2</v>
      </c>
      <c r="P215" s="155">
        <v>36324</v>
      </c>
      <c r="Q215" s="155">
        <v>0</v>
      </c>
      <c r="R215" s="155">
        <v>0</v>
      </c>
      <c r="S215" s="155">
        <v>1876</v>
      </c>
      <c r="T215" s="112">
        <v>38202</v>
      </c>
      <c r="U215" s="156"/>
      <c r="V215" s="157">
        <v>0</v>
      </c>
      <c r="W215" s="155">
        <v>0</v>
      </c>
      <c r="X215" s="155">
        <v>0.09</v>
      </c>
      <c r="Y215" s="155">
        <v>1.9457782580153398E-3</v>
      </c>
      <c r="Z215" s="155">
        <v>0</v>
      </c>
      <c r="AA215" s="158"/>
      <c r="AB215" s="157">
        <v>0</v>
      </c>
      <c r="AC215" s="157">
        <v>0</v>
      </c>
      <c r="AD215" s="155">
        <v>0</v>
      </c>
      <c r="AE215" s="155">
        <v>0</v>
      </c>
      <c r="AF215" s="155">
        <v>0</v>
      </c>
      <c r="AG215" s="159"/>
    </row>
    <row r="216" spans="1:33" ht="12.6" customHeight="1" x14ac:dyDescent="0.25">
      <c r="A216" s="104">
        <v>435</v>
      </c>
      <c r="B216" s="102">
        <v>435301031</v>
      </c>
      <c r="C216" s="103" t="s">
        <v>504</v>
      </c>
      <c r="D216" s="104">
        <v>301</v>
      </c>
      <c r="E216" s="103" t="s">
        <v>333</v>
      </c>
      <c r="F216" s="104">
        <v>31</v>
      </c>
      <c r="G216" s="161" t="s">
        <v>63</v>
      </c>
      <c r="H216" s="152"/>
      <c r="I216" s="153">
        <v>10160</v>
      </c>
      <c r="J216" s="153">
        <v>4779</v>
      </c>
      <c r="K216" s="153">
        <v>0</v>
      </c>
      <c r="L216" s="153">
        <v>937.65</v>
      </c>
      <c r="M216" s="153">
        <v>15876.65</v>
      </c>
      <c r="N216" s="152"/>
      <c r="O216" s="154">
        <v>93</v>
      </c>
      <c r="P216" s="155">
        <v>1389327</v>
      </c>
      <c r="Q216" s="155">
        <v>0</v>
      </c>
      <c r="R216" s="155">
        <v>0</v>
      </c>
      <c r="S216" s="155">
        <v>87234</v>
      </c>
      <c r="T216" s="112">
        <v>1476654</v>
      </c>
      <c r="U216" s="156"/>
      <c r="V216" s="157">
        <v>0</v>
      </c>
      <c r="W216" s="155">
        <v>0</v>
      </c>
      <c r="X216" s="155">
        <v>0.09</v>
      </c>
      <c r="Y216" s="155">
        <v>2.2762726011846833E-2</v>
      </c>
      <c r="Z216" s="155">
        <v>0</v>
      </c>
      <c r="AA216" s="158"/>
      <c r="AB216" s="157">
        <v>0</v>
      </c>
      <c r="AC216" s="157">
        <v>0</v>
      </c>
      <c r="AD216" s="155">
        <v>0</v>
      </c>
      <c r="AE216" s="155">
        <v>0</v>
      </c>
      <c r="AF216" s="155">
        <v>0</v>
      </c>
      <c r="AG216" s="159"/>
    </row>
    <row r="217" spans="1:33" ht="12.6" customHeight="1" x14ac:dyDescent="0.25">
      <c r="A217" s="104">
        <v>435</v>
      </c>
      <c r="B217" s="102">
        <v>435301048</v>
      </c>
      <c r="C217" s="103" t="s">
        <v>504</v>
      </c>
      <c r="D217" s="104">
        <v>301</v>
      </c>
      <c r="E217" s="103" t="s">
        <v>333</v>
      </c>
      <c r="F217" s="104">
        <v>48</v>
      </c>
      <c r="G217" s="161" t="s">
        <v>80</v>
      </c>
      <c r="H217" s="152"/>
      <c r="I217" s="153">
        <v>10556</v>
      </c>
      <c r="J217" s="153">
        <v>8479</v>
      </c>
      <c r="K217" s="153">
        <v>0</v>
      </c>
      <c r="L217" s="153">
        <v>937.65</v>
      </c>
      <c r="M217" s="153">
        <v>19972.650000000001</v>
      </c>
      <c r="N217" s="152"/>
      <c r="O217" s="154">
        <v>2</v>
      </c>
      <c r="P217" s="155">
        <v>38070</v>
      </c>
      <c r="Q217" s="155">
        <v>0</v>
      </c>
      <c r="R217" s="155">
        <v>0</v>
      </c>
      <c r="S217" s="155">
        <v>1876</v>
      </c>
      <c r="T217" s="112">
        <v>39948</v>
      </c>
      <c r="U217" s="156"/>
      <c r="V217" s="157">
        <v>0</v>
      </c>
      <c r="W217" s="155">
        <v>0</v>
      </c>
      <c r="X217" s="155">
        <v>0.09</v>
      </c>
      <c r="Y217" s="155">
        <v>1.8849683359329155E-3</v>
      </c>
      <c r="Z217" s="155">
        <v>0</v>
      </c>
      <c r="AA217" s="158"/>
      <c r="AB217" s="157">
        <v>0</v>
      </c>
      <c r="AC217" s="157">
        <v>0</v>
      </c>
      <c r="AD217" s="155">
        <v>0</v>
      </c>
      <c r="AE217" s="155">
        <v>0</v>
      </c>
      <c r="AF217" s="155">
        <v>0</v>
      </c>
      <c r="AG217" s="159"/>
    </row>
    <row r="218" spans="1:33" ht="12.6" customHeight="1" x14ac:dyDescent="0.25">
      <c r="A218" s="104">
        <v>435</v>
      </c>
      <c r="B218" s="102">
        <v>435301056</v>
      </c>
      <c r="C218" s="103" t="s">
        <v>504</v>
      </c>
      <c r="D218" s="104">
        <v>301</v>
      </c>
      <c r="E218" s="103" t="s">
        <v>333</v>
      </c>
      <c r="F218" s="104">
        <v>56</v>
      </c>
      <c r="G218" s="161" t="s">
        <v>88</v>
      </c>
      <c r="H218" s="152"/>
      <c r="I218" s="153">
        <v>10129</v>
      </c>
      <c r="J218" s="153">
        <v>3439</v>
      </c>
      <c r="K218" s="153">
        <v>0</v>
      </c>
      <c r="L218" s="153">
        <v>937.65</v>
      </c>
      <c r="M218" s="153">
        <v>14505.65</v>
      </c>
      <c r="N218" s="152"/>
      <c r="O218" s="154">
        <v>93</v>
      </c>
      <c r="P218" s="155">
        <v>1261824</v>
      </c>
      <c r="Q218" s="155">
        <v>0</v>
      </c>
      <c r="R218" s="155">
        <v>0</v>
      </c>
      <c r="S218" s="155">
        <v>87234</v>
      </c>
      <c r="T218" s="112">
        <v>1349151</v>
      </c>
      <c r="U218" s="156"/>
      <c r="V218" s="157">
        <v>0</v>
      </c>
      <c r="W218" s="155">
        <v>0</v>
      </c>
      <c r="X218" s="155">
        <v>0.09</v>
      </c>
      <c r="Y218" s="155">
        <v>1.9310171872510398E-2</v>
      </c>
      <c r="Z218" s="155">
        <v>0</v>
      </c>
      <c r="AA218" s="158"/>
      <c r="AB218" s="157">
        <v>0</v>
      </c>
      <c r="AC218" s="157">
        <v>0</v>
      </c>
      <c r="AD218" s="155">
        <v>0</v>
      </c>
      <c r="AE218" s="155">
        <v>0</v>
      </c>
      <c r="AF218" s="155">
        <v>0</v>
      </c>
      <c r="AG218" s="159"/>
    </row>
    <row r="219" spans="1:33" ht="12.6" customHeight="1" x14ac:dyDescent="0.25">
      <c r="A219" s="104">
        <v>435</v>
      </c>
      <c r="B219" s="102">
        <v>435301079</v>
      </c>
      <c r="C219" s="103" t="s">
        <v>504</v>
      </c>
      <c r="D219" s="104">
        <v>301</v>
      </c>
      <c r="E219" s="103" t="s">
        <v>333</v>
      </c>
      <c r="F219" s="104">
        <v>79</v>
      </c>
      <c r="G219" s="161" t="s">
        <v>111</v>
      </c>
      <c r="H219" s="152"/>
      <c r="I219" s="153">
        <v>10106</v>
      </c>
      <c r="J219" s="153">
        <v>302</v>
      </c>
      <c r="K219" s="153">
        <v>0</v>
      </c>
      <c r="L219" s="153">
        <v>937.65</v>
      </c>
      <c r="M219" s="153">
        <v>11345.65</v>
      </c>
      <c r="N219" s="152"/>
      <c r="O219" s="154">
        <v>158</v>
      </c>
      <c r="P219" s="155">
        <v>1644464</v>
      </c>
      <c r="Q219" s="155">
        <v>0</v>
      </c>
      <c r="R219" s="155">
        <v>0</v>
      </c>
      <c r="S219" s="155">
        <v>148204</v>
      </c>
      <c r="T219" s="112">
        <v>1792826</v>
      </c>
      <c r="U219" s="156"/>
      <c r="V219" s="157">
        <v>0</v>
      </c>
      <c r="W219" s="155">
        <v>0</v>
      </c>
      <c r="X219" s="155">
        <v>0.09</v>
      </c>
      <c r="Y219" s="155">
        <v>6.0162951030511683E-2</v>
      </c>
      <c r="Z219" s="155">
        <v>0</v>
      </c>
      <c r="AA219" s="158"/>
      <c r="AB219" s="157">
        <v>0</v>
      </c>
      <c r="AC219" s="157">
        <v>0</v>
      </c>
      <c r="AD219" s="155">
        <v>0</v>
      </c>
      <c r="AE219" s="155">
        <v>0</v>
      </c>
      <c r="AF219" s="155">
        <v>0</v>
      </c>
      <c r="AG219" s="159"/>
    </row>
    <row r="220" spans="1:33" ht="12.6" customHeight="1" x14ac:dyDescent="0.25">
      <c r="A220" s="104">
        <v>435</v>
      </c>
      <c r="B220" s="102">
        <v>435301149</v>
      </c>
      <c r="C220" s="103" t="s">
        <v>504</v>
      </c>
      <c r="D220" s="104">
        <v>301</v>
      </c>
      <c r="E220" s="103" t="s">
        <v>333</v>
      </c>
      <c r="F220" s="104">
        <v>149</v>
      </c>
      <c r="G220" s="161" t="s">
        <v>181</v>
      </c>
      <c r="H220" s="152"/>
      <c r="I220" s="153">
        <v>13668.070175188335</v>
      </c>
      <c r="J220" s="153">
        <v>11</v>
      </c>
      <c r="K220" s="153">
        <v>0</v>
      </c>
      <c r="L220" s="153">
        <v>937.65</v>
      </c>
      <c r="M220" s="153">
        <v>14616.720175188335</v>
      </c>
      <c r="N220" s="152"/>
      <c r="O220" s="154">
        <v>1</v>
      </c>
      <c r="P220" s="155">
        <v>13679</v>
      </c>
      <c r="Q220" s="155">
        <v>0</v>
      </c>
      <c r="R220" s="155">
        <v>0</v>
      </c>
      <c r="S220" s="155">
        <v>938</v>
      </c>
      <c r="T220" s="112">
        <v>14618</v>
      </c>
      <c r="U220" s="156"/>
      <c r="V220" s="157">
        <v>0</v>
      </c>
      <c r="W220" s="155">
        <v>0</v>
      </c>
      <c r="X220" s="155">
        <v>0.09</v>
      </c>
      <c r="Y220" s="155">
        <v>0.11633765704967486</v>
      </c>
      <c r="Z220" s="155">
        <v>0</v>
      </c>
      <c r="AA220" s="158"/>
      <c r="AB220" s="157">
        <v>0</v>
      </c>
      <c r="AC220" s="157">
        <v>0</v>
      </c>
      <c r="AD220" s="155">
        <v>0</v>
      </c>
      <c r="AE220" s="155">
        <v>0</v>
      </c>
      <c r="AF220" s="155">
        <v>0</v>
      </c>
      <c r="AG220" s="159"/>
    </row>
    <row r="221" spans="1:33" ht="12.6" customHeight="1" x14ac:dyDescent="0.25">
      <c r="A221" s="104">
        <v>435</v>
      </c>
      <c r="B221" s="102">
        <v>435301160</v>
      </c>
      <c r="C221" s="103" t="s">
        <v>504</v>
      </c>
      <c r="D221" s="104">
        <v>301</v>
      </c>
      <c r="E221" s="103" t="s">
        <v>333</v>
      </c>
      <c r="F221" s="104">
        <v>160</v>
      </c>
      <c r="G221" s="161" t="s">
        <v>192</v>
      </c>
      <c r="H221" s="152"/>
      <c r="I221" s="153">
        <v>10675</v>
      </c>
      <c r="J221" s="153">
        <v>107</v>
      </c>
      <c r="K221" s="153">
        <v>0</v>
      </c>
      <c r="L221" s="153">
        <v>937.65</v>
      </c>
      <c r="M221" s="153">
        <v>11719.65</v>
      </c>
      <c r="N221" s="152"/>
      <c r="O221" s="154">
        <v>300</v>
      </c>
      <c r="P221" s="155">
        <v>3234600</v>
      </c>
      <c r="Q221" s="155">
        <v>0</v>
      </c>
      <c r="R221" s="155">
        <v>0</v>
      </c>
      <c r="S221" s="155">
        <v>281400</v>
      </c>
      <c r="T221" s="112">
        <v>3516300</v>
      </c>
      <c r="U221" s="156"/>
      <c r="V221" s="157">
        <v>0</v>
      </c>
      <c r="W221" s="155">
        <v>0</v>
      </c>
      <c r="X221" s="155">
        <v>0.09</v>
      </c>
      <c r="Y221" s="155">
        <v>0.11299395363348438</v>
      </c>
      <c r="Z221" s="155">
        <v>0</v>
      </c>
      <c r="AA221" s="158"/>
      <c r="AB221" s="157">
        <v>0</v>
      </c>
      <c r="AC221" s="157">
        <v>0</v>
      </c>
      <c r="AD221" s="155">
        <v>0</v>
      </c>
      <c r="AE221" s="155">
        <v>0</v>
      </c>
      <c r="AF221" s="155">
        <v>0</v>
      </c>
      <c r="AG221" s="159"/>
    </row>
    <row r="222" spans="1:33" ht="12.6" customHeight="1" x14ac:dyDescent="0.25">
      <c r="A222" s="104">
        <v>435</v>
      </c>
      <c r="B222" s="102">
        <v>435301162</v>
      </c>
      <c r="C222" s="103" t="s">
        <v>504</v>
      </c>
      <c r="D222" s="104">
        <v>301</v>
      </c>
      <c r="E222" s="103" t="s">
        <v>333</v>
      </c>
      <c r="F222" s="104">
        <v>162</v>
      </c>
      <c r="G222" s="161" t="s">
        <v>194</v>
      </c>
      <c r="H222" s="152"/>
      <c r="I222" s="153">
        <v>10526.982571377537</v>
      </c>
      <c r="J222" s="153">
        <v>2519</v>
      </c>
      <c r="K222" s="153">
        <v>0</v>
      </c>
      <c r="L222" s="153">
        <v>937.65</v>
      </c>
      <c r="M222" s="153">
        <v>13983.632571377537</v>
      </c>
      <c r="N222" s="152"/>
      <c r="O222" s="154">
        <v>2</v>
      </c>
      <c r="P222" s="155">
        <v>26092</v>
      </c>
      <c r="Q222" s="155">
        <v>0</v>
      </c>
      <c r="R222" s="155">
        <v>0</v>
      </c>
      <c r="S222" s="155">
        <v>1876</v>
      </c>
      <c r="T222" s="112">
        <v>27970</v>
      </c>
      <c r="U222" s="156"/>
      <c r="V222" s="157">
        <v>0</v>
      </c>
      <c r="W222" s="155">
        <v>0</v>
      </c>
      <c r="X222" s="155">
        <v>0.09</v>
      </c>
      <c r="Y222" s="155">
        <v>1.5464314773690249E-2</v>
      </c>
      <c r="Z222" s="155">
        <v>0</v>
      </c>
      <c r="AA222" s="158"/>
      <c r="AB222" s="157">
        <v>0</v>
      </c>
      <c r="AC222" s="157">
        <v>0</v>
      </c>
      <c r="AD222" s="155">
        <v>0</v>
      </c>
      <c r="AE222" s="155">
        <v>0</v>
      </c>
      <c r="AF222" s="155">
        <v>0</v>
      </c>
      <c r="AG222" s="159"/>
    </row>
    <row r="223" spans="1:33" ht="12.6" customHeight="1" x14ac:dyDescent="0.25">
      <c r="A223" s="104">
        <v>435</v>
      </c>
      <c r="B223" s="102">
        <v>435301295</v>
      </c>
      <c r="C223" s="103" t="s">
        <v>504</v>
      </c>
      <c r="D223" s="104">
        <v>301</v>
      </c>
      <c r="E223" s="103" t="s">
        <v>333</v>
      </c>
      <c r="F223" s="104">
        <v>295</v>
      </c>
      <c r="G223" s="161" t="s">
        <v>327</v>
      </c>
      <c r="H223" s="152"/>
      <c r="I223" s="153">
        <v>10018</v>
      </c>
      <c r="J223" s="153">
        <v>5548</v>
      </c>
      <c r="K223" s="153">
        <v>0</v>
      </c>
      <c r="L223" s="153">
        <v>937.65</v>
      </c>
      <c r="M223" s="153">
        <v>16503.650000000001</v>
      </c>
      <c r="N223" s="152"/>
      <c r="O223" s="154">
        <v>52</v>
      </c>
      <c r="P223" s="155">
        <v>809432</v>
      </c>
      <c r="Q223" s="155">
        <v>0</v>
      </c>
      <c r="R223" s="155">
        <v>0</v>
      </c>
      <c r="S223" s="155">
        <v>48776</v>
      </c>
      <c r="T223" s="112">
        <v>858260</v>
      </c>
      <c r="U223" s="156"/>
      <c r="V223" s="157">
        <v>0</v>
      </c>
      <c r="W223" s="155">
        <v>0</v>
      </c>
      <c r="X223" s="155">
        <v>0.09</v>
      </c>
      <c r="Y223" s="155">
        <v>1.6858226236389728E-2</v>
      </c>
      <c r="Z223" s="155">
        <v>0</v>
      </c>
      <c r="AA223" s="158"/>
      <c r="AB223" s="157">
        <v>0</v>
      </c>
      <c r="AC223" s="157">
        <v>0</v>
      </c>
      <c r="AD223" s="155">
        <v>0</v>
      </c>
      <c r="AE223" s="155">
        <v>0</v>
      </c>
      <c r="AF223" s="155">
        <v>0</v>
      </c>
      <c r="AG223" s="159"/>
    </row>
    <row r="224" spans="1:33" ht="12.6" customHeight="1" x14ac:dyDescent="0.25">
      <c r="A224" s="104">
        <v>435</v>
      </c>
      <c r="B224" s="102">
        <v>435301301</v>
      </c>
      <c r="C224" s="103" t="s">
        <v>504</v>
      </c>
      <c r="D224" s="104">
        <v>301</v>
      </c>
      <c r="E224" s="103" t="s">
        <v>333</v>
      </c>
      <c r="F224" s="104">
        <v>301</v>
      </c>
      <c r="G224" s="161" t="s">
        <v>333</v>
      </c>
      <c r="H224" s="152"/>
      <c r="I224" s="153">
        <v>10137</v>
      </c>
      <c r="J224" s="153">
        <v>4215</v>
      </c>
      <c r="K224" s="153">
        <v>0</v>
      </c>
      <c r="L224" s="153">
        <v>937.65</v>
      </c>
      <c r="M224" s="153">
        <v>15289.65</v>
      </c>
      <c r="N224" s="152"/>
      <c r="O224" s="154">
        <v>67</v>
      </c>
      <c r="P224" s="155">
        <v>961584</v>
      </c>
      <c r="Q224" s="155">
        <v>0</v>
      </c>
      <c r="R224" s="155">
        <v>0</v>
      </c>
      <c r="S224" s="155">
        <v>62846</v>
      </c>
      <c r="T224" s="112">
        <v>1024497</v>
      </c>
      <c r="U224" s="156"/>
      <c r="V224" s="157">
        <v>0</v>
      </c>
      <c r="W224" s="155">
        <v>0</v>
      </c>
      <c r="X224" s="155">
        <v>0.09</v>
      </c>
      <c r="Y224" s="155">
        <v>4.3827856982352316E-2</v>
      </c>
      <c r="Z224" s="155">
        <v>0</v>
      </c>
      <c r="AA224" s="158"/>
      <c r="AB224" s="157">
        <v>0</v>
      </c>
      <c r="AC224" s="157">
        <v>0</v>
      </c>
      <c r="AD224" s="155">
        <v>0</v>
      </c>
      <c r="AE224" s="155">
        <v>0</v>
      </c>
      <c r="AF224" s="155">
        <v>0</v>
      </c>
      <c r="AG224" s="159"/>
    </row>
    <row r="225" spans="1:33" ht="12.6" customHeight="1" x14ac:dyDescent="0.25">
      <c r="A225" s="104">
        <v>435</v>
      </c>
      <c r="B225" s="102">
        <v>435301308</v>
      </c>
      <c r="C225" s="103" t="s">
        <v>504</v>
      </c>
      <c r="D225" s="104">
        <v>301</v>
      </c>
      <c r="E225" s="103" t="s">
        <v>333</v>
      </c>
      <c r="F225" s="104">
        <v>308</v>
      </c>
      <c r="G225" s="161" t="s">
        <v>340</v>
      </c>
      <c r="H225" s="152"/>
      <c r="I225" s="153">
        <v>13280.983978729773</v>
      </c>
      <c r="J225" s="153">
        <v>6627</v>
      </c>
      <c r="K225" s="153">
        <v>0</v>
      </c>
      <c r="L225" s="153">
        <v>937.65</v>
      </c>
      <c r="M225" s="153">
        <v>20845.633978729777</v>
      </c>
      <c r="N225" s="152"/>
      <c r="O225" s="154">
        <v>1</v>
      </c>
      <c r="P225" s="155">
        <v>19908</v>
      </c>
      <c r="Q225" s="155">
        <v>0</v>
      </c>
      <c r="R225" s="155">
        <v>0</v>
      </c>
      <c r="S225" s="155">
        <v>938</v>
      </c>
      <c r="T225" s="112">
        <v>20847</v>
      </c>
      <c r="U225" s="156"/>
      <c r="V225" s="157">
        <v>0</v>
      </c>
      <c r="W225" s="155">
        <v>0</v>
      </c>
      <c r="X225" s="155">
        <v>0.09</v>
      </c>
      <c r="Y225" s="155">
        <v>2.6285514756902288E-3</v>
      </c>
      <c r="Z225" s="155">
        <v>0</v>
      </c>
      <c r="AA225" s="158"/>
      <c r="AB225" s="157">
        <v>0</v>
      </c>
      <c r="AC225" s="157">
        <v>0</v>
      </c>
      <c r="AD225" s="155">
        <v>0</v>
      </c>
      <c r="AE225" s="155">
        <v>0</v>
      </c>
      <c r="AF225" s="155">
        <v>0</v>
      </c>
      <c r="AG225" s="159"/>
    </row>
    <row r="226" spans="1:33" ht="12.6" customHeight="1" x14ac:dyDescent="0.25">
      <c r="A226" s="104">
        <v>435</v>
      </c>
      <c r="B226" s="102">
        <v>435301326</v>
      </c>
      <c r="C226" s="103" t="s">
        <v>504</v>
      </c>
      <c r="D226" s="104">
        <v>301</v>
      </c>
      <c r="E226" s="103" t="s">
        <v>333</v>
      </c>
      <c r="F226" s="104">
        <v>326</v>
      </c>
      <c r="G226" s="161" t="s">
        <v>358</v>
      </c>
      <c r="H226" s="152"/>
      <c r="I226" s="153">
        <v>9806</v>
      </c>
      <c r="J226" s="153">
        <v>3353</v>
      </c>
      <c r="K226" s="153">
        <v>0</v>
      </c>
      <c r="L226" s="153">
        <v>937.65</v>
      </c>
      <c r="M226" s="153">
        <v>14096.65</v>
      </c>
      <c r="N226" s="152"/>
      <c r="O226" s="154">
        <v>8</v>
      </c>
      <c r="P226" s="155">
        <v>105272</v>
      </c>
      <c r="Q226" s="155">
        <v>0</v>
      </c>
      <c r="R226" s="155">
        <v>0</v>
      </c>
      <c r="S226" s="155">
        <v>7504</v>
      </c>
      <c r="T226" s="112">
        <v>112784</v>
      </c>
      <c r="U226" s="156"/>
      <c r="V226" s="157">
        <v>0</v>
      </c>
      <c r="W226" s="155">
        <v>0</v>
      </c>
      <c r="X226" s="155">
        <v>0.09</v>
      </c>
      <c r="Y226" s="155">
        <v>2.6964614340021006E-3</v>
      </c>
      <c r="Z226" s="155">
        <v>0</v>
      </c>
      <c r="AA226" s="158"/>
      <c r="AB226" s="157">
        <v>0</v>
      </c>
      <c r="AC226" s="157">
        <v>0</v>
      </c>
      <c r="AD226" s="155">
        <v>0</v>
      </c>
      <c r="AE226" s="155">
        <v>0</v>
      </c>
      <c r="AF226" s="155">
        <v>0</v>
      </c>
      <c r="AG226" s="159"/>
    </row>
    <row r="227" spans="1:33" ht="12.6" customHeight="1" x14ac:dyDescent="0.25">
      <c r="A227" s="104">
        <v>435</v>
      </c>
      <c r="B227" s="102">
        <v>435301673</v>
      </c>
      <c r="C227" s="103" t="s">
        <v>504</v>
      </c>
      <c r="D227" s="104">
        <v>301</v>
      </c>
      <c r="E227" s="103" t="s">
        <v>333</v>
      </c>
      <c r="F227" s="104">
        <v>673</v>
      </c>
      <c r="G227" s="161" t="s">
        <v>408</v>
      </c>
      <c r="H227" s="152"/>
      <c r="I227" s="153">
        <v>9992</v>
      </c>
      <c r="J227" s="153">
        <v>5435</v>
      </c>
      <c r="K227" s="153">
        <v>0</v>
      </c>
      <c r="L227" s="153">
        <v>937.65</v>
      </c>
      <c r="M227" s="153">
        <v>16364.65</v>
      </c>
      <c r="N227" s="152"/>
      <c r="O227" s="154">
        <v>14</v>
      </c>
      <c r="P227" s="155">
        <v>215978</v>
      </c>
      <c r="Q227" s="155">
        <v>0</v>
      </c>
      <c r="R227" s="155">
        <v>0</v>
      </c>
      <c r="S227" s="155">
        <v>13132</v>
      </c>
      <c r="T227" s="112">
        <v>229124</v>
      </c>
      <c r="U227" s="156"/>
      <c r="V227" s="157">
        <v>0</v>
      </c>
      <c r="W227" s="155">
        <v>0</v>
      </c>
      <c r="X227" s="155">
        <v>0.09</v>
      </c>
      <c r="Y227" s="155">
        <v>1.7710803638325348E-2</v>
      </c>
      <c r="Z227" s="155">
        <v>0</v>
      </c>
      <c r="AA227" s="158"/>
      <c r="AB227" s="157">
        <v>0</v>
      </c>
      <c r="AC227" s="157">
        <v>0</v>
      </c>
      <c r="AD227" s="155">
        <v>0</v>
      </c>
      <c r="AE227" s="155">
        <v>0</v>
      </c>
      <c r="AF227" s="155">
        <v>0</v>
      </c>
      <c r="AG227" s="159"/>
    </row>
    <row r="228" spans="1:33" ht="12.6" customHeight="1" x14ac:dyDescent="0.25">
      <c r="A228" s="104">
        <v>435</v>
      </c>
      <c r="B228" s="102">
        <v>435301725</v>
      </c>
      <c r="C228" s="103" t="s">
        <v>504</v>
      </c>
      <c r="D228" s="104">
        <v>301</v>
      </c>
      <c r="E228" s="103" t="s">
        <v>333</v>
      </c>
      <c r="F228" s="104">
        <v>725</v>
      </c>
      <c r="G228" s="161" t="s">
        <v>424</v>
      </c>
      <c r="H228" s="152"/>
      <c r="I228" s="153">
        <v>8785</v>
      </c>
      <c r="J228" s="153">
        <v>3043</v>
      </c>
      <c r="K228" s="153">
        <v>0</v>
      </c>
      <c r="L228" s="153">
        <v>937.65</v>
      </c>
      <c r="M228" s="153">
        <v>12765.65</v>
      </c>
      <c r="N228" s="152"/>
      <c r="O228" s="154">
        <v>1</v>
      </c>
      <c r="P228" s="155">
        <v>11828</v>
      </c>
      <c r="Q228" s="155">
        <v>0</v>
      </c>
      <c r="R228" s="155">
        <v>0</v>
      </c>
      <c r="S228" s="155">
        <v>938</v>
      </c>
      <c r="T228" s="112">
        <v>12767</v>
      </c>
      <c r="U228" s="156"/>
      <c r="V228" s="157">
        <v>0</v>
      </c>
      <c r="W228" s="155">
        <v>0</v>
      </c>
      <c r="X228" s="155">
        <v>0.09</v>
      </c>
      <c r="Y228" s="155">
        <v>1.0654808489742738E-2</v>
      </c>
      <c r="Z228" s="155">
        <v>0</v>
      </c>
      <c r="AA228" s="158"/>
      <c r="AB228" s="157">
        <v>0</v>
      </c>
      <c r="AC228" s="157">
        <v>0</v>
      </c>
      <c r="AD228" s="155">
        <v>0</v>
      </c>
      <c r="AE228" s="155">
        <v>0</v>
      </c>
      <c r="AF228" s="155">
        <v>0</v>
      </c>
      <c r="AG228" s="159"/>
    </row>
    <row r="229" spans="1:33" ht="12.6" customHeight="1" x14ac:dyDescent="0.25">
      <c r="A229" s="104">
        <v>435</v>
      </c>
      <c r="B229" s="102">
        <v>435301735</v>
      </c>
      <c r="C229" s="103" t="s">
        <v>504</v>
      </c>
      <c r="D229" s="104">
        <v>301</v>
      </c>
      <c r="E229" s="103" t="s">
        <v>333</v>
      </c>
      <c r="F229" s="104">
        <v>735</v>
      </c>
      <c r="G229" s="161" t="s">
        <v>427</v>
      </c>
      <c r="H229" s="152"/>
      <c r="I229" s="153">
        <v>10556</v>
      </c>
      <c r="J229" s="153">
        <v>4031</v>
      </c>
      <c r="K229" s="153">
        <v>0</v>
      </c>
      <c r="L229" s="153">
        <v>937.65</v>
      </c>
      <c r="M229" s="153">
        <v>15524.65</v>
      </c>
      <c r="N229" s="152"/>
      <c r="O229" s="154">
        <v>4</v>
      </c>
      <c r="P229" s="155">
        <v>58348</v>
      </c>
      <c r="Q229" s="155">
        <v>0</v>
      </c>
      <c r="R229" s="155">
        <v>0</v>
      </c>
      <c r="S229" s="155">
        <v>3752</v>
      </c>
      <c r="T229" s="112">
        <v>62104</v>
      </c>
      <c r="U229" s="156"/>
      <c r="V229" s="157">
        <v>0</v>
      </c>
      <c r="W229" s="155">
        <v>0</v>
      </c>
      <c r="X229" s="155">
        <v>0.09</v>
      </c>
      <c r="Y229" s="155">
        <v>1.6678439653143907E-2</v>
      </c>
      <c r="Z229" s="155">
        <v>0</v>
      </c>
      <c r="AA229" s="158"/>
      <c r="AB229" s="157">
        <v>0</v>
      </c>
      <c r="AC229" s="157">
        <v>0</v>
      </c>
      <c r="AD229" s="155">
        <v>0</v>
      </c>
      <c r="AE229" s="155">
        <v>0</v>
      </c>
      <c r="AF229" s="155">
        <v>0</v>
      </c>
      <c r="AG229" s="159"/>
    </row>
    <row r="230" spans="1:33" ht="12.6" customHeight="1" x14ac:dyDescent="0.25">
      <c r="A230" s="104">
        <v>436</v>
      </c>
      <c r="B230" s="102">
        <v>436049001</v>
      </c>
      <c r="C230" s="103" t="s">
        <v>505</v>
      </c>
      <c r="D230" s="104">
        <v>49</v>
      </c>
      <c r="E230" s="103" t="s">
        <v>81</v>
      </c>
      <c r="F230" s="104">
        <v>1</v>
      </c>
      <c r="G230" s="161" t="s">
        <v>33</v>
      </c>
      <c r="H230" s="152"/>
      <c r="I230" s="153">
        <v>11425</v>
      </c>
      <c r="J230" s="153">
        <v>2038</v>
      </c>
      <c r="K230" s="153">
        <v>0</v>
      </c>
      <c r="L230" s="153">
        <v>937.65</v>
      </c>
      <c r="M230" s="153">
        <v>14400.65</v>
      </c>
      <c r="N230" s="152"/>
      <c r="O230" s="154">
        <v>1</v>
      </c>
      <c r="P230" s="155">
        <v>13463</v>
      </c>
      <c r="Q230" s="155">
        <v>0</v>
      </c>
      <c r="R230" s="155">
        <v>0</v>
      </c>
      <c r="S230" s="155">
        <v>938</v>
      </c>
      <c r="T230" s="112">
        <v>14402</v>
      </c>
      <c r="U230" s="156"/>
      <c r="V230" s="157">
        <v>0</v>
      </c>
      <c r="W230" s="155">
        <v>0</v>
      </c>
      <c r="X230" s="155">
        <v>0.09</v>
      </c>
      <c r="Y230" s="155">
        <v>1.2621200321963627E-2</v>
      </c>
      <c r="Z230" s="155">
        <v>0</v>
      </c>
      <c r="AA230" s="158"/>
      <c r="AB230" s="157">
        <v>1</v>
      </c>
      <c r="AC230" s="157">
        <v>0</v>
      </c>
      <c r="AD230" s="155">
        <v>0</v>
      </c>
      <c r="AE230" s="155">
        <v>0</v>
      </c>
      <c r="AF230" s="155">
        <v>0</v>
      </c>
      <c r="AG230" s="159"/>
    </row>
    <row r="231" spans="1:33" ht="12.6" customHeight="1" x14ac:dyDescent="0.25">
      <c r="A231" s="104">
        <v>436</v>
      </c>
      <c r="B231" s="102">
        <v>436049035</v>
      </c>
      <c r="C231" s="103" t="s">
        <v>505</v>
      </c>
      <c r="D231" s="104">
        <v>49</v>
      </c>
      <c r="E231" s="103" t="s">
        <v>81</v>
      </c>
      <c r="F231" s="104">
        <v>35</v>
      </c>
      <c r="G231" s="161" t="s">
        <v>67</v>
      </c>
      <c r="H231" s="152"/>
      <c r="I231" s="153">
        <v>12722</v>
      </c>
      <c r="J231" s="153">
        <v>4564</v>
      </c>
      <c r="K231" s="153">
        <v>0</v>
      </c>
      <c r="L231" s="153">
        <v>937.65</v>
      </c>
      <c r="M231" s="153">
        <v>18223.650000000001</v>
      </c>
      <c r="N231" s="152"/>
      <c r="O231" s="154">
        <v>33</v>
      </c>
      <c r="P231" s="155">
        <v>570438</v>
      </c>
      <c r="Q231" s="155">
        <v>0</v>
      </c>
      <c r="R231" s="155">
        <v>0</v>
      </c>
      <c r="S231" s="155">
        <v>30954</v>
      </c>
      <c r="T231" s="112">
        <v>601425</v>
      </c>
      <c r="U231" s="156"/>
      <c r="V231" s="157">
        <v>0</v>
      </c>
      <c r="W231" s="155">
        <v>0</v>
      </c>
      <c r="X231" s="155">
        <v>0.09</v>
      </c>
      <c r="Y231" s="155">
        <v>0.15529279493918327</v>
      </c>
      <c r="Z231" s="155">
        <v>0</v>
      </c>
      <c r="AA231" s="158"/>
      <c r="AB231" s="157">
        <v>17</v>
      </c>
      <c r="AC231" s="157">
        <v>0</v>
      </c>
      <c r="AD231" s="155">
        <v>0</v>
      </c>
      <c r="AE231" s="155">
        <v>0</v>
      </c>
      <c r="AF231" s="155">
        <v>0</v>
      </c>
      <c r="AG231" s="159"/>
    </row>
    <row r="232" spans="1:33" ht="12.6" customHeight="1" x14ac:dyDescent="0.25">
      <c r="A232" s="104">
        <v>436</v>
      </c>
      <c r="B232" s="102">
        <v>436049044</v>
      </c>
      <c r="C232" s="103" t="s">
        <v>505</v>
      </c>
      <c r="D232" s="104">
        <v>49</v>
      </c>
      <c r="E232" s="103" t="s">
        <v>81</v>
      </c>
      <c r="F232" s="104">
        <v>44</v>
      </c>
      <c r="G232" s="161" t="s">
        <v>76</v>
      </c>
      <c r="H232" s="152"/>
      <c r="I232" s="153">
        <v>14115</v>
      </c>
      <c r="J232" s="153">
        <v>60</v>
      </c>
      <c r="K232" s="153">
        <v>0</v>
      </c>
      <c r="L232" s="153">
        <v>937.65</v>
      </c>
      <c r="M232" s="153">
        <v>15112.65</v>
      </c>
      <c r="N232" s="152"/>
      <c r="O232" s="154">
        <v>2</v>
      </c>
      <c r="P232" s="155">
        <v>28350</v>
      </c>
      <c r="Q232" s="155">
        <v>0</v>
      </c>
      <c r="R232" s="155">
        <v>0</v>
      </c>
      <c r="S232" s="155">
        <v>1876</v>
      </c>
      <c r="T232" s="112">
        <v>30228</v>
      </c>
      <c r="U232" s="156"/>
      <c r="V232" s="157">
        <v>0</v>
      </c>
      <c r="W232" s="155">
        <v>0</v>
      </c>
      <c r="X232" s="155">
        <v>0.09</v>
      </c>
      <c r="Y232" s="155">
        <v>6.5659390812220414E-2</v>
      </c>
      <c r="Z232" s="155">
        <v>0</v>
      </c>
      <c r="AA232" s="158"/>
      <c r="AB232" s="157">
        <v>2</v>
      </c>
      <c r="AC232" s="157">
        <v>0</v>
      </c>
      <c r="AD232" s="155">
        <v>0</v>
      </c>
      <c r="AE232" s="155">
        <v>0</v>
      </c>
      <c r="AF232" s="155">
        <v>0</v>
      </c>
      <c r="AG232" s="159"/>
    </row>
    <row r="233" spans="1:33" ht="12.6" customHeight="1" x14ac:dyDescent="0.25">
      <c r="A233" s="104">
        <v>436</v>
      </c>
      <c r="B233" s="102">
        <v>436049049</v>
      </c>
      <c r="C233" s="103" t="s">
        <v>505</v>
      </c>
      <c r="D233" s="104">
        <v>49</v>
      </c>
      <c r="E233" s="103" t="s">
        <v>81</v>
      </c>
      <c r="F233" s="104">
        <v>49</v>
      </c>
      <c r="G233" s="161" t="s">
        <v>81</v>
      </c>
      <c r="H233" s="152"/>
      <c r="I233" s="153">
        <v>13064</v>
      </c>
      <c r="J233" s="153">
        <v>15737</v>
      </c>
      <c r="K233" s="153">
        <v>0</v>
      </c>
      <c r="L233" s="153">
        <v>937.65</v>
      </c>
      <c r="M233" s="153">
        <v>29738.65</v>
      </c>
      <c r="N233" s="152"/>
      <c r="O233" s="154">
        <v>216</v>
      </c>
      <c r="P233" s="155">
        <v>6221016</v>
      </c>
      <c r="Q233" s="155">
        <v>0</v>
      </c>
      <c r="R233" s="155">
        <v>0</v>
      </c>
      <c r="S233" s="155">
        <v>202608</v>
      </c>
      <c r="T233" s="112">
        <v>6423840</v>
      </c>
      <c r="U233" s="156"/>
      <c r="V233" s="157">
        <v>0</v>
      </c>
      <c r="W233" s="155">
        <v>0</v>
      </c>
      <c r="X233" s="155">
        <v>0.09</v>
      </c>
      <c r="Y233" s="155">
        <v>7.1354825869973451E-2</v>
      </c>
      <c r="Z233" s="155">
        <v>0</v>
      </c>
      <c r="AA233" s="158"/>
      <c r="AB233" s="157">
        <v>18</v>
      </c>
      <c r="AC233" s="157">
        <v>0</v>
      </c>
      <c r="AD233" s="155">
        <v>0</v>
      </c>
      <c r="AE233" s="155">
        <v>0</v>
      </c>
      <c r="AF233" s="155">
        <v>0</v>
      </c>
      <c r="AG233" s="159"/>
    </row>
    <row r="234" spans="1:33" ht="12.6" customHeight="1" x14ac:dyDescent="0.25">
      <c r="A234" s="104">
        <v>436</v>
      </c>
      <c r="B234" s="102">
        <v>436049057</v>
      </c>
      <c r="C234" s="103" t="s">
        <v>505</v>
      </c>
      <c r="D234" s="104">
        <v>49</v>
      </c>
      <c r="E234" s="103" t="s">
        <v>81</v>
      </c>
      <c r="F234" s="104">
        <v>57</v>
      </c>
      <c r="G234" s="161" t="s">
        <v>89</v>
      </c>
      <c r="H234" s="152"/>
      <c r="I234" s="153">
        <v>10943</v>
      </c>
      <c r="J234" s="153">
        <v>392</v>
      </c>
      <c r="K234" s="153">
        <v>0</v>
      </c>
      <c r="L234" s="153">
        <v>937.65</v>
      </c>
      <c r="M234" s="153">
        <v>12272.65</v>
      </c>
      <c r="N234" s="152"/>
      <c r="O234" s="154">
        <v>5</v>
      </c>
      <c r="P234" s="155">
        <v>56675</v>
      </c>
      <c r="Q234" s="155">
        <v>0</v>
      </c>
      <c r="R234" s="155">
        <v>0</v>
      </c>
      <c r="S234" s="155">
        <v>4690</v>
      </c>
      <c r="T234" s="112">
        <v>61370</v>
      </c>
      <c r="U234" s="156"/>
      <c r="V234" s="157">
        <v>0</v>
      </c>
      <c r="W234" s="155">
        <v>0</v>
      </c>
      <c r="X234" s="155">
        <v>0.09</v>
      </c>
      <c r="Y234" s="155">
        <v>0.13343791558770274</v>
      </c>
      <c r="Z234" s="155">
        <v>0</v>
      </c>
      <c r="AA234" s="158"/>
      <c r="AB234" s="157">
        <v>1</v>
      </c>
      <c r="AC234" s="157">
        <v>0</v>
      </c>
      <c r="AD234" s="155">
        <v>0</v>
      </c>
      <c r="AE234" s="155">
        <v>0</v>
      </c>
      <c r="AF234" s="155">
        <v>0</v>
      </c>
      <c r="AG234" s="159"/>
    </row>
    <row r="235" spans="1:33" ht="12.6" customHeight="1" x14ac:dyDescent="0.25">
      <c r="A235" s="104">
        <v>436</v>
      </c>
      <c r="B235" s="102">
        <v>436049093</v>
      </c>
      <c r="C235" s="103" t="s">
        <v>505</v>
      </c>
      <c r="D235" s="104">
        <v>49</v>
      </c>
      <c r="E235" s="103" t="s">
        <v>81</v>
      </c>
      <c r="F235" s="104">
        <v>93</v>
      </c>
      <c r="G235" s="161" t="s">
        <v>125</v>
      </c>
      <c r="H235" s="152"/>
      <c r="I235" s="153">
        <v>13539</v>
      </c>
      <c r="J235" s="153">
        <v>542</v>
      </c>
      <c r="K235" s="153">
        <v>0</v>
      </c>
      <c r="L235" s="153">
        <v>937.65</v>
      </c>
      <c r="M235" s="153">
        <v>15018.65</v>
      </c>
      <c r="N235" s="152"/>
      <c r="O235" s="154">
        <v>10</v>
      </c>
      <c r="P235" s="155">
        <v>140810</v>
      </c>
      <c r="Q235" s="155">
        <v>0</v>
      </c>
      <c r="R235" s="155">
        <v>0</v>
      </c>
      <c r="S235" s="155">
        <v>9380</v>
      </c>
      <c r="T235" s="112">
        <v>150200</v>
      </c>
      <c r="U235" s="156"/>
      <c r="V235" s="157">
        <v>0</v>
      </c>
      <c r="W235" s="155">
        <v>0</v>
      </c>
      <c r="X235" s="155">
        <v>0.09</v>
      </c>
      <c r="Y235" s="155">
        <v>7.5367734393470748E-2</v>
      </c>
      <c r="Z235" s="155">
        <v>0</v>
      </c>
      <c r="AA235" s="158"/>
      <c r="AB235" s="157">
        <v>2</v>
      </c>
      <c r="AC235" s="157">
        <v>0</v>
      </c>
      <c r="AD235" s="155">
        <v>0</v>
      </c>
      <c r="AE235" s="155">
        <v>0</v>
      </c>
      <c r="AF235" s="155">
        <v>0</v>
      </c>
      <c r="AG235" s="159"/>
    </row>
    <row r="236" spans="1:33" ht="12.6" customHeight="1" x14ac:dyDescent="0.25">
      <c r="A236" s="104">
        <v>436</v>
      </c>
      <c r="B236" s="102">
        <v>436049133</v>
      </c>
      <c r="C236" s="103" t="s">
        <v>505</v>
      </c>
      <c r="D236" s="104">
        <v>49</v>
      </c>
      <c r="E236" s="103" t="s">
        <v>81</v>
      </c>
      <c r="F236" s="104">
        <v>133</v>
      </c>
      <c r="G236" s="161" t="s">
        <v>165</v>
      </c>
      <c r="H236" s="152"/>
      <c r="I236" s="153">
        <v>11425</v>
      </c>
      <c r="J236" s="153">
        <v>2246</v>
      </c>
      <c r="K236" s="153">
        <v>0</v>
      </c>
      <c r="L236" s="153">
        <v>937.65</v>
      </c>
      <c r="M236" s="153">
        <v>14608.65</v>
      </c>
      <c r="N236" s="152"/>
      <c r="O236" s="154">
        <v>2</v>
      </c>
      <c r="P236" s="155">
        <v>27342</v>
      </c>
      <c r="Q236" s="155">
        <v>0</v>
      </c>
      <c r="R236" s="155">
        <v>0</v>
      </c>
      <c r="S236" s="155">
        <v>1876</v>
      </c>
      <c r="T236" s="112">
        <v>29220</v>
      </c>
      <c r="U236" s="156"/>
      <c r="V236" s="157">
        <v>0</v>
      </c>
      <c r="W236" s="155">
        <v>0</v>
      </c>
      <c r="X236" s="155">
        <v>0.09</v>
      </c>
      <c r="Y236" s="155">
        <v>3.1598145961991744E-2</v>
      </c>
      <c r="Z236" s="155">
        <v>0</v>
      </c>
      <c r="AA236" s="158"/>
      <c r="AB236" s="157">
        <v>0</v>
      </c>
      <c r="AC236" s="157">
        <v>0</v>
      </c>
      <c r="AD236" s="155">
        <v>0</v>
      </c>
      <c r="AE236" s="155">
        <v>0</v>
      </c>
      <c r="AF236" s="155">
        <v>0</v>
      </c>
      <c r="AG236" s="159"/>
    </row>
    <row r="237" spans="1:33" ht="12.6" customHeight="1" x14ac:dyDescent="0.25">
      <c r="A237" s="104">
        <v>436</v>
      </c>
      <c r="B237" s="102">
        <v>436049149</v>
      </c>
      <c r="C237" s="103" t="s">
        <v>505</v>
      </c>
      <c r="D237" s="104">
        <v>49</v>
      </c>
      <c r="E237" s="103" t="s">
        <v>81</v>
      </c>
      <c r="F237" s="104">
        <v>149</v>
      </c>
      <c r="G237" s="161" t="s">
        <v>181</v>
      </c>
      <c r="H237" s="152"/>
      <c r="I237" s="153">
        <v>10460</v>
      </c>
      <c r="J237" s="153">
        <v>9</v>
      </c>
      <c r="K237" s="153">
        <v>0</v>
      </c>
      <c r="L237" s="153">
        <v>937.65</v>
      </c>
      <c r="M237" s="153">
        <v>11406.65</v>
      </c>
      <c r="N237" s="152"/>
      <c r="O237" s="154">
        <v>1</v>
      </c>
      <c r="P237" s="155">
        <v>10469</v>
      </c>
      <c r="Q237" s="155">
        <v>0</v>
      </c>
      <c r="R237" s="155">
        <v>0</v>
      </c>
      <c r="S237" s="155">
        <v>938</v>
      </c>
      <c r="T237" s="112">
        <v>11408</v>
      </c>
      <c r="U237" s="156"/>
      <c r="V237" s="157">
        <v>0</v>
      </c>
      <c r="W237" s="155">
        <v>0</v>
      </c>
      <c r="X237" s="155">
        <v>0.09</v>
      </c>
      <c r="Y237" s="155">
        <v>0.11633765704967486</v>
      </c>
      <c r="Z237" s="155">
        <v>0</v>
      </c>
      <c r="AA237" s="158"/>
      <c r="AB237" s="157">
        <v>1</v>
      </c>
      <c r="AC237" s="157">
        <v>0</v>
      </c>
      <c r="AD237" s="155">
        <v>0</v>
      </c>
      <c r="AE237" s="155">
        <v>0</v>
      </c>
      <c r="AF237" s="155">
        <v>0</v>
      </c>
      <c r="AG237" s="159"/>
    </row>
    <row r="238" spans="1:33" ht="12.6" customHeight="1" x14ac:dyDescent="0.25">
      <c r="A238" s="104">
        <v>436</v>
      </c>
      <c r="B238" s="102">
        <v>436049155</v>
      </c>
      <c r="C238" s="103" t="s">
        <v>505</v>
      </c>
      <c r="D238" s="104">
        <v>49</v>
      </c>
      <c r="E238" s="103" t="s">
        <v>81</v>
      </c>
      <c r="F238" s="104">
        <v>155</v>
      </c>
      <c r="G238" s="161" t="s">
        <v>187</v>
      </c>
      <c r="H238" s="152"/>
      <c r="I238" s="153">
        <v>9496</v>
      </c>
      <c r="J238" s="153">
        <v>6644</v>
      </c>
      <c r="K238" s="153">
        <v>0</v>
      </c>
      <c r="L238" s="153">
        <v>937.65</v>
      </c>
      <c r="M238" s="153">
        <v>17077.650000000001</v>
      </c>
      <c r="N238" s="152"/>
      <c r="O238" s="154">
        <v>1</v>
      </c>
      <c r="P238" s="155">
        <v>16140</v>
      </c>
      <c r="Q238" s="155">
        <v>0</v>
      </c>
      <c r="R238" s="155">
        <v>0</v>
      </c>
      <c r="S238" s="155">
        <v>938</v>
      </c>
      <c r="T238" s="112">
        <v>17079</v>
      </c>
      <c r="U238" s="156"/>
      <c r="V238" s="157">
        <v>0</v>
      </c>
      <c r="W238" s="155">
        <v>0</v>
      </c>
      <c r="X238" s="155">
        <v>0.09</v>
      </c>
      <c r="Y238" s="155">
        <v>2.4962015415827028E-4</v>
      </c>
      <c r="Z238" s="155">
        <v>0</v>
      </c>
      <c r="AA238" s="158"/>
      <c r="AB238" s="157">
        <v>0</v>
      </c>
      <c r="AC238" s="157">
        <v>0</v>
      </c>
      <c r="AD238" s="155">
        <v>0</v>
      </c>
      <c r="AE238" s="155">
        <v>0</v>
      </c>
      <c r="AF238" s="155">
        <v>0</v>
      </c>
      <c r="AG238" s="159"/>
    </row>
    <row r="239" spans="1:33" ht="12.6" customHeight="1" x14ac:dyDescent="0.25">
      <c r="A239" s="104">
        <v>436</v>
      </c>
      <c r="B239" s="102">
        <v>436049163</v>
      </c>
      <c r="C239" s="103" t="s">
        <v>505</v>
      </c>
      <c r="D239" s="104">
        <v>49</v>
      </c>
      <c r="E239" s="103" t="s">
        <v>81</v>
      </c>
      <c r="F239" s="104">
        <v>163</v>
      </c>
      <c r="G239" s="161" t="s">
        <v>195</v>
      </c>
      <c r="H239" s="152"/>
      <c r="I239" s="153">
        <v>10460</v>
      </c>
      <c r="J239" s="153">
        <v>8</v>
      </c>
      <c r="K239" s="153">
        <v>0</v>
      </c>
      <c r="L239" s="153">
        <v>937.65</v>
      </c>
      <c r="M239" s="153">
        <v>11405.65</v>
      </c>
      <c r="N239" s="152"/>
      <c r="O239" s="154">
        <v>1</v>
      </c>
      <c r="P239" s="155">
        <v>10468</v>
      </c>
      <c r="Q239" s="155">
        <v>0</v>
      </c>
      <c r="R239" s="155">
        <v>0</v>
      </c>
      <c r="S239" s="155">
        <v>938</v>
      </c>
      <c r="T239" s="112">
        <v>11407</v>
      </c>
      <c r="U239" s="156"/>
      <c r="V239" s="157">
        <v>0</v>
      </c>
      <c r="W239" s="155">
        <v>0</v>
      </c>
      <c r="X239" s="155">
        <v>0.09</v>
      </c>
      <c r="Y239" s="155">
        <v>9.6888938887288042E-2</v>
      </c>
      <c r="Z239" s="155">
        <v>0</v>
      </c>
      <c r="AA239" s="158"/>
      <c r="AB239" s="157">
        <v>0</v>
      </c>
      <c r="AC239" s="157">
        <v>0</v>
      </c>
      <c r="AD239" s="155">
        <v>0</v>
      </c>
      <c r="AE239" s="155">
        <v>0</v>
      </c>
      <c r="AF239" s="155">
        <v>0</v>
      </c>
      <c r="AG239" s="159"/>
    </row>
    <row r="240" spans="1:33" ht="12.6" customHeight="1" x14ac:dyDescent="0.25">
      <c r="A240" s="104">
        <v>436</v>
      </c>
      <c r="B240" s="102">
        <v>436049165</v>
      </c>
      <c r="C240" s="103" t="s">
        <v>505</v>
      </c>
      <c r="D240" s="104">
        <v>49</v>
      </c>
      <c r="E240" s="103" t="s">
        <v>81</v>
      </c>
      <c r="F240" s="104">
        <v>165</v>
      </c>
      <c r="G240" s="161" t="s">
        <v>197</v>
      </c>
      <c r="H240" s="152"/>
      <c r="I240" s="153">
        <v>12468</v>
      </c>
      <c r="J240" s="153">
        <v>245</v>
      </c>
      <c r="K240" s="153">
        <v>0</v>
      </c>
      <c r="L240" s="153">
        <v>937.65</v>
      </c>
      <c r="M240" s="153">
        <v>13650.65</v>
      </c>
      <c r="N240" s="152"/>
      <c r="O240" s="154">
        <v>21</v>
      </c>
      <c r="P240" s="155">
        <v>266973</v>
      </c>
      <c r="Q240" s="155">
        <v>0</v>
      </c>
      <c r="R240" s="155">
        <v>0</v>
      </c>
      <c r="S240" s="155">
        <v>19689</v>
      </c>
      <c r="T240" s="112">
        <v>286683</v>
      </c>
      <c r="U240" s="156"/>
      <c r="V240" s="157">
        <v>0</v>
      </c>
      <c r="W240" s="155">
        <v>0</v>
      </c>
      <c r="X240" s="155">
        <v>0.09</v>
      </c>
      <c r="Y240" s="155">
        <v>0.10084258620050031</v>
      </c>
      <c r="Z240" s="155">
        <v>0</v>
      </c>
      <c r="AA240" s="158"/>
      <c r="AB240" s="157">
        <v>9</v>
      </c>
      <c r="AC240" s="157">
        <v>0.67566007218068735</v>
      </c>
      <c r="AD240" s="155">
        <v>9216</v>
      </c>
      <c r="AE240" s="155">
        <v>0</v>
      </c>
      <c r="AF240" s="155">
        <v>0</v>
      </c>
      <c r="AG240" s="159"/>
    </row>
    <row r="241" spans="1:33" ht="12.6" customHeight="1" x14ac:dyDescent="0.25">
      <c r="A241" s="104">
        <v>436</v>
      </c>
      <c r="B241" s="102">
        <v>436049176</v>
      </c>
      <c r="C241" s="103" t="s">
        <v>505</v>
      </c>
      <c r="D241" s="104">
        <v>49</v>
      </c>
      <c r="E241" s="103" t="s">
        <v>81</v>
      </c>
      <c r="F241" s="104">
        <v>176</v>
      </c>
      <c r="G241" s="161" t="s">
        <v>208</v>
      </c>
      <c r="H241" s="152"/>
      <c r="I241" s="153">
        <v>13808</v>
      </c>
      <c r="J241" s="153">
        <v>4945</v>
      </c>
      <c r="K241" s="153">
        <v>0</v>
      </c>
      <c r="L241" s="153">
        <v>937.65</v>
      </c>
      <c r="M241" s="153">
        <v>19690.650000000001</v>
      </c>
      <c r="N241" s="152"/>
      <c r="O241" s="154">
        <v>12</v>
      </c>
      <c r="P241" s="155">
        <v>225036</v>
      </c>
      <c r="Q241" s="155">
        <v>0</v>
      </c>
      <c r="R241" s="155">
        <v>0</v>
      </c>
      <c r="S241" s="155">
        <v>11256</v>
      </c>
      <c r="T241" s="112">
        <v>236304</v>
      </c>
      <c r="U241" s="156"/>
      <c r="V241" s="157">
        <v>0</v>
      </c>
      <c r="W241" s="155">
        <v>0</v>
      </c>
      <c r="X241" s="155">
        <v>0.09</v>
      </c>
      <c r="Y241" s="155">
        <v>8.9950729305397215E-2</v>
      </c>
      <c r="Z241" s="155">
        <v>0</v>
      </c>
      <c r="AA241" s="158"/>
      <c r="AB241" s="157">
        <v>5</v>
      </c>
      <c r="AC241" s="157">
        <v>0</v>
      </c>
      <c r="AD241" s="155">
        <v>0</v>
      </c>
      <c r="AE241" s="155">
        <v>0</v>
      </c>
      <c r="AF241" s="155">
        <v>0</v>
      </c>
      <c r="AG241" s="159"/>
    </row>
    <row r="242" spans="1:33" ht="12.6" customHeight="1" x14ac:dyDescent="0.25">
      <c r="A242" s="104">
        <v>436</v>
      </c>
      <c r="B242" s="102">
        <v>436049199</v>
      </c>
      <c r="C242" s="103" t="s">
        <v>505</v>
      </c>
      <c r="D242" s="104">
        <v>49</v>
      </c>
      <c r="E242" s="103" t="s">
        <v>81</v>
      </c>
      <c r="F242" s="104">
        <v>199</v>
      </c>
      <c r="G242" s="161" t="s">
        <v>231</v>
      </c>
      <c r="H242" s="152"/>
      <c r="I242" s="153">
        <v>16425</v>
      </c>
      <c r="J242" s="153">
        <v>11092</v>
      </c>
      <c r="K242" s="153">
        <v>0</v>
      </c>
      <c r="L242" s="153">
        <v>937.65</v>
      </c>
      <c r="M242" s="153">
        <v>28454.65</v>
      </c>
      <c r="N242" s="152"/>
      <c r="O242" s="154">
        <v>1</v>
      </c>
      <c r="P242" s="155">
        <v>27517</v>
      </c>
      <c r="Q242" s="155">
        <v>0</v>
      </c>
      <c r="R242" s="155">
        <v>0</v>
      </c>
      <c r="S242" s="155">
        <v>938</v>
      </c>
      <c r="T242" s="112">
        <v>28456</v>
      </c>
      <c r="U242" s="156"/>
      <c r="V242" s="157">
        <v>0</v>
      </c>
      <c r="W242" s="155">
        <v>0</v>
      </c>
      <c r="X242" s="155">
        <v>0.09</v>
      </c>
      <c r="Y242" s="155">
        <v>7.9310456931491757E-4</v>
      </c>
      <c r="Z242" s="155">
        <v>0</v>
      </c>
      <c r="AA242" s="158"/>
      <c r="AB242" s="157">
        <v>0</v>
      </c>
      <c r="AC242" s="157">
        <v>0</v>
      </c>
      <c r="AD242" s="155">
        <v>0</v>
      </c>
      <c r="AE242" s="155">
        <v>0</v>
      </c>
      <c r="AF242" s="155">
        <v>0</v>
      </c>
      <c r="AG242" s="159"/>
    </row>
    <row r="243" spans="1:33" ht="12.6" customHeight="1" x14ac:dyDescent="0.25">
      <c r="A243" s="104">
        <v>436</v>
      </c>
      <c r="B243" s="102">
        <v>436049244</v>
      </c>
      <c r="C243" s="103" t="s">
        <v>505</v>
      </c>
      <c r="D243" s="104">
        <v>49</v>
      </c>
      <c r="E243" s="103" t="s">
        <v>81</v>
      </c>
      <c r="F243" s="104">
        <v>244</v>
      </c>
      <c r="G243" s="161" t="s">
        <v>276</v>
      </c>
      <c r="H243" s="152"/>
      <c r="I243" s="153">
        <v>10460</v>
      </c>
      <c r="J243" s="153">
        <v>3900</v>
      </c>
      <c r="K243" s="153">
        <v>0</v>
      </c>
      <c r="L243" s="153">
        <v>937.65</v>
      </c>
      <c r="M243" s="153">
        <v>15297.65</v>
      </c>
      <c r="N243" s="152"/>
      <c r="O243" s="154">
        <v>6</v>
      </c>
      <c r="P243" s="155">
        <v>86160</v>
      </c>
      <c r="Q243" s="155">
        <v>0</v>
      </c>
      <c r="R243" s="155">
        <v>0</v>
      </c>
      <c r="S243" s="155">
        <v>5628</v>
      </c>
      <c r="T243" s="112">
        <v>91794</v>
      </c>
      <c r="U243" s="156"/>
      <c r="V243" s="157">
        <v>0</v>
      </c>
      <c r="W243" s="155">
        <v>0</v>
      </c>
      <c r="X243" s="155">
        <v>0.09</v>
      </c>
      <c r="Y243" s="155">
        <v>0.11956945299035214</v>
      </c>
      <c r="Z243" s="155">
        <v>0</v>
      </c>
      <c r="AA243" s="158"/>
      <c r="AB243" s="157">
        <v>1</v>
      </c>
      <c r="AC243" s="157">
        <v>0.66943173787327781</v>
      </c>
      <c r="AD243" s="155">
        <v>10241</v>
      </c>
      <c r="AE243" s="155">
        <v>0</v>
      </c>
      <c r="AF243" s="155">
        <v>0</v>
      </c>
      <c r="AG243" s="159"/>
    </row>
    <row r="244" spans="1:33" ht="12.6" customHeight="1" x14ac:dyDescent="0.25">
      <c r="A244" s="104">
        <v>436</v>
      </c>
      <c r="B244" s="102">
        <v>436049248</v>
      </c>
      <c r="C244" s="103" t="s">
        <v>505</v>
      </c>
      <c r="D244" s="104">
        <v>49</v>
      </c>
      <c r="E244" s="103" t="s">
        <v>81</v>
      </c>
      <c r="F244" s="104">
        <v>248</v>
      </c>
      <c r="G244" s="161" t="s">
        <v>280</v>
      </c>
      <c r="H244" s="152"/>
      <c r="I244" s="153">
        <v>11499</v>
      </c>
      <c r="J244" s="153">
        <v>710</v>
      </c>
      <c r="K244" s="153">
        <v>0</v>
      </c>
      <c r="L244" s="153">
        <v>937.65</v>
      </c>
      <c r="M244" s="153">
        <v>13146.65</v>
      </c>
      <c r="N244" s="152"/>
      <c r="O244" s="154">
        <v>2</v>
      </c>
      <c r="P244" s="155">
        <v>24418</v>
      </c>
      <c r="Q244" s="155">
        <v>0</v>
      </c>
      <c r="R244" s="155">
        <v>0</v>
      </c>
      <c r="S244" s="155">
        <v>1876</v>
      </c>
      <c r="T244" s="112">
        <v>26296</v>
      </c>
      <c r="U244" s="156"/>
      <c r="V244" s="157">
        <v>0</v>
      </c>
      <c r="W244" s="155">
        <v>0</v>
      </c>
      <c r="X244" s="155">
        <v>0.09</v>
      </c>
      <c r="Y244" s="155">
        <v>5.0541256721514598E-2</v>
      </c>
      <c r="Z244" s="155">
        <v>0</v>
      </c>
      <c r="AA244" s="158"/>
      <c r="AB244" s="157">
        <v>1</v>
      </c>
      <c r="AC244" s="157">
        <v>0</v>
      </c>
      <c r="AD244" s="155">
        <v>0</v>
      </c>
      <c r="AE244" s="155">
        <v>0</v>
      </c>
      <c r="AF244" s="155">
        <v>0</v>
      </c>
      <c r="AG244" s="159"/>
    </row>
    <row r="245" spans="1:33" ht="12.6" customHeight="1" x14ac:dyDescent="0.25">
      <c r="A245" s="104">
        <v>436</v>
      </c>
      <c r="B245" s="102">
        <v>436049262</v>
      </c>
      <c r="C245" s="103" t="s">
        <v>505</v>
      </c>
      <c r="D245" s="104">
        <v>49</v>
      </c>
      <c r="E245" s="103" t="s">
        <v>81</v>
      </c>
      <c r="F245" s="104">
        <v>262</v>
      </c>
      <c r="G245" s="161" t="s">
        <v>294</v>
      </c>
      <c r="H245" s="152"/>
      <c r="I245" s="153">
        <v>15460</v>
      </c>
      <c r="J245" s="153">
        <v>5826</v>
      </c>
      <c r="K245" s="153">
        <v>0</v>
      </c>
      <c r="L245" s="153">
        <v>937.65</v>
      </c>
      <c r="M245" s="153">
        <v>22223.65</v>
      </c>
      <c r="N245" s="152"/>
      <c r="O245" s="154">
        <v>1</v>
      </c>
      <c r="P245" s="155">
        <v>21286</v>
      </c>
      <c r="Q245" s="155">
        <v>0</v>
      </c>
      <c r="R245" s="155">
        <v>0</v>
      </c>
      <c r="S245" s="155">
        <v>938</v>
      </c>
      <c r="T245" s="112">
        <v>22225</v>
      </c>
      <c r="U245" s="156"/>
      <c r="V245" s="157">
        <v>0</v>
      </c>
      <c r="W245" s="155">
        <v>0</v>
      </c>
      <c r="X245" s="155">
        <v>0.09</v>
      </c>
      <c r="Y245" s="155">
        <v>7.200942321816918E-2</v>
      </c>
      <c r="Z245" s="155">
        <v>0</v>
      </c>
      <c r="AA245" s="158"/>
      <c r="AB245" s="157">
        <v>1</v>
      </c>
      <c r="AC245" s="157">
        <v>0</v>
      </c>
      <c r="AD245" s="155">
        <v>0</v>
      </c>
      <c r="AE245" s="155">
        <v>0</v>
      </c>
      <c r="AF245" s="155">
        <v>0</v>
      </c>
      <c r="AG245" s="159"/>
    </row>
    <row r="246" spans="1:33" ht="12.6" customHeight="1" x14ac:dyDescent="0.25">
      <c r="A246" s="104">
        <v>436</v>
      </c>
      <c r="B246" s="102">
        <v>436049274</v>
      </c>
      <c r="C246" s="103" t="s">
        <v>505</v>
      </c>
      <c r="D246" s="104">
        <v>49</v>
      </c>
      <c r="E246" s="103" t="s">
        <v>81</v>
      </c>
      <c r="F246" s="104">
        <v>274</v>
      </c>
      <c r="G246" s="161" t="s">
        <v>306</v>
      </c>
      <c r="H246" s="152"/>
      <c r="I246" s="153">
        <v>13894</v>
      </c>
      <c r="J246" s="153">
        <v>6537</v>
      </c>
      <c r="K246" s="153">
        <v>0</v>
      </c>
      <c r="L246" s="153">
        <v>937.65</v>
      </c>
      <c r="M246" s="153">
        <v>21368.65</v>
      </c>
      <c r="N246" s="152"/>
      <c r="O246" s="154">
        <v>6</v>
      </c>
      <c r="P246" s="155">
        <v>122586</v>
      </c>
      <c r="Q246" s="155">
        <v>0</v>
      </c>
      <c r="R246" s="155">
        <v>0</v>
      </c>
      <c r="S246" s="155">
        <v>5628</v>
      </c>
      <c r="T246" s="112">
        <v>128220</v>
      </c>
      <c r="U246" s="156"/>
      <c r="V246" s="157">
        <v>0</v>
      </c>
      <c r="W246" s="155">
        <v>0</v>
      </c>
      <c r="X246" s="155">
        <v>0.09</v>
      </c>
      <c r="Y246" s="155">
        <v>7.2053455425963336E-2</v>
      </c>
      <c r="Z246" s="155">
        <v>0</v>
      </c>
      <c r="AA246" s="158"/>
      <c r="AB246" s="157">
        <v>2</v>
      </c>
      <c r="AC246" s="157">
        <v>0</v>
      </c>
      <c r="AD246" s="155">
        <v>0</v>
      </c>
      <c r="AE246" s="155">
        <v>0</v>
      </c>
      <c r="AF246" s="155">
        <v>0</v>
      </c>
      <c r="AG246" s="159"/>
    </row>
    <row r="247" spans="1:33" ht="12.6" customHeight="1" x14ac:dyDescent="0.25">
      <c r="A247" s="104">
        <v>436</v>
      </c>
      <c r="B247" s="102">
        <v>436049308</v>
      </c>
      <c r="C247" s="103" t="s">
        <v>505</v>
      </c>
      <c r="D247" s="104">
        <v>49</v>
      </c>
      <c r="E247" s="103" t="s">
        <v>81</v>
      </c>
      <c r="F247" s="104">
        <v>308</v>
      </c>
      <c r="G247" s="161" t="s">
        <v>340</v>
      </c>
      <c r="H247" s="152"/>
      <c r="I247" s="153">
        <v>13442</v>
      </c>
      <c r="J247" s="153">
        <v>6708</v>
      </c>
      <c r="K247" s="153">
        <v>0</v>
      </c>
      <c r="L247" s="153">
        <v>937.65</v>
      </c>
      <c r="M247" s="153">
        <v>21087.65</v>
      </c>
      <c r="N247" s="152"/>
      <c r="O247" s="154">
        <v>3</v>
      </c>
      <c r="P247" s="155">
        <v>60450</v>
      </c>
      <c r="Q247" s="155">
        <v>0</v>
      </c>
      <c r="R247" s="155">
        <v>0</v>
      </c>
      <c r="S247" s="155">
        <v>2814</v>
      </c>
      <c r="T247" s="112">
        <v>63267</v>
      </c>
      <c r="U247" s="156"/>
      <c r="V247" s="157">
        <v>0</v>
      </c>
      <c r="W247" s="155">
        <v>0</v>
      </c>
      <c r="X247" s="155">
        <v>0.09</v>
      </c>
      <c r="Y247" s="155">
        <v>2.6285514756902288E-3</v>
      </c>
      <c r="Z247" s="155">
        <v>0</v>
      </c>
      <c r="AA247" s="158"/>
      <c r="AB247" s="157">
        <v>1</v>
      </c>
      <c r="AC247" s="157">
        <v>0</v>
      </c>
      <c r="AD247" s="155">
        <v>0</v>
      </c>
      <c r="AE247" s="155">
        <v>0</v>
      </c>
      <c r="AF247" s="155">
        <v>0</v>
      </c>
      <c r="AG247" s="159"/>
    </row>
    <row r="248" spans="1:33" ht="12.6" customHeight="1" x14ac:dyDescent="0.25">
      <c r="A248" s="104">
        <v>436</v>
      </c>
      <c r="B248" s="102">
        <v>436049336</v>
      </c>
      <c r="C248" s="103" t="s">
        <v>505</v>
      </c>
      <c r="D248" s="104">
        <v>49</v>
      </c>
      <c r="E248" s="103" t="s">
        <v>81</v>
      </c>
      <c r="F248" s="104">
        <v>336</v>
      </c>
      <c r="G248" s="161" t="s">
        <v>368</v>
      </c>
      <c r="H248" s="152"/>
      <c r="I248" s="153">
        <v>10460</v>
      </c>
      <c r="J248" s="153">
        <v>3496</v>
      </c>
      <c r="K248" s="153">
        <v>0</v>
      </c>
      <c r="L248" s="153">
        <v>937.65</v>
      </c>
      <c r="M248" s="153">
        <v>14893.65</v>
      </c>
      <c r="N248" s="152"/>
      <c r="O248" s="154">
        <v>2</v>
      </c>
      <c r="P248" s="155">
        <v>27912</v>
      </c>
      <c r="Q248" s="155">
        <v>0</v>
      </c>
      <c r="R248" s="155">
        <v>0</v>
      </c>
      <c r="S248" s="155">
        <v>1876</v>
      </c>
      <c r="T248" s="112">
        <v>29790</v>
      </c>
      <c r="U248" s="156"/>
      <c r="V248" s="157">
        <v>0</v>
      </c>
      <c r="W248" s="155">
        <v>0</v>
      </c>
      <c r="X248" s="155">
        <v>0.09</v>
      </c>
      <c r="Y248" s="155">
        <v>4.1906779458009684E-2</v>
      </c>
      <c r="Z248" s="155">
        <v>0</v>
      </c>
      <c r="AA248" s="158"/>
      <c r="AB248" s="157">
        <v>2</v>
      </c>
      <c r="AC248" s="157">
        <v>0</v>
      </c>
      <c r="AD248" s="155">
        <v>0</v>
      </c>
      <c r="AE248" s="155">
        <v>0</v>
      </c>
      <c r="AF248" s="155">
        <v>0</v>
      </c>
      <c r="AG248" s="159"/>
    </row>
    <row r="249" spans="1:33" ht="12.6" customHeight="1" x14ac:dyDescent="0.25">
      <c r="A249" s="104">
        <v>437</v>
      </c>
      <c r="B249" s="102">
        <v>437035035</v>
      </c>
      <c r="C249" s="103" t="s">
        <v>506</v>
      </c>
      <c r="D249" s="104">
        <v>35</v>
      </c>
      <c r="E249" s="103" t="s">
        <v>67</v>
      </c>
      <c r="F249" s="104">
        <v>35</v>
      </c>
      <c r="G249" s="161" t="s">
        <v>67</v>
      </c>
      <c r="H249" s="152"/>
      <c r="I249" s="153">
        <v>14683</v>
      </c>
      <c r="J249" s="153">
        <v>5267</v>
      </c>
      <c r="K249" s="153">
        <v>0</v>
      </c>
      <c r="L249" s="153">
        <v>937.65</v>
      </c>
      <c r="M249" s="153">
        <v>20887.650000000001</v>
      </c>
      <c r="N249" s="152"/>
      <c r="O249" s="154">
        <v>227</v>
      </c>
      <c r="P249" s="155">
        <v>4528650</v>
      </c>
      <c r="Q249" s="155">
        <v>0</v>
      </c>
      <c r="R249" s="155">
        <v>0</v>
      </c>
      <c r="S249" s="155">
        <v>212926</v>
      </c>
      <c r="T249" s="112">
        <v>4741803</v>
      </c>
      <c r="U249" s="156"/>
      <c r="V249" s="157">
        <v>0</v>
      </c>
      <c r="W249" s="155">
        <v>0</v>
      </c>
      <c r="X249" s="155">
        <v>0.09</v>
      </c>
      <c r="Y249" s="155">
        <v>0.15529279493918327</v>
      </c>
      <c r="Z249" s="155">
        <v>0</v>
      </c>
      <c r="AA249" s="158"/>
      <c r="AB249" s="157">
        <v>0</v>
      </c>
      <c r="AC249" s="157">
        <v>0</v>
      </c>
      <c r="AD249" s="155">
        <v>0</v>
      </c>
      <c r="AE249" s="155">
        <v>0</v>
      </c>
      <c r="AF249" s="155">
        <v>0</v>
      </c>
      <c r="AG249" s="159"/>
    </row>
    <row r="250" spans="1:33" ht="12.6" customHeight="1" x14ac:dyDescent="0.25">
      <c r="A250" s="104">
        <v>437</v>
      </c>
      <c r="B250" s="102">
        <v>437035285</v>
      </c>
      <c r="C250" s="103" t="s">
        <v>506</v>
      </c>
      <c r="D250" s="104">
        <v>35</v>
      </c>
      <c r="E250" s="103" t="s">
        <v>67</v>
      </c>
      <c r="F250" s="104">
        <v>285</v>
      </c>
      <c r="G250" s="161" t="s">
        <v>317</v>
      </c>
      <c r="H250" s="152"/>
      <c r="I250" s="153">
        <v>11688.430466808875</v>
      </c>
      <c r="J250" s="153">
        <v>3328</v>
      </c>
      <c r="K250" s="153">
        <v>0</v>
      </c>
      <c r="L250" s="153">
        <v>937.65</v>
      </c>
      <c r="M250" s="153">
        <v>15954.080466808875</v>
      </c>
      <c r="N250" s="152"/>
      <c r="O250" s="154">
        <v>1</v>
      </c>
      <c r="P250" s="155">
        <v>15016</v>
      </c>
      <c r="Q250" s="155">
        <v>0</v>
      </c>
      <c r="R250" s="155">
        <v>0</v>
      </c>
      <c r="S250" s="155">
        <v>938</v>
      </c>
      <c r="T250" s="112">
        <v>15955</v>
      </c>
      <c r="U250" s="156"/>
      <c r="V250" s="157">
        <v>0</v>
      </c>
      <c r="W250" s="155">
        <v>0</v>
      </c>
      <c r="X250" s="155">
        <v>0.09</v>
      </c>
      <c r="Y250" s="155">
        <v>3.7068308493911219E-2</v>
      </c>
      <c r="Z250" s="155">
        <v>0</v>
      </c>
      <c r="AA250" s="158"/>
      <c r="AB250" s="157">
        <v>0</v>
      </c>
      <c r="AC250" s="157">
        <v>0</v>
      </c>
      <c r="AD250" s="155">
        <v>0</v>
      </c>
      <c r="AE250" s="155">
        <v>0</v>
      </c>
      <c r="AF250" s="155">
        <v>0</v>
      </c>
      <c r="AG250" s="159"/>
    </row>
    <row r="251" spans="1:33" ht="12.6" customHeight="1" x14ac:dyDescent="0.25">
      <c r="A251" s="104">
        <v>438</v>
      </c>
      <c r="B251" s="102">
        <v>438035035</v>
      </c>
      <c r="C251" s="103" t="s">
        <v>507</v>
      </c>
      <c r="D251" s="104">
        <v>35</v>
      </c>
      <c r="E251" s="103" t="s">
        <v>67</v>
      </c>
      <c r="F251" s="104">
        <v>35</v>
      </c>
      <c r="G251" s="161" t="s">
        <v>67</v>
      </c>
      <c r="H251" s="152"/>
      <c r="I251" s="153">
        <v>13694</v>
      </c>
      <c r="J251" s="153">
        <v>4913</v>
      </c>
      <c r="K251" s="153">
        <v>0</v>
      </c>
      <c r="L251" s="153">
        <v>937.65</v>
      </c>
      <c r="M251" s="153">
        <v>19544.650000000001</v>
      </c>
      <c r="N251" s="152"/>
      <c r="O251" s="154">
        <v>330</v>
      </c>
      <c r="P251" s="155">
        <v>6140310</v>
      </c>
      <c r="Q251" s="155">
        <v>0</v>
      </c>
      <c r="R251" s="155">
        <v>0</v>
      </c>
      <c r="S251" s="155">
        <v>309540</v>
      </c>
      <c r="T251" s="112">
        <v>6450180</v>
      </c>
      <c r="U251" s="156"/>
      <c r="V251" s="157">
        <v>0</v>
      </c>
      <c r="W251" s="155">
        <v>0</v>
      </c>
      <c r="X251" s="155">
        <v>0.09</v>
      </c>
      <c r="Y251" s="155">
        <v>0.15529279493918327</v>
      </c>
      <c r="Z251" s="155">
        <v>0</v>
      </c>
      <c r="AA251" s="158"/>
      <c r="AB251" s="157">
        <v>0</v>
      </c>
      <c r="AC251" s="157">
        <v>0</v>
      </c>
      <c r="AD251" s="155">
        <v>0</v>
      </c>
      <c r="AE251" s="155">
        <v>0</v>
      </c>
      <c r="AF251" s="155">
        <v>0</v>
      </c>
      <c r="AG251" s="159"/>
    </row>
    <row r="252" spans="1:33" ht="12.6" customHeight="1" x14ac:dyDescent="0.25">
      <c r="A252" s="104">
        <v>438</v>
      </c>
      <c r="B252" s="102">
        <v>438035057</v>
      </c>
      <c r="C252" s="103" t="s">
        <v>507</v>
      </c>
      <c r="D252" s="104">
        <v>35</v>
      </c>
      <c r="E252" s="103" t="s">
        <v>67</v>
      </c>
      <c r="F252" s="104">
        <v>57</v>
      </c>
      <c r="G252" s="161" t="s">
        <v>89</v>
      </c>
      <c r="H252" s="152"/>
      <c r="I252" s="153">
        <v>10494</v>
      </c>
      <c r="J252" s="153">
        <v>376</v>
      </c>
      <c r="K252" s="153">
        <v>0</v>
      </c>
      <c r="L252" s="153">
        <v>937.65</v>
      </c>
      <c r="M252" s="153">
        <v>11807.65</v>
      </c>
      <c r="N252" s="152"/>
      <c r="O252" s="154">
        <v>2</v>
      </c>
      <c r="P252" s="155">
        <v>21740</v>
      </c>
      <c r="Q252" s="155">
        <v>0</v>
      </c>
      <c r="R252" s="155">
        <v>0</v>
      </c>
      <c r="S252" s="155">
        <v>1876</v>
      </c>
      <c r="T252" s="112">
        <v>23618</v>
      </c>
      <c r="U252" s="156"/>
      <c r="V252" s="157">
        <v>0</v>
      </c>
      <c r="W252" s="155">
        <v>0</v>
      </c>
      <c r="X252" s="155">
        <v>0.09</v>
      </c>
      <c r="Y252" s="155">
        <v>0.13343791558770274</v>
      </c>
      <c r="Z252" s="155">
        <v>0</v>
      </c>
      <c r="AA252" s="158"/>
      <c r="AB252" s="157">
        <v>0</v>
      </c>
      <c r="AC252" s="157">
        <v>0</v>
      </c>
      <c r="AD252" s="155">
        <v>0</v>
      </c>
      <c r="AE252" s="155">
        <v>0</v>
      </c>
      <c r="AF252" s="155">
        <v>0</v>
      </c>
      <c r="AG252" s="159"/>
    </row>
    <row r="253" spans="1:33" ht="12.6" customHeight="1" x14ac:dyDescent="0.25">
      <c r="A253" s="104">
        <v>438</v>
      </c>
      <c r="B253" s="102">
        <v>438035244</v>
      </c>
      <c r="C253" s="103" t="s">
        <v>507</v>
      </c>
      <c r="D253" s="104">
        <v>35</v>
      </c>
      <c r="E253" s="103" t="s">
        <v>67</v>
      </c>
      <c r="F253" s="104">
        <v>244</v>
      </c>
      <c r="G253" s="161" t="s">
        <v>276</v>
      </c>
      <c r="H253" s="152"/>
      <c r="I253" s="153">
        <v>11110</v>
      </c>
      <c r="J253" s="153">
        <v>4142</v>
      </c>
      <c r="K253" s="153">
        <v>0</v>
      </c>
      <c r="L253" s="153">
        <v>937.65</v>
      </c>
      <c r="M253" s="153">
        <v>16189.65</v>
      </c>
      <c r="N253" s="152"/>
      <c r="O253" s="154">
        <v>5</v>
      </c>
      <c r="P253" s="155">
        <v>76260</v>
      </c>
      <c r="Q253" s="155">
        <v>0</v>
      </c>
      <c r="R253" s="155">
        <v>0</v>
      </c>
      <c r="S253" s="155">
        <v>4690</v>
      </c>
      <c r="T253" s="112">
        <v>80955</v>
      </c>
      <c r="U253" s="156"/>
      <c r="V253" s="157">
        <v>0</v>
      </c>
      <c r="W253" s="155">
        <v>0</v>
      </c>
      <c r="X253" s="155">
        <v>0.09</v>
      </c>
      <c r="Y253" s="155">
        <v>0.11956945299035214</v>
      </c>
      <c r="Z253" s="155">
        <v>0</v>
      </c>
      <c r="AA253" s="158"/>
      <c r="AB253" s="157">
        <v>2</v>
      </c>
      <c r="AC253" s="157">
        <v>1.3388634757465556</v>
      </c>
      <c r="AD253" s="155">
        <v>21676</v>
      </c>
      <c r="AE253" s="155">
        <v>0</v>
      </c>
      <c r="AF253" s="155">
        <v>0</v>
      </c>
      <c r="AG253" s="159"/>
    </row>
    <row r="254" spans="1:33" ht="12.6" customHeight="1" x14ac:dyDescent="0.25">
      <c r="A254" s="104">
        <v>438</v>
      </c>
      <c r="B254" s="102">
        <v>438035336</v>
      </c>
      <c r="C254" s="103" t="s">
        <v>507</v>
      </c>
      <c r="D254" s="104">
        <v>35</v>
      </c>
      <c r="E254" s="103" t="s">
        <v>67</v>
      </c>
      <c r="F254" s="104">
        <v>336</v>
      </c>
      <c r="G254" s="161" t="s">
        <v>368</v>
      </c>
      <c r="H254" s="152"/>
      <c r="I254" s="153">
        <v>12033.357723379762</v>
      </c>
      <c r="J254" s="153">
        <v>4022</v>
      </c>
      <c r="K254" s="153">
        <v>0</v>
      </c>
      <c r="L254" s="153">
        <v>937.65</v>
      </c>
      <c r="M254" s="153">
        <v>16993.007723379764</v>
      </c>
      <c r="N254" s="152"/>
      <c r="O254" s="154">
        <v>2</v>
      </c>
      <c r="P254" s="155">
        <v>32110</v>
      </c>
      <c r="Q254" s="155">
        <v>0</v>
      </c>
      <c r="R254" s="155">
        <v>0</v>
      </c>
      <c r="S254" s="155">
        <v>1876</v>
      </c>
      <c r="T254" s="112">
        <v>33988</v>
      </c>
      <c r="U254" s="156"/>
      <c r="V254" s="157">
        <v>0</v>
      </c>
      <c r="W254" s="155">
        <v>0</v>
      </c>
      <c r="X254" s="155">
        <v>0.09</v>
      </c>
      <c r="Y254" s="155">
        <v>4.1906779458009684E-2</v>
      </c>
      <c r="Z254" s="155">
        <v>0</v>
      </c>
      <c r="AA254" s="158"/>
      <c r="AB254" s="157">
        <v>0</v>
      </c>
      <c r="AC254" s="157">
        <v>0</v>
      </c>
      <c r="AD254" s="155">
        <v>0</v>
      </c>
      <c r="AE254" s="155">
        <v>0</v>
      </c>
      <c r="AF254" s="155">
        <v>0</v>
      </c>
      <c r="AG254" s="159"/>
    </row>
    <row r="255" spans="1:33" ht="12.6" customHeight="1" x14ac:dyDescent="0.25">
      <c r="A255" s="104">
        <v>439</v>
      </c>
      <c r="B255" s="102">
        <v>439035035</v>
      </c>
      <c r="C255" s="103" t="s">
        <v>508</v>
      </c>
      <c r="D255" s="104">
        <v>35</v>
      </c>
      <c r="E255" s="103" t="s">
        <v>67</v>
      </c>
      <c r="F255" s="104">
        <v>35</v>
      </c>
      <c r="G255" s="161" t="s">
        <v>67</v>
      </c>
      <c r="H255" s="152"/>
      <c r="I255" s="153">
        <v>12804</v>
      </c>
      <c r="J255" s="153">
        <v>4593</v>
      </c>
      <c r="K255" s="153">
        <v>0</v>
      </c>
      <c r="L255" s="153">
        <v>937.65</v>
      </c>
      <c r="M255" s="153">
        <v>18334.650000000001</v>
      </c>
      <c r="N255" s="152"/>
      <c r="O255" s="154">
        <v>447</v>
      </c>
      <c r="P255" s="155">
        <v>7621797</v>
      </c>
      <c r="Q255" s="155">
        <v>0</v>
      </c>
      <c r="R255" s="155">
        <v>0</v>
      </c>
      <c r="S255" s="155">
        <v>410793</v>
      </c>
      <c r="T255" s="112">
        <v>8033037</v>
      </c>
      <c r="U255" s="156"/>
      <c r="V255" s="157">
        <v>8.880794701986753</v>
      </c>
      <c r="W255" s="155">
        <v>0</v>
      </c>
      <c r="X255" s="155">
        <v>0.09</v>
      </c>
      <c r="Y255" s="155">
        <v>0.15529279493918327</v>
      </c>
      <c r="Z255" s="155">
        <v>0</v>
      </c>
      <c r="AA255" s="158"/>
      <c r="AB255" s="157">
        <v>17</v>
      </c>
      <c r="AC255" s="157">
        <v>0</v>
      </c>
      <c r="AD255" s="155">
        <v>0</v>
      </c>
      <c r="AE255" s="155">
        <v>0</v>
      </c>
      <c r="AF255" s="155">
        <v>0</v>
      </c>
      <c r="AG255" s="159"/>
    </row>
    <row r="256" spans="1:33" ht="12.6" customHeight="1" x14ac:dyDescent="0.25">
      <c r="A256" s="104">
        <v>439</v>
      </c>
      <c r="B256" s="102">
        <v>439035044</v>
      </c>
      <c r="C256" s="103" t="s">
        <v>508</v>
      </c>
      <c r="D256" s="104">
        <v>35</v>
      </c>
      <c r="E256" s="103" t="s">
        <v>67</v>
      </c>
      <c r="F256" s="104">
        <v>44</v>
      </c>
      <c r="G256" s="161" t="s">
        <v>76</v>
      </c>
      <c r="H256" s="152"/>
      <c r="I256" s="153">
        <v>13120.546869664635</v>
      </c>
      <c r="J256" s="153">
        <v>55</v>
      </c>
      <c r="K256" s="153">
        <v>0</v>
      </c>
      <c r="L256" s="153">
        <v>937.65</v>
      </c>
      <c r="M256" s="153">
        <v>14113.196869664635</v>
      </c>
      <c r="N256" s="152"/>
      <c r="O256" s="154">
        <v>1</v>
      </c>
      <c r="P256" s="155">
        <v>12914</v>
      </c>
      <c r="Q256" s="155">
        <v>0</v>
      </c>
      <c r="R256" s="155">
        <v>0</v>
      </c>
      <c r="S256" s="155">
        <v>919</v>
      </c>
      <c r="T256" s="112">
        <v>13834</v>
      </c>
      <c r="U256" s="156"/>
      <c r="V256" s="157">
        <v>1.9867549668874173E-2</v>
      </c>
      <c r="W256" s="155">
        <v>0</v>
      </c>
      <c r="X256" s="155">
        <v>0.09</v>
      </c>
      <c r="Y256" s="155">
        <v>6.5659390812220414E-2</v>
      </c>
      <c r="Z256" s="155">
        <v>0</v>
      </c>
      <c r="AA256" s="158"/>
      <c r="AB256" s="157">
        <v>1</v>
      </c>
      <c r="AC256" s="157">
        <v>0</v>
      </c>
      <c r="AD256" s="155">
        <v>0</v>
      </c>
      <c r="AE256" s="155">
        <v>0</v>
      </c>
      <c r="AF256" s="155">
        <v>0</v>
      </c>
      <c r="AG256" s="159"/>
    </row>
    <row r="257" spans="1:33" ht="12.6" customHeight="1" x14ac:dyDescent="0.25">
      <c r="A257" s="104">
        <v>439</v>
      </c>
      <c r="B257" s="102">
        <v>439035073</v>
      </c>
      <c r="C257" s="103" t="s">
        <v>508</v>
      </c>
      <c r="D257" s="104">
        <v>35</v>
      </c>
      <c r="E257" s="103" t="s">
        <v>67</v>
      </c>
      <c r="F257" s="104">
        <v>73</v>
      </c>
      <c r="G257" s="161" t="s">
        <v>105</v>
      </c>
      <c r="H257" s="152"/>
      <c r="I257" s="153">
        <v>11312.126870607293</v>
      </c>
      <c r="J257" s="153">
        <v>7419</v>
      </c>
      <c r="K257" s="153">
        <v>0</v>
      </c>
      <c r="L257" s="153">
        <v>937.65</v>
      </c>
      <c r="M257" s="153">
        <v>19668.776870607297</v>
      </c>
      <c r="N257" s="152"/>
      <c r="O257" s="154">
        <v>2</v>
      </c>
      <c r="P257" s="155">
        <v>36718</v>
      </c>
      <c r="Q257" s="155">
        <v>0</v>
      </c>
      <c r="R257" s="155">
        <v>0</v>
      </c>
      <c r="S257" s="155">
        <v>1838</v>
      </c>
      <c r="T257" s="112">
        <v>38558</v>
      </c>
      <c r="U257" s="156"/>
      <c r="V257" s="157">
        <v>3.9735099337748346E-2</v>
      </c>
      <c r="W257" s="155">
        <v>0</v>
      </c>
      <c r="X257" s="155">
        <v>0.09</v>
      </c>
      <c r="Y257" s="155">
        <v>1.0550246967972254E-2</v>
      </c>
      <c r="Z257" s="155">
        <v>0</v>
      </c>
      <c r="AA257" s="158"/>
      <c r="AB257" s="157">
        <v>0</v>
      </c>
      <c r="AC257" s="157">
        <v>0</v>
      </c>
      <c r="AD257" s="155">
        <v>0</v>
      </c>
      <c r="AE257" s="155">
        <v>0</v>
      </c>
      <c r="AF257" s="155">
        <v>0</v>
      </c>
      <c r="AG257" s="159"/>
    </row>
    <row r="258" spans="1:33" ht="12.6" customHeight="1" x14ac:dyDescent="0.25">
      <c r="A258" s="104">
        <v>439</v>
      </c>
      <c r="B258" s="102">
        <v>439035133</v>
      </c>
      <c r="C258" s="103" t="s">
        <v>508</v>
      </c>
      <c r="D258" s="104">
        <v>35</v>
      </c>
      <c r="E258" s="103" t="s">
        <v>67</v>
      </c>
      <c r="F258" s="104">
        <v>133</v>
      </c>
      <c r="G258" s="161" t="s">
        <v>165</v>
      </c>
      <c r="H258" s="152"/>
      <c r="I258" s="153">
        <v>6824</v>
      </c>
      <c r="J258" s="153">
        <v>1342</v>
      </c>
      <c r="K258" s="153">
        <v>0</v>
      </c>
      <c r="L258" s="153">
        <v>937.65</v>
      </c>
      <c r="M258" s="153">
        <v>9103.65</v>
      </c>
      <c r="N258" s="152"/>
      <c r="O258" s="154">
        <v>1</v>
      </c>
      <c r="P258" s="155">
        <v>8004</v>
      </c>
      <c r="Q258" s="155">
        <v>0</v>
      </c>
      <c r="R258" s="155">
        <v>0</v>
      </c>
      <c r="S258" s="155">
        <v>919</v>
      </c>
      <c r="T258" s="112">
        <v>8924</v>
      </c>
      <c r="U258" s="156"/>
      <c r="V258" s="157">
        <v>1.9867549668874173E-2</v>
      </c>
      <c r="W258" s="155">
        <v>0</v>
      </c>
      <c r="X258" s="155">
        <v>0.09</v>
      </c>
      <c r="Y258" s="155">
        <v>3.1598145961991744E-2</v>
      </c>
      <c r="Z258" s="155">
        <v>0</v>
      </c>
      <c r="AA258" s="158"/>
      <c r="AB258" s="157">
        <v>0</v>
      </c>
      <c r="AC258" s="157">
        <v>0</v>
      </c>
      <c r="AD258" s="155">
        <v>0</v>
      </c>
      <c r="AE258" s="155">
        <v>0</v>
      </c>
      <c r="AF258" s="155">
        <v>0</v>
      </c>
      <c r="AG258" s="159"/>
    </row>
    <row r="259" spans="1:33" ht="12.6" customHeight="1" x14ac:dyDescent="0.25">
      <c r="A259" s="104">
        <v>439</v>
      </c>
      <c r="B259" s="102">
        <v>439035165</v>
      </c>
      <c r="C259" s="103" t="s">
        <v>508</v>
      </c>
      <c r="D259" s="104">
        <v>35</v>
      </c>
      <c r="E259" s="103" t="s">
        <v>67</v>
      </c>
      <c r="F259" s="104">
        <v>165</v>
      </c>
      <c r="G259" s="161" t="s">
        <v>197</v>
      </c>
      <c r="H259" s="152"/>
      <c r="I259" s="153">
        <v>12758.148772361686</v>
      </c>
      <c r="J259" s="153">
        <v>250</v>
      </c>
      <c r="K259" s="153">
        <v>0</v>
      </c>
      <c r="L259" s="153">
        <v>937.65</v>
      </c>
      <c r="M259" s="153">
        <v>13945.798772361686</v>
      </c>
      <c r="N259" s="152"/>
      <c r="O259" s="154">
        <v>1</v>
      </c>
      <c r="P259" s="155">
        <v>12750</v>
      </c>
      <c r="Q259" s="155">
        <v>0</v>
      </c>
      <c r="R259" s="155">
        <v>0</v>
      </c>
      <c r="S259" s="155">
        <v>919</v>
      </c>
      <c r="T259" s="112">
        <v>13670</v>
      </c>
      <c r="U259" s="156"/>
      <c r="V259" s="157">
        <v>1.9867549668874173E-2</v>
      </c>
      <c r="W259" s="155">
        <v>0</v>
      </c>
      <c r="X259" s="155">
        <v>0.09</v>
      </c>
      <c r="Y259" s="155">
        <v>0.10084258620050031</v>
      </c>
      <c r="Z259" s="155">
        <v>0</v>
      </c>
      <c r="AA259" s="158"/>
      <c r="AB259" s="157">
        <v>0</v>
      </c>
      <c r="AC259" s="157">
        <v>0</v>
      </c>
      <c r="AD259" s="155">
        <v>0</v>
      </c>
      <c r="AE259" s="155">
        <v>0</v>
      </c>
      <c r="AF259" s="155">
        <v>0</v>
      </c>
      <c r="AG259" s="159"/>
    </row>
    <row r="260" spans="1:33" ht="12.6" customHeight="1" x14ac:dyDescent="0.25">
      <c r="A260" s="104">
        <v>439</v>
      </c>
      <c r="B260" s="102">
        <v>439035244</v>
      </c>
      <c r="C260" s="103" t="s">
        <v>508</v>
      </c>
      <c r="D260" s="104">
        <v>35</v>
      </c>
      <c r="E260" s="103" t="s">
        <v>67</v>
      </c>
      <c r="F260" s="104">
        <v>244</v>
      </c>
      <c r="G260" s="161" t="s">
        <v>276</v>
      </c>
      <c r="H260" s="152"/>
      <c r="I260" s="153">
        <v>11904</v>
      </c>
      <c r="J260" s="153">
        <v>4438</v>
      </c>
      <c r="K260" s="153">
        <v>0</v>
      </c>
      <c r="L260" s="153">
        <v>937.65</v>
      </c>
      <c r="M260" s="153">
        <v>17279.650000000001</v>
      </c>
      <c r="N260" s="152"/>
      <c r="O260" s="154">
        <v>1</v>
      </c>
      <c r="P260" s="155">
        <v>16017</v>
      </c>
      <c r="Q260" s="155">
        <v>0</v>
      </c>
      <c r="R260" s="155">
        <v>0</v>
      </c>
      <c r="S260" s="155">
        <v>919</v>
      </c>
      <c r="T260" s="112">
        <v>16937</v>
      </c>
      <c r="U260" s="156"/>
      <c r="V260" s="157">
        <v>1.9867549668874173E-2</v>
      </c>
      <c r="W260" s="155">
        <v>0</v>
      </c>
      <c r="X260" s="155">
        <v>0.09</v>
      </c>
      <c r="Y260" s="155">
        <v>0.11956945299035214</v>
      </c>
      <c r="Z260" s="155">
        <v>0</v>
      </c>
      <c r="AA260" s="158"/>
      <c r="AB260" s="157">
        <v>0</v>
      </c>
      <c r="AC260" s="157">
        <v>0</v>
      </c>
      <c r="AD260" s="155">
        <v>0</v>
      </c>
      <c r="AE260" s="155">
        <v>0</v>
      </c>
      <c r="AF260" s="155">
        <v>0</v>
      </c>
      <c r="AG260" s="159"/>
    </row>
    <row r="261" spans="1:33" ht="12.6" customHeight="1" x14ac:dyDescent="0.25">
      <c r="A261" s="104">
        <v>440</v>
      </c>
      <c r="B261" s="102">
        <v>440149128</v>
      </c>
      <c r="C261" s="103" t="s">
        <v>509</v>
      </c>
      <c r="D261" s="104">
        <v>149</v>
      </c>
      <c r="E261" s="103" t="s">
        <v>181</v>
      </c>
      <c r="F261" s="104">
        <v>128</v>
      </c>
      <c r="G261" s="161" t="s">
        <v>160</v>
      </c>
      <c r="H261" s="152"/>
      <c r="I261" s="153">
        <v>12196.58468970729</v>
      </c>
      <c r="J261" s="153">
        <v>888</v>
      </c>
      <c r="K261" s="153">
        <v>0</v>
      </c>
      <c r="L261" s="153">
        <v>937.65</v>
      </c>
      <c r="M261" s="153">
        <v>14022.234689707289</v>
      </c>
      <c r="N261" s="152"/>
      <c r="O261" s="154">
        <v>3</v>
      </c>
      <c r="P261" s="155">
        <v>39255</v>
      </c>
      <c r="Q261" s="155">
        <v>0</v>
      </c>
      <c r="R261" s="155">
        <v>0</v>
      </c>
      <c r="S261" s="155">
        <v>2814</v>
      </c>
      <c r="T261" s="112">
        <v>42072</v>
      </c>
      <c r="U261" s="156"/>
      <c r="V261" s="157">
        <v>0</v>
      </c>
      <c r="W261" s="155">
        <v>0</v>
      </c>
      <c r="X261" s="155">
        <v>0.09</v>
      </c>
      <c r="Y261" s="155">
        <v>3.6120867349133799E-2</v>
      </c>
      <c r="Z261" s="155">
        <v>0</v>
      </c>
      <c r="AA261" s="158"/>
      <c r="AB261" s="157">
        <v>0</v>
      </c>
      <c r="AC261" s="157">
        <v>0</v>
      </c>
      <c r="AD261" s="155">
        <v>0</v>
      </c>
      <c r="AE261" s="155">
        <v>0</v>
      </c>
      <c r="AF261" s="155">
        <v>0</v>
      </c>
      <c r="AG261" s="159"/>
    </row>
    <row r="262" spans="1:33" ht="12.6" customHeight="1" x14ac:dyDescent="0.25">
      <c r="A262" s="104">
        <v>440</v>
      </c>
      <c r="B262" s="102">
        <v>440149149</v>
      </c>
      <c r="C262" s="103" t="s">
        <v>509</v>
      </c>
      <c r="D262" s="104">
        <v>149</v>
      </c>
      <c r="E262" s="103" t="s">
        <v>181</v>
      </c>
      <c r="F262" s="104">
        <v>149</v>
      </c>
      <c r="G262" s="161" t="s">
        <v>181</v>
      </c>
      <c r="H262" s="152"/>
      <c r="I262" s="153">
        <v>12524</v>
      </c>
      <c r="J262" s="153">
        <v>10</v>
      </c>
      <c r="K262" s="153">
        <v>0</v>
      </c>
      <c r="L262" s="153">
        <v>937.65</v>
      </c>
      <c r="M262" s="153">
        <v>13471.65</v>
      </c>
      <c r="N262" s="152"/>
      <c r="O262" s="154">
        <v>368</v>
      </c>
      <c r="P262" s="155">
        <v>4612512</v>
      </c>
      <c r="Q262" s="155">
        <v>0</v>
      </c>
      <c r="R262" s="155">
        <v>0</v>
      </c>
      <c r="S262" s="155">
        <v>345184</v>
      </c>
      <c r="T262" s="112">
        <v>4958064</v>
      </c>
      <c r="U262" s="156"/>
      <c r="V262" s="157">
        <v>0</v>
      </c>
      <c r="W262" s="155">
        <v>0</v>
      </c>
      <c r="X262" s="155">
        <v>0.09</v>
      </c>
      <c r="Y262" s="155">
        <v>0.11633765704967486</v>
      </c>
      <c r="Z262" s="155">
        <v>0</v>
      </c>
      <c r="AA262" s="158"/>
      <c r="AB262" s="157">
        <v>0</v>
      </c>
      <c r="AC262" s="157">
        <v>0</v>
      </c>
      <c r="AD262" s="155">
        <v>0</v>
      </c>
      <c r="AE262" s="155">
        <v>0</v>
      </c>
      <c r="AF262" s="155">
        <v>0</v>
      </c>
      <c r="AG262" s="159"/>
    </row>
    <row r="263" spans="1:33" ht="12.6" customHeight="1" x14ac:dyDescent="0.25">
      <c r="A263" s="104">
        <v>440</v>
      </c>
      <c r="B263" s="102">
        <v>440149160</v>
      </c>
      <c r="C263" s="103" t="s">
        <v>509</v>
      </c>
      <c r="D263" s="104">
        <v>149</v>
      </c>
      <c r="E263" s="103" t="s">
        <v>181</v>
      </c>
      <c r="F263" s="104">
        <v>160</v>
      </c>
      <c r="G263" s="161" t="s">
        <v>192</v>
      </c>
      <c r="H263" s="152"/>
      <c r="I263" s="153">
        <v>15755</v>
      </c>
      <c r="J263" s="153">
        <v>157</v>
      </c>
      <c r="K263" s="153">
        <v>0</v>
      </c>
      <c r="L263" s="153">
        <v>937.65</v>
      </c>
      <c r="M263" s="153">
        <v>16849.650000000001</v>
      </c>
      <c r="N263" s="152"/>
      <c r="O263" s="154">
        <v>2</v>
      </c>
      <c r="P263" s="155">
        <v>31824</v>
      </c>
      <c r="Q263" s="155">
        <v>0</v>
      </c>
      <c r="R263" s="155">
        <v>0</v>
      </c>
      <c r="S263" s="155">
        <v>1876</v>
      </c>
      <c r="T263" s="112">
        <v>33702</v>
      </c>
      <c r="U263" s="156"/>
      <c r="V263" s="157">
        <v>0</v>
      </c>
      <c r="W263" s="155">
        <v>0</v>
      </c>
      <c r="X263" s="155">
        <v>0.09</v>
      </c>
      <c r="Y263" s="155">
        <v>0.11299395363348438</v>
      </c>
      <c r="Z263" s="155">
        <v>0</v>
      </c>
      <c r="AA263" s="158"/>
      <c r="AB263" s="157">
        <v>0</v>
      </c>
      <c r="AC263" s="157">
        <v>0</v>
      </c>
      <c r="AD263" s="155">
        <v>0</v>
      </c>
      <c r="AE263" s="155">
        <v>0</v>
      </c>
      <c r="AF263" s="155">
        <v>0</v>
      </c>
      <c r="AG263" s="159"/>
    </row>
    <row r="264" spans="1:33" ht="12.6" customHeight="1" x14ac:dyDescent="0.25">
      <c r="A264" s="104">
        <v>440</v>
      </c>
      <c r="B264" s="102">
        <v>440149181</v>
      </c>
      <c r="C264" s="103" t="s">
        <v>509</v>
      </c>
      <c r="D264" s="104">
        <v>149</v>
      </c>
      <c r="E264" s="103" t="s">
        <v>181</v>
      </c>
      <c r="F264" s="104">
        <v>181</v>
      </c>
      <c r="G264" s="161" t="s">
        <v>213</v>
      </c>
      <c r="H264" s="152"/>
      <c r="I264" s="153">
        <v>11019</v>
      </c>
      <c r="J264" s="153">
        <v>462</v>
      </c>
      <c r="K264" s="153">
        <v>0</v>
      </c>
      <c r="L264" s="153">
        <v>937.65</v>
      </c>
      <c r="M264" s="153">
        <v>12418.65</v>
      </c>
      <c r="N264" s="152"/>
      <c r="O264" s="154">
        <v>25</v>
      </c>
      <c r="P264" s="155">
        <v>287025</v>
      </c>
      <c r="Q264" s="155">
        <v>0</v>
      </c>
      <c r="R264" s="155">
        <v>0</v>
      </c>
      <c r="S264" s="155">
        <v>23450</v>
      </c>
      <c r="T264" s="112">
        <v>310500</v>
      </c>
      <c r="U264" s="156"/>
      <c r="V264" s="157">
        <v>0</v>
      </c>
      <c r="W264" s="155">
        <v>0</v>
      </c>
      <c r="X264" s="155">
        <v>0.09</v>
      </c>
      <c r="Y264" s="155">
        <v>1.7767930701945239E-2</v>
      </c>
      <c r="Z264" s="155">
        <v>0</v>
      </c>
      <c r="AA264" s="158"/>
      <c r="AB264" s="157">
        <v>0</v>
      </c>
      <c r="AC264" s="157">
        <v>0</v>
      </c>
      <c r="AD264" s="155">
        <v>0</v>
      </c>
      <c r="AE264" s="155">
        <v>0</v>
      </c>
      <c r="AF264" s="155">
        <v>0</v>
      </c>
      <c r="AG264" s="159"/>
    </row>
    <row r="265" spans="1:33" ht="12.6" customHeight="1" x14ac:dyDescent="0.25">
      <c r="A265" s="104">
        <v>440</v>
      </c>
      <c r="B265" s="102">
        <v>440149211</v>
      </c>
      <c r="C265" s="103" t="s">
        <v>509</v>
      </c>
      <c r="D265" s="104">
        <v>149</v>
      </c>
      <c r="E265" s="103" t="s">
        <v>181</v>
      </c>
      <c r="F265" s="104">
        <v>211</v>
      </c>
      <c r="G265" s="161" t="s">
        <v>243</v>
      </c>
      <c r="H265" s="152"/>
      <c r="I265" s="153">
        <v>11399</v>
      </c>
      <c r="J265" s="153">
        <v>2149</v>
      </c>
      <c r="K265" s="153">
        <v>0</v>
      </c>
      <c r="L265" s="153">
        <v>937.65</v>
      </c>
      <c r="M265" s="153">
        <v>14485.65</v>
      </c>
      <c r="N265" s="152"/>
      <c r="O265" s="154">
        <v>1</v>
      </c>
      <c r="P265" s="155">
        <v>13548</v>
      </c>
      <c r="Q265" s="155">
        <v>0</v>
      </c>
      <c r="R265" s="155">
        <v>0</v>
      </c>
      <c r="S265" s="155">
        <v>938</v>
      </c>
      <c r="T265" s="112">
        <v>14487</v>
      </c>
      <c r="U265" s="156"/>
      <c r="V265" s="157">
        <v>0</v>
      </c>
      <c r="W265" s="155">
        <v>0</v>
      </c>
      <c r="X265" s="155">
        <v>0.09</v>
      </c>
      <c r="Y265" s="155">
        <v>1.4844334898900947E-3</v>
      </c>
      <c r="Z265" s="155">
        <v>0</v>
      </c>
      <c r="AA265" s="158"/>
      <c r="AB265" s="157">
        <v>0</v>
      </c>
      <c r="AC265" s="157">
        <v>0</v>
      </c>
      <c r="AD265" s="155">
        <v>0</v>
      </c>
      <c r="AE265" s="155">
        <v>0</v>
      </c>
      <c r="AF265" s="155">
        <v>0</v>
      </c>
      <c r="AG265" s="159"/>
    </row>
    <row r="266" spans="1:33" ht="12.6" customHeight="1" x14ac:dyDescent="0.25">
      <c r="A266" s="104">
        <v>440</v>
      </c>
      <c r="B266" s="102">
        <v>440149745</v>
      </c>
      <c r="C266" s="103" t="s">
        <v>509</v>
      </c>
      <c r="D266" s="104">
        <v>149</v>
      </c>
      <c r="E266" s="103" t="s">
        <v>181</v>
      </c>
      <c r="F266" s="104">
        <v>745</v>
      </c>
      <c r="G266" s="161" t="s">
        <v>429</v>
      </c>
      <c r="H266" s="152"/>
      <c r="I266" s="153">
        <v>10309.661909230215</v>
      </c>
      <c r="J266" s="153">
        <v>4506</v>
      </c>
      <c r="K266" s="153">
        <v>0</v>
      </c>
      <c r="L266" s="153">
        <v>937.65</v>
      </c>
      <c r="M266" s="153">
        <v>15753.311909230215</v>
      </c>
      <c r="N266" s="152"/>
      <c r="O266" s="154">
        <v>1</v>
      </c>
      <c r="P266" s="155">
        <v>14816</v>
      </c>
      <c r="Q266" s="155">
        <v>0</v>
      </c>
      <c r="R266" s="155">
        <v>0</v>
      </c>
      <c r="S266" s="155">
        <v>938</v>
      </c>
      <c r="T266" s="112">
        <v>15755</v>
      </c>
      <c r="U266" s="156"/>
      <c r="V266" s="157">
        <v>0</v>
      </c>
      <c r="W266" s="155">
        <v>0</v>
      </c>
      <c r="X266" s="155">
        <v>0.09</v>
      </c>
      <c r="Y266" s="155">
        <v>1.0281470227995509E-2</v>
      </c>
      <c r="Z266" s="155">
        <v>0</v>
      </c>
      <c r="AA266" s="158"/>
      <c r="AB266" s="157">
        <v>0</v>
      </c>
      <c r="AC266" s="157">
        <v>0</v>
      </c>
      <c r="AD266" s="155">
        <v>0</v>
      </c>
      <c r="AE266" s="155">
        <v>0</v>
      </c>
      <c r="AF266" s="155">
        <v>0</v>
      </c>
      <c r="AG266" s="159"/>
    </row>
    <row r="267" spans="1:33" ht="12.6" customHeight="1" x14ac:dyDescent="0.25">
      <c r="A267" s="104">
        <v>441</v>
      </c>
      <c r="B267" s="102">
        <v>441281005</v>
      </c>
      <c r="C267" s="103" t="s">
        <v>510</v>
      </c>
      <c r="D267" s="104">
        <v>281</v>
      </c>
      <c r="E267" s="103" t="s">
        <v>313</v>
      </c>
      <c r="F267" s="104">
        <v>5</v>
      </c>
      <c r="G267" s="161" t="s">
        <v>37</v>
      </c>
      <c r="H267" s="152"/>
      <c r="I267" s="153">
        <v>13640</v>
      </c>
      <c r="J267" s="153">
        <v>5988</v>
      </c>
      <c r="K267" s="153">
        <v>0</v>
      </c>
      <c r="L267" s="153">
        <v>937.65</v>
      </c>
      <c r="M267" s="153">
        <v>20565.650000000001</v>
      </c>
      <c r="N267" s="152"/>
      <c r="O267" s="154">
        <v>1</v>
      </c>
      <c r="P267" s="155">
        <v>19628</v>
      </c>
      <c r="Q267" s="155">
        <v>0</v>
      </c>
      <c r="R267" s="155">
        <v>0</v>
      </c>
      <c r="S267" s="155">
        <v>938</v>
      </c>
      <c r="T267" s="112">
        <v>20567</v>
      </c>
      <c r="U267" s="156"/>
      <c r="V267" s="157">
        <v>0</v>
      </c>
      <c r="W267" s="155">
        <v>0</v>
      </c>
      <c r="X267" s="155">
        <v>0.09</v>
      </c>
      <c r="Y267" s="155">
        <v>1.2596938176825339E-2</v>
      </c>
      <c r="Z267" s="155">
        <v>0</v>
      </c>
      <c r="AA267" s="158"/>
      <c r="AB267" s="157">
        <v>0</v>
      </c>
      <c r="AC267" s="157">
        <v>0</v>
      </c>
      <c r="AD267" s="155">
        <v>0</v>
      </c>
      <c r="AE267" s="155">
        <v>0</v>
      </c>
      <c r="AF267" s="155">
        <v>0</v>
      </c>
      <c r="AG267" s="159"/>
    </row>
    <row r="268" spans="1:33" ht="12.6" customHeight="1" x14ac:dyDescent="0.25">
      <c r="A268" s="104">
        <v>441</v>
      </c>
      <c r="B268" s="102">
        <v>441281061</v>
      </c>
      <c r="C268" s="103" t="s">
        <v>510</v>
      </c>
      <c r="D268" s="104">
        <v>281</v>
      </c>
      <c r="E268" s="103" t="s">
        <v>313</v>
      </c>
      <c r="F268" s="104">
        <v>61</v>
      </c>
      <c r="G268" s="161" t="s">
        <v>93</v>
      </c>
      <c r="H268" s="152"/>
      <c r="I268" s="153">
        <v>9839</v>
      </c>
      <c r="J268" s="153">
        <v>710</v>
      </c>
      <c r="K268" s="153">
        <v>0</v>
      </c>
      <c r="L268" s="153">
        <v>937.65</v>
      </c>
      <c r="M268" s="153">
        <v>11486.65</v>
      </c>
      <c r="N268" s="152"/>
      <c r="O268" s="154">
        <v>3</v>
      </c>
      <c r="P268" s="155">
        <v>31647</v>
      </c>
      <c r="Q268" s="155">
        <v>0</v>
      </c>
      <c r="R268" s="155">
        <v>0</v>
      </c>
      <c r="S268" s="155">
        <v>2814</v>
      </c>
      <c r="T268" s="112">
        <v>34464</v>
      </c>
      <c r="U268" s="156"/>
      <c r="V268" s="157">
        <v>0</v>
      </c>
      <c r="W268" s="155">
        <v>0</v>
      </c>
      <c r="X268" s="155">
        <v>0.09</v>
      </c>
      <c r="Y268" s="155">
        <v>3.4977102646383242E-2</v>
      </c>
      <c r="Z268" s="155">
        <v>0</v>
      </c>
      <c r="AA268" s="158"/>
      <c r="AB268" s="157">
        <v>0</v>
      </c>
      <c r="AC268" s="157">
        <v>0</v>
      </c>
      <c r="AD268" s="155">
        <v>0</v>
      </c>
      <c r="AE268" s="155">
        <v>0</v>
      </c>
      <c r="AF268" s="155">
        <v>0</v>
      </c>
      <c r="AG268" s="159"/>
    </row>
    <row r="269" spans="1:33" ht="12.6" customHeight="1" x14ac:dyDescent="0.25">
      <c r="A269" s="104">
        <v>441</v>
      </c>
      <c r="B269" s="102">
        <v>441281087</v>
      </c>
      <c r="C269" s="103" t="s">
        <v>510</v>
      </c>
      <c r="D269" s="104">
        <v>281</v>
      </c>
      <c r="E269" s="103" t="s">
        <v>313</v>
      </c>
      <c r="F269" s="104">
        <v>87</v>
      </c>
      <c r="G269" s="161" t="s">
        <v>119</v>
      </c>
      <c r="H269" s="152"/>
      <c r="I269" s="153">
        <v>10820</v>
      </c>
      <c r="J269" s="153">
        <v>3671</v>
      </c>
      <c r="K269" s="153">
        <v>0</v>
      </c>
      <c r="L269" s="153">
        <v>937.65</v>
      </c>
      <c r="M269" s="153">
        <v>15428.65</v>
      </c>
      <c r="N269" s="152"/>
      <c r="O269" s="154">
        <v>2</v>
      </c>
      <c r="P269" s="155">
        <v>28982</v>
      </c>
      <c r="Q269" s="155">
        <v>0</v>
      </c>
      <c r="R269" s="155">
        <v>0</v>
      </c>
      <c r="S269" s="155">
        <v>1876</v>
      </c>
      <c r="T269" s="112">
        <v>30860</v>
      </c>
      <c r="U269" s="156"/>
      <c r="V269" s="157">
        <v>0</v>
      </c>
      <c r="W269" s="155">
        <v>0</v>
      </c>
      <c r="X269" s="155">
        <v>0.09</v>
      </c>
      <c r="Y269" s="155">
        <v>4.3761594574675397E-3</v>
      </c>
      <c r="Z269" s="155">
        <v>0</v>
      </c>
      <c r="AA269" s="158"/>
      <c r="AB269" s="157">
        <v>0</v>
      </c>
      <c r="AC269" s="157">
        <v>0</v>
      </c>
      <c r="AD269" s="155">
        <v>0</v>
      </c>
      <c r="AE269" s="155">
        <v>0</v>
      </c>
      <c r="AF269" s="155">
        <v>0</v>
      </c>
      <c r="AG269" s="159"/>
    </row>
    <row r="270" spans="1:33" ht="12.6" customHeight="1" x14ac:dyDescent="0.25">
      <c r="A270" s="104">
        <v>441</v>
      </c>
      <c r="B270" s="102">
        <v>441281137</v>
      </c>
      <c r="C270" s="103" t="s">
        <v>510</v>
      </c>
      <c r="D270" s="104">
        <v>281</v>
      </c>
      <c r="E270" s="103" t="s">
        <v>313</v>
      </c>
      <c r="F270" s="104">
        <v>137</v>
      </c>
      <c r="G270" s="161" t="s">
        <v>169</v>
      </c>
      <c r="H270" s="152"/>
      <c r="I270" s="153">
        <v>13645</v>
      </c>
      <c r="J270" s="153">
        <v>0</v>
      </c>
      <c r="K270" s="153">
        <v>0</v>
      </c>
      <c r="L270" s="153">
        <v>937.65</v>
      </c>
      <c r="M270" s="153">
        <v>14582.65</v>
      </c>
      <c r="N270" s="152"/>
      <c r="O270" s="154">
        <v>2</v>
      </c>
      <c r="P270" s="155">
        <v>27290</v>
      </c>
      <c r="Q270" s="155">
        <v>0</v>
      </c>
      <c r="R270" s="155">
        <v>0</v>
      </c>
      <c r="S270" s="155">
        <v>1876</v>
      </c>
      <c r="T270" s="112">
        <v>29168</v>
      </c>
      <c r="U270" s="156"/>
      <c r="V270" s="157">
        <v>0</v>
      </c>
      <c r="W270" s="155">
        <v>0</v>
      </c>
      <c r="X270" s="155">
        <v>0.09</v>
      </c>
      <c r="Y270" s="155">
        <v>0.11969981158559011</v>
      </c>
      <c r="Z270" s="155">
        <v>0</v>
      </c>
      <c r="AA270" s="158"/>
      <c r="AB270" s="157">
        <v>0</v>
      </c>
      <c r="AC270" s="157">
        <v>0</v>
      </c>
      <c r="AD270" s="155">
        <v>0</v>
      </c>
      <c r="AE270" s="155">
        <v>0</v>
      </c>
      <c r="AF270" s="155">
        <v>0</v>
      </c>
      <c r="AG270" s="159"/>
    </row>
    <row r="271" spans="1:33" ht="12.6" customHeight="1" x14ac:dyDescent="0.25">
      <c r="A271" s="104">
        <v>441</v>
      </c>
      <c r="B271" s="102">
        <v>441281159</v>
      </c>
      <c r="C271" s="103" t="s">
        <v>510</v>
      </c>
      <c r="D271" s="104">
        <v>281</v>
      </c>
      <c r="E271" s="103" t="s">
        <v>313</v>
      </c>
      <c r="F271" s="104">
        <v>159</v>
      </c>
      <c r="G271" s="161" t="s">
        <v>191</v>
      </c>
      <c r="H271" s="152"/>
      <c r="I271" s="153">
        <v>11965</v>
      </c>
      <c r="J271" s="153">
        <v>5275</v>
      </c>
      <c r="K271" s="153">
        <v>0</v>
      </c>
      <c r="L271" s="153">
        <v>937.65</v>
      </c>
      <c r="M271" s="153">
        <v>18177.650000000001</v>
      </c>
      <c r="N271" s="152"/>
      <c r="O271" s="154">
        <v>2</v>
      </c>
      <c r="P271" s="155">
        <v>34480</v>
      </c>
      <c r="Q271" s="155">
        <v>0</v>
      </c>
      <c r="R271" s="155">
        <v>0</v>
      </c>
      <c r="S271" s="155">
        <v>1876</v>
      </c>
      <c r="T271" s="112">
        <v>36358</v>
      </c>
      <c r="U271" s="156"/>
      <c r="V271" s="157">
        <v>0</v>
      </c>
      <c r="W271" s="155">
        <v>0</v>
      </c>
      <c r="X271" s="155">
        <v>0.09</v>
      </c>
      <c r="Y271" s="155">
        <v>3.4115124495654962E-3</v>
      </c>
      <c r="Z271" s="155">
        <v>0</v>
      </c>
      <c r="AA271" s="158"/>
      <c r="AB271" s="157">
        <v>0</v>
      </c>
      <c r="AC271" s="157">
        <v>0</v>
      </c>
      <c r="AD271" s="155">
        <v>0</v>
      </c>
      <c r="AE271" s="155">
        <v>0</v>
      </c>
      <c r="AF271" s="155">
        <v>0</v>
      </c>
      <c r="AG271" s="159"/>
    </row>
    <row r="272" spans="1:33" ht="12.6" customHeight="1" x14ac:dyDescent="0.25">
      <c r="A272" s="104">
        <v>441</v>
      </c>
      <c r="B272" s="102">
        <v>441281161</v>
      </c>
      <c r="C272" s="103" t="s">
        <v>510</v>
      </c>
      <c r="D272" s="104">
        <v>281</v>
      </c>
      <c r="E272" s="103" t="s">
        <v>313</v>
      </c>
      <c r="F272" s="104">
        <v>161</v>
      </c>
      <c r="G272" s="161" t="s">
        <v>193</v>
      </c>
      <c r="H272" s="152"/>
      <c r="I272" s="153">
        <v>12070</v>
      </c>
      <c r="J272" s="153">
        <v>4722</v>
      </c>
      <c r="K272" s="153">
        <v>0</v>
      </c>
      <c r="L272" s="153">
        <v>937.65</v>
      </c>
      <c r="M272" s="153">
        <v>17729.650000000001</v>
      </c>
      <c r="N272" s="152"/>
      <c r="O272" s="154">
        <v>6</v>
      </c>
      <c r="P272" s="155">
        <v>100752</v>
      </c>
      <c r="Q272" s="155">
        <v>0</v>
      </c>
      <c r="R272" s="155">
        <v>0</v>
      </c>
      <c r="S272" s="155">
        <v>5628</v>
      </c>
      <c r="T272" s="112">
        <v>106386</v>
      </c>
      <c r="U272" s="156"/>
      <c r="V272" s="157">
        <v>0</v>
      </c>
      <c r="W272" s="155">
        <v>0</v>
      </c>
      <c r="X272" s="155">
        <v>0.09</v>
      </c>
      <c r="Y272" s="155">
        <v>1.0975014078450012E-2</v>
      </c>
      <c r="Z272" s="155">
        <v>0</v>
      </c>
      <c r="AA272" s="158"/>
      <c r="AB272" s="157">
        <v>0</v>
      </c>
      <c r="AC272" s="157">
        <v>0</v>
      </c>
      <c r="AD272" s="155">
        <v>0</v>
      </c>
      <c r="AE272" s="155">
        <v>0</v>
      </c>
      <c r="AF272" s="155">
        <v>0</v>
      </c>
      <c r="AG272" s="159"/>
    </row>
    <row r="273" spans="1:33" ht="12.6" customHeight="1" x14ac:dyDescent="0.25">
      <c r="A273" s="104">
        <v>441</v>
      </c>
      <c r="B273" s="102">
        <v>441281191</v>
      </c>
      <c r="C273" s="103" t="s">
        <v>510</v>
      </c>
      <c r="D273" s="104">
        <v>281</v>
      </c>
      <c r="E273" s="103" t="s">
        <v>313</v>
      </c>
      <c r="F273" s="104">
        <v>191</v>
      </c>
      <c r="G273" s="161" t="s">
        <v>223</v>
      </c>
      <c r="H273" s="152"/>
      <c r="I273" s="153">
        <v>11061.025351431414</v>
      </c>
      <c r="J273" s="153">
        <v>4224</v>
      </c>
      <c r="K273" s="153">
        <v>0</v>
      </c>
      <c r="L273" s="153">
        <v>937.65</v>
      </c>
      <c r="M273" s="153">
        <v>16222.675351431413</v>
      </c>
      <c r="N273" s="152"/>
      <c r="O273" s="154">
        <v>2</v>
      </c>
      <c r="P273" s="155">
        <v>30570</v>
      </c>
      <c r="Q273" s="155">
        <v>0</v>
      </c>
      <c r="R273" s="155">
        <v>0</v>
      </c>
      <c r="S273" s="155">
        <v>1876</v>
      </c>
      <c r="T273" s="112">
        <v>32448</v>
      </c>
      <c r="U273" s="156"/>
      <c r="V273" s="157">
        <v>0</v>
      </c>
      <c r="W273" s="155">
        <v>0</v>
      </c>
      <c r="X273" s="155">
        <v>0.09</v>
      </c>
      <c r="Y273" s="155">
        <v>3.4549391283756822E-2</v>
      </c>
      <c r="Z273" s="155">
        <v>0</v>
      </c>
      <c r="AA273" s="158"/>
      <c r="AB273" s="157">
        <v>0</v>
      </c>
      <c r="AC273" s="157">
        <v>0</v>
      </c>
      <c r="AD273" s="155">
        <v>0</v>
      </c>
      <c r="AE273" s="155">
        <v>0</v>
      </c>
      <c r="AF273" s="155">
        <v>0</v>
      </c>
      <c r="AG273" s="159"/>
    </row>
    <row r="274" spans="1:33" ht="12.6" customHeight="1" x14ac:dyDescent="0.25">
      <c r="A274" s="104">
        <v>441</v>
      </c>
      <c r="B274" s="102">
        <v>441281227</v>
      </c>
      <c r="C274" s="103" t="s">
        <v>510</v>
      </c>
      <c r="D274" s="104">
        <v>281</v>
      </c>
      <c r="E274" s="103" t="s">
        <v>313</v>
      </c>
      <c r="F274" s="104">
        <v>227</v>
      </c>
      <c r="G274" s="161" t="s">
        <v>259</v>
      </c>
      <c r="H274" s="152"/>
      <c r="I274" s="153">
        <v>11015</v>
      </c>
      <c r="J274" s="153">
        <v>3185</v>
      </c>
      <c r="K274" s="153">
        <v>0</v>
      </c>
      <c r="L274" s="153">
        <v>937.65</v>
      </c>
      <c r="M274" s="153">
        <v>15137.65</v>
      </c>
      <c r="N274" s="152"/>
      <c r="O274" s="154">
        <v>2</v>
      </c>
      <c r="P274" s="155">
        <v>28400</v>
      </c>
      <c r="Q274" s="155">
        <v>0</v>
      </c>
      <c r="R274" s="155">
        <v>0</v>
      </c>
      <c r="S274" s="155">
        <v>1876</v>
      </c>
      <c r="T274" s="112">
        <v>30278</v>
      </c>
      <c r="U274" s="156"/>
      <c r="V274" s="157">
        <v>0</v>
      </c>
      <c r="W274" s="155">
        <v>0</v>
      </c>
      <c r="X274" s="155">
        <v>0.09</v>
      </c>
      <c r="Y274" s="155">
        <v>1.2362329974840719E-2</v>
      </c>
      <c r="Z274" s="155">
        <v>0</v>
      </c>
      <c r="AA274" s="158"/>
      <c r="AB274" s="157">
        <v>0</v>
      </c>
      <c r="AC274" s="157">
        <v>0</v>
      </c>
      <c r="AD274" s="155">
        <v>0</v>
      </c>
      <c r="AE274" s="155">
        <v>0</v>
      </c>
      <c r="AF274" s="155">
        <v>0</v>
      </c>
      <c r="AG274" s="159"/>
    </row>
    <row r="275" spans="1:33" ht="12.6" customHeight="1" x14ac:dyDescent="0.25">
      <c r="A275" s="104">
        <v>441</v>
      </c>
      <c r="B275" s="102">
        <v>441281281</v>
      </c>
      <c r="C275" s="103" t="s">
        <v>510</v>
      </c>
      <c r="D275" s="104">
        <v>281</v>
      </c>
      <c r="E275" s="103" t="s">
        <v>313</v>
      </c>
      <c r="F275" s="104">
        <v>281</v>
      </c>
      <c r="G275" s="161" t="s">
        <v>313</v>
      </c>
      <c r="H275" s="152"/>
      <c r="I275" s="153">
        <v>11588</v>
      </c>
      <c r="J275" s="153">
        <v>1</v>
      </c>
      <c r="K275" s="153">
        <v>0</v>
      </c>
      <c r="L275" s="153">
        <v>937.65</v>
      </c>
      <c r="M275" s="153">
        <v>12526.65</v>
      </c>
      <c r="N275" s="152"/>
      <c r="O275" s="154">
        <v>1552</v>
      </c>
      <c r="P275" s="155">
        <v>17986128</v>
      </c>
      <c r="Q275" s="155">
        <v>0</v>
      </c>
      <c r="R275" s="155">
        <v>0</v>
      </c>
      <c r="S275" s="155">
        <v>1455776</v>
      </c>
      <c r="T275" s="112">
        <v>19443456</v>
      </c>
      <c r="U275" s="156"/>
      <c r="V275" s="157">
        <v>0</v>
      </c>
      <c r="W275" s="155">
        <v>0</v>
      </c>
      <c r="X275" s="155">
        <v>0.09</v>
      </c>
      <c r="Y275" s="155">
        <v>0.13082598719238064</v>
      </c>
      <c r="Z275" s="155">
        <v>0</v>
      </c>
      <c r="AA275" s="158"/>
      <c r="AB275" s="157">
        <v>0</v>
      </c>
      <c r="AC275" s="157">
        <v>0</v>
      </c>
      <c r="AD275" s="155">
        <v>0</v>
      </c>
      <c r="AE275" s="155">
        <v>0</v>
      </c>
      <c r="AF275" s="155">
        <v>0</v>
      </c>
      <c r="AG275" s="159"/>
    </row>
    <row r="276" spans="1:33" ht="12.6" customHeight="1" x14ac:dyDescent="0.25">
      <c r="A276" s="104">
        <v>441</v>
      </c>
      <c r="B276" s="102">
        <v>441281332</v>
      </c>
      <c r="C276" s="103" t="s">
        <v>510</v>
      </c>
      <c r="D276" s="104">
        <v>281</v>
      </c>
      <c r="E276" s="103" t="s">
        <v>313</v>
      </c>
      <c r="F276" s="104">
        <v>332</v>
      </c>
      <c r="G276" s="161" t="s">
        <v>364</v>
      </c>
      <c r="H276" s="152"/>
      <c r="I276" s="153">
        <v>8785</v>
      </c>
      <c r="J276" s="153">
        <v>593</v>
      </c>
      <c r="K276" s="153">
        <v>0</v>
      </c>
      <c r="L276" s="153">
        <v>937.65</v>
      </c>
      <c r="M276" s="153">
        <v>10315.65</v>
      </c>
      <c r="N276" s="152"/>
      <c r="O276" s="154">
        <v>1</v>
      </c>
      <c r="P276" s="155">
        <v>9378</v>
      </c>
      <c r="Q276" s="155">
        <v>0</v>
      </c>
      <c r="R276" s="155">
        <v>0</v>
      </c>
      <c r="S276" s="155">
        <v>938</v>
      </c>
      <c r="T276" s="112">
        <v>10317</v>
      </c>
      <c r="U276" s="156"/>
      <c r="V276" s="157">
        <v>0</v>
      </c>
      <c r="W276" s="155">
        <v>0</v>
      </c>
      <c r="X276" s="155">
        <v>0.09</v>
      </c>
      <c r="Y276" s="155">
        <v>1.7069583664526225E-2</v>
      </c>
      <c r="Z276" s="155">
        <v>0</v>
      </c>
      <c r="AA276" s="158"/>
      <c r="AB276" s="157">
        <v>0</v>
      </c>
      <c r="AC276" s="157">
        <v>0</v>
      </c>
      <c r="AD276" s="155">
        <v>0</v>
      </c>
      <c r="AE276" s="155">
        <v>0</v>
      </c>
      <c r="AF276" s="155">
        <v>0</v>
      </c>
      <c r="AG276" s="159"/>
    </row>
    <row r="277" spans="1:33" ht="12.6" customHeight="1" x14ac:dyDescent="0.25">
      <c r="A277" s="104">
        <v>441</v>
      </c>
      <c r="B277" s="102">
        <v>441281680</v>
      </c>
      <c r="C277" s="103" t="s">
        <v>510</v>
      </c>
      <c r="D277" s="104">
        <v>281</v>
      </c>
      <c r="E277" s="103" t="s">
        <v>313</v>
      </c>
      <c r="F277" s="104">
        <v>680</v>
      </c>
      <c r="G277" s="161" t="s">
        <v>411</v>
      </c>
      <c r="H277" s="152"/>
      <c r="I277" s="153">
        <v>11418</v>
      </c>
      <c r="J277" s="153">
        <v>3790</v>
      </c>
      <c r="K277" s="153">
        <v>0</v>
      </c>
      <c r="L277" s="153">
        <v>937.65</v>
      </c>
      <c r="M277" s="153">
        <v>16145.65</v>
      </c>
      <c r="N277" s="152"/>
      <c r="O277" s="154">
        <v>1</v>
      </c>
      <c r="P277" s="155">
        <v>15208</v>
      </c>
      <c r="Q277" s="155">
        <v>0</v>
      </c>
      <c r="R277" s="155">
        <v>0</v>
      </c>
      <c r="S277" s="155">
        <v>938</v>
      </c>
      <c r="T277" s="112">
        <v>16147</v>
      </c>
      <c r="U277" s="156"/>
      <c r="V277" s="157">
        <v>0</v>
      </c>
      <c r="W277" s="155">
        <v>0</v>
      </c>
      <c r="X277" s="155">
        <v>0.09</v>
      </c>
      <c r="Y277" s="155">
        <v>2.3763308811937914E-3</v>
      </c>
      <c r="Z277" s="155">
        <v>0</v>
      </c>
      <c r="AA277" s="158"/>
      <c r="AB277" s="157">
        <v>0</v>
      </c>
      <c r="AC277" s="157">
        <v>0</v>
      </c>
      <c r="AD277" s="155">
        <v>0</v>
      </c>
      <c r="AE277" s="155">
        <v>0</v>
      </c>
      <c r="AF277" s="155">
        <v>0</v>
      </c>
      <c r="AG277" s="159"/>
    </row>
    <row r="278" spans="1:33" ht="12.6" customHeight="1" x14ac:dyDescent="0.25">
      <c r="A278" s="104">
        <v>444</v>
      </c>
      <c r="B278" s="102">
        <v>444035001</v>
      </c>
      <c r="C278" s="103" t="s">
        <v>511</v>
      </c>
      <c r="D278" s="104">
        <v>35</v>
      </c>
      <c r="E278" s="103" t="s">
        <v>67</v>
      </c>
      <c r="F278" s="104">
        <v>1</v>
      </c>
      <c r="G278" s="161" t="s">
        <v>33</v>
      </c>
      <c r="H278" s="152"/>
      <c r="I278" s="153">
        <v>9361</v>
      </c>
      <c r="J278" s="153">
        <v>1670</v>
      </c>
      <c r="K278" s="153">
        <v>0</v>
      </c>
      <c r="L278" s="153">
        <v>937.65</v>
      </c>
      <c r="M278" s="153">
        <v>11968.65</v>
      </c>
      <c r="N278" s="152"/>
      <c r="O278" s="154">
        <v>1</v>
      </c>
      <c r="P278" s="155">
        <v>11031</v>
      </c>
      <c r="Q278" s="155">
        <v>0</v>
      </c>
      <c r="R278" s="155">
        <v>0</v>
      </c>
      <c r="S278" s="155">
        <v>938</v>
      </c>
      <c r="T278" s="112">
        <v>11970</v>
      </c>
      <c r="U278" s="156"/>
      <c r="V278" s="157">
        <v>0</v>
      </c>
      <c r="W278" s="155">
        <v>0</v>
      </c>
      <c r="X278" s="155">
        <v>0.09</v>
      </c>
      <c r="Y278" s="155">
        <v>1.2621200321963627E-2</v>
      </c>
      <c r="Z278" s="155">
        <v>0</v>
      </c>
      <c r="AA278" s="158"/>
      <c r="AB278" s="157">
        <v>0</v>
      </c>
      <c r="AC278" s="157">
        <v>0</v>
      </c>
      <c r="AD278" s="155">
        <v>0</v>
      </c>
      <c r="AE278" s="155">
        <v>0</v>
      </c>
      <c r="AF278" s="155">
        <v>0</v>
      </c>
      <c r="AG278" s="159"/>
    </row>
    <row r="279" spans="1:33" ht="12.6" customHeight="1" x14ac:dyDescent="0.25">
      <c r="A279" s="104">
        <v>444</v>
      </c>
      <c r="B279" s="102">
        <v>444035035</v>
      </c>
      <c r="C279" s="103" t="s">
        <v>511</v>
      </c>
      <c r="D279" s="104">
        <v>35</v>
      </c>
      <c r="E279" s="103" t="s">
        <v>67</v>
      </c>
      <c r="F279" s="104">
        <v>35</v>
      </c>
      <c r="G279" s="161" t="s">
        <v>67</v>
      </c>
      <c r="H279" s="152"/>
      <c r="I279" s="153">
        <v>12447</v>
      </c>
      <c r="J279" s="153">
        <v>4465</v>
      </c>
      <c r="K279" s="153">
        <v>0</v>
      </c>
      <c r="L279" s="153">
        <v>937.65</v>
      </c>
      <c r="M279" s="153">
        <v>17849.650000000001</v>
      </c>
      <c r="N279" s="152"/>
      <c r="O279" s="154">
        <v>678</v>
      </c>
      <c r="P279" s="155">
        <v>11466336</v>
      </c>
      <c r="Q279" s="155">
        <v>0</v>
      </c>
      <c r="R279" s="155">
        <v>0</v>
      </c>
      <c r="S279" s="155">
        <v>635964</v>
      </c>
      <c r="T279" s="112">
        <v>12102978</v>
      </c>
      <c r="U279" s="156"/>
      <c r="V279" s="157">
        <v>0</v>
      </c>
      <c r="W279" s="155">
        <v>0</v>
      </c>
      <c r="X279" s="155">
        <v>0.09</v>
      </c>
      <c r="Y279" s="155">
        <v>0.15529279493918327</v>
      </c>
      <c r="Z279" s="155">
        <v>0</v>
      </c>
      <c r="AA279" s="158"/>
      <c r="AB279" s="157">
        <v>0</v>
      </c>
      <c r="AC279" s="157">
        <v>0</v>
      </c>
      <c r="AD279" s="155">
        <v>0</v>
      </c>
      <c r="AE279" s="155">
        <v>0</v>
      </c>
      <c r="AF279" s="155">
        <v>0</v>
      </c>
      <c r="AG279" s="159"/>
    </row>
    <row r="280" spans="1:33" ht="12.6" customHeight="1" x14ac:dyDescent="0.25">
      <c r="A280" s="104">
        <v>444</v>
      </c>
      <c r="B280" s="102">
        <v>444035044</v>
      </c>
      <c r="C280" s="103" t="s">
        <v>511</v>
      </c>
      <c r="D280" s="104">
        <v>35</v>
      </c>
      <c r="E280" s="103" t="s">
        <v>67</v>
      </c>
      <c r="F280" s="104">
        <v>44</v>
      </c>
      <c r="G280" s="161" t="s">
        <v>76</v>
      </c>
      <c r="H280" s="152"/>
      <c r="I280" s="153">
        <v>9361</v>
      </c>
      <c r="J280" s="153">
        <v>40</v>
      </c>
      <c r="K280" s="153">
        <v>0</v>
      </c>
      <c r="L280" s="153">
        <v>937.65</v>
      </c>
      <c r="M280" s="153">
        <v>10338.65</v>
      </c>
      <c r="N280" s="152"/>
      <c r="O280" s="154">
        <v>3</v>
      </c>
      <c r="P280" s="155">
        <v>28203</v>
      </c>
      <c r="Q280" s="155">
        <v>0</v>
      </c>
      <c r="R280" s="155">
        <v>0</v>
      </c>
      <c r="S280" s="155">
        <v>2814</v>
      </c>
      <c r="T280" s="112">
        <v>31020</v>
      </c>
      <c r="U280" s="156"/>
      <c r="V280" s="157">
        <v>0</v>
      </c>
      <c r="W280" s="155">
        <v>0</v>
      </c>
      <c r="X280" s="155">
        <v>0.09</v>
      </c>
      <c r="Y280" s="155">
        <v>6.5659390812220414E-2</v>
      </c>
      <c r="Z280" s="155">
        <v>0</v>
      </c>
      <c r="AA280" s="158"/>
      <c r="AB280" s="157">
        <v>0</v>
      </c>
      <c r="AC280" s="157">
        <v>0</v>
      </c>
      <c r="AD280" s="155">
        <v>0</v>
      </c>
      <c r="AE280" s="155">
        <v>0</v>
      </c>
      <c r="AF280" s="155">
        <v>0</v>
      </c>
      <c r="AG280" s="159"/>
    </row>
    <row r="281" spans="1:33" ht="12.6" customHeight="1" x14ac:dyDescent="0.25">
      <c r="A281" s="104">
        <v>444</v>
      </c>
      <c r="B281" s="102">
        <v>444035133</v>
      </c>
      <c r="C281" s="103" t="s">
        <v>511</v>
      </c>
      <c r="D281" s="104">
        <v>35</v>
      </c>
      <c r="E281" s="103" t="s">
        <v>67</v>
      </c>
      <c r="F281" s="104">
        <v>133</v>
      </c>
      <c r="G281" s="161" t="s">
        <v>165</v>
      </c>
      <c r="H281" s="152"/>
      <c r="I281" s="153">
        <v>11801.284612904081</v>
      </c>
      <c r="J281" s="153">
        <v>2320</v>
      </c>
      <c r="K281" s="153">
        <v>0</v>
      </c>
      <c r="L281" s="153">
        <v>937.65</v>
      </c>
      <c r="M281" s="153">
        <v>15058.93461290408</v>
      </c>
      <c r="N281" s="152"/>
      <c r="O281" s="154">
        <v>2</v>
      </c>
      <c r="P281" s="155">
        <v>28242</v>
      </c>
      <c r="Q281" s="155">
        <v>0</v>
      </c>
      <c r="R281" s="155">
        <v>0</v>
      </c>
      <c r="S281" s="155">
        <v>1876</v>
      </c>
      <c r="T281" s="112">
        <v>30120</v>
      </c>
      <c r="U281" s="156"/>
      <c r="V281" s="157">
        <v>0</v>
      </c>
      <c r="W281" s="155">
        <v>0</v>
      </c>
      <c r="X281" s="155">
        <v>0.09</v>
      </c>
      <c r="Y281" s="155">
        <v>3.1598145961991744E-2</v>
      </c>
      <c r="Z281" s="155">
        <v>0</v>
      </c>
      <c r="AA281" s="158"/>
      <c r="AB281" s="157">
        <v>0</v>
      </c>
      <c r="AC281" s="157">
        <v>0</v>
      </c>
      <c r="AD281" s="155">
        <v>0</v>
      </c>
      <c r="AE281" s="155">
        <v>0</v>
      </c>
      <c r="AF281" s="155">
        <v>0</v>
      </c>
      <c r="AG281" s="159"/>
    </row>
    <row r="282" spans="1:33" ht="12.6" customHeight="1" x14ac:dyDescent="0.25">
      <c r="A282" s="104">
        <v>444</v>
      </c>
      <c r="B282" s="102">
        <v>444035189</v>
      </c>
      <c r="C282" s="103" t="s">
        <v>511</v>
      </c>
      <c r="D282" s="104">
        <v>35</v>
      </c>
      <c r="E282" s="103" t="s">
        <v>67</v>
      </c>
      <c r="F282" s="104">
        <v>189</v>
      </c>
      <c r="G282" s="161" t="s">
        <v>221</v>
      </c>
      <c r="H282" s="152"/>
      <c r="I282" s="153">
        <v>10532.136865623679</v>
      </c>
      <c r="J282" s="153">
        <v>3935</v>
      </c>
      <c r="K282" s="153">
        <v>0</v>
      </c>
      <c r="L282" s="153">
        <v>937.65</v>
      </c>
      <c r="M282" s="153">
        <v>15404.786865623679</v>
      </c>
      <c r="N282" s="152"/>
      <c r="O282" s="154">
        <v>2</v>
      </c>
      <c r="P282" s="155">
        <v>28934</v>
      </c>
      <c r="Q282" s="155">
        <v>0</v>
      </c>
      <c r="R282" s="155">
        <v>0</v>
      </c>
      <c r="S282" s="155">
        <v>1876</v>
      </c>
      <c r="T282" s="112">
        <v>30812</v>
      </c>
      <c r="U282" s="156"/>
      <c r="V282" s="157">
        <v>0</v>
      </c>
      <c r="W282" s="155">
        <v>0</v>
      </c>
      <c r="X282" s="155">
        <v>0.09</v>
      </c>
      <c r="Y282" s="155">
        <v>1.1310285815657121E-3</v>
      </c>
      <c r="Z282" s="155">
        <v>0</v>
      </c>
      <c r="AA282" s="158"/>
      <c r="AB282" s="157">
        <v>0</v>
      </c>
      <c r="AC282" s="157">
        <v>0</v>
      </c>
      <c r="AD282" s="155">
        <v>0</v>
      </c>
      <c r="AE282" s="155">
        <v>0</v>
      </c>
      <c r="AF282" s="155">
        <v>0</v>
      </c>
      <c r="AG282" s="159"/>
    </row>
    <row r="283" spans="1:33" ht="12.6" customHeight="1" x14ac:dyDescent="0.25">
      <c r="A283" s="104">
        <v>444</v>
      </c>
      <c r="B283" s="102">
        <v>444035220</v>
      </c>
      <c r="C283" s="103" t="s">
        <v>511</v>
      </c>
      <c r="D283" s="104">
        <v>35</v>
      </c>
      <c r="E283" s="103" t="s">
        <v>67</v>
      </c>
      <c r="F283" s="104">
        <v>220</v>
      </c>
      <c r="G283" s="161" t="s">
        <v>252</v>
      </c>
      <c r="H283" s="152"/>
      <c r="I283" s="153">
        <v>7774</v>
      </c>
      <c r="J283" s="153">
        <v>3357</v>
      </c>
      <c r="K283" s="153">
        <v>0</v>
      </c>
      <c r="L283" s="153">
        <v>937.65</v>
      </c>
      <c r="M283" s="153">
        <v>12068.65</v>
      </c>
      <c r="N283" s="152"/>
      <c r="O283" s="154">
        <v>1</v>
      </c>
      <c r="P283" s="155">
        <v>11131</v>
      </c>
      <c r="Q283" s="155">
        <v>0</v>
      </c>
      <c r="R283" s="155">
        <v>0</v>
      </c>
      <c r="S283" s="155">
        <v>938</v>
      </c>
      <c r="T283" s="112">
        <v>12070</v>
      </c>
      <c r="U283" s="156"/>
      <c r="V283" s="157">
        <v>0</v>
      </c>
      <c r="W283" s="155">
        <v>0</v>
      </c>
      <c r="X283" s="155">
        <v>0.09</v>
      </c>
      <c r="Y283" s="155">
        <v>1.5440183740943523E-2</v>
      </c>
      <c r="Z283" s="155">
        <v>0</v>
      </c>
      <c r="AA283" s="158"/>
      <c r="AB283" s="157">
        <v>0</v>
      </c>
      <c r="AC283" s="157">
        <v>0</v>
      </c>
      <c r="AD283" s="155">
        <v>0</v>
      </c>
      <c r="AE283" s="155">
        <v>0</v>
      </c>
      <c r="AF283" s="155">
        <v>0</v>
      </c>
      <c r="AG283" s="159"/>
    </row>
    <row r="284" spans="1:33" ht="12.6" customHeight="1" x14ac:dyDescent="0.25">
      <c r="A284" s="104">
        <v>444</v>
      </c>
      <c r="B284" s="102">
        <v>444035243</v>
      </c>
      <c r="C284" s="103" t="s">
        <v>511</v>
      </c>
      <c r="D284" s="104">
        <v>35</v>
      </c>
      <c r="E284" s="103" t="s">
        <v>67</v>
      </c>
      <c r="F284" s="104">
        <v>243</v>
      </c>
      <c r="G284" s="161" t="s">
        <v>275</v>
      </c>
      <c r="H284" s="152"/>
      <c r="I284" s="153">
        <v>13081.185426445938</v>
      </c>
      <c r="J284" s="153">
        <v>3092</v>
      </c>
      <c r="K284" s="153">
        <v>0</v>
      </c>
      <c r="L284" s="153">
        <v>937.65</v>
      </c>
      <c r="M284" s="153">
        <v>17110.835426445938</v>
      </c>
      <c r="N284" s="152"/>
      <c r="O284" s="154">
        <v>1</v>
      </c>
      <c r="P284" s="155">
        <v>16173</v>
      </c>
      <c r="Q284" s="155">
        <v>0</v>
      </c>
      <c r="R284" s="155">
        <v>0</v>
      </c>
      <c r="S284" s="155">
        <v>938</v>
      </c>
      <c r="T284" s="112">
        <v>17112</v>
      </c>
      <c r="U284" s="156"/>
      <c r="V284" s="157">
        <v>0</v>
      </c>
      <c r="W284" s="155">
        <v>0</v>
      </c>
      <c r="X284" s="155">
        <v>0.09</v>
      </c>
      <c r="Y284" s="155">
        <v>5.231940623182595E-3</v>
      </c>
      <c r="Z284" s="155">
        <v>0</v>
      </c>
      <c r="AA284" s="158"/>
      <c r="AB284" s="157">
        <v>0</v>
      </c>
      <c r="AC284" s="157">
        <v>0</v>
      </c>
      <c r="AD284" s="155">
        <v>0</v>
      </c>
      <c r="AE284" s="155">
        <v>0</v>
      </c>
      <c r="AF284" s="155">
        <v>0</v>
      </c>
      <c r="AG284" s="159"/>
    </row>
    <row r="285" spans="1:33" ht="12.6" customHeight="1" x14ac:dyDescent="0.25">
      <c r="A285" s="104">
        <v>444</v>
      </c>
      <c r="B285" s="102">
        <v>444035244</v>
      </c>
      <c r="C285" s="103" t="s">
        <v>511</v>
      </c>
      <c r="D285" s="104">
        <v>35</v>
      </c>
      <c r="E285" s="103" t="s">
        <v>67</v>
      </c>
      <c r="F285" s="104">
        <v>244</v>
      </c>
      <c r="G285" s="161" t="s">
        <v>276</v>
      </c>
      <c r="H285" s="152"/>
      <c r="I285" s="153">
        <v>13412</v>
      </c>
      <c r="J285" s="153">
        <v>5001</v>
      </c>
      <c r="K285" s="153">
        <v>0</v>
      </c>
      <c r="L285" s="153">
        <v>937.65</v>
      </c>
      <c r="M285" s="153">
        <v>19350.650000000001</v>
      </c>
      <c r="N285" s="152"/>
      <c r="O285" s="154">
        <v>9</v>
      </c>
      <c r="P285" s="155">
        <v>165717</v>
      </c>
      <c r="Q285" s="155">
        <v>0</v>
      </c>
      <c r="R285" s="155">
        <v>0</v>
      </c>
      <c r="S285" s="155">
        <v>8442</v>
      </c>
      <c r="T285" s="112">
        <v>174168</v>
      </c>
      <c r="U285" s="156"/>
      <c r="V285" s="157">
        <v>0</v>
      </c>
      <c r="W285" s="155">
        <v>0</v>
      </c>
      <c r="X285" s="155">
        <v>0.09</v>
      </c>
      <c r="Y285" s="155">
        <v>0.11956945299035214</v>
      </c>
      <c r="Z285" s="155">
        <v>0</v>
      </c>
      <c r="AA285" s="158"/>
      <c r="AB285" s="157">
        <v>0</v>
      </c>
      <c r="AC285" s="157">
        <v>0</v>
      </c>
      <c r="AD285" s="155">
        <v>0</v>
      </c>
      <c r="AE285" s="155">
        <v>0</v>
      </c>
      <c r="AF285" s="155">
        <v>0</v>
      </c>
      <c r="AG285" s="159"/>
    </row>
    <row r="286" spans="1:33" ht="12.6" customHeight="1" x14ac:dyDescent="0.25">
      <c r="A286" s="104">
        <v>444</v>
      </c>
      <c r="B286" s="102">
        <v>444035248</v>
      </c>
      <c r="C286" s="103" t="s">
        <v>511</v>
      </c>
      <c r="D286" s="104">
        <v>35</v>
      </c>
      <c r="E286" s="103" t="s">
        <v>67</v>
      </c>
      <c r="F286" s="104">
        <v>248</v>
      </c>
      <c r="G286" s="161" t="s">
        <v>280</v>
      </c>
      <c r="H286" s="152"/>
      <c r="I286" s="153">
        <v>13080.948125085341</v>
      </c>
      <c r="J286" s="153">
        <v>807</v>
      </c>
      <c r="K286" s="153">
        <v>0</v>
      </c>
      <c r="L286" s="153">
        <v>937.65</v>
      </c>
      <c r="M286" s="153">
        <v>14825.59812508534</v>
      </c>
      <c r="N286" s="152"/>
      <c r="O286" s="154">
        <v>1</v>
      </c>
      <c r="P286" s="155">
        <v>13888</v>
      </c>
      <c r="Q286" s="155">
        <v>0</v>
      </c>
      <c r="R286" s="155">
        <v>0</v>
      </c>
      <c r="S286" s="155">
        <v>938</v>
      </c>
      <c r="T286" s="112">
        <v>14827</v>
      </c>
      <c r="U286" s="156"/>
      <c r="V286" s="157">
        <v>0</v>
      </c>
      <c r="W286" s="155">
        <v>0</v>
      </c>
      <c r="X286" s="155">
        <v>0.09</v>
      </c>
      <c r="Y286" s="155">
        <v>5.0541256721514598E-2</v>
      </c>
      <c r="Z286" s="155">
        <v>0</v>
      </c>
      <c r="AA286" s="158"/>
      <c r="AB286" s="157">
        <v>0</v>
      </c>
      <c r="AC286" s="157">
        <v>0</v>
      </c>
      <c r="AD286" s="155">
        <v>0</v>
      </c>
      <c r="AE286" s="155">
        <v>0</v>
      </c>
      <c r="AF286" s="155">
        <v>0</v>
      </c>
      <c r="AG286" s="159"/>
    </row>
    <row r="287" spans="1:33" ht="12.6" customHeight="1" x14ac:dyDescent="0.25">
      <c r="A287" s="104">
        <v>444</v>
      </c>
      <c r="B287" s="102">
        <v>444035336</v>
      </c>
      <c r="C287" s="103" t="s">
        <v>511</v>
      </c>
      <c r="D287" s="104">
        <v>35</v>
      </c>
      <c r="E287" s="103" t="s">
        <v>67</v>
      </c>
      <c r="F287" s="104">
        <v>336</v>
      </c>
      <c r="G287" s="161" t="s">
        <v>368</v>
      </c>
      <c r="H287" s="152"/>
      <c r="I287" s="153">
        <v>9545</v>
      </c>
      <c r="J287" s="153">
        <v>3190</v>
      </c>
      <c r="K287" s="153">
        <v>0</v>
      </c>
      <c r="L287" s="153">
        <v>937.65</v>
      </c>
      <c r="M287" s="153">
        <v>13672.65</v>
      </c>
      <c r="N287" s="152"/>
      <c r="O287" s="154">
        <v>5</v>
      </c>
      <c r="P287" s="155">
        <v>63675</v>
      </c>
      <c r="Q287" s="155">
        <v>0</v>
      </c>
      <c r="R287" s="155">
        <v>0</v>
      </c>
      <c r="S287" s="155">
        <v>4690</v>
      </c>
      <c r="T287" s="112">
        <v>68370</v>
      </c>
      <c r="U287" s="156"/>
      <c r="V287" s="157">
        <v>0</v>
      </c>
      <c r="W287" s="155">
        <v>0</v>
      </c>
      <c r="X287" s="155">
        <v>0.09</v>
      </c>
      <c r="Y287" s="155">
        <v>4.1906779458009684E-2</v>
      </c>
      <c r="Z287" s="155">
        <v>0</v>
      </c>
      <c r="AA287" s="158"/>
      <c r="AB287" s="157">
        <v>0</v>
      </c>
      <c r="AC287" s="157">
        <v>0</v>
      </c>
      <c r="AD287" s="155">
        <v>0</v>
      </c>
      <c r="AE287" s="155">
        <v>0</v>
      </c>
      <c r="AF287" s="155">
        <v>0</v>
      </c>
      <c r="AG287" s="159"/>
    </row>
    <row r="288" spans="1:33" ht="12.6" customHeight="1" x14ac:dyDescent="0.25">
      <c r="A288" s="104">
        <v>445</v>
      </c>
      <c r="B288" s="102">
        <v>445348017</v>
      </c>
      <c r="C288" s="103" t="s">
        <v>512</v>
      </c>
      <c r="D288" s="104">
        <v>348</v>
      </c>
      <c r="E288" s="103" t="s">
        <v>380</v>
      </c>
      <c r="F288" s="104">
        <v>17</v>
      </c>
      <c r="G288" s="161" t="s">
        <v>49</v>
      </c>
      <c r="H288" s="152"/>
      <c r="I288" s="153">
        <v>11670</v>
      </c>
      <c r="J288" s="153">
        <v>3062</v>
      </c>
      <c r="K288" s="153">
        <v>0</v>
      </c>
      <c r="L288" s="153">
        <v>937.65</v>
      </c>
      <c r="M288" s="153">
        <v>15669.65</v>
      </c>
      <c r="N288" s="152"/>
      <c r="O288" s="154">
        <v>8</v>
      </c>
      <c r="P288" s="155">
        <v>117856</v>
      </c>
      <c r="Q288" s="155">
        <v>0</v>
      </c>
      <c r="R288" s="155">
        <v>0</v>
      </c>
      <c r="S288" s="155">
        <v>7504</v>
      </c>
      <c r="T288" s="112">
        <v>125368</v>
      </c>
      <c r="U288" s="156"/>
      <c r="V288" s="157">
        <v>0</v>
      </c>
      <c r="W288" s="155">
        <v>0</v>
      </c>
      <c r="X288" s="155">
        <v>0.09</v>
      </c>
      <c r="Y288" s="155">
        <v>5.0028417000177816E-3</v>
      </c>
      <c r="Z288" s="155">
        <v>0</v>
      </c>
      <c r="AA288" s="158"/>
      <c r="AB288" s="157">
        <v>0</v>
      </c>
      <c r="AC288" s="157">
        <v>0</v>
      </c>
      <c r="AD288" s="155">
        <v>0</v>
      </c>
      <c r="AE288" s="155">
        <v>0</v>
      </c>
      <c r="AF288" s="155">
        <v>0</v>
      </c>
      <c r="AG288" s="159"/>
    </row>
    <row r="289" spans="1:33" ht="12.6" customHeight="1" x14ac:dyDescent="0.25">
      <c r="A289" s="104">
        <v>445</v>
      </c>
      <c r="B289" s="102">
        <v>445348064</v>
      </c>
      <c r="C289" s="103" t="s">
        <v>512</v>
      </c>
      <c r="D289" s="104">
        <v>348</v>
      </c>
      <c r="E289" s="103" t="s">
        <v>380</v>
      </c>
      <c r="F289" s="104">
        <v>64</v>
      </c>
      <c r="G289" s="161" t="s">
        <v>96</v>
      </c>
      <c r="H289" s="152"/>
      <c r="I289" s="153">
        <v>10556</v>
      </c>
      <c r="J289" s="153">
        <v>1750</v>
      </c>
      <c r="K289" s="153">
        <v>0</v>
      </c>
      <c r="L289" s="153">
        <v>937.65</v>
      </c>
      <c r="M289" s="153">
        <v>13243.65</v>
      </c>
      <c r="N289" s="152"/>
      <c r="O289" s="154">
        <v>2</v>
      </c>
      <c r="P289" s="155">
        <v>24612</v>
      </c>
      <c r="Q289" s="155">
        <v>0</v>
      </c>
      <c r="R289" s="155">
        <v>0</v>
      </c>
      <c r="S289" s="155">
        <v>1876</v>
      </c>
      <c r="T289" s="112">
        <v>26490</v>
      </c>
      <c r="U289" s="156"/>
      <c r="V289" s="157">
        <v>0</v>
      </c>
      <c r="W289" s="155">
        <v>0</v>
      </c>
      <c r="X289" s="155">
        <v>0.09</v>
      </c>
      <c r="Y289" s="155">
        <v>3.2792375421891271E-2</v>
      </c>
      <c r="Z289" s="155">
        <v>0</v>
      </c>
      <c r="AA289" s="158"/>
      <c r="AB289" s="157">
        <v>0</v>
      </c>
      <c r="AC289" s="157">
        <v>0</v>
      </c>
      <c r="AD289" s="155">
        <v>0</v>
      </c>
      <c r="AE289" s="155">
        <v>0</v>
      </c>
      <c r="AF289" s="155">
        <v>0</v>
      </c>
      <c r="AG289" s="159"/>
    </row>
    <row r="290" spans="1:33" ht="12.6" customHeight="1" x14ac:dyDescent="0.25">
      <c r="A290" s="104">
        <v>445</v>
      </c>
      <c r="B290" s="102">
        <v>445348097</v>
      </c>
      <c r="C290" s="103" t="s">
        <v>512</v>
      </c>
      <c r="D290" s="104">
        <v>348</v>
      </c>
      <c r="E290" s="103" t="s">
        <v>380</v>
      </c>
      <c r="F290" s="104">
        <v>97</v>
      </c>
      <c r="G290" s="161" t="s">
        <v>129</v>
      </c>
      <c r="H290" s="152"/>
      <c r="I290" s="153">
        <v>12986.041569496731</v>
      </c>
      <c r="J290" s="153">
        <v>0</v>
      </c>
      <c r="K290" s="153">
        <v>0</v>
      </c>
      <c r="L290" s="153">
        <v>937.65</v>
      </c>
      <c r="M290" s="153">
        <v>13923.69156949673</v>
      </c>
      <c r="N290" s="152"/>
      <c r="O290" s="154">
        <v>1</v>
      </c>
      <c r="P290" s="155">
        <v>12986</v>
      </c>
      <c r="Q290" s="155">
        <v>0</v>
      </c>
      <c r="R290" s="155">
        <v>0</v>
      </c>
      <c r="S290" s="155">
        <v>938</v>
      </c>
      <c r="T290" s="112">
        <v>13925</v>
      </c>
      <c r="U290" s="156"/>
      <c r="V290" s="157">
        <v>0</v>
      </c>
      <c r="W290" s="155">
        <v>0</v>
      </c>
      <c r="X290" s="155">
        <v>0.09</v>
      </c>
      <c r="Y290" s="155">
        <v>3.5448163931811508E-2</v>
      </c>
      <c r="Z290" s="155">
        <v>0</v>
      </c>
      <c r="AA290" s="158"/>
      <c r="AB290" s="157">
        <v>0</v>
      </c>
      <c r="AC290" s="157">
        <v>0</v>
      </c>
      <c r="AD290" s="155">
        <v>0</v>
      </c>
      <c r="AE290" s="155">
        <v>0</v>
      </c>
      <c r="AF290" s="155">
        <v>0</v>
      </c>
      <c r="AG290" s="159"/>
    </row>
    <row r="291" spans="1:33" ht="12.6" customHeight="1" x14ac:dyDescent="0.25">
      <c r="A291" s="104">
        <v>445</v>
      </c>
      <c r="B291" s="102">
        <v>445348110</v>
      </c>
      <c r="C291" s="103" t="s">
        <v>512</v>
      </c>
      <c r="D291" s="104">
        <v>348</v>
      </c>
      <c r="E291" s="103" t="s">
        <v>380</v>
      </c>
      <c r="F291" s="104">
        <v>110</v>
      </c>
      <c r="G291" s="161" t="s">
        <v>142</v>
      </c>
      <c r="H291" s="152"/>
      <c r="I291" s="153">
        <v>9123</v>
      </c>
      <c r="J291" s="153">
        <v>1852</v>
      </c>
      <c r="K291" s="153">
        <v>0</v>
      </c>
      <c r="L291" s="153">
        <v>937.65</v>
      </c>
      <c r="M291" s="153">
        <v>11912.65</v>
      </c>
      <c r="N291" s="152"/>
      <c r="O291" s="154">
        <v>2</v>
      </c>
      <c r="P291" s="155">
        <v>21950</v>
      </c>
      <c r="Q291" s="155">
        <v>0</v>
      </c>
      <c r="R291" s="155">
        <v>0</v>
      </c>
      <c r="S291" s="155">
        <v>1876</v>
      </c>
      <c r="T291" s="112">
        <v>23828</v>
      </c>
      <c r="U291" s="156"/>
      <c r="V291" s="157">
        <v>0</v>
      </c>
      <c r="W291" s="155">
        <v>0</v>
      </c>
      <c r="X291" s="155">
        <v>0.09</v>
      </c>
      <c r="Y291" s="155">
        <v>8.2471439248831078E-3</v>
      </c>
      <c r="Z291" s="155">
        <v>0</v>
      </c>
      <c r="AA291" s="158"/>
      <c r="AB291" s="157">
        <v>0</v>
      </c>
      <c r="AC291" s="157">
        <v>0</v>
      </c>
      <c r="AD291" s="155">
        <v>0</v>
      </c>
      <c r="AE291" s="155">
        <v>0</v>
      </c>
      <c r="AF291" s="155">
        <v>0</v>
      </c>
      <c r="AG291" s="159"/>
    </row>
    <row r="292" spans="1:33" ht="12.6" customHeight="1" x14ac:dyDescent="0.25">
      <c r="A292" s="104">
        <v>445</v>
      </c>
      <c r="B292" s="102">
        <v>445348151</v>
      </c>
      <c r="C292" s="103" t="s">
        <v>512</v>
      </c>
      <c r="D292" s="104">
        <v>348</v>
      </c>
      <c r="E292" s="103" t="s">
        <v>380</v>
      </c>
      <c r="F292" s="104">
        <v>151</v>
      </c>
      <c r="G292" s="161" t="s">
        <v>183</v>
      </c>
      <c r="H292" s="152"/>
      <c r="I292" s="153">
        <v>10096</v>
      </c>
      <c r="J292" s="153">
        <v>1520</v>
      </c>
      <c r="K292" s="153">
        <v>0</v>
      </c>
      <c r="L292" s="153">
        <v>937.65</v>
      </c>
      <c r="M292" s="153">
        <v>12553.65</v>
      </c>
      <c r="N292" s="152"/>
      <c r="O292" s="154">
        <v>18</v>
      </c>
      <c r="P292" s="155">
        <v>209088</v>
      </c>
      <c r="Q292" s="155">
        <v>0</v>
      </c>
      <c r="R292" s="155">
        <v>0</v>
      </c>
      <c r="S292" s="155">
        <v>16884</v>
      </c>
      <c r="T292" s="112">
        <v>225990</v>
      </c>
      <c r="U292" s="156"/>
      <c r="V292" s="157">
        <v>0</v>
      </c>
      <c r="W292" s="155">
        <v>0</v>
      </c>
      <c r="X292" s="155">
        <v>0.09</v>
      </c>
      <c r="Y292" s="155">
        <v>1.2404677979106033E-2</v>
      </c>
      <c r="Z292" s="155">
        <v>0</v>
      </c>
      <c r="AA292" s="158"/>
      <c r="AB292" s="157">
        <v>0</v>
      </c>
      <c r="AC292" s="157">
        <v>0</v>
      </c>
      <c r="AD292" s="155">
        <v>0</v>
      </c>
      <c r="AE292" s="155">
        <v>0</v>
      </c>
      <c r="AF292" s="155">
        <v>0</v>
      </c>
      <c r="AG292" s="159"/>
    </row>
    <row r="293" spans="1:33" ht="12.6" customHeight="1" x14ac:dyDescent="0.25">
      <c r="A293" s="104">
        <v>445</v>
      </c>
      <c r="B293" s="102">
        <v>445348186</v>
      </c>
      <c r="C293" s="103" t="s">
        <v>512</v>
      </c>
      <c r="D293" s="104">
        <v>348</v>
      </c>
      <c r="E293" s="103" t="s">
        <v>380</v>
      </c>
      <c r="F293" s="104">
        <v>186</v>
      </c>
      <c r="G293" s="161" t="s">
        <v>218</v>
      </c>
      <c r="H293" s="152"/>
      <c r="I293" s="153">
        <v>11907</v>
      </c>
      <c r="J293" s="153">
        <v>4708</v>
      </c>
      <c r="K293" s="153">
        <v>0</v>
      </c>
      <c r="L293" s="153">
        <v>937.65</v>
      </c>
      <c r="M293" s="153">
        <v>17552.650000000001</v>
      </c>
      <c r="N293" s="152"/>
      <c r="O293" s="154">
        <v>5</v>
      </c>
      <c r="P293" s="155">
        <v>83075</v>
      </c>
      <c r="Q293" s="155">
        <v>0</v>
      </c>
      <c r="R293" s="155">
        <v>0</v>
      </c>
      <c r="S293" s="155">
        <v>4690</v>
      </c>
      <c r="T293" s="112">
        <v>87770</v>
      </c>
      <c r="U293" s="156"/>
      <c r="V293" s="157">
        <v>0</v>
      </c>
      <c r="W293" s="155">
        <v>0</v>
      </c>
      <c r="X293" s="155">
        <v>0.09</v>
      </c>
      <c r="Y293" s="155">
        <v>4.5925508635517552E-3</v>
      </c>
      <c r="Z293" s="155">
        <v>0</v>
      </c>
      <c r="AA293" s="158"/>
      <c r="AB293" s="157">
        <v>0</v>
      </c>
      <c r="AC293" s="157">
        <v>0</v>
      </c>
      <c r="AD293" s="155">
        <v>0</v>
      </c>
      <c r="AE293" s="155">
        <v>0</v>
      </c>
      <c r="AF293" s="155">
        <v>0</v>
      </c>
      <c r="AG293" s="159"/>
    </row>
    <row r="294" spans="1:33" ht="12.6" customHeight="1" x14ac:dyDescent="0.25">
      <c r="A294" s="104">
        <v>445</v>
      </c>
      <c r="B294" s="102">
        <v>445348213</v>
      </c>
      <c r="C294" s="103" t="s">
        <v>512</v>
      </c>
      <c r="D294" s="104">
        <v>348</v>
      </c>
      <c r="E294" s="103" t="s">
        <v>380</v>
      </c>
      <c r="F294" s="104">
        <v>213</v>
      </c>
      <c r="G294" s="161" t="s">
        <v>245</v>
      </c>
      <c r="H294" s="152"/>
      <c r="I294" s="153">
        <v>9960.0586298255112</v>
      </c>
      <c r="J294" s="153">
        <v>8505</v>
      </c>
      <c r="K294" s="153">
        <v>0</v>
      </c>
      <c r="L294" s="153">
        <v>937.65</v>
      </c>
      <c r="M294" s="153">
        <v>19402.708629825513</v>
      </c>
      <c r="N294" s="152"/>
      <c r="O294" s="154">
        <v>1</v>
      </c>
      <c r="P294" s="155">
        <v>18465</v>
      </c>
      <c r="Q294" s="155">
        <v>0</v>
      </c>
      <c r="R294" s="155">
        <v>0</v>
      </c>
      <c r="S294" s="155">
        <v>938</v>
      </c>
      <c r="T294" s="112">
        <v>19404</v>
      </c>
      <c r="U294" s="156"/>
      <c r="V294" s="157">
        <v>0</v>
      </c>
      <c r="W294" s="155">
        <v>0</v>
      </c>
      <c r="X294" s="155">
        <v>0.09</v>
      </c>
      <c r="Y294" s="155">
        <v>1.3497385238414048E-3</v>
      </c>
      <c r="Z294" s="155">
        <v>0</v>
      </c>
      <c r="AA294" s="158"/>
      <c r="AB294" s="157">
        <v>0</v>
      </c>
      <c r="AC294" s="157">
        <v>0</v>
      </c>
      <c r="AD294" s="155">
        <v>0</v>
      </c>
      <c r="AE294" s="155">
        <v>0</v>
      </c>
      <c r="AF294" s="155">
        <v>0</v>
      </c>
      <c r="AG294" s="159"/>
    </row>
    <row r="295" spans="1:33" ht="12.6" customHeight="1" x14ac:dyDescent="0.25">
      <c r="A295" s="104">
        <v>445</v>
      </c>
      <c r="B295" s="102">
        <v>445348226</v>
      </c>
      <c r="C295" s="103" t="s">
        <v>512</v>
      </c>
      <c r="D295" s="104">
        <v>348</v>
      </c>
      <c r="E295" s="103" t="s">
        <v>380</v>
      </c>
      <c r="F295" s="104">
        <v>226</v>
      </c>
      <c r="G295" s="161" t="s">
        <v>258</v>
      </c>
      <c r="H295" s="152"/>
      <c r="I295" s="153">
        <v>11238</v>
      </c>
      <c r="J295" s="153">
        <v>1277</v>
      </c>
      <c r="K295" s="153">
        <v>0</v>
      </c>
      <c r="L295" s="153">
        <v>937.65</v>
      </c>
      <c r="M295" s="153">
        <v>13452.65</v>
      </c>
      <c r="N295" s="152"/>
      <c r="O295" s="154">
        <v>31</v>
      </c>
      <c r="P295" s="155">
        <v>387965</v>
      </c>
      <c r="Q295" s="155">
        <v>0</v>
      </c>
      <c r="R295" s="155">
        <v>0</v>
      </c>
      <c r="S295" s="155">
        <v>29078</v>
      </c>
      <c r="T295" s="112">
        <v>417074</v>
      </c>
      <c r="U295" s="156"/>
      <c r="V295" s="157">
        <v>0</v>
      </c>
      <c r="W295" s="155">
        <v>0</v>
      </c>
      <c r="X295" s="155">
        <v>0.09</v>
      </c>
      <c r="Y295" s="155">
        <v>1.9249537249554052E-2</v>
      </c>
      <c r="Z295" s="155">
        <v>0</v>
      </c>
      <c r="AA295" s="158"/>
      <c r="AB295" s="157">
        <v>0</v>
      </c>
      <c r="AC295" s="157">
        <v>0</v>
      </c>
      <c r="AD295" s="155">
        <v>0</v>
      </c>
      <c r="AE295" s="155">
        <v>0</v>
      </c>
      <c r="AF295" s="155">
        <v>0</v>
      </c>
      <c r="AG295" s="159"/>
    </row>
    <row r="296" spans="1:33" ht="12.6" customHeight="1" x14ac:dyDescent="0.25">
      <c r="A296" s="104">
        <v>445</v>
      </c>
      <c r="B296" s="102">
        <v>445348271</v>
      </c>
      <c r="C296" s="103" t="s">
        <v>512</v>
      </c>
      <c r="D296" s="104">
        <v>348</v>
      </c>
      <c r="E296" s="103" t="s">
        <v>380</v>
      </c>
      <c r="F296" s="104">
        <v>271</v>
      </c>
      <c r="G296" s="161" t="s">
        <v>303</v>
      </c>
      <c r="H296" s="152"/>
      <c r="I296" s="153">
        <v>12660</v>
      </c>
      <c r="J296" s="153">
        <v>3436</v>
      </c>
      <c r="K296" s="153">
        <v>0</v>
      </c>
      <c r="L296" s="153">
        <v>937.65</v>
      </c>
      <c r="M296" s="153">
        <v>17033.650000000001</v>
      </c>
      <c r="N296" s="152"/>
      <c r="O296" s="154">
        <v>2</v>
      </c>
      <c r="P296" s="155">
        <v>32192</v>
      </c>
      <c r="Q296" s="155">
        <v>0</v>
      </c>
      <c r="R296" s="155">
        <v>0</v>
      </c>
      <c r="S296" s="155">
        <v>1876</v>
      </c>
      <c r="T296" s="112">
        <v>34070</v>
      </c>
      <c r="U296" s="156"/>
      <c r="V296" s="157">
        <v>0</v>
      </c>
      <c r="W296" s="155">
        <v>0</v>
      </c>
      <c r="X296" s="155">
        <v>0.09</v>
      </c>
      <c r="Y296" s="155">
        <v>5.2161050283778257E-3</v>
      </c>
      <c r="Z296" s="155">
        <v>0</v>
      </c>
      <c r="AA296" s="158"/>
      <c r="AB296" s="157">
        <v>0</v>
      </c>
      <c r="AC296" s="157">
        <v>0</v>
      </c>
      <c r="AD296" s="155">
        <v>0</v>
      </c>
      <c r="AE296" s="155">
        <v>0</v>
      </c>
      <c r="AF296" s="155">
        <v>0</v>
      </c>
      <c r="AG296" s="159"/>
    </row>
    <row r="297" spans="1:33" ht="12.6" customHeight="1" x14ac:dyDescent="0.25">
      <c r="A297" s="104">
        <v>445</v>
      </c>
      <c r="B297" s="102">
        <v>445348277</v>
      </c>
      <c r="C297" s="103" t="s">
        <v>512</v>
      </c>
      <c r="D297" s="104">
        <v>348</v>
      </c>
      <c r="E297" s="103" t="s">
        <v>380</v>
      </c>
      <c r="F297" s="104">
        <v>277</v>
      </c>
      <c r="G297" s="161" t="s">
        <v>309</v>
      </c>
      <c r="H297" s="152"/>
      <c r="I297" s="153">
        <v>13268.669946648453</v>
      </c>
      <c r="J297" s="153">
        <v>573</v>
      </c>
      <c r="K297" s="153">
        <v>0</v>
      </c>
      <c r="L297" s="153">
        <v>937.65</v>
      </c>
      <c r="M297" s="153">
        <v>14779.319946648453</v>
      </c>
      <c r="N297" s="152"/>
      <c r="O297" s="154">
        <v>1</v>
      </c>
      <c r="P297" s="155">
        <v>13842</v>
      </c>
      <c r="Q297" s="155">
        <v>0</v>
      </c>
      <c r="R297" s="155">
        <v>0</v>
      </c>
      <c r="S297" s="155">
        <v>938</v>
      </c>
      <c r="T297" s="112">
        <v>14781</v>
      </c>
      <c r="U297" s="156"/>
      <c r="V297" s="157">
        <v>0</v>
      </c>
      <c r="W297" s="155">
        <v>0</v>
      </c>
      <c r="X297" s="155">
        <v>0.09</v>
      </c>
      <c r="Y297" s="155">
        <v>3.5507220866962279E-2</v>
      </c>
      <c r="Z297" s="155">
        <v>0</v>
      </c>
      <c r="AA297" s="158"/>
      <c r="AB297" s="157">
        <v>0</v>
      </c>
      <c r="AC297" s="157">
        <v>0</v>
      </c>
      <c r="AD297" s="155">
        <v>0</v>
      </c>
      <c r="AE297" s="155">
        <v>0</v>
      </c>
      <c r="AF297" s="155">
        <v>0</v>
      </c>
      <c r="AG297" s="159"/>
    </row>
    <row r="298" spans="1:33" ht="12.6" customHeight="1" x14ac:dyDescent="0.25">
      <c r="A298" s="104">
        <v>445</v>
      </c>
      <c r="B298" s="102">
        <v>445348290</v>
      </c>
      <c r="C298" s="103" t="s">
        <v>512</v>
      </c>
      <c r="D298" s="104">
        <v>348</v>
      </c>
      <c r="E298" s="103" t="s">
        <v>380</v>
      </c>
      <c r="F298" s="104">
        <v>290</v>
      </c>
      <c r="G298" s="161" t="s">
        <v>322</v>
      </c>
      <c r="H298" s="152"/>
      <c r="I298" s="153">
        <v>10231.097982386858</v>
      </c>
      <c r="J298" s="153">
        <v>4207</v>
      </c>
      <c r="K298" s="153">
        <v>0</v>
      </c>
      <c r="L298" s="153">
        <v>937.65</v>
      </c>
      <c r="M298" s="153">
        <v>15375.747982386858</v>
      </c>
      <c r="N298" s="152"/>
      <c r="O298" s="154">
        <v>1</v>
      </c>
      <c r="P298" s="155">
        <v>14438</v>
      </c>
      <c r="Q298" s="155">
        <v>0</v>
      </c>
      <c r="R298" s="155">
        <v>0</v>
      </c>
      <c r="S298" s="155">
        <v>938</v>
      </c>
      <c r="T298" s="112">
        <v>15377</v>
      </c>
      <c r="U298" s="156"/>
      <c r="V298" s="157">
        <v>0</v>
      </c>
      <c r="W298" s="155">
        <v>0</v>
      </c>
      <c r="X298" s="155">
        <v>0.09</v>
      </c>
      <c r="Y298" s="155">
        <v>7.501769131282158E-4</v>
      </c>
      <c r="Z298" s="155">
        <v>0</v>
      </c>
      <c r="AA298" s="158"/>
      <c r="AB298" s="157">
        <v>0</v>
      </c>
      <c r="AC298" s="157">
        <v>0</v>
      </c>
      <c r="AD298" s="155">
        <v>0</v>
      </c>
      <c r="AE298" s="155">
        <v>0</v>
      </c>
      <c r="AF298" s="155">
        <v>0</v>
      </c>
      <c r="AG298" s="159"/>
    </row>
    <row r="299" spans="1:33" ht="12.6" customHeight="1" x14ac:dyDescent="0.25">
      <c r="A299" s="104">
        <v>445</v>
      </c>
      <c r="B299" s="102">
        <v>445348316</v>
      </c>
      <c r="C299" s="103" t="s">
        <v>512</v>
      </c>
      <c r="D299" s="104">
        <v>348</v>
      </c>
      <c r="E299" s="103" t="s">
        <v>380</v>
      </c>
      <c r="F299" s="104">
        <v>316</v>
      </c>
      <c r="G299" s="161" t="s">
        <v>348</v>
      </c>
      <c r="H299" s="152"/>
      <c r="I299" s="153">
        <v>10556</v>
      </c>
      <c r="J299" s="153">
        <v>1203</v>
      </c>
      <c r="K299" s="153">
        <v>0</v>
      </c>
      <c r="L299" s="153">
        <v>937.65</v>
      </c>
      <c r="M299" s="153">
        <v>12696.65</v>
      </c>
      <c r="N299" s="152"/>
      <c r="O299" s="154">
        <v>7</v>
      </c>
      <c r="P299" s="155">
        <v>82313</v>
      </c>
      <c r="Q299" s="155">
        <v>0</v>
      </c>
      <c r="R299" s="155">
        <v>0</v>
      </c>
      <c r="S299" s="155">
        <v>6566</v>
      </c>
      <c r="T299" s="112">
        <v>88886</v>
      </c>
      <c r="U299" s="156"/>
      <c r="V299" s="157">
        <v>0</v>
      </c>
      <c r="W299" s="155">
        <v>0</v>
      </c>
      <c r="X299" s="155">
        <v>0.09</v>
      </c>
      <c r="Y299" s="155">
        <v>9.4969426325338061E-3</v>
      </c>
      <c r="Z299" s="155">
        <v>0</v>
      </c>
      <c r="AA299" s="158"/>
      <c r="AB299" s="157">
        <v>0</v>
      </c>
      <c r="AC299" s="157">
        <v>0</v>
      </c>
      <c r="AD299" s="155">
        <v>0</v>
      </c>
      <c r="AE299" s="155">
        <v>0</v>
      </c>
      <c r="AF299" s="155">
        <v>0</v>
      </c>
      <c r="AG299" s="159"/>
    </row>
    <row r="300" spans="1:33" ht="12.6" customHeight="1" x14ac:dyDescent="0.25">
      <c r="A300" s="104">
        <v>445</v>
      </c>
      <c r="B300" s="102">
        <v>445348321</v>
      </c>
      <c r="C300" s="103" t="s">
        <v>512</v>
      </c>
      <c r="D300" s="104">
        <v>348</v>
      </c>
      <c r="E300" s="103" t="s">
        <v>380</v>
      </c>
      <c r="F300" s="104">
        <v>321</v>
      </c>
      <c r="G300" s="161" t="s">
        <v>353</v>
      </c>
      <c r="H300" s="152"/>
      <c r="I300" s="153">
        <v>10432.268741988541</v>
      </c>
      <c r="J300" s="153">
        <v>5547</v>
      </c>
      <c r="K300" s="153">
        <v>0</v>
      </c>
      <c r="L300" s="153">
        <v>937.65</v>
      </c>
      <c r="M300" s="153">
        <v>16916.918741988542</v>
      </c>
      <c r="N300" s="152"/>
      <c r="O300" s="154">
        <v>1</v>
      </c>
      <c r="P300" s="155">
        <v>15979</v>
      </c>
      <c r="Q300" s="155">
        <v>0</v>
      </c>
      <c r="R300" s="155">
        <v>0</v>
      </c>
      <c r="S300" s="155">
        <v>938</v>
      </c>
      <c r="T300" s="112">
        <v>16918</v>
      </c>
      <c r="U300" s="156"/>
      <c r="V300" s="157">
        <v>0</v>
      </c>
      <c r="W300" s="155">
        <v>0</v>
      </c>
      <c r="X300" s="155">
        <v>0.09</v>
      </c>
      <c r="Y300" s="155">
        <v>2.5089309319401539E-3</v>
      </c>
      <c r="Z300" s="155">
        <v>0</v>
      </c>
      <c r="AA300" s="158"/>
      <c r="AB300" s="157">
        <v>0</v>
      </c>
      <c r="AC300" s="157">
        <v>0</v>
      </c>
      <c r="AD300" s="155">
        <v>0</v>
      </c>
      <c r="AE300" s="155">
        <v>0</v>
      </c>
      <c r="AF300" s="155">
        <v>0</v>
      </c>
      <c r="AG300" s="159"/>
    </row>
    <row r="301" spans="1:33" ht="12.6" customHeight="1" x14ac:dyDescent="0.25">
      <c r="A301" s="104">
        <v>445</v>
      </c>
      <c r="B301" s="102">
        <v>445348322</v>
      </c>
      <c r="C301" s="103" t="s">
        <v>512</v>
      </c>
      <c r="D301" s="104">
        <v>348</v>
      </c>
      <c r="E301" s="103" t="s">
        <v>380</v>
      </c>
      <c r="F301" s="104">
        <v>322</v>
      </c>
      <c r="G301" s="161" t="s">
        <v>354</v>
      </c>
      <c r="H301" s="152"/>
      <c r="I301" s="153">
        <v>9123</v>
      </c>
      <c r="J301" s="153">
        <v>4683</v>
      </c>
      <c r="K301" s="153">
        <v>0</v>
      </c>
      <c r="L301" s="153">
        <v>937.65</v>
      </c>
      <c r="M301" s="153">
        <v>14743.65</v>
      </c>
      <c r="N301" s="152"/>
      <c r="O301" s="154">
        <v>4</v>
      </c>
      <c r="P301" s="155">
        <v>55224</v>
      </c>
      <c r="Q301" s="155">
        <v>0</v>
      </c>
      <c r="R301" s="155">
        <v>0</v>
      </c>
      <c r="S301" s="155">
        <v>3752</v>
      </c>
      <c r="T301" s="112">
        <v>58980</v>
      </c>
      <c r="U301" s="156"/>
      <c r="V301" s="157">
        <v>0</v>
      </c>
      <c r="W301" s="155">
        <v>0</v>
      </c>
      <c r="X301" s="155">
        <v>0.09</v>
      </c>
      <c r="Y301" s="155">
        <v>1.0529007602313512E-2</v>
      </c>
      <c r="Z301" s="155">
        <v>0</v>
      </c>
      <c r="AA301" s="158"/>
      <c r="AB301" s="157">
        <v>0</v>
      </c>
      <c r="AC301" s="157">
        <v>0</v>
      </c>
      <c r="AD301" s="155">
        <v>0</v>
      </c>
      <c r="AE301" s="155">
        <v>0</v>
      </c>
      <c r="AF301" s="155">
        <v>0</v>
      </c>
      <c r="AG301" s="159"/>
    </row>
    <row r="302" spans="1:33" ht="12.6" customHeight="1" x14ac:dyDescent="0.25">
      <c r="A302" s="104">
        <v>445</v>
      </c>
      <c r="B302" s="102">
        <v>445348348</v>
      </c>
      <c r="C302" s="103" t="s">
        <v>512</v>
      </c>
      <c r="D302" s="104">
        <v>348</v>
      </c>
      <c r="E302" s="103" t="s">
        <v>380</v>
      </c>
      <c r="F302" s="104">
        <v>348</v>
      </c>
      <c r="G302" s="161" t="s">
        <v>380</v>
      </c>
      <c r="H302" s="152"/>
      <c r="I302" s="153">
        <v>11808</v>
      </c>
      <c r="J302" s="153">
        <v>0</v>
      </c>
      <c r="K302" s="153">
        <v>0</v>
      </c>
      <c r="L302" s="153">
        <v>937.65</v>
      </c>
      <c r="M302" s="153">
        <v>12745.65</v>
      </c>
      <c r="N302" s="152"/>
      <c r="O302" s="154">
        <v>1319</v>
      </c>
      <c r="P302" s="155">
        <v>15574752</v>
      </c>
      <c r="Q302" s="155">
        <v>0</v>
      </c>
      <c r="R302" s="155">
        <v>0</v>
      </c>
      <c r="S302" s="155">
        <v>1237222</v>
      </c>
      <c r="T302" s="112">
        <v>16813293</v>
      </c>
      <c r="U302" s="156"/>
      <c r="V302" s="157">
        <v>0</v>
      </c>
      <c r="W302" s="155">
        <v>0</v>
      </c>
      <c r="X302" s="155">
        <v>0.09</v>
      </c>
      <c r="Y302" s="155">
        <v>6.3753657469223249E-2</v>
      </c>
      <c r="Z302" s="155">
        <v>0</v>
      </c>
      <c r="AA302" s="158"/>
      <c r="AB302" s="157">
        <v>0</v>
      </c>
      <c r="AC302" s="157">
        <v>0</v>
      </c>
      <c r="AD302" s="155">
        <v>0</v>
      </c>
      <c r="AE302" s="155">
        <v>0</v>
      </c>
      <c r="AF302" s="155">
        <v>0</v>
      </c>
      <c r="AG302" s="159"/>
    </row>
    <row r="303" spans="1:33" ht="12.6" customHeight="1" x14ac:dyDescent="0.25">
      <c r="A303" s="104">
        <v>445</v>
      </c>
      <c r="B303" s="102">
        <v>445348615</v>
      </c>
      <c r="C303" s="103" t="s">
        <v>512</v>
      </c>
      <c r="D303" s="104">
        <v>348</v>
      </c>
      <c r="E303" s="103" t="s">
        <v>380</v>
      </c>
      <c r="F303" s="104">
        <v>615</v>
      </c>
      <c r="G303" s="161" t="s">
        <v>390</v>
      </c>
      <c r="H303" s="152"/>
      <c r="I303" s="153">
        <v>11783.101649266679</v>
      </c>
      <c r="J303" s="153">
        <v>276</v>
      </c>
      <c r="K303" s="153">
        <v>0</v>
      </c>
      <c r="L303" s="153">
        <v>937.65</v>
      </c>
      <c r="M303" s="153">
        <v>12996.751649266678</v>
      </c>
      <c r="N303" s="152"/>
      <c r="O303" s="154">
        <v>2</v>
      </c>
      <c r="P303" s="155">
        <v>24118</v>
      </c>
      <c r="Q303" s="155">
        <v>0</v>
      </c>
      <c r="R303" s="155">
        <v>0</v>
      </c>
      <c r="S303" s="155">
        <v>1876</v>
      </c>
      <c r="T303" s="112">
        <v>25996</v>
      </c>
      <c r="U303" s="156"/>
      <c r="V303" s="157">
        <v>0</v>
      </c>
      <c r="W303" s="155">
        <v>0</v>
      </c>
      <c r="X303" s="155">
        <v>0.09</v>
      </c>
      <c r="Y303" s="155">
        <v>2.43430889445898E-3</v>
      </c>
      <c r="Z303" s="155">
        <v>0</v>
      </c>
      <c r="AA303" s="158"/>
      <c r="AB303" s="157">
        <v>0</v>
      </c>
      <c r="AC303" s="157">
        <v>0</v>
      </c>
      <c r="AD303" s="155">
        <v>0</v>
      </c>
      <c r="AE303" s="155">
        <v>0</v>
      </c>
      <c r="AF303" s="155">
        <v>0</v>
      </c>
      <c r="AG303" s="159"/>
    </row>
    <row r="304" spans="1:33" ht="12.6" customHeight="1" x14ac:dyDescent="0.25">
      <c r="A304" s="104">
        <v>445</v>
      </c>
      <c r="B304" s="102">
        <v>445348658</v>
      </c>
      <c r="C304" s="103" t="s">
        <v>512</v>
      </c>
      <c r="D304" s="104">
        <v>348</v>
      </c>
      <c r="E304" s="103" t="s">
        <v>380</v>
      </c>
      <c r="F304" s="104">
        <v>658</v>
      </c>
      <c r="G304" s="161" t="s">
        <v>402</v>
      </c>
      <c r="H304" s="152"/>
      <c r="I304" s="153">
        <v>10780.327200125494</v>
      </c>
      <c r="J304" s="153">
        <v>1516</v>
      </c>
      <c r="K304" s="153">
        <v>0</v>
      </c>
      <c r="L304" s="153">
        <v>937.65</v>
      </c>
      <c r="M304" s="153">
        <v>13233.977200125493</v>
      </c>
      <c r="N304" s="152"/>
      <c r="O304" s="154">
        <v>2</v>
      </c>
      <c r="P304" s="155">
        <v>24592</v>
      </c>
      <c r="Q304" s="155">
        <v>0</v>
      </c>
      <c r="R304" s="155">
        <v>0</v>
      </c>
      <c r="S304" s="155">
        <v>1876</v>
      </c>
      <c r="T304" s="112">
        <v>26470</v>
      </c>
      <c r="U304" s="156"/>
      <c r="V304" s="157">
        <v>0</v>
      </c>
      <c r="W304" s="155">
        <v>0</v>
      </c>
      <c r="X304" s="155">
        <v>0.09</v>
      </c>
      <c r="Y304" s="155">
        <v>2.5015633670081115E-3</v>
      </c>
      <c r="Z304" s="155">
        <v>0</v>
      </c>
      <c r="AA304" s="158"/>
      <c r="AB304" s="157">
        <v>0</v>
      </c>
      <c r="AC304" s="157">
        <v>0</v>
      </c>
      <c r="AD304" s="155">
        <v>0</v>
      </c>
      <c r="AE304" s="155">
        <v>0</v>
      </c>
      <c r="AF304" s="155">
        <v>0</v>
      </c>
      <c r="AG304" s="159"/>
    </row>
    <row r="305" spans="1:33" ht="12.6" customHeight="1" x14ac:dyDescent="0.25">
      <c r="A305" s="104">
        <v>445</v>
      </c>
      <c r="B305" s="102">
        <v>445348753</v>
      </c>
      <c r="C305" s="103" t="s">
        <v>512</v>
      </c>
      <c r="D305" s="104">
        <v>348</v>
      </c>
      <c r="E305" s="103" t="s">
        <v>380</v>
      </c>
      <c r="F305" s="104">
        <v>753</v>
      </c>
      <c r="G305" s="161" t="s">
        <v>431</v>
      </c>
      <c r="H305" s="152"/>
      <c r="I305" s="153">
        <v>11076.503278166167</v>
      </c>
      <c r="J305" s="153">
        <v>4467</v>
      </c>
      <c r="K305" s="153">
        <v>0</v>
      </c>
      <c r="L305" s="153">
        <v>937.65</v>
      </c>
      <c r="M305" s="153">
        <v>16481.153278166166</v>
      </c>
      <c r="N305" s="152"/>
      <c r="O305" s="154">
        <v>1</v>
      </c>
      <c r="P305" s="155">
        <v>15544</v>
      </c>
      <c r="Q305" s="155">
        <v>0</v>
      </c>
      <c r="R305" s="155">
        <v>0</v>
      </c>
      <c r="S305" s="155">
        <v>938</v>
      </c>
      <c r="T305" s="112">
        <v>16483</v>
      </c>
      <c r="U305" s="156"/>
      <c r="V305" s="157">
        <v>0</v>
      </c>
      <c r="W305" s="155">
        <v>0</v>
      </c>
      <c r="X305" s="155">
        <v>0.09</v>
      </c>
      <c r="Y305" s="155">
        <v>1.0375582915623273E-2</v>
      </c>
      <c r="Z305" s="155">
        <v>0</v>
      </c>
      <c r="AA305" s="158"/>
      <c r="AB305" s="157">
        <v>0</v>
      </c>
      <c r="AC305" s="157">
        <v>0</v>
      </c>
      <c r="AD305" s="155">
        <v>0</v>
      </c>
      <c r="AE305" s="155">
        <v>0</v>
      </c>
      <c r="AF305" s="155">
        <v>0</v>
      </c>
      <c r="AG305" s="159"/>
    </row>
    <row r="306" spans="1:33" ht="12.6" customHeight="1" x14ac:dyDescent="0.25">
      <c r="A306" s="104">
        <v>445</v>
      </c>
      <c r="B306" s="102">
        <v>445348767</v>
      </c>
      <c r="C306" s="103" t="s">
        <v>512</v>
      </c>
      <c r="D306" s="104">
        <v>348</v>
      </c>
      <c r="E306" s="103" t="s">
        <v>380</v>
      </c>
      <c r="F306" s="104">
        <v>767</v>
      </c>
      <c r="G306" s="161" t="s">
        <v>437</v>
      </c>
      <c r="H306" s="152"/>
      <c r="I306" s="153">
        <v>9397</v>
      </c>
      <c r="J306" s="153">
        <v>2075</v>
      </c>
      <c r="K306" s="153">
        <v>0</v>
      </c>
      <c r="L306" s="153">
        <v>937.65</v>
      </c>
      <c r="M306" s="153">
        <v>12409.65</v>
      </c>
      <c r="N306" s="152"/>
      <c r="O306" s="154">
        <v>3</v>
      </c>
      <c r="P306" s="155">
        <v>34416</v>
      </c>
      <c r="Q306" s="155">
        <v>0</v>
      </c>
      <c r="R306" s="155">
        <v>0</v>
      </c>
      <c r="S306" s="155">
        <v>2814</v>
      </c>
      <c r="T306" s="112">
        <v>37233</v>
      </c>
      <c r="U306" s="156"/>
      <c r="V306" s="157">
        <v>0</v>
      </c>
      <c r="W306" s="155">
        <v>0</v>
      </c>
      <c r="X306" s="155">
        <v>0.09</v>
      </c>
      <c r="Y306" s="155">
        <v>3.0125573514360598E-2</v>
      </c>
      <c r="Z306" s="155">
        <v>0</v>
      </c>
      <c r="AA306" s="158"/>
      <c r="AB306" s="157">
        <v>0</v>
      </c>
      <c r="AC306" s="157">
        <v>0</v>
      </c>
      <c r="AD306" s="155">
        <v>0</v>
      </c>
      <c r="AE306" s="155">
        <v>0</v>
      </c>
      <c r="AF306" s="155">
        <v>0</v>
      </c>
      <c r="AG306" s="159"/>
    </row>
    <row r="307" spans="1:33" ht="12.6" customHeight="1" x14ac:dyDescent="0.25">
      <c r="A307" s="104">
        <v>445</v>
      </c>
      <c r="B307" s="102">
        <v>445348775</v>
      </c>
      <c r="C307" s="103" t="s">
        <v>512</v>
      </c>
      <c r="D307" s="104">
        <v>348</v>
      </c>
      <c r="E307" s="103" t="s">
        <v>380</v>
      </c>
      <c r="F307" s="104">
        <v>775</v>
      </c>
      <c r="G307" s="161" t="s">
        <v>441</v>
      </c>
      <c r="H307" s="152"/>
      <c r="I307" s="153">
        <v>10371</v>
      </c>
      <c r="J307" s="153">
        <v>2339</v>
      </c>
      <c r="K307" s="153">
        <v>0</v>
      </c>
      <c r="L307" s="153">
        <v>937.65</v>
      </c>
      <c r="M307" s="153">
        <v>13647.65</v>
      </c>
      <c r="N307" s="152"/>
      <c r="O307" s="154">
        <v>14</v>
      </c>
      <c r="P307" s="155">
        <v>177940</v>
      </c>
      <c r="Q307" s="155">
        <v>0</v>
      </c>
      <c r="R307" s="155">
        <v>0</v>
      </c>
      <c r="S307" s="155">
        <v>13132</v>
      </c>
      <c r="T307" s="112">
        <v>191086</v>
      </c>
      <c r="U307" s="156"/>
      <c r="V307" s="157">
        <v>0</v>
      </c>
      <c r="W307" s="155">
        <v>0</v>
      </c>
      <c r="X307" s="155">
        <v>0.09</v>
      </c>
      <c r="Y307" s="155">
        <v>5.4242151205824716E-3</v>
      </c>
      <c r="Z307" s="155">
        <v>0</v>
      </c>
      <c r="AA307" s="158"/>
      <c r="AB307" s="157">
        <v>0</v>
      </c>
      <c r="AC307" s="157">
        <v>0</v>
      </c>
      <c r="AD307" s="155">
        <v>0</v>
      </c>
      <c r="AE307" s="155">
        <v>0</v>
      </c>
      <c r="AF307" s="155">
        <v>0</v>
      </c>
      <c r="AG307" s="159"/>
    </row>
    <row r="308" spans="1:33" ht="12.6" customHeight="1" x14ac:dyDescent="0.25">
      <c r="A308" s="104">
        <v>446</v>
      </c>
      <c r="B308" s="102">
        <v>446099001</v>
      </c>
      <c r="C308" s="103" t="s">
        <v>513</v>
      </c>
      <c r="D308" s="104">
        <v>99</v>
      </c>
      <c r="E308" s="103" t="s">
        <v>131</v>
      </c>
      <c r="F308" s="104">
        <v>1</v>
      </c>
      <c r="G308" s="161" t="s">
        <v>33</v>
      </c>
      <c r="H308" s="152"/>
      <c r="I308" s="153">
        <v>11110.9152540226</v>
      </c>
      <c r="J308" s="153">
        <v>1982</v>
      </c>
      <c r="K308" s="153">
        <v>0</v>
      </c>
      <c r="L308" s="153">
        <v>937.65</v>
      </c>
      <c r="M308" s="153">
        <v>14030.5652540226</v>
      </c>
      <c r="N308" s="152"/>
      <c r="O308" s="154">
        <v>1</v>
      </c>
      <c r="P308" s="155">
        <v>13093</v>
      </c>
      <c r="Q308" s="155">
        <v>0</v>
      </c>
      <c r="R308" s="155">
        <v>0</v>
      </c>
      <c r="S308" s="155">
        <v>938</v>
      </c>
      <c r="T308" s="112">
        <v>14032</v>
      </c>
      <c r="U308" s="156"/>
      <c r="V308" s="157">
        <v>0</v>
      </c>
      <c r="W308" s="155">
        <v>0</v>
      </c>
      <c r="X308" s="155">
        <v>0.09</v>
      </c>
      <c r="Y308" s="155">
        <v>1.2621200321963627E-2</v>
      </c>
      <c r="Z308" s="155">
        <v>0</v>
      </c>
      <c r="AA308" s="158"/>
      <c r="AB308" s="157">
        <v>0</v>
      </c>
      <c r="AC308" s="157">
        <v>0</v>
      </c>
      <c r="AD308" s="155">
        <v>0</v>
      </c>
      <c r="AE308" s="155">
        <v>0</v>
      </c>
      <c r="AF308" s="155">
        <v>0</v>
      </c>
      <c r="AG308" s="159"/>
    </row>
    <row r="309" spans="1:33" ht="12.6" customHeight="1" x14ac:dyDescent="0.25">
      <c r="A309" s="104">
        <v>446</v>
      </c>
      <c r="B309" s="102">
        <v>446099016</v>
      </c>
      <c r="C309" s="103" t="s">
        <v>513</v>
      </c>
      <c r="D309" s="104">
        <v>99</v>
      </c>
      <c r="E309" s="103" t="s">
        <v>131</v>
      </c>
      <c r="F309" s="104">
        <v>16</v>
      </c>
      <c r="G309" s="161" t="s">
        <v>48</v>
      </c>
      <c r="H309" s="152"/>
      <c r="I309" s="153">
        <v>10586</v>
      </c>
      <c r="J309" s="153">
        <v>270</v>
      </c>
      <c r="K309" s="153">
        <v>0</v>
      </c>
      <c r="L309" s="153">
        <v>937.65</v>
      </c>
      <c r="M309" s="153">
        <v>11793.65</v>
      </c>
      <c r="N309" s="152"/>
      <c r="O309" s="154">
        <v>340</v>
      </c>
      <c r="P309" s="155">
        <v>3691040</v>
      </c>
      <c r="Q309" s="155">
        <v>0</v>
      </c>
      <c r="R309" s="155">
        <v>0</v>
      </c>
      <c r="S309" s="155">
        <v>318920</v>
      </c>
      <c r="T309" s="112">
        <v>4010300</v>
      </c>
      <c r="U309" s="156"/>
      <c r="V309" s="157">
        <v>0</v>
      </c>
      <c r="W309" s="155">
        <v>0</v>
      </c>
      <c r="X309" s="155">
        <v>0.09</v>
      </c>
      <c r="Y309" s="155">
        <v>4.7485706034194664E-2</v>
      </c>
      <c r="Z309" s="155">
        <v>0</v>
      </c>
      <c r="AA309" s="158"/>
      <c r="AB309" s="157">
        <v>0</v>
      </c>
      <c r="AC309" s="157">
        <v>0</v>
      </c>
      <c r="AD309" s="155">
        <v>0</v>
      </c>
      <c r="AE309" s="155">
        <v>0</v>
      </c>
      <c r="AF309" s="155">
        <v>0</v>
      </c>
      <c r="AG309" s="159"/>
    </row>
    <row r="310" spans="1:33" ht="12.6" customHeight="1" x14ac:dyDescent="0.25">
      <c r="A310" s="104">
        <v>446</v>
      </c>
      <c r="B310" s="102">
        <v>446099018</v>
      </c>
      <c r="C310" s="103" t="s">
        <v>513</v>
      </c>
      <c r="D310" s="104">
        <v>99</v>
      </c>
      <c r="E310" s="103" t="s">
        <v>131</v>
      </c>
      <c r="F310" s="104">
        <v>18</v>
      </c>
      <c r="G310" s="161" t="s">
        <v>50</v>
      </c>
      <c r="H310" s="152"/>
      <c r="I310" s="153">
        <v>11656</v>
      </c>
      <c r="J310" s="153">
        <v>7257</v>
      </c>
      <c r="K310" s="153">
        <v>0</v>
      </c>
      <c r="L310" s="153">
        <v>937.65</v>
      </c>
      <c r="M310" s="153">
        <v>19850.650000000001</v>
      </c>
      <c r="N310" s="152"/>
      <c r="O310" s="154">
        <v>5</v>
      </c>
      <c r="P310" s="155">
        <v>94565</v>
      </c>
      <c r="Q310" s="155">
        <v>0</v>
      </c>
      <c r="R310" s="155">
        <v>0</v>
      </c>
      <c r="S310" s="155">
        <v>4690</v>
      </c>
      <c r="T310" s="112">
        <v>99260</v>
      </c>
      <c r="U310" s="156"/>
      <c r="V310" s="157">
        <v>0</v>
      </c>
      <c r="W310" s="155">
        <v>0</v>
      </c>
      <c r="X310" s="155">
        <v>0.09</v>
      </c>
      <c r="Y310" s="155">
        <v>2.6082479157529256E-2</v>
      </c>
      <c r="Z310" s="155">
        <v>0</v>
      </c>
      <c r="AA310" s="158"/>
      <c r="AB310" s="157">
        <v>0</v>
      </c>
      <c r="AC310" s="157">
        <v>0</v>
      </c>
      <c r="AD310" s="155">
        <v>0</v>
      </c>
      <c r="AE310" s="155">
        <v>0</v>
      </c>
      <c r="AF310" s="155">
        <v>0</v>
      </c>
      <c r="AG310" s="159"/>
    </row>
    <row r="311" spans="1:33" ht="12.6" customHeight="1" x14ac:dyDescent="0.25">
      <c r="A311" s="104">
        <v>446</v>
      </c>
      <c r="B311" s="102">
        <v>446099035</v>
      </c>
      <c r="C311" s="103" t="s">
        <v>513</v>
      </c>
      <c r="D311" s="104">
        <v>99</v>
      </c>
      <c r="E311" s="103" t="s">
        <v>131</v>
      </c>
      <c r="F311" s="104">
        <v>35</v>
      </c>
      <c r="G311" s="161" t="s">
        <v>67</v>
      </c>
      <c r="H311" s="152"/>
      <c r="I311" s="153">
        <v>14490</v>
      </c>
      <c r="J311" s="153">
        <v>5198</v>
      </c>
      <c r="K311" s="153">
        <v>0</v>
      </c>
      <c r="L311" s="153">
        <v>937.65</v>
      </c>
      <c r="M311" s="153">
        <v>20625.650000000001</v>
      </c>
      <c r="N311" s="152"/>
      <c r="O311" s="154">
        <v>6</v>
      </c>
      <c r="P311" s="155">
        <v>118128</v>
      </c>
      <c r="Q311" s="155">
        <v>0</v>
      </c>
      <c r="R311" s="155">
        <v>0</v>
      </c>
      <c r="S311" s="155">
        <v>5628</v>
      </c>
      <c r="T311" s="112">
        <v>123762</v>
      </c>
      <c r="U311" s="156"/>
      <c r="V311" s="157">
        <v>0</v>
      </c>
      <c r="W311" s="155">
        <v>0</v>
      </c>
      <c r="X311" s="155">
        <v>0.09</v>
      </c>
      <c r="Y311" s="155">
        <v>0.15529279493918327</v>
      </c>
      <c r="Z311" s="155">
        <v>0</v>
      </c>
      <c r="AA311" s="158"/>
      <c r="AB311" s="157">
        <v>0</v>
      </c>
      <c r="AC311" s="157">
        <v>0</v>
      </c>
      <c r="AD311" s="155">
        <v>0</v>
      </c>
      <c r="AE311" s="155">
        <v>0</v>
      </c>
      <c r="AF311" s="155">
        <v>0</v>
      </c>
      <c r="AG311" s="159"/>
    </row>
    <row r="312" spans="1:33" ht="12.6" customHeight="1" x14ac:dyDescent="0.25">
      <c r="A312" s="104">
        <v>446</v>
      </c>
      <c r="B312" s="102">
        <v>446099044</v>
      </c>
      <c r="C312" s="103" t="s">
        <v>513</v>
      </c>
      <c r="D312" s="104">
        <v>99</v>
      </c>
      <c r="E312" s="103" t="s">
        <v>131</v>
      </c>
      <c r="F312" s="104">
        <v>44</v>
      </c>
      <c r="G312" s="161" t="s">
        <v>76</v>
      </c>
      <c r="H312" s="152"/>
      <c r="I312" s="153">
        <v>12004</v>
      </c>
      <c r="J312" s="153">
        <v>51</v>
      </c>
      <c r="K312" s="153">
        <v>0</v>
      </c>
      <c r="L312" s="153">
        <v>937.65</v>
      </c>
      <c r="M312" s="153">
        <v>12992.65</v>
      </c>
      <c r="N312" s="152"/>
      <c r="O312" s="154">
        <v>566</v>
      </c>
      <c r="P312" s="155">
        <v>6823130</v>
      </c>
      <c r="Q312" s="155">
        <v>0</v>
      </c>
      <c r="R312" s="155">
        <v>0</v>
      </c>
      <c r="S312" s="155">
        <v>530908</v>
      </c>
      <c r="T312" s="112">
        <v>7354604</v>
      </c>
      <c r="U312" s="156"/>
      <c r="V312" s="157">
        <v>0</v>
      </c>
      <c r="W312" s="155">
        <v>0</v>
      </c>
      <c r="X312" s="155">
        <v>0.09</v>
      </c>
      <c r="Y312" s="155">
        <v>6.5659390812220414E-2</v>
      </c>
      <c r="Z312" s="155">
        <v>0</v>
      </c>
      <c r="AA312" s="158"/>
      <c r="AB312" s="157">
        <v>0</v>
      </c>
      <c r="AC312" s="157">
        <v>0</v>
      </c>
      <c r="AD312" s="155">
        <v>0</v>
      </c>
      <c r="AE312" s="155">
        <v>0</v>
      </c>
      <c r="AF312" s="155">
        <v>0</v>
      </c>
      <c r="AG312" s="159"/>
    </row>
    <row r="313" spans="1:33" ht="12.6" customHeight="1" x14ac:dyDescent="0.25">
      <c r="A313" s="104">
        <v>446</v>
      </c>
      <c r="B313" s="102">
        <v>446099050</v>
      </c>
      <c r="C313" s="103" t="s">
        <v>513</v>
      </c>
      <c r="D313" s="104">
        <v>99</v>
      </c>
      <c r="E313" s="103" t="s">
        <v>131</v>
      </c>
      <c r="F313" s="104">
        <v>50</v>
      </c>
      <c r="G313" s="161" t="s">
        <v>82</v>
      </c>
      <c r="H313" s="152"/>
      <c r="I313" s="153">
        <v>11092</v>
      </c>
      <c r="J313" s="153">
        <v>4875</v>
      </c>
      <c r="K313" s="153">
        <v>0</v>
      </c>
      <c r="L313" s="153">
        <v>937.65</v>
      </c>
      <c r="M313" s="153">
        <v>16904.650000000001</v>
      </c>
      <c r="N313" s="152"/>
      <c r="O313" s="154">
        <v>8</v>
      </c>
      <c r="P313" s="155">
        <v>127736</v>
      </c>
      <c r="Q313" s="155">
        <v>0</v>
      </c>
      <c r="R313" s="155">
        <v>0</v>
      </c>
      <c r="S313" s="155">
        <v>7504</v>
      </c>
      <c r="T313" s="112">
        <v>135248</v>
      </c>
      <c r="U313" s="156"/>
      <c r="V313" s="157">
        <v>0</v>
      </c>
      <c r="W313" s="155">
        <v>0</v>
      </c>
      <c r="X313" s="155">
        <v>0.09</v>
      </c>
      <c r="Y313" s="155">
        <v>4.099273548969517E-3</v>
      </c>
      <c r="Z313" s="155">
        <v>0</v>
      </c>
      <c r="AA313" s="158"/>
      <c r="AB313" s="157">
        <v>0</v>
      </c>
      <c r="AC313" s="157">
        <v>0</v>
      </c>
      <c r="AD313" s="155">
        <v>0</v>
      </c>
      <c r="AE313" s="155">
        <v>0</v>
      </c>
      <c r="AF313" s="155">
        <v>0</v>
      </c>
      <c r="AG313" s="159"/>
    </row>
    <row r="314" spans="1:33" ht="12.6" customHeight="1" x14ac:dyDescent="0.25">
      <c r="A314" s="104">
        <v>446</v>
      </c>
      <c r="B314" s="102">
        <v>446099083</v>
      </c>
      <c r="C314" s="103" t="s">
        <v>513</v>
      </c>
      <c r="D314" s="104">
        <v>99</v>
      </c>
      <c r="E314" s="103" t="s">
        <v>131</v>
      </c>
      <c r="F314" s="104">
        <v>83</v>
      </c>
      <c r="G314" s="161" t="s">
        <v>115</v>
      </c>
      <c r="H314" s="152"/>
      <c r="I314" s="153">
        <v>11434</v>
      </c>
      <c r="J314" s="153">
        <v>1893</v>
      </c>
      <c r="K314" s="153">
        <v>0</v>
      </c>
      <c r="L314" s="153">
        <v>937.65</v>
      </c>
      <c r="M314" s="153">
        <v>14264.65</v>
      </c>
      <c r="N314" s="152"/>
      <c r="O314" s="154">
        <v>2</v>
      </c>
      <c r="P314" s="155">
        <v>26654</v>
      </c>
      <c r="Q314" s="155">
        <v>0</v>
      </c>
      <c r="R314" s="155">
        <v>0</v>
      </c>
      <c r="S314" s="155">
        <v>1876</v>
      </c>
      <c r="T314" s="112">
        <v>28532</v>
      </c>
      <c r="U314" s="156"/>
      <c r="V314" s="157">
        <v>0</v>
      </c>
      <c r="W314" s="155">
        <v>0</v>
      </c>
      <c r="X314" s="155">
        <v>0.09</v>
      </c>
      <c r="Y314" s="155">
        <v>5.2128710009640873E-3</v>
      </c>
      <c r="Z314" s="155">
        <v>0</v>
      </c>
      <c r="AA314" s="158"/>
      <c r="AB314" s="157">
        <v>0</v>
      </c>
      <c r="AC314" s="157">
        <v>0</v>
      </c>
      <c r="AD314" s="155">
        <v>0</v>
      </c>
      <c r="AE314" s="155">
        <v>0</v>
      </c>
      <c r="AF314" s="155">
        <v>0</v>
      </c>
      <c r="AG314" s="159"/>
    </row>
    <row r="315" spans="1:33" ht="12.6" customHeight="1" x14ac:dyDescent="0.25">
      <c r="A315" s="104">
        <v>446</v>
      </c>
      <c r="B315" s="102">
        <v>446099088</v>
      </c>
      <c r="C315" s="103" t="s">
        <v>513</v>
      </c>
      <c r="D315" s="104">
        <v>99</v>
      </c>
      <c r="E315" s="103" t="s">
        <v>131</v>
      </c>
      <c r="F315" s="104">
        <v>88</v>
      </c>
      <c r="G315" s="161" t="s">
        <v>120</v>
      </c>
      <c r="H315" s="152"/>
      <c r="I315" s="153">
        <v>11406</v>
      </c>
      <c r="J315" s="153">
        <v>3346</v>
      </c>
      <c r="K315" s="153">
        <v>0</v>
      </c>
      <c r="L315" s="153">
        <v>937.65</v>
      </c>
      <c r="M315" s="153">
        <v>15689.65</v>
      </c>
      <c r="N315" s="152"/>
      <c r="O315" s="154">
        <v>21</v>
      </c>
      <c r="P315" s="155">
        <v>309792</v>
      </c>
      <c r="Q315" s="155">
        <v>0</v>
      </c>
      <c r="R315" s="155">
        <v>0</v>
      </c>
      <c r="S315" s="155">
        <v>19698</v>
      </c>
      <c r="T315" s="112">
        <v>329511</v>
      </c>
      <c r="U315" s="156"/>
      <c r="V315" s="157">
        <v>0</v>
      </c>
      <c r="W315" s="155">
        <v>0</v>
      </c>
      <c r="X315" s="155">
        <v>0.09</v>
      </c>
      <c r="Y315" s="155">
        <v>7.5055092150322876E-3</v>
      </c>
      <c r="Z315" s="155">
        <v>0</v>
      </c>
      <c r="AA315" s="158"/>
      <c r="AB315" s="157">
        <v>0</v>
      </c>
      <c r="AC315" s="157">
        <v>0</v>
      </c>
      <c r="AD315" s="155">
        <v>0</v>
      </c>
      <c r="AE315" s="155">
        <v>0</v>
      </c>
      <c r="AF315" s="155">
        <v>0</v>
      </c>
      <c r="AG315" s="159"/>
    </row>
    <row r="316" spans="1:33" ht="12.6" customHeight="1" x14ac:dyDescent="0.25">
      <c r="A316" s="104">
        <v>446</v>
      </c>
      <c r="B316" s="102">
        <v>446099099</v>
      </c>
      <c r="C316" s="103" t="s">
        <v>513</v>
      </c>
      <c r="D316" s="104">
        <v>99</v>
      </c>
      <c r="E316" s="103" t="s">
        <v>131</v>
      </c>
      <c r="F316" s="104">
        <v>99</v>
      </c>
      <c r="G316" s="161" t="s">
        <v>131</v>
      </c>
      <c r="H316" s="152"/>
      <c r="I316" s="153">
        <v>10638</v>
      </c>
      <c r="J316" s="153">
        <v>5711</v>
      </c>
      <c r="K316" s="153">
        <v>0</v>
      </c>
      <c r="L316" s="153">
        <v>937.65</v>
      </c>
      <c r="M316" s="153">
        <v>17286.650000000001</v>
      </c>
      <c r="N316" s="152"/>
      <c r="O316" s="154">
        <v>113</v>
      </c>
      <c r="P316" s="155">
        <v>1847437</v>
      </c>
      <c r="Q316" s="155">
        <v>0</v>
      </c>
      <c r="R316" s="155">
        <v>0</v>
      </c>
      <c r="S316" s="155">
        <v>105994</v>
      </c>
      <c r="T316" s="112">
        <v>1953544</v>
      </c>
      <c r="U316" s="156"/>
      <c r="V316" s="157">
        <v>0</v>
      </c>
      <c r="W316" s="155">
        <v>0</v>
      </c>
      <c r="X316" s="155">
        <v>0.09</v>
      </c>
      <c r="Y316" s="155">
        <v>4.1375163432148539E-2</v>
      </c>
      <c r="Z316" s="155">
        <v>0</v>
      </c>
      <c r="AA316" s="158"/>
      <c r="AB316" s="157">
        <v>0</v>
      </c>
      <c r="AC316" s="157">
        <v>0</v>
      </c>
      <c r="AD316" s="155">
        <v>0</v>
      </c>
      <c r="AE316" s="155">
        <v>0</v>
      </c>
      <c r="AF316" s="155">
        <v>0</v>
      </c>
      <c r="AG316" s="159"/>
    </row>
    <row r="317" spans="1:33" ht="12.6" customHeight="1" x14ac:dyDescent="0.25">
      <c r="A317" s="104">
        <v>446</v>
      </c>
      <c r="B317" s="102">
        <v>446099101</v>
      </c>
      <c r="C317" s="103" t="s">
        <v>513</v>
      </c>
      <c r="D317" s="104">
        <v>99</v>
      </c>
      <c r="E317" s="103" t="s">
        <v>131</v>
      </c>
      <c r="F317" s="104">
        <v>101</v>
      </c>
      <c r="G317" s="161" t="s">
        <v>133</v>
      </c>
      <c r="H317" s="152"/>
      <c r="I317" s="153">
        <v>10702.113255628905</v>
      </c>
      <c r="J317" s="153">
        <v>2814</v>
      </c>
      <c r="K317" s="153">
        <v>0</v>
      </c>
      <c r="L317" s="153">
        <v>937.65</v>
      </c>
      <c r="M317" s="153">
        <v>14453.763255628905</v>
      </c>
      <c r="N317" s="152"/>
      <c r="O317" s="154">
        <v>1</v>
      </c>
      <c r="P317" s="155">
        <v>13516</v>
      </c>
      <c r="Q317" s="155">
        <v>0</v>
      </c>
      <c r="R317" s="155">
        <v>0</v>
      </c>
      <c r="S317" s="155">
        <v>938</v>
      </c>
      <c r="T317" s="112">
        <v>14455</v>
      </c>
      <c r="U317" s="156"/>
      <c r="V317" s="157">
        <v>0</v>
      </c>
      <c r="W317" s="155">
        <v>0</v>
      </c>
      <c r="X317" s="155">
        <v>0.09</v>
      </c>
      <c r="Y317" s="155">
        <v>5.967690575703017E-2</v>
      </c>
      <c r="Z317" s="155">
        <v>0</v>
      </c>
      <c r="AA317" s="158"/>
      <c r="AB317" s="157">
        <v>0</v>
      </c>
      <c r="AC317" s="157">
        <v>0</v>
      </c>
      <c r="AD317" s="155">
        <v>0</v>
      </c>
      <c r="AE317" s="155">
        <v>0</v>
      </c>
      <c r="AF317" s="155">
        <v>0</v>
      </c>
      <c r="AG317" s="159"/>
    </row>
    <row r="318" spans="1:33" ht="12.6" customHeight="1" x14ac:dyDescent="0.25">
      <c r="A318" s="104">
        <v>446</v>
      </c>
      <c r="B318" s="102">
        <v>446099133</v>
      </c>
      <c r="C318" s="103" t="s">
        <v>513</v>
      </c>
      <c r="D318" s="104">
        <v>99</v>
      </c>
      <c r="E318" s="103" t="s">
        <v>131</v>
      </c>
      <c r="F318" s="104">
        <v>133</v>
      </c>
      <c r="G318" s="161" t="s">
        <v>165</v>
      </c>
      <c r="H318" s="152"/>
      <c r="I318" s="153">
        <v>16167</v>
      </c>
      <c r="J318" s="153">
        <v>3179</v>
      </c>
      <c r="K318" s="153">
        <v>0</v>
      </c>
      <c r="L318" s="153">
        <v>937.65</v>
      </c>
      <c r="M318" s="153">
        <v>20283.650000000001</v>
      </c>
      <c r="N318" s="152"/>
      <c r="O318" s="154">
        <v>4</v>
      </c>
      <c r="P318" s="155">
        <v>77384</v>
      </c>
      <c r="Q318" s="155">
        <v>0</v>
      </c>
      <c r="R318" s="155">
        <v>0</v>
      </c>
      <c r="S318" s="155">
        <v>3752</v>
      </c>
      <c r="T318" s="112">
        <v>81140</v>
      </c>
      <c r="U318" s="156"/>
      <c r="V318" s="157">
        <v>0</v>
      </c>
      <c r="W318" s="155">
        <v>0</v>
      </c>
      <c r="X318" s="155">
        <v>0.09</v>
      </c>
      <c r="Y318" s="155">
        <v>3.1598145961991744E-2</v>
      </c>
      <c r="Z318" s="155">
        <v>0</v>
      </c>
      <c r="AA318" s="158"/>
      <c r="AB318" s="157">
        <v>0</v>
      </c>
      <c r="AC318" s="157">
        <v>0</v>
      </c>
      <c r="AD318" s="155">
        <v>0</v>
      </c>
      <c r="AE318" s="155">
        <v>0</v>
      </c>
      <c r="AF318" s="155">
        <v>0</v>
      </c>
      <c r="AG318" s="159"/>
    </row>
    <row r="319" spans="1:33" ht="12.6" customHeight="1" x14ac:dyDescent="0.25">
      <c r="A319" s="104">
        <v>446</v>
      </c>
      <c r="B319" s="102">
        <v>446099167</v>
      </c>
      <c r="C319" s="103" t="s">
        <v>513</v>
      </c>
      <c r="D319" s="104">
        <v>99</v>
      </c>
      <c r="E319" s="103" t="s">
        <v>131</v>
      </c>
      <c r="F319" s="104">
        <v>167</v>
      </c>
      <c r="G319" s="161" t="s">
        <v>199</v>
      </c>
      <c r="H319" s="152"/>
      <c r="I319" s="153">
        <v>10889</v>
      </c>
      <c r="J319" s="153">
        <v>4407</v>
      </c>
      <c r="K319" s="153">
        <v>0</v>
      </c>
      <c r="L319" s="153">
        <v>937.65</v>
      </c>
      <c r="M319" s="153">
        <v>16233.65</v>
      </c>
      <c r="N319" s="152"/>
      <c r="O319" s="154">
        <v>71</v>
      </c>
      <c r="P319" s="155">
        <v>1086016</v>
      </c>
      <c r="Q319" s="155">
        <v>0</v>
      </c>
      <c r="R319" s="155">
        <v>0</v>
      </c>
      <c r="S319" s="155">
        <v>66598</v>
      </c>
      <c r="T319" s="112">
        <v>1152685</v>
      </c>
      <c r="U319" s="156"/>
      <c r="V319" s="157">
        <v>0</v>
      </c>
      <c r="W319" s="155">
        <v>0</v>
      </c>
      <c r="X319" s="155">
        <v>0.09</v>
      </c>
      <c r="Y319" s="155">
        <v>1.8551971372777802E-2</v>
      </c>
      <c r="Z319" s="155">
        <v>0</v>
      </c>
      <c r="AA319" s="158"/>
      <c r="AB319" s="157">
        <v>0</v>
      </c>
      <c r="AC319" s="157">
        <v>0</v>
      </c>
      <c r="AD319" s="155">
        <v>0</v>
      </c>
      <c r="AE319" s="155">
        <v>0</v>
      </c>
      <c r="AF319" s="155">
        <v>0</v>
      </c>
      <c r="AG319" s="159"/>
    </row>
    <row r="320" spans="1:33" ht="12.6" customHeight="1" x14ac:dyDescent="0.25">
      <c r="A320" s="104">
        <v>446</v>
      </c>
      <c r="B320" s="102">
        <v>446099177</v>
      </c>
      <c r="C320" s="103" t="s">
        <v>513</v>
      </c>
      <c r="D320" s="104">
        <v>99</v>
      </c>
      <c r="E320" s="103" t="s">
        <v>131</v>
      </c>
      <c r="F320" s="104">
        <v>177</v>
      </c>
      <c r="G320" s="161" t="s">
        <v>209</v>
      </c>
      <c r="H320" s="152"/>
      <c r="I320" s="153">
        <v>15087</v>
      </c>
      <c r="J320" s="153">
        <v>5812</v>
      </c>
      <c r="K320" s="153">
        <v>0</v>
      </c>
      <c r="L320" s="153">
        <v>937.65</v>
      </c>
      <c r="M320" s="153">
        <v>21836.65</v>
      </c>
      <c r="N320" s="152"/>
      <c r="O320" s="154">
        <v>2</v>
      </c>
      <c r="P320" s="155">
        <v>41798</v>
      </c>
      <c r="Q320" s="155">
        <v>0</v>
      </c>
      <c r="R320" s="155">
        <v>0</v>
      </c>
      <c r="S320" s="155">
        <v>1876</v>
      </c>
      <c r="T320" s="112">
        <v>43676</v>
      </c>
      <c r="U320" s="156"/>
      <c r="V320" s="157">
        <v>0</v>
      </c>
      <c r="W320" s="155">
        <v>0</v>
      </c>
      <c r="X320" s="155">
        <v>0.09</v>
      </c>
      <c r="Y320" s="155">
        <v>8.7319133599338197E-3</v>
      </c>
      <c r="Z320" s="155">
        <v>0</v>
      </c>
      <c r="AA320" s="158"/>
      <c r="AB320" s="157">
        <v>0</v>
      </c>
      <c r="AC320" s="157">
        <v>0</v>
      </c>
      <c r="AD320" s="155">
        <v>0</v>
      </c>
      <c r="AE320" s="155">
        <v>0</v>
      </c>
      <c r="AF320" s="155">
        <v>0</v>
      </c>
      <c r="AG320" s="159"/>
    </row>
    <row r="321" spans="1:33" ht="12.6" customHeight="1" x14ac:dyDescent="0.25">
      <c r="A321" s="104">
        <v>446</v>
      </c>
      <c r="B321" s="102">
        <v>446099182</v>
      </c>
      <c r="C321" s="103" t="s">
        <v>513</v>
      </c>
      <c r="D321" s="104">
        <v>99</v>
      </c>
      <c r="E321" s="103" t="s">
        <v>131</v>
      </c>
      <c r="F321" s="104">
        <v>182</v>
      </c>
      <c r="G321" s="161" t="s">
        <v>214</v>
      </c>
      <c r="H321" s="152"/>
      <c r="I321" s="153">
        <v>16469</v>
      </c>
      <c r="J321" s="153">
        <v>3876</v>
      </c>
      <c r="K321" s="153">
        <v>0</v>
      </c>
      <c r="L321" s="153">
        <v>937.65</v>
      </c>
      <c r="M321" s="153">
        <v>21282.65</v>
      </c>
      <c r="N321" s="152"/>
      <c r="O321" s="154">
        <v>1</v>
      </c>
      <c r="P321" s="155">
        <v>20345</v>
      </c>
      <c r="Q321" s="155">
        <v>0</v>
      </c>
      <c r="R321" s="155">
        <v>0</v>
      </c>
      <c r="S321" s="155">
        <v>938</v>
      </c>
      <c r="T321" s="112">
        <v>21284</v>
      </c>
      <c r="U321" s="156"/>
      <c r="V321" s="157">
        <v>0</v>
      </c>
      <c r="W321" s="155">
        <v>0</v>
      </c>
      <c r="X321" s="155">
        <v>0.09</v>
      </c>
      <c r="Y321" s="155">
        <v>1.506860136884609E-2</v>
      </c>
      <c r="Z321" s="155">
        <v>0</v>
      </c>
      <c r="AA321" s="158"/>
      <c r="AB321" s="157">
        <v>0</v>
      </c>
      <c r="AC321" s="157">
        <v>0</v>
      </c>
      <c r="AD321" s="155">
        <v>0</v>
      </c>
      <c r="AE321" s="155">
        <v>0</v>
      </c>
      <c r="AF321" s="155">
        <v>0</v>
      </c>
      <c r="AG321" s="159"/>
    </row>
    <row r="322" spans="1:33" ht="12.6" customHeight="1" x14ac:dyDescent="0.25">
      <c r="A322" s="104">
        <v>446</v>
      </c>
      <c r="B322" s="102">
        <v>446099208</v>
      </c>
      <c r="C322" s="103" t="s">
        <v>513</v>
      </c>
      <c r="D322" s="104">
        <v>99</v>
      </c>
      <c r="E322" s="103" t="s">
        <v>131</v>
      </c>
      <c r="F322" s="104">
        <v>208</v>
      </c>
      <c r="G322" s="161" t="s">
        <v>240</v>
      </c>
      <c r="H322" s="152"/>
      <c r="I322" s="153">
        <v>9527</v>
      </c>
      <c r="J322" s="153">
        <v>5519</v>
      </c>
      <c r="K322" s="153">
        <v>0</v>
      </c>
      <c r="L322" s="153">
        <v>937.65</v>
      </c>
      <c r="M322" s="153">
        <v>15983.65</v>
      </c>
      <c r="N322" s="152"/>
      <c r="O322" s="154">
        <v>4</v>
      </c>
      <c r="P322" s="155">
        <v>60184</v>
      </c>
      <c r="Q322" s="155">
        <v>0</v>
      </c>
      <c r="R322" s="155">
        <v>0</v>
      </c>
      <c r="S322" s="155">
        <v>3752</v>
      </c>
      <c r="T322" s="112">
        <v>63940</v>
      </c>
      <c r="U322" s="156"/>
      <c r="V322" s="157">
        <v>0</v>
      </c>
      <c r="W322" s="155">
        <v>0</v>
      </c>
      <c r="X322" s="155">
        <v>0.09</v>
      </c>
      <c r="Y322" s="155">
        <v>1.2381224054307421E-2</v>
      </c>
      <c r="Z322" s="155">
        <v>0</v>
      </c>
      <c r="AA322" s="158"/>
      <c r="AB322" s="157">
        <v>0</v>
      </c>
      <c r="AC322" s="157">
        <v>0</v>
      </c>
      <c r="AD322" s="155">
        <v>0</v>
      </c>
      <c r="AE322" s="155">
        <v>0</v>
      </c>
      <c r="AF322" s="155">
        <v>0</v>
      </c>
      <c r="AG322" s="159"/>
    </row>
    <row r="323" spans="1:33" ht="12.6" customHeight="1" x14ac:dyDescent="0.25">
      <c r="A323" s="104">
        <v>446</v>
      </c>
      <c r="B323" s="102">
        <v>446099212</v>
      </c>
      <c r="C323" s="103" t="s">
        <v>513</v>
      </c>
      <c r="D323" s="104">
        <v>99</v>
      </c>
      <c r="E323" s="103" t="s">
        <v>131</v>
      </c>
      <c r="F323" s="104">
        <v>212</v>
      </c>
      <c r="G323" s="161" t="s">
        <v>244</v>
      </c>
      <c r="H323" s="152"/>
      <c r="I323" s="153">
        <v>10593</v>
      </c>
      <c r="J323" s="153">
        <v>2868</v>
      </c>
      <c r="K323" s="153">
        <v>0</v>
      </c>
      <c r="L323" s="153">
        <v>937.65</v>
      </c>
      <c r="M323" s="153">
        <v>14398.65</v>
      </c>
      <c r="N323" s="152"/>
      <c r="O323" s="154">
        <v>136</v>
      </c>
      <c r="P323" s="155">
        <v>1830696</v>
      </c>
      <c r="Q323" s="155">
        <v>0</v>
      </c>
      <c r="R323" s="155">
        <v>0</v>
      </c>
      <c r="S323" s="155">
        <v>127568</v>
      </c>
      <c r="T323" s="112">
        <v>1958400</v>
      </c>
      <c r="U323" s="156"/>
      <c r="V323" s="157">
        <v>0</v>
      </c>
      <c r="W323" s="155">
        <v>0</v>
      </c>
      <c r="X323" s="155">
        <v>0.09</v>
      </c>
      <c r="Y323" s="155">
        <v>3.3399254495883039E-2</v>
      </c>
      <c r="Z323" s="155">
        <v>0</v>
      </c>
      <c r="AA323" s="158"/>
      <c r="AB323" s="157">
        <v>0</v>
      </c>
      <c r="AC323" s="157">
        <v>0</v>
      </c>
      <c r="AD323" s="155">
        <v>0</v>
      </c>
      <c r="AE323" s="155">
        <v>0</v>
      </c>
      <c r="AF323" s="155">
        <v>0</v>
      </c>
      <c r="AG323" s="159"/>
    </row>
    <row r="324" spans="1:33" ht="12.6" customHeight="1" x14ac:dyDescent="0.25">
      <c r="A324" s="104">
        <v>446</v>
      </c>
      <c r="B324" s="102">
        <v>446099218</v>
      </c>
      <c r="C324" s="103" t="s">
        <v>513</v>
      </c>
      <c r="D324" s="104">
        <v>99</v>
      </c>
      <c r="E324" s="103" t="s">
        <v>131</v>
      </c>
      <c r="F324" s="104">
        <v>218</v>
      </c>
      <c r="G324" s="161" t="s">
        <v>250</v>
      </c>
      <c r="H324" s="152"/>
      <c r="I324" s="153">
        <v>10374</v>
      </c>
      <c r="J324" s="153">
        <v>3721</v>
      </c>
      <c r="K324" s="153">
        <v>0</v>
      </c>
      <c r="L324" s="153">
        <v>937.65</v>
      </c>
      <c r="M324" s="153">
        <v>15032.65</v>
      </c>
      <c r="N324" s="152"/>
      <c r="O324" s="154">
        <v>87</v>
      </c>
      <c r="P324" s="155">
        <v>1226265</v>
      </c>
      <c r="Q324" s="155">
        <v>0</v>
      </c>
      <c r="R324" s="155">
        <v>0</v>
      </c>
      <c r="S324" s="155">
        <v>81606</v>
      </c>
      <c r="T324" s="112">
        <v>1307958</v>
      </c>
      <c r="U324" s="156"/>
      <c r="V324" s="157">
        <v>0</v>
      </c>
      <c r="W324" s="155">
        <v>0</v>
      </c>
      <c r="X324" s="155">
        <v>0.09</v>
      </c>
      <c r="Y324" s="155">
        <v>3.602286281220185E-2</v>
      </c>
      <c r="Z324" s="155">
        <v>0</v>
      </c>
      <c r="AA324" s="158"/>
      <c r="AB324" s="157">
        <v>0</v>
      </c>
      <c r="AC324" s="157">
        <v>0</v>
      </c>
      <c r="AD324" s="155">
        <v>0</v>
      </c>
      <c r="AE324" s="155">
        <v>0</v>
      </c>
      <c r="AF324" s="155">
        <v>0</v>
      </c>
      <c r="AG324" s="159"/>
    </row>
    <row r="325" spans="1:33" ht="12.6" customHeight="1" x14ac:dyDescent="0.25">
      <c r="A325" s="104">
        <v>446</v>
      </c>
      <c r="B325" s="102">
        <v>446099220</v>
      </c>
      <c r="C325" s="103" t="s">
        <v>513</v>
      </c>
      <c r="D325" s="104">
        <v>99</v>
      </c>
      <c r="E325" s="103" t="s">
        <v>131</v>
      </c>
      <c r="F325" s="104">
        <v>220</v>
      </c>
      <c r="G325" s="161" t="s">
        <v>252</v>
      </c>
      <c r="H325" s="152"/>
      <c r="I325" s="153">
        <v>11295</v>
      </c>
      <c r="J325" s="153">
        <v>4877</v>
      </c>
      <c r="K325" s="153">
        <v>0</v>
      </c>
      <c r="L325" s="153">
        <v>937.65</v>
      </c>
      <c r="M325" s="153">
        <v>17109.650000000001</v>
      </c>
      <c r="N325" s="152"/>
      <c r="O325" s="154">
        <v>31</v>
      </c>
      <c r="P325" s="155">
        <v>501332</v>
      </c>
      <c r="Q325" s="155">
        <v>0</v>
      </c>
      <c r="R325" s="155">
        <v>0</v>
      </c>
      <c r="S325" s="155">
        <v>29078</v>
      </c>
      <c r="T325" s="112">
        <v>530441</v>
      </c>
      <c r="U325" s="156"/>
      <c r="V325" s="157">
        <v>0</v>
      </c>
      <c r="W325" s="155">
        <v>0</v>
      </c>
      <c r="X325" s="155">
        <v>0.09</v>
      </c>
      <c r="Y325" s="155">
        <v>1.5440183740943523E-2</v>
      </c>
      <c r="Z325" s="155">
        <v>0</v>
      </c>
      <c r="AA325" s="158"/>
      <c r="AB325" s="157">
        <v>0</v>
      </c>
      <c r="AC325" s="157">
        <v>0</v>
      </c>
      <c r="AD325" s="155">
        <v>0</v>
      </c>
      <c r="AE325" s="155">
        <v>0</v>
      </c>
      <c r="AF325" s="155">
        <v>0</v>
      </c>
      <c r="AG325" s="159"/>
    </row>
    <row r="326" spans="1:33" ht="12.6" customHeight="1" x14ac:dyDescent="0.25">
      <c r="A326" s="104">
        <v>446</v>
      </c>
      <c r="B326" s="102">
        <v>446099238</v>
      </c>
      <c r="C326" s="103" t="s">
        <v>513</v>
      </c>
      <c r="D326" s="104">
        <v>99</v>
      </c>
      <c r="E326" s="103" t="s">
        <v>131</v>
      </c>
      <c r="F326" s="104">
        <v>238</v>
      </c>
      <c r="G326" s="161" t="s">
        <v>270</v>
      </c>
      <c r="H326" s="152"/>
      <c r="I326" s="153">
        <v>10294</v>
      </c>
      <c r="J326" s="153">
        <v>6432</v>
      </c>
      <c r="K326" s="153">
        <v>0</v>
      </c>
      <c r="L326" s="153">
        <v>937.65</v>
      </c>
      <c r="M326" s="153">
        <v>17663.650000000001</v>
      </c>
      <c r="N326" s="152"/>
      <c r="O326" s="154">
        <v>23</v>
      </c>
      <c r="P326" s="155">
        <v>384698</v>
      </c>
      <c r="Q326" s="155">
        <v>0</v>
      </c>
      <c r="R326" s="155">
        <v>0</v>
      </c>
      <c r="S326" s="155">
        <v>21574</v>
      </c>
      <c r="T326" s="112">
        <v>406295</v>
      </c>
      <c r="U326" s="156"/>
      <c r="V326" s="157">
        <v>0</v>
      </c>
      <c r="W326" s="155">
        <v>0</v>
      </c>
      <c r="X326" s="155">
        <v>0.09</v>
      </c>
      <c r="Y326" s="155">
        <v>5.3286619085736751E-2</v>
      </c>
      <c r="Z326" s="155">
        <v>0</v>
      </c>
      <c r="AA326" s="158"/>
      <c r="AB326" s="157">
        <v>0</v>
      </c>
      <c r="AC326" s="157">
        <v>0</v>
      </c>
      <c r="AD326" s="155">
        <v>0</v>
      </c>
      <c r="AE326" s="155">
        <v>0</v>
      </c>
      <c r="AF326" s="155">
        <v>0</v>
      </c>
      <c r="AG326" s="159"/>
    </row>
    <row r="327" spans="1:33" ht="12.6" customHeight="1" x14ac:dyDescent="0.25">
      <c r="A327" s="104">
        <v>446</v>
      </c>
      <c r="B327" s="102">
        <v>446099244</v>
      </c>
      <c r="C327" s="103" t="s">
        <v>513</v>
      </c>
      <c r="D327" s="104">
        <v>99</v>
      </c>
      <c r="E327" s="103" t="s">
        <v>131</v>
      </c>
      <c r="F327" s="104">
        <v>244</v>
      </c>
      <c r="G327" s="161" t="s">
        <v>276</v>
      </c>
      <c r="H327" s="152"/>
      <c r="I327" s="153">
        <v>11496</v>
      </c>
      <c r="J327" s="153">
        <v>4286</v>
      </c>
      <c r="K327" s="153">
        <v>0</v>
      </c>
      <c r="L327" s="153">
        <v>937.65</v>
      </c>
      <c r="M327" s="153">
        <v>16719.650000000001</v>
      </c>
      <c r="N327" s="152"/>
      <c r="O327" s="154">
        <v>30</v>
      </c>
      <c r="P327" s="155">
        <v>473460</v>
      </c>
      <c r="Q327" s="155">
        <v>0</v>
      </c>
      <c r="R327" s="155">
        <v>0</v>
      </c>
      <c r="S327" s="155">
        <v>28140</v>
      </c>
      <c r="T327" s="112">
        <v>501630</v>
      </c>
      <c r="U327" s="156"/>
      <c r="V327" s="157">
        <v>0</v>
      </c>
      <c r="W327" s="155">
        <v>0</v>
      </c>
      <c r="X327" s="155">
        <v>0.09</v>
      </c>
      <c r="Y327" s="155">
        <v>0.11956945299035214</v>
      </c>
      <c r="Z327" s="155">
        <v>0</v>
      </c>
      <c r="AA327" s="158"/>
      <c r="AB327" s="157">
        <v>0</v>
      </c>
      <c r="AC327" s="157">
        <v>0</v>
      </c>
      <c r="AD327" s="155">
        <v>0</v>
      </c>
      <c r="AE327" s="155">
        <v>0</v>
      </c>
      <c r="AF327" s="155">
        <v>0</v>
      </c>
      <c r="AG327" s="159"/>
    </row>
    <row r="328" spans="1:33" ht="12.6" customHeight="1" x14ac:dyDescent="0.25">
      <c r="A328" s="104">
        <v>446</v>
      </c>
      <c r="B328" s="102">
        <v>446099266</v>
      </c>
      <c r="C328" s="103" t="s">
        <v>513</v>
      </c>
      <c r="D328" s="104">
        <v>99</v>
      </c>
      <c r="E328" s="103" t="s">
        <v>131</v>
      </c>
      <c r="F328" s="104">
        <v>266</v>
      </c>
      <c r="G328" s="161" t="s">
        <v>298</v>
      </c>
      <c r="H328" s="152"/>
      <c r="I328" s="153">
        <v>9455</v>
      </c>
      <c r="J328" s="153">
        <v>4358</v>
      </c>
      <c r="K328" s="153">
        <v>0</v>
      </c>
      <c r="L328" s="153">
        <v>937.65</v>
      </c>
      <c r="M328" s="153">
        <v>14750.65</v>
      </c>
      <c r="N328" s="152"/>
      <c r="O328" s="154">
        <v>4</v>
      </c>
      <c r="P328" s="155">
        <v>55252</v>
      </c>
      <c r="Q328" s="155">
        <v>0</v>
      </c>
      <c r="R328" s="155">
        <v>0</v>
      </c>
      <c r="S328" s="155">
        <v>3752</v>
      </c>
      <c r="T328" s="112">
        <v>59008</v>
      </c>
      <c r="U328" s="156"/>
      <c r="V328" s="157">
        <v>0</v>
      </c>
      <c r="W328" s="155">
        <v>0</v>
      </c>
      <c r="X328" s="155">
        <v>0.09</v>
      </c>
      <c r="Y328" s="155">
        <v>9.9443255204557631E-4</v>
      </c>
      <c r="Z328" s="155">
        <v>0</v>
      </c>
      <c r="AA328" s="158"/>
      <c r="AB328" s="157">
        <v>0</v>
      </c>
      <c r="AC328" s="157">
        <v>0</v>
      </c>
      <c r="AD328" s="155">
        <v>0</v>
      </c>
      <c r="AE328" s="155">
        <v>0</v>
      </c>
      <c r="AF328" s="155">
        <v>0</v>
      </c>
      <c r="AG328" s="159"/>
    </row>
    <row r="329" spans="1:33" ht="12.6" customHeight="1" x14ac:dyDescent="0.25">
      <c r="A329" s="104">
        <v>446</v>
      </c>
      <c r="B329" s="102">
        <v>446099285</v>
      </c>
      <c r="C329" s="103" t="s">
        <v>513</v>
      </c>
      <c r="D329" s="104">
        <v>99</v>
      </c>
      <c r="E329" s="103" t="s">
        <v>131</v>
      </c>
      <c r="F329" s="104">
        <v>285</v>
      </c>
      <c r="G329" s="161" t="s">
        <v>317</v>
      </c>
      <c r="H329" s="152"/>
      <c r="I329" s="153">
        <v>10778</v>
      </c>
      <c r="J329" s="153">
        <v>3069</v>
      </c>
      <c r="K329" s="153">
        <v>0</v>
      </c>
      <c r="L329" s="153">
        <v>937.65</v>
      </c>
      <c r="M329" s="153">
        <v>14784.65</v>
      </c>
      <c r="N329" s="152"/>
      <c r="O329" s="154">
        <v>114</v>
      </c>
      <c r="P329" s="155">
        <v>1578558</v>
      </c>
      <c r="Q329" s="155">
        <v>0</v>
      </c>
      <c r="R329" s="155">
        <v>0</v>
      </c>
      <c r="S329" s="155">
        <v>106932</v>
      </c>
      <c r="T329" s="112">
        <v>1685604</v>
      </c>
      <c r="U329" s="156"/>
      <c r="V329" s="157">
        <v>0</v>
      </c>
      <c r="W329" s="155">
        <v>0</v>
      </c>
      <c r="X329" s="155">
        <v>0.09</v>
      </c>
      <c r="Y329" s="155">
        <v>3.7068308493911219E-2</v>
      </c>
      <c r="Z329" s="155">
        <v>0</v>
      </c>
      <c r="AA329" s="158"/>
      <c r="AB329" s="157">
        <v>0</v>
      </c>
      <c r="AC329" s="157">
        <v>0</v>
      </c>
      <c r="AD329" s="155">
        <v>0</v>
      </c>
      <c r="AE329" s="155">
        <v>0</v>
      </c>
      <c r="AF329" s="155">
        <v>0</v>
      </c>
      <c r="AG329" s="159"/>
    </row>
    <row r="330" spans="1:33" ht="12.6" customHeight="1" x14ac:dyDescent="0.25">
      <c r="A330" s="104">
        <v>446</v>
      </c>
      <c r="B330" s="102">
        <v>446099293</v>
      </c>
      <c r="C330" s="103" t="s">
        <v>513</v>
      </c>
      <c r="D330" s="104">
        <v>99</v>
      </c>
      <c r="E330" s="103" t="s">
        <v>131</v>
      </c>
      <c r="F330" s="104">
        <v>293</v>
      </c>
      <c r="G330" s="161" t="s">
        <v>325</v>
      </c>
      <c r="H330" s="152"/>
      <c r="I330" s="153">
        <v>12057</v>
      </c>
      <c r="J330" s="153">
        <v>726</v>
      </c>
      <c r="K330" s="153">
        <v>0</v>
      </c>
      <c r="L330" s="153">
        <v>937.65</v>
      </c>
      <c r="M330" s="153">
        <v>13720.65</v>
      </c>
      <c r="N330" s="152"/>
      <c r="O330" s="154">
        <v>17</v>
      </c>
      <c r="P330" s="155">
        <v>217311</v>
      </c>
      <c r="Q330" s="155">
        <v>0</v>
      </c>
      <c r="R330" s="155">
        <v>0</v>
      </c>
      <c r="S330" s="155">
        <v>15946</v>
      </c>
      <c r="T330" s="112">
        <v>233274</v>
      </c>
      <c r="U330" s="156"/>
      <c r="V330" s="157">
        <v>0</v>
      </c>
      <c r="W330" s="155">
        <v>0</v>
      </c>
      <c r="X330" s="155">
        <v>0.09</v>
      </c>
      <c r="Y330" s="155">
        <v>7.9585368383968073E-3</v>
      </c>
      <c r="Z330" s="155">
        <v>0</v>
      </c>
      <c r="AA330" s="158"/>
      <c r="AB330" s="157">
        <v>0</v>
      </c>
      <c r="AC330" s="157">
        <v>0</v>
      </c>
      <c r="AD330" s="155">
        <v>0</v>
      </c>
      <c r="AE330" s="155">
        <v>0</v>
      </c>
      <c r="AF330" s="155">
        <v>0</v>
      </c>
      <c r="AG330" s="159"/>
    </row>
    <row r="331" spans="1:33" ht="12.6" customHeight="1" x14ac:dyDescent="0.25">
      <c r="A331" s="104">
        <v>446</v>
      </c>
      <c r="B331" s="102">
        <v>446099307</v>
      </c>
      <c r="C331" s="103" t="s">
        <v>513</v>
      </c>
      <c r="D331" s="104">
        <v>99</v>
      </c>
      <c r="E331" s="103" t="s">
        <v>131</v>
      </c>
      <c r="F331" s="104">
        <v>307</v>
      </c>
      <c r="G331" s="161" t="s">
        <v>339</v>
      </c>
      <c r="H331" s="152"/>
      <c r="I331" s="153">
        <v>11111</v>
      </c>
      <c r="J331" s="153">
        <v>4689</v>
      </c>
      <c r="K331" s="153">
        <v>0</v>
      </c>
      <c r="L331" s="153">
        <v>937.65</v>
      </c>
      <c r="M331" s="153">
        <v>16737.650000000001</v>
      </c>
      <c r="N331" s="152"/>
      <c r="O331" s="154">
        <v>31</v>
      </c>
      <c r="P331" s="155">
        <v>489800</v>
      </c>
      <c r="Q331" s="155">
        <v>0</v>
      </c>
      <c r="R331" s="155">
        <v>0</v>
      </c>
      <c r="S331" s="155">
        <v>29078</v>
      </c>
      <c r="T331" s="112">
        <v>518909</v>
      </c>
      <c r="U331" s="156"/>
      <c r="V331" s="157">
        <v>0</v>
      </c>
      <c r="W331" s="155">
        <v>0</v>
      </c>
      <c r="X331" s="155">
        <v>0.09</v>
      </c>
      <c r="Y331" s="155">
        <v>1.1611837162720424E-2</v>
      </c>
      <c r="Z331" s="155">
        <v>0</v>
      </c>
      <c r="AA331" s="158"/>
      <c r="AB331" s="157">
        <v>0</v>
      </c>
      <c r="AC331" s="157">
        <v>0</v>
      </c>
      <c r="AD331" s="155">
        <v>0</v>
      </c>
      <c r="AE331" s="155">
        <v>0</v>
      </c>
      <c r="AF331" s="155">
        <v>0</v>
      </c>
      <c r="AG331" s="159"/>
    </row>
    <row r="332" spans="1:33" ht="12.6" customHeight="1" x14ac:dyDescent="0.25">
      <c r="A332" s="104">
        <v>446</v>
      </c>
      <c r="B332" s="102">
        <v>446099310</v>
      </c>
      <c r="C332" s="103" t="s">
        <v>513</v>
      </c>
      <c r="D332" s="104">
        <v>99</v>
      </c>
      <c r="E332" s="103" t="s">
        <v>131</v>
      </c>
      <c r="F332" s="104">
        <v>310</v>
      </c>
      <c r="G332" s="161" t="s">
        <v>342</v>
      </c>
      <c r="H332" s="152"/>
      <c r="I332" s="153">
        <v>12431.735429666463</v>
      </c>
      <c r="J332" s="153">
        <v>3214</v>
      </c>
      <c r="K332" s="153">
        <v>0</v>
      </c>
      <c r="L332" s="153">
        <v>937.65</v>
      </c>
      <c r="M332" s="153">
        <v>16583.385429666465</v>
      </c>
      <c r="N332" s="152"/>
      <c r="O332" s="154">
        <v>1</v>
      </c>
      <c r="P332" s="155">
        <v>15646</v>
      </c>
      <c r="Q332" s="155">
        <v>0</v>
      </c>
      <c r="R332" s="155">
        <v>0</v>
      </c>
      <c r="S332" s="155">
        <v>938</v>
      </c>
      <c r="T332" s="112">
        <v>16585</v>
      </c>
      <c r="U332" s="156"/>
      <c r="V332" s="157">
        <v>0</v>
      </c>
      <c r="W332" s="155">
        <v>0</v>
      </c>
      <c r="X332" s="155">
        <v>0.09</v>
      </c>
      <c r="Y332" s="155">
        <v>3.4111638264433676E-2</v>
      </c>
      <c r="Z332" s="155">
        <v>0</v>
      </c>
      <c r="AA332" s="158"/>
      <c r="AB332" s="157">
        <v>0</v>
      </c>
      <c r="AC332" s="157">
        <v>0</v>
      </c>
      <c r="AD332" s="155">
        <v>0</v>
      </c>
      <c r="AE332" s="155">
        <v>0</v>
      </c>
      <c r="AF332" s="155">
        <v>0</v>
      </c>
      <c r="AG332" s="159"/>
    </row>
    <row r="333" spans="1:33" ht="12.6" customHeight="1" x14ac:dyDescent="0.25">
      <c r="A333" s="104">
        <v>446</v>
      </c>
      <c r="B333" s="102">
        <v>446099323</v>
      </c>
      <c r="C333" s="103" t="s">
        <v>513</v>
      </c>
      <c r="D333" s="104">
        <v>99</v>
      </c>
      <c r="E333" s="103" t="s">
        <v>131</v>
      </c>
      <c r="F333" s="104">
        <v>323</v>
      </c>
      <c r="G333" s="161" t="s">
        <v>355</v>
      </c>
      <c r="H333" s="152"/>
      <c r="I333" s="153">
        <v>10819</v>
      </c>
      <c r="J333" s="153">
        <v>4105</v>
      </c>
      <c r="K333" s="153">
        <v>0</v>
      </c>
      <c r="L333" s="153">
        <v>937.65</v>
      </c>
      <c r="M333" s="153">
        <v>15861.65</v>
      </c>
      <c r="N333" s="152"/>
      <c r="O333" s="154">
        <v>3</v>
      </c>
      <c r="P333" s="155">
        <v>44772</v>
      </c>
      <c r="Q333" s="155">
        <v>0</v>
      </c>
      <c r="R333" s="155">
        <v>0</v>
      </c>
      <c r="S333" s="155">
        <v>2814</v>
      </c>
      <c r="T333" s="112">
        <v>47589</v>
      </c>
      <c r="U333" s="156"/>
      <c r="V333" s="157">
        <v>0</v>
      </c>
      <c r="W333" s="155">
        <v>0</v>
      </c>
      <c r="X333" s="155">
        <v>0.09</v>
      </c>
      <c r="Y333" s="155">
        <v>2.8124533163891123E-3</v>
      </c>
      <c r="Z333" s="155">
        <v>0</v>
      </c>
      <c r="AA333" s="158"/>
      <c r="AB333" s="157">
        <v>0</v>
      </c>
      <c r="AC333" s="157">
        <v>0</v>
      </c>
      <c r="AD333" s="155">
        <v>0</v>
      </c>
      <c r="AE333" s="155">
        <v>0</v>
      </c>
      <c r="AF333" s="155">
        <v>0</v>
      </c>
      <c r="AG333" s="159"/>
    </row>
    <row r="334" spans="1:33" ht="12.6" customHeight="1" x14ac:dyDescent="0.25">
      <c r="A334" s="104">
        <v>446</v>
      </c>
      <c r="B334" s="102">
        <v>446099336</v>
      </c>
      <c r="C334" s="103" t="s">
        <v>513</v>
      </c>
      <c r="D334" s="104">
        <v>99</v>
      </c>
      <c r="E334" s="103" t="s">
        <v>131</v>
      </c>
      <c r="F334" s="104">
        <v>336</v>
      </c>
      <c r="G334" s="161" t="s">
        <v>368</v>
      </c>
      <c r="H334" s="152"/>
      <c r="I334" s="153">
        <v>14159</v>
      </c>
      <c r="J334" s="153">
        <v>4732</v>
      </c>
      <c r="K334" s="153">
        <v>0</v>
      </c>
      <c r="L334" s="153">
        <v>937.65</v>
      </c>
      <c r="M334" s="153">
        <v>19828.650000000001</v>
      </c>
      <c r="N334" s="152"/>
      <c r="O334" s="154">
        <v>3</v>
      </c>
      <c r="P334" s="155">
        <v>56673</v>
      </c>
      <c r="Q334" s="155">
        <v>0</v>
      </c>
      <c r="R334" s="155">
        <v>0</v>
      </c>
      <c r="S334" s="155">
        <v>2814</v>
      </c>
      <c r="T334" s="112">
        <v>59490</v>
      </c>
      <c r="U334" s="156"/>
      <c r="V334" s="157">
        <v>0</v>
      </c>
      <c r="W334" s="155">
        <v>0</v>
      </c>
      <c r="X334" s="155">
        <v>0.09</v>
      </c>
      <c r="Y334" s="155">
        <v>4.1906779458009684E-2</v>
      </c>
      <c r="Z334" s="155">
        <v>0</v>
      </c>
      <c r="AA334" s="158"/>
      <c r="AB334" s="157">
        <v>0</v>
      </c>
      <c r="AC334" s="157">
        <v>0</v>
      </c>
      <c r="AD334" s="155">
        <v>0</v>
      </c>
      <c r="AE334" s="155">
        <v>0</v>
      </c>
      <c r="AF334" s="155">
        <v>0</v>
      </c>
      <c r="AG334" s="159"/>
    </row>
    <row r="335" spans="1:33" ht="12.6" customHeight="1" x14ac:dyDescent="0.25">
      <c r="A335" s="104">
        <v>446</v>
      </c>
      <c r="B335" s="102">
        <v>446099350</v>
      </c>
      <c r="C335" s="103" t="s">
        <v>513</v>
      </c>
      <c r="D335" s="104">
        <v>99</v>
      </c>
      <c r="E335" s="103" t="s">
        <v>131</v>
      </c>
      <c r="F335" s="104">
        <v>350</v>
      </c>
      <c r="G335" s="161" t="s">
        <v>382</v>
      </c>
      <c r="H335" s="152"/>
      <c r="I335" s="153">
        <v>11414</v>
      </c>
      <c r="J335" s="153">
        <v>7208</v>
      </c>
      <c r="K335" s="153">
        <v>0</v>
      </c>
      <c r="L335" s="153">
        <v>937.65</v>
      </c>
      <c r="M335" s="153">
        <v>19559.650000000001</v>
      </c>
      <c r="N335" s="152"/>
      <c r="O335" s="154">
        <v>6</v>
      </c>
      <c r="P335" s="155">
        <v>111732</v>
      </c>
      <c r="Q335" s="155">
        <v>0</v>
      </c>
      <c r="R335" s="155">
        <v>0</v>
      </c>
      <c r="S335" s="155">
        <v>5628</v>
      </c>
      <c r="T335" s="112">
        <v>117366</v>
      </c>
      <c r="U335" s="156"/>
      <c r="V335" s="157">
        <v>0</v>
      </c>
      <c r="W335" s="155">
        <v>0</v>
      </c>
      <c r="X335" s="155">
        <v>0.09</v>
      </c>
      <c r="Y335" s="155">
        <v>4.5867116891426828E-2</v>
      </c>
      <c r="Z335" s="155">
        <v>0</v>
      </c>
      <c r="AA335" s="158"/>
      <c r="AB335" s="157">
        <v>0</v>
      </c>
      <c r="AC335" s="157">
        <v>0</v>
      </c>
      <c r="AD335" s="155">
        <v>0</v>
      </c>
      <c r="AE335" s="155">
        <v>0</v>
      </c>
      <c r="AF335" s="155">
        <v>0</v>
      </c>
      <c r="AG335" s="159"/>
    </row>
    <row r="336" spans="1:33" ht="12.6" customHeight="1" x14ac:dyDescent="0.25">
      <c r="A336" s="104">
        <v>446</v>
      </c>
      <c r="B336" s="102">
        <v>446099625</v>
      </c>
      <c r="C336" s="103" t="s">
        <v>513</v>
      </c>
      <c r="D336" s="104">
        <v>99</v>
      </c>
      <c r="E336" s="103" t="s">
        <v>131</v>
      </c>
      <c r="F336" s="104">
        <v>625</v>
      </c>
      <c r="G336" s="161" t="s">
        <v>395</v>
      </c>
      <c r="H336" s="152"/>
      <c r="I336" s="153">
        <v>13684</v>
      </c>
      <c r="J336" s="153">
        <v>1889</v>
      </c>
      <c r="K336" s="153">
        <v>0</v>
      </c>
      <c r="L336" s="153">
        <v>937.65</v>
      </c>
      <c r="M336" s="153">
        <v>16510.650000000001</v>
      </c>
      <c r="N336" s="152"/>
      <c r="O336" s="154">
        <v>18</v>
      </c>
      <c r="P336" s="155">
        <v>280314</v>
      </c>
      <c r="Q336" s="155">
        <v>0</v>
      </c>
      <c r="R336" s="155">
        <v>0</v>
      </c>
      <c r="S336" s="155">
        <v>16884</v>
      </c>
      <c r="T336" s="112">
        <v>297216</v>
      </c>
      <c r="U336" s="156"/>
      <c r="V336" s="157">
        <v>0</v>
      </c>
      <c r="W336" s="155">
        <v>0</v>
      </c>
      <c r="X336" s="155">
        <v>0.09</v>
      </c>
      <c r="Y336" s="155">
        <v>5.7477521759411706E-3</v>
      </c>
      <c r="Z336" s="155">
        <v>0</v>
      </c>
      <c r="AA336" s="158"/>
      <c r="AB336" s="157">
        <v>0</v>
      </c>
      <c r="AC336" s="157">
        <v>0</v>
      </c>
      <c r="AD336" s="155">
        <v>0</v>
      </c>
      <c r="AE336" s="155">
        <v>0</v>
      </c>
      <c r="AF336" s="155">
        <v>0</v>
      </c>
      <c r="AG336" s="159"/>
    </row>
    <row r="337" spans="1:33" ht="12.6" customHeight="1" x14ac:dyDescent="0.25">
      <c r="A337" s="104">
        <v>446</v>
      </c>
      <c r="B337" s="102">
        <v>446099650</v>
      </c>
      <c r="C337" s="103" t="s">
        <v>513</v>
      </c>
      <c r="D337" s="104">
        <v>99</v>
      </c>
      <c r="E337" s="103" t="s">
        <v>131</v>
      </c>
      <c r="F337" s="104">
        <v>650</v>
      </c>
      <c r="G337" s="161" t="s">
        <v>400</v>
      </c>
      <c r="H337" s="152"/>
      <c r="I337" s="153">
        <v>11932</v>
      </c>
      <c r="J337" s="153">
        <v>3748</v>
      </c>
      <c r="K337" s="153">
        <v>0</v>
      </c>
      <c r="L337" s="153">
        <v>937.65</v>
      </c>
      <c r="M337" s="153">
        <v>16617.650000000001</v>
      </c>
      <c r="N337" s="152"/>
      <c r="O337" s="154">
        <v>1</v>
      </c>
      <c r="P337" s="155">
        <v>15680</v>
      </c>
      <c r="Q337" s="155">
        <v>0</v>
      </c>
      <c r="R337" s="155">
        <v>0</v>
      </c>
      <c r="S337" s="155">
        <v>938</v>
      </c>
      <c r="T337" s="112">
        <v>16619</v>
      </c>
      <c r="U337" s="156"/>
      <c r="V337" s="157">
        <v>0</v>
      </c>
      <c r="W337" s="155">
        <v>0</v>
      </c>
      <c r="X337" s="155">
        <v>0.09</v>
      </c>
      <c r="Y337" s="155">
        <v>2.6319120437978934E-3</v>
      </c>
      <c r="Z337" s="155">
        <v>0</v>
      </c>
      <c r="AA337" s="158"/>
      <c r="AB337" s="157">
        <v>0</v>
      </c>
      <c r="AC337" s="157">
        <v>0</v>
      </c>
      <c r="AD337" s="155">
        <v>0</v>
      </c>
      <c r="AE337" s="155">
        <v>0</v>
      </c>
      <c r="AF337" s="155">
        <v>0</v>
      </c>
      <c r="AG337" s="159"/>
    </row>
    <row r="338" spans="1:33" ht="12.6" customHeight="1" x14ac:dyDescent="0.25">
      <c r="A338" s="104">
        <v>446</v>
      </c>
      <c r="B338" s="102">
        <v>446099690</v>
      </c>
      <c r="C338" s="103" t="s">
        <v>513</v>
      </c>
      <c r="D338" s="104">
        <v>99</v>
      </c>
      <c r="E338" s="103" t="s">
        <v>131</v>
      </c>
      <c r="F338" s="104">
        <v>690</v>
      </c>
      <c r="G338" s="161" t="s">
        <v>414</v>
      </c>
      <c r="H338" s="152"/>
      <c r="I338" s="153">
        <v>10804</v>
      </c>
      <c r="J338" s="153">
        <v>3377</v>
      </c>
      <c r="K338" s="153">
        <v>0</v>
      </c>
      <c r="L338" s="153">
        <v>937.65</v>
      </c>
      <c r="M338" s="153">
        <v>15118.65</v>
      </c>
      <c r="N338" s="152"/>
      <c r="O338" s="154">
        <v>8</v>
      </c>
      <c r="P338" s="155">
        <v>113448</v>
      </c>
      <c r="Q338" s="155">
        <v>0</v>
      </c>
      <c r="R338" s="155">
        <v>0</v>
      </c>
      <c r="S338" s="155">
        <v>7504</v>
      </c>
      <c r="T338" s="112">
        <v>120960</v>
      </c>
      <c r="U338" s="156"/>
      <c r="V338" s="157">
        <v>0</v>
      </c>
      <c r="W338" s="155">
        <v>0</v>
      </c>
      <c r="X338" s="155">
        <v>0.09</v>
      </c>
      <c r="Y338" s="155">
        <v>6.2218085477901532E-3</v>
      </c>
      <c r="Z338" s="155">
        <v>0</v>
      </c>
      <c r="AA338" s="158"/>
      <c r="AB338" s="157">
        <v>0</v>
      </c>
      <c r="AC338" s="157">
        <v>0</v>
      </c>
      <c r="AD338" s="155">
        <v>0</v>
      </c>
      <c r="AE338" s="155">
        <v>0</v>
      </c>
      <c r="AF338" s="155">
        <v>0</v>
      </c>
      <c r="AG338" s="159"/>
    </row>
    <row r="339" spans="1:33" ht="12.6" customHeight="1" x14ac:dyDescent="0.25">
      <c r="A339" s="104">
        <v>447</v>
      </c>
      <c r="B339" s="102">
        <v>447101025</v>
      </c>
      <c r="C339" s="103" t="s">
        <v>514</v>
      </c>
      <c r="D339" s="104">
        <v>101</v>
      </c>
      <c r="E339" s="103" t="s">
        <v>133</v>
      </c>
      <c r="F339" s="104">
        <v>25</v>
      </c>
      <c r="G339" s="161" t="s">
        <v>57</v>
      </c>
      <c r="H339" s="152"/>
      <c r="I339" s="153">
        <v>10401</v>
      </c>
      <c r="J339" s="153">
        <v>4231</v>
      </c>
      <c r="K339" s="153">
        <v>0</v>
      </c>
      <c r="L339" s="153">
        <v>937.65</v>
      </c>
      <c r="M339" s="153">
        <v>15569.65</v>
      </c>
      <c r="N339" s="152"/>
      <c r="O339" s="154">
        <v>113</v>
      </c>
      <c r="P339" s="155">
        <v>1653416</v>
      </c>
      <c r="Q339" s="155">
        <v>0</v>
      </c>
      <c r="R339" s="155">
        <v>0</v>
      </c>
      <c r="S339" s="155">
        <v>105994</v>
      </c>
      <c r="T339" s="112">
        <v>1759523</v>
      </c>
      <c r="U339" s="156"/>
      <c r="V339" s="157">
        <v>0</v>
      </c>
      <c r="W339" s="155">
        <v>0</v>
      </c>
      <c r="X339" s="155">
        <v>0.09</v>
      </c>
      <c r="Y339" s="155">
        <v>4.9001176100938508E-2</v>
      </c>
      <c r="Z339" s="155">
        <v>0</v>
      </c>
      <c r="AA339" s="158"/>
      <c r="AB339" s="157">
        <v>0</v>
      </c>
      <c r="AC339" s="157">
        <v>0</v>
      </c>
      <c r="AD339" s="155">
        <v>0</v>
      </c>
      <c r="AE339" s="155">
        <v>0</v>
      </c>
      <c r="AF339" s="155">
        <v>0</v>
      </c>
      <c r="AG339" s="159"/>
    </row>
    <row r="340" spans="1:33" ht="12.6" customHeight="1" x14ac:dyDescent="0.25">
      <c r="A340" s="104">
        <v>447</v>
      </c>
      <c r="B340" s="102">
        <v>447101100</v>
      </c>
      <c r="C340" s="103" t="s">
        <v>514</v>
      </c>
      <c r="D340" s="104">
        <v>101</v>
      </c>
      <c r="E340" s="103" t="s">
        <v>133</v>
      </c>
      <c r="F340" s="104">
        <v>100</v>
      </c>
      <c r="G340" s="161" t="s">
        <v>132</v>
      </c>
      <c r="H340" s="152"/>
      <c r="I340" s="153">
        <v>12221.43885767517</v>
      </c>
      <c r="J340" s="153">
        <v>5538</v>
      </c>
      <c r="K340" s="153">
        <v>0</v>
      </c>
      <c r="L340" s="153">
        <v>937.65</v>
      </c>
      <c r="M340" s="153">
        <v>18697.088857675171</v>
      </c>
      <c r="N340" s="152"/>
      <c r="O340" s="154">
        <v>1</v>
      </c>
      <c r="P340" s="155">
        <v>17759</v>
      </c>
      <c r="Q340" s="155">
        <v>0</v>
      </c>
      <c r="R340" s="155">
        <v>0</v>
      </c>
      <c r="S340" s="155">
        <v>938</v>
      </c>
      <c r="T340" s="112">
        <v>18698</v>
      </c>
      <c r="U340" s="156"/>
      <c r="V340" s="157">
        <v>0</v>
      </c>
      <c r="W340" s="155">
        <v>0</v>
      </c>
      <c r="X340" s="155">
        <v>0.09</v>
      </c>
      <c r="Y340" s="155">
        <v>3.2468123300227553E-2</v>
      </c>
      <c r="Z340" s="155">
        <v>0</v>
      </c>
      <c r="AA340" s="158"/>
      <c r="AB340" s="157">
        <v>0</v>
      </c>
      <c r="AC340" s="157">
        <v>0</v>
      </c>
      <c r="AD340" s="155">
        <v>0</v>
      </c>
      <c r="AE340" s="155">
        <v>0</v>
      </c>
      <c r="AF340" s="155">
        <v>0</v>
      </c>
      <c r="AG340" s="159"/>
    </row>
    <row r="341" spans="1:33" ht="12.6" customHeight="1" x14ac:dyDescent="0.25">
      <c r="A341" s="104">
        <v>447</v>
      </c>
      <c r="B341" s="102">
        <v>447101101</v>
      </c>
      <c r="C341" s="103" t="s">
        <v>514</v>
      </c>
      <c r="D341" s="104">
        <v>101</v>
      </c>
      <c r="E341" s="103" t="s">
        <v>133</v>
      </c>
      <c r="F341" s="104">
        <v>101</v>
      </c>
      <c r="G341" s="161" t="s">
        <v>133</v>
      </c>
      <c r="H341" s="152"/>
      <c r="I341" s="153">
        <v>9717</v>
      </c>
      <c r="J341" s="153">
        <v>2555</v>
      </c>
      <c r="K341" s="153">
        <v>0</v>
      </c>
      <c r="L341" s="153">
        <v>937.65</v>
      </c>
      <c r="M341" s="153">
        <v>13209.65</v>
      </c>
      <c r="N341" s="152"/>
      <c r="O341" s="154">
        <v>370</v>
      </c>
      <c r="P341" s="155">
        <v>4540640</v>
      </c>
      <c r="Q341" s="155">
        <v>0</v>
      </c>
      <c r="R341" s="155">
        <v>0</v>
      </c>
      <c r="S341" s="155">
        <v>347060</v>
      </c>
      <c r="T341" s="112">
        <v>4888070</v>
      </c>
      <c r="U341" s="156"/>
      <c r="V341" s="157">
        <v>0</v>
      </c>
      <c r="W341" s="155">
        <v>0</v>
      </c>
      <c r="X341" s="155">
        <v>0.09</v>
      </c>
      <c r="Y341" s="155">
        <v>5.967690575703017E-2</v>
      </c>
      <c r="Z341" s="155">
        <v>0</v>
      </c>
      <c r="AA341" s="158"/>
      <c r="AB341" s="157">
        <v>0</v>
      </c>
      <c r="AC341" s="157">
        <v>0</v>
      </c>
      <c r="AD341" s="155">
        <v>0</v>
      </c>
      <c r="AE341" s="155">
        <v>0</v>
      </c>
      <c r="AF341" s="155">
        <v>0</v>
      </c>
      <c r="AG341" s="159"/>
    </row>
    <row r="342" spans="1:33" ht="12.6" customHeight="1" x14ac:dyDescent="0.25">
      <c r="A342" s="104">
        <v>447</v>
      </c>
      <c r="B342" s="102">
        <v>447101136</v>
      </c>
      <c r="C342" s="103" t="s">
        <v>514</v>
      </c>
      <c r="D342" s="104">
        <v>101</v>
      </c>
      <c r="E342" s="103" t="s">
        <v>133</v>
      </c>
      <c r="F342" s="104">
        <v>136</v>
      </c>
      <c r="G342" s="161" t="s">
        <v>168</v>
      </c>
      <c r="H342" s="152"/>
      <c r="I342" s="153">
        <v>11875</v>
      </c>
      <c r="J342" s="153">
        <v>3985</v>
      </c>
      <c r="K342" s="153">
        <v>0</v>
      </c>
      <c r="L342" s="153">
        <v>937.65</v>
      </c>
      <c r="M342" s="153">
        <v>16797.650000000001</v>
      </c>
      <c r="N342" s="152"/>
      <c r="O342" s="154">
        <v>5</v>
      </c>
      <c r="P342" s="155">
        <v>79300</v>
      </c>
      <c r="Q342" s="155">
        <v>0</v>
      </c>
      <c r="R342" s="155">
        <v>0</v>
      </c>
      <c r="S342" s="155">
        <v>4690</v>
      </c>
      <c r="T342" s="112">
        <v>83995</v>
      </c>
      <c r="U342" s="156"/>
      <c r="V342" s="157">
        <v>0</v>
      </c>
      <c r="W342" s="155">
        <v>0</v>
      </c>
      <c r="X342" s="155">
        <v>0.09</v>
      </c>
      <c r="Y342" s="155">
        <v>7.108877726835063E-3</v>
      </c>
      <c r="Z342" s="155">
        <v>0</v>
      </c>
      <c r="AA342" s="158"/>
      <c r="AB342" s="157">
        <v>0</v>
      </c>
      <c r="AC342" s="157">
        <v>0</v>
      </c>
      <c r="AD342" s="155">
        <v>0</v>
      </c>
      <c r="AE342" s="155">
        <v>0</v>
      </c>
      <c r="AF342" s="155">
        <v>0</v>
      </c>
      <c r="AG342" s="159"/>
    </row>
    <row r="343" spans="1:33" ht="12.6" customHeight="1" x14ac:dyDescent="0.25">
      <c r="A343" s="104">
        <v>447</v>
      </c>
      <c r="B343" s="102">
        <v>447101138</v>
      </c>
      <c r="C343" s="103" t="s">
        <v>514</v>
      </c>
      <c r="D343" s="104">
        <v>101</v>
      </c>
      <c r="E343" s="103" t="s">
        <v>133</v>
      </c>
      <c r="F343" s="104">
        <v>138</v>
      </c>
      <c r="G343" s="161" t="s">
        <v>170</v>
      </c>
      <c r="H343" s="152"/>
      <c r="I343" s="153">
        <v>9362</v>
      </c>
      <c r="J343" s="153">
        <v>4883</v>
      </c>
      <c r="K343" s="153">
        <v>0</v>
      </c>
      <c r="L343" s="153">
        <v>937.65</v>
      </c>
      <c r="M343" s="153">
        <v>15182.65</v>
      </c>
      <c r="N343" s="152"/>
      <c r="O343" s="154">
        <v>7</v>
      </c>
      <c r="P343" s="155">
        <v>99715</v>
      </c>
      <c r="Q343" s="155">
        <v>0</v>
      </c>
      <c r="R343" s="155">
        <v>0</v>
      </c>
      <c r="S343" s="155">
        <v>6566</v>
      </c>
      <c r="T343" s="112">
        <v>106288</v>
      </c>
      <c r="U343" s="156"/>
      <c r="V343" s="157">
        <v>0</v>
      </c>
      <c r="W343" s="155">
        <v>0</v>
      </c>
      <c r="X343" s="155">
        <v>0.09</v>
      </c>
      <c r="Y343" s="155">
        <v>6.5077203573453571E-3</v>
      </c>
      <c r="Z343" s="155">
        <v>0</v>
      </c>
      <c r="AA343" s="158"/>
      <c r="AB343" s="157">
        <v>0</v>
      </c>
      <c r="AC343" s="157">
        <v>0</v>
      </c>
      <c r="AD343" s="155">
        <v>0</v>
      </c>
      <c r="AE343" s="155">
        <v>0</v>
      </c>
      <c r="AF343" s="155">
        <v>0</v>
      </c>
      <c r="AG343" s="159"/>
    </row>
    <row r="344" spans="1:33" ht="12.6" customHeight="1" x14ac:dyDescent="0.25">
      <c r="A344" s="104">
        <v>447</v>
      </c>
      <c r="B344" s="102">
        <v>447101139</v>
      </c>
      <c r="C344" s="103" t="s">
        <v>514</v>
      </c>
      <c r="D344" s="104">
        <v>101</v>
      </c>
      <c r="E344" s="103" t="s">
        <v>133</v>
      </c>
      <c r="F344" s="104">
        <v>139</v>
      </c>
      <c r="G344" s="161" t="s">
        <v>171</v>
      </c>
      <c r="H344" s="152"/>
      <c r="I344" s="153">
        <v>9183</v>
      </c>
      <c r="J344" s="153">
        <v>3067</v>
      </c>
      <c r="K344" s="153">
        <v>0</v>
      </c>
      <c r="L344" s="153">
        <v>937.65</v>
      </c>
      <c r="M344" s="153">
        <v>13187.65</v>
      </c>
      <c r="N344" s="152"/>
      <c r="O344" s="154">
        <v>2</v>
      </c>
      <c r="P344" s="155">
        <v>24500</v>
      </c>
      <c r="Q344" s="155">
        <v>0</v>
      </c>
      <c r="R344" s="155">
        <v>0</v>
      </c>
      <c r="S344" s="155">
        <v>1876</v>
      </c>
      <c r="T344" s="112">
        <v>26378</v>
      </c>
      <c r="U344" s="156"/>
      <c r="V344" s="157">
        <v>0</v>
      </c>
      <c r="W344" s="155">
        <v>0</v>
      </c>
      <c r="X344" s="155">
        <v>0.09</v>
      </c>
      <c r="Y344" s="155">
        <v>3.8245875161872513E-3</v>
      </c>
      <c r="Z344" s="155">
        <v>0</v>
      </c>
      <c r="AA344" s="158"/>
      <c r="AB344" s="157">
        <v>0</v>
      </c>
      <c r="AC344" s="157">
        <v>0</v>
      </c>
      <c r="AD344" s="155">
        <v>0</v>
      </c>
      <c r="AE344" s="155">
        <v>0</v>
      </c>
      <c r="AF344" s="155">
        <v>0</v>
      </c>
      <c r="AG344" s="159"/>
    </row>
    <row r="345" spans="1:33" ht="12.6" customHeight="1" x14ac:dyDescent="0.25">
      <c r="A345" s="104">
        <v>447</v>
      </c>
      <c r="B345" s="102">
        <v>447101167</v>
      </c>
      <c r="C345" s="103" t="s">
        <v>514</v>
      </c>
      <c r="D345" s="104">
        <v>101</v>
      </c>
      <c r="E345" s="103" t="s">
        <v>133</v>
      </c>
      <c r="F345" s="104">
        <v>167</v>
      </c>
      <c r="G345" s="161" t="s">
        <v>199</v>
      </c>
      <c r="H345" s="152"/>
      <c r="I345" s="153">
        <v>10955.058896859297</v>
      </c>
      <c r="J345" s="153">
        <v>4433</v>
      </c>
      <c r="K345" s="153">
        <v>0</v>
      </c>
      <c r="L345" s="153">
        <v>937.65</v>
      </c>
      <c r="M345" s="153">
        <v>16325.708896859296</v>
      </c>
      <c r="N345" s="152"/>
      <c r="O345" s="154">
        <v>1</v>
      </c>
      <c r="P345" s="155">
        <v>15388</v>
      </c>
      <c r="Q345" s="155">
        <v>0</v>
      </c>
      <c r="R345" s="155">
        <v>0</v>
      </c>
      <c r="S345" s="155">
        <v>938</v>
      </c>
      <c r="T345" s="112">
        <v>16327</v>
      </c>
      <c r="U345" s="156"/>
      <c r="V345" s="157">
        <v>0</v>
      </c>
      <c r="W345" s="155">
        <v>0</v>
      </c>
      <c r="X345" s="155">
        <v>0.09</v>
      </c>
      <c r="Y345" s="155">
        <v>1.8551971372777802E-2</v>
      </c>
      <c r="Z345" s="155">
        <v>0</v>
      </c>
      <c r="AA345" s="158"/>
      <c r="AB345" s="157">
        <v>0</v>
      </c>
      <c r="AC345" s="157">
        <v>0</v>
      </c>
      <c r="AD345" s="155">
        <v>0</v>
      </c>
      <c r="AE345" s="155">
        <v>0</v>
      </c>
      <c r="AF345" s="155">
        <v>0</v>
      </c>
      <c r="AG345" s="159"/>
    </row>
    <row r="346" spans="1:33" ht="12.6" customHeight="1" x14ac:dyDescent="0.25">
      <c r="A346" s="104">
        <v>447</v>
      </c>
      <c r="B346" s="102">
        <v>447101177</v>
      </c>
      <c r="C346" s="103" t="s">
        <v>514</v>
      </c>
      <c r="D346" s="104">
        <v>101</v>
      </c>
      <c r="E346" s="103" t="s">
        <v>133</v>
      </c>
      <c r="F346" s="104">
        <v>177</v>
      </c>
      <c r="G346" s="161" t="s">
        <v>209</v>
      </c>
      <c r="H346" s="152"/>
      <c r="I346" s="153">
        <v>9281</v>
      </c>
      <c r="J346" s="153">
        <v>3575</v>
      </c>
      <c r="K346" s="153">
        <v>0</v>
      </c>
      <c r="L346" s="153">
        <v>937.65</v>
      </c>
      <c r="M346" s="153">
        <v>13793.65</v>
      </c>
      <c r="N346" s="152"/>
      <c r="O346" s="154">
        <v>19</v>
      </c>
      <c r="P346" s="155">
        <v>244264</v>
      </c>
      <c r="Q346" s="155">
        <v>0</v>
      </c>
      <c r="R346" s="155">
        <v>0</v>
      </c>
      <c r="S346" s="155">
        <v>17822</v>
      </c>
      <c r="T346" s="112">
        <v>262105</v>
      </c>
      <c r="U346" s="156"/>
      <c r="V346" s="157">
        <v>0</v>
      </c>
      <c r="W346" s="155">
        <v>0</v>
      </c>
      <c r="X346" s="155">
        <v>0.09</v>
      </c>
      <c r="Y346" s="155">
        <v>8.7319133599338197E-3</v>
      </c>
      <c r="Z346" s="155">
        <v>0</v>
      </c>
      <c r="AA346" s="158"/>
      <c r="AB346" s="157">
        <v>0</v>
      </c>
      <c r="AC346" s="157">
        <v>0</v>
      </c>
      <c r="AD346" s="155">
        <v>0</v>
      </c>
      <c r="AE346" s="155">
        <v>0</v>
      </c>
      <c r="AF346" s="155">
        <v>0</v>
      </c>
      <c r="AG346" s="159"/>
    </row>
    <row r="347" spans="1:33" ht="12.6" customHeight="1" x14ac:dyDescent="0.25">
      <c r="A347" s="104">
        <v>447</v>
      </c>
      <c r="B347" s="102">
        <v>447101185</v>
      </c>
      <c r="C347" s="103" t="s">
        <v>514</v>
      </c>
      <c r="D347" s="104">
        <v>101</v>
      </c>
      <c r="E347" s="103" t="s">
        <v>133</v>
      </c>
      <c r="F347" s="104">
        <v>185</v>
      </c>
      <c r="G347" s="161" t="s">
        <v>217</v>
      </c>
      <c r="H347" s="152"/>
      <c r="I347" s="153">
        <v>10522</v>
      </c>
      <c r="J347" s="153">
        <v>1739</v>
      </c>
      <c r="K347" s="153">
        <v>0</v>
      </c>
      <c r="L347" s="153">
        <v>937.65</v>
      </c>
      <c r="M347" s="153">
        <v>13198.65</v>
      </c>
      <c r="N347" s="152"/>
      <c r="O347" s="154">
        <v>67</v>
      </c>
      <c r="P347" s="155">
        <v>821487</v>
      </c>
      <c r="Q347" s="155">
        <v>0</v>
      </c>
      <c r="R347" s="155">
        <v>0</v>
      </c>
      <c r="S347" s="155">
        <v>62846</v>
      </c>
      <c r="T347" s="112">
        <v>884400</v>
      </c>
      <c r="U347" s="156"/>
      <c r="V347" s="157">
        <v>0</v>
      </c>
      <c r="W347" s="155">
        <v>0</v>
      </c>
      <c r="X347" s="155">
        <v>0.09</v>
      </c>
      <c r="Y347" s="155">
        <v>1.4056909729295099E-2</v>
      </c>
      <c r="Z347" s="155">
        <v>0</v>
      </c>
      <c r="AA347" s="158"/>
      <c r="AB347" s="157">
        <v>0</v>
      </c>
      <c r="AC347" s="157">
        <v>0</v>
      </c>
      <c r="AD347" s="155">
        <v>0</v>
      </c>
      <c r="AE347" s="155">
        <v>0</v>
      </c>
      <c r="AF347" s="155">
        <v>0</v>
      </c>
      <c r="AG347" s="159"/>
    </row>
    <row r="348" spans="1:33" ht="12.6" customHeight="1" x14ac:dyDescent="0.25">
      <c r="A348" s="104">
        <v>447</v>
      </c>
      <c r="B348" s="102">
        <v>447101187</v>
      </c>
      <c r="C348" s="103" t="s">
        <v>514</v>
      </c>
      <c r="D348" s="104">
        <v>101</v>
      </c>
      <c r="E348" s="103" t="s">
        <v>133</v>
      </c>
      <c r="F348" s="104">
        <v>187</v>
      </c>
      <c r="G348" s="161" t="s">
        <v>219</v>
      </c>
      <c r="H348" s="152"/>
      <c r="I348" s="153">
        <v>10804</v>
      </c>
      <c r="J348" s="153">
        <v>5643</v>
      </c>
      <c r="K348" s="153">
        <v>0</v>
      </c>
      <c r="L348" s="153">
        <v>937.65</v>
      </c>
      <c r="M348" s="153">
        <v>17384.650000000001</v>
      </c>
      <c r="N348" s="152"/>
      <c r="O348" s="154">
        <v>4</v>
      </c>
      <c r="P348" s="155">
        <v>65788</v>
      </c>
      <c r="Q348" s="155">
        <v>0</v>
      </c>
      <c r="R348" s="155">
        <v>0</v>
      </c>
      <c r="S348" s="155">
        <v>3752</v>
      </c>
      <c r="T348" s="112">
        <v>69544</v>
      </c>
      <c r="U348" s="156"/>
      <c r="V348" s="157">
        <v>0</v>
      </c>
      <c r="W348" s="155">
        <v>0</v>
      </c>
      <c r="X348" s="155">
        <v>0.09</v>
      </c>
      <c r="Y348" s="155">
        <v>3.4590096553663409E-3</v>
      </c>
      <c r="Z348" s="155">
        <v>0</v>
      </c>
      <c r="AA348" s="158"/>
      <c r="AB348" s="157">
        <v>0</v>
      </c>
      <c r="AC348" s="157">
        <v>0</v>
      </c>
      <c r="AD348" s="155">
        <v>0</v>
      </c>
      <c r="AE348" s="155">
        <v>0</v>
      </c>
      <c r="AF348" s="155">
        <v>0</v>
      </c>
      <c r="AG348" s="159"/>
    </row>
    <row r="349" spans="1:33" ht="12.6" customHeight="1" x14ac:dyDescent="0.25">
      <c r="A349" s="104">
        <v>447</v>
      </c>
      <c r="B349" s="102">
        <v>447101208</v>
      </c>
      <c r="C349" s="103" t="s">
        <v>514</v>
      </c>
      <c r="D349" s="104">
        <v>101</v>
      </c>
      <c r="E349" s="103" t="s">
        <v>133</v>
      </c>
      <c r="F349" s="104">
        <v>208</v>
      </c>
      <c r="G349" s="161" t="s">
        <v>240</v>
      </c>
      <c r="H349" s="152"/>
      <c r="I349" s="153">
        <v>9541</v>
      </c>
      <c r="J349" s="153">
        <v>5527</v>
      </c>
      <c r="K349" s="153">
        <v>0</v>
      </c>
      <c r="L349" s="153">
        <v>937.65</v>
      </c>
      <c r="M349" s="153">
        <v>16005.65</v>
      </c>
      <c r="N349" s="152"/>
      <c r="O349" s="154">
        <v>8</v>
      </c>
      <c r="P349" s="155">
        <v>120544</v>
      </c>
      <c r="Q349" s="155">
        <v>0</v>
      </c>
      <c r="R349" s="155">
        <v>0</v>
      </c>
      <c r="S349" s="155">
        <v>7504</v>
      </c>
      <c r="T349" s="112">
        <v>128056</v>
      </c>
      <c r="U349" s="156"/>
      <c r="V349" s="157">
        <v>0</v>
      </c>
      <c r="W349" s="155">
        <v>0</v>
      </c>
      <c r="X349" s="155">
        <v>0.09</v>
      </c>
      <c r="Y349" s="155">
        <v>1.2381224054307421E-2</v>
      </c>
      <c r="Z349" s="155">
        <v>0</v>
      </c>
      <c r="AA349" s="158"/>
      <c r="AB349" s="157">
        <v>0</v>
      </c>
      <c r="AC349" s="157">
        <v>0</v>
      </c>
      <c r="AD349" s="155">
        <v>0</v>
      </c>
      <c r="AE349" s="155">
        <v>0</v>
      </c>
      <c r="AF349" s="155">
        <v>0</v>
      </c>
      <c r="AG349" s="159"/>
    </row>
    <row r="350" spans="1:33" ht="12.6" customHeight="1" x14ac:dyDescent="0.25">
      <c r="A350" s="104">
        <v>447</v>
      </c>
      <c r="B350" s="102">
        <v>447101212</v>
      </c>
      <c r="C350" s="103" t="s">
        <v>514</v>
      </c>
      <c r="D350" s="104">
        <v>101</v>
      </c>
      <c r="E350" s="103" t="s">
        <v>133</v>
      </c>
      <c r="F350" s="104">
        <v>212</v>
      </c>
      <c r="G350" s="161" t="s">
        <v>244</v>
      </c>
      <c r="H350" s="152"/>
      <c r="I350" s="153">
        <v>9541</v>
      </c>
      <c r="J350" s="153">
        <v>2583</v>
      </c>
      <c r="K350" s="153">
        <v>0</v>
      </c>
      <c r="L350" s="153">
        <v>937.65</v>
      </c>
      <c r="M350" s="153">
        <v>13061.65</v>
      </c>
      <c r="N350" s="152"/>
      <c r="O350" s="154">
        <v>2</v>
      </c>
      <c r="P350" s="155">
        <v>24248</v>
      </c>
      <c r="Q350" s="155">
        <v>0</v>
      </c>
      <c r="R350" s="155">
        <v>0</v>
      </c>
      <c r="S350" s="155">
        <v>1876</v>
      </c>
      <c r="T350" s="112">
        <v>26126</v>
      </c>
      <c r="U350" s="156"/>
      <c r="V350" s="157">
        <v>0</v>
      </c>
      <c r="W350" s="155">
        <v>0</v>
      </c>
      <c r="X350" s="155">
        <v>0.09</v>
      </c>
      <c r="Y350" s="155">
        <v>3.3399254495883039E-2</v>
      </c>
      <c r="Z350" s="155">
        <v>0</v>
      </c>
      <c r="AA350" s="158"/>
      <c r="AB350" s="157">
        <v>0</v>
      </c>
      <c r="AC350" s="157">
        <v>0</v>
      </c>
      <c r="AD350" s="155">
        <v>0</v>
      </c>
      <c r="AE350" s="155">
        <v>0</v>
      </c>
      <c r="AF350" s="155">
        <v>0</v>
      </c>
      <c r="AG350" s="159"/>
    </row>
    <row r="351" spans="1:33" ht="12.6" customHeight="1" x14ac:dyDescent="0.25">
      <c r="A351" s="104">
        <v>447</v>
      </c>
      <c r="B351" s="102">
        <v>447101214</v>
      </c>
      <c r="C351" s="103" t="s">
        <v>514</v>
      </c>
      <c r="D351" s="104">
        <v>101</v>
      </c>
      <c r="E351" s="103" t="s">
        <v>133</v>
      </c>
      <c r="F351" s="104">
        <v>214</v>
      </c>
      <c r="G351" s="161" t="s">
        <v>246</v>
      </c>
      <c r="H351" s="152"/>
      <c r="I351" s="153">
        <v>16694</v>
      </c>
      <c r="J351" s="153">
        <v>3190</v>
      </c>
      <c r="K351" s="153">
        <v>0</v>
      </c>
      <c r="L351" s="153">
        <v>937.65</v>
      </c>
      <c r="M351" s="153">
        <v>20821.650000000001</v>
      </c>
      <c r="N351" s="152"/>
      <c r="O351" s="154">
        <v>1</v>
      </c>
      <c r="P351" s="155">
        <v>19884</v>
      </c>
      <c r="Q351" s="155">
        <v>0</v>
      </c>
      <c r="R351" s="155">
        <v>0</v>
      </c>
      <c r="S351" s="155">
        <v>938</v>
      </c>
      <c r="T351" s="112">
        <v>20823</v>
      </c>
      <c r="U351" s="156"/>
      <c r="V351" s="157">
        <v>0</v>
      </c>
      <c r="W351" s="155">
        <v>0</v>
      </c>
      <c r="X351" s="155">
        <v>0.09</v>
      </c>
      <c r="Y351" s="155">
        <v>1.427136391089407E-3</v>
      </c>
      <c r="Z351" s="155">
        <v>0</v>
      </c>
      <c r="AA351" s="158"/>
      <c r="AB351" s="157">
        <v>0</v>
      </c>
      <c r="AC351" s="157">
        <v>0</v>
      </c>
      <c r="AD351" s="155">
        <v>0</v>
      </c>
      <c r="AE351" s="155">
        <v>0</v>
      </c>
      <c r="AF351" s="155">
        <v>0</v>
      </c>
      <c r="AG351" s="159"/>
    </row>
    <row r="352" spans="1:33" ht="12.6" customHeight="1" x14ac:dyDescent="0.25">
      <c r="A352" s="104">
        <v>447</v>
      </c>
      <c r="B352" s="102">
        <v>447101220</v>
      </c>
      <c r="C352" s="103" t="s">
        <v>514</v>
      </c>
      <c r="D352" s="104">
        <v>101</v>
      </c>
      <c r="E352" s="103" t="s">
        <v>133</v>
      </c>
      <c r="F352" s="104">
        <v>220</v>
      </c>
      <c r="G352" s="161" t="s">
        <v>252</v>
      </c>
      <c r="H352" s="152"/>
      <c r="I352" s="153">
        <v>9362</v>
      </c>
      <c r="J352" s="153">
        <v>4042</v>
      </c>
      <c r="K352" s="153">
        <v>0</v>
      </c>
      <c r="L352" s="153">
        <v>937.65</v>
      </c>
      <c r="M352" s="153">
        <v>14341.65</v>
      </c>
      <c r="N352" s="152"/>
      <c r="O352" s="154">
        <v>6</v>
      </c>
      <c r="P352" s="155">
        <v>80424</v>
      </c>
      <c r="Q352" s="155">
        <v>0</v>
      </c>
      <c r="R352" s="155">
        <v>0</v>
      </c>
      <c r="S352" s="155">
        <v>5628</v>
      </c>
      <c r="T352" s="112">
        <v>86058</v>
      </c>
      <c r="U352" s="156"/>
      <c r="V352" s="157">
        <v>0</v>
      </c>
      <c r="W352" s="155">
        <v>0</v>
      </c>
      <c r="X352" s="155">
        <v>0.09</v>
      </c>
      <c r="Y352" s="155">
        <v>1.5440183740943523E-2</v>
      </c>
      <c r="Z352" s="155">
        <v>0</v>
      </c>
      <c r="AA352" s="158"/>
      <c r="AB352" s="157">
        <v>0</v>
      </c>
      <c r="AC352" s="157">
        <v>0</v>
      </c>
      <c r="AD352" s="155">
        <v>0</v>
      </c>
      <c r="AE352" s="155">
        <v>0</v>
      </c>
      <c r="AF352" s="155">
        <v>0</v>
      </c>
      <c r="AG352" s="159"/>
    </row>
    <row r="353" spans="1:33" ht="12.6" customHeight="1" x14ac:dyDescent="0.25">
      <c r="A353" s="104">
        <v>447</v>
      </c>
      <c r="B353" s="102">
        <v>447101238</v>
      </c>
      <c r="C353" s="103" t="s">
        <v>514</v>
      </c>
      <c r="D353" s="104">
        <v>101</v>
      </c>
      <c r="E353" s="103" t="s">
        <v>133</v>
      </c>
      <c r="F353" s="104">
        <v>238</v>
      </c>
      <c r="G353" s="161" t="s">
        <v>270</v>
      </c>
      <c r="H353" s="152"/>
      <c r="I353" s="153">
        <v>10052</v>
      </c>
      <c r="J353" s="153">
        <v>6281</v>
      </c>
      <c r="K353" s="153">
        <v>0</v>
      </c>
      <c r="L353" s="153">
        <v>937.65</v>
      </c>
      <c r="M353" s="153">
        <v>17270.650000000001</v>
      </c>
      <c r="N353" s="152"/>
      <c r="O353" s="154">
        <v>15</v>
      </c>
      <c r="P353" s="155">
        <v>244995</v>
      </c>
      <c r="Q353" s="155">
        <v>0</v>
      </c>
      <c r="R353" s="155">
        <v>0</v>
      </c>
      <c r="S353" s="155">
        <v>14070</v>
      </c>
      <c r="T353" s="112">
        <v>259080</v>
      </c>
      <c r="U353" s="156"/>
      <c r="V353" s="157">
        <v>0</v>
      </c>
      <c r="W353" s="155">
        <v>0</v>
      </c>
      <c r="X353" s="155">
        <v>0.09</v>
      </c>
      <c r="Y353" s="155">
        <v>5.3286619085736751E-2</v>
      </c>
      <c r="Z353" s="155">
        <v>0</v>
      </c>
      <c r="AA353" s="158"/>
      <c r="AB353" s="157">
        <v>0</v>
      </c>
      <c r="AC353" s="157">
        <v>0</v>
      </c>
      <c r="AD353" s="155">
        <v>0</v>
      </c>
      <c r="AE353" s="155">
        <v>0</v>
      </c>
      <c r="AF353" s="155">
        <v>0</v>
      </c>
      <c r="AG353" s="159"/>
    </row>
    <row r="354" spans="1:33" ht="12.6" customHeight="1" x14ac:dyDescent="0.25">
      <c r="A354" s="104">
        <v>447</v>
      </c>
      <c r="B354" s="102">
        <v>447101265</v>
      </c>
      <c r="C354" s="103" t="s">
        <v>514</v>
      </c>
      <c r="D354" s="104">
        <v>101</v>
      </c>
      <c r="E354" s="103" t="s">
        <v>133</v>
      </c>
      <c r="F354" s="104">
        <v>265</v>
      </c>
      <c r="G354" s="161" t="s">
        <v>297</v>
      </c>
      <c r="H354" s="152"/>
      <c r="I354" s="153">
        <v>9183</v>
      </c>
      <c r="J354" s="153">
        <v>3877</v>
      </c>
      <c r="K354" s="153">
        <v>0</v>
      </c>
      <c r="L354" s="153">
        <v>937.65</v>
      </c>
      <c r="M354" s="153">
        <v>13997.65</v>
      </c>
      <c r="N354" s="152"/>
      <c r="O354" s="154">
        <v>1</v>
      </c>
      <c r="P354" s="155">
        <v>13060</v>
      </c>
      <c r="Q354" s="155">
        <v>0</v>
      </c>
      <c r="R354" s="155">
        <v>0</v>
      </c>
      <c r="S354" s="155">
        <v>938</v>
      </c>
      <c r="T354" s="112">
        <v>13999</v>
      </c>
      <c r="U354" s="156"/>
      <c r="V354" s="157">
        <v>0</v>
      </c>
      <c r="W354" s="155">
        <v>0</v>
      </c>
      <c r="X354" s="155">
        <v>0.09</v>
      </c>
      <c r="Y354" s="155">
        <v>8.7219402087021221E-4</v>
      </c>
      <c r="Z354" s="155">
        <v>0</v>
      </c>
      <c r="AA354" s="158"/>
      <c r="AB354" s="157">
        <v>0</v>
      </c>
      <c r="AC354" s="157">
        <v>0</v>
      </c>
      <c r="AD354" s="155">
        <v>0</v>
      </c>
      <c r="AE354" s="155">
        <v>0</v>
      </c>
      <c r="AF354" s="155">
        <v>0</v>
      </c>
      <c r="AG354" s="159"/>
    </row>
    <row r="355" spans="1:33" ht="12.6" customHeight="1" x14ac:dyDescent="0.25">
      <c r="A355" s="104">
        <v>447</v>
      </c>
      <c r="B355" s="102">
        <v>447101307</v>
      </c>
      <c r="C355" s="103" t="s">
        <v>514</v>
      </c>
      <c r="D355" s="104">
        <v>101</v>
      </c>
      <c r="E355" s="103" t="s">
        <v>133</v>
      </c>
      <c r="F355" s="104">
        <v>307</v>
      </c>
      <c r="G355" s="161" t="s">
        <v>339</v>
      </c>
      <c r="H355" s="152"/>
      <c r="I355" s="153">
        <v>10924</v>
      </c>
      <c r="J355" s="153">
        <v>4610</v>
      </c>
      <c r="K355" s="153">
        <v>0</v>
      </c>
      <c r="L355" s="153">
        <v>937.65</v>
      </c>
      <c r="M355" s="153">
        <v>16471.650000000001</v>
      </c>
      <c r="N355" s="152"/>
      <c r="O355" s="154">
        <v>3</v>
      </c>
      <c r="P355" s="155">
        <v>46602</v>
      </c>
      <c r="Q355" s="155">
        <v>0</v>
      </c>
      <c r="R355" s="155">
        <v>0</v>
      </c>
      <c r="S355" s="155">
        <v>2814</v>
      </c>
      <c r="T355" s="112">
        <v>49419</v>
      </c>
      <c r="U355" s="156"/>
      <c r="V355" s="157">
        <v>0</v>
      </c>
      <c r="W355" s="155">
        <v>0</v>
      </c>
      <c r="X355" s="155">
        <v>0.09</v>
      </c>
      <c r="Y355" s="155">
        <v>1.1611837162720424E-2</v>
      </c>
      <c r="Z355" s="155">
        <v>0</v>
      </c>
      <c r="AA355" s="158"/>
      <c r="AB355" s="157">
        <v>0</v>
      </c>
      <c r="AC355" s="157">
        <v>0</v>
      </c>
      <c r="AD355" s="155">
        <v>0</v>
      </c>
      <c r="AE355" s="155">
        <v>0</v>
      </c>
      <c r="AF355" s="155">
        <v>0</v>
      </c>
      <c r="AG355" s="159"/>
    </row>
    <row r="356" spans="1:33" ht="12.6" customHeight="1" x14ac:dyDescent="0.25">
      <c r="A356" s="104">
        <v>447</v>
      </c>
      <c r="B356" s="102">
        <v>447101350</v>
      </c>
      <c r="C356" s="103" t="s">
        <v>514</v>
      </c>
      <c r="D356" s="104">
        <v>101</v>
      </c>
      <c r="E356" s="103" t="s">
        <v>133</v>
      </c>
      <c r="F356" s="104">
        <v>350</v>
      </c>
      <c r="G356" s="161" t="s">
        <v>382</v>
      </c>
      <c r="H356" s="152"/>
      <c r="I356" s="153">
        <v>9942</v>
      </c>
      <c r="J356" s="153">
        <v>6278</v>
      </c>
      <c r="K356" s="153">
        <v>0</v>
      </c>
      <c r="L356" s="153">
        <v>937.65</v>
      </c>
      <c r="M356" s="153">
        <v>17157.650000000001</v>
      </c>
      <c r="N356" s="152"/>
      <c r="O356" s="154">
        <v>36</v>
      </c>
      <c r="P356" s="155">
        <v>583920</v>
      </c>
      <c r="Q356" s="155">
        <v>0</v>
      </c>
      <c r="R356" s="155">
        <v>0</v>
      </c>
      <c r="S356" s="155">
        <v>33768</v>
      </c>
      <c r="T356" s="112">
        <v>617724</v>
      </c>
      <c r="U356" s="156"/>
      <c r="V356" s="157">
        <v>0</v>
      </c>
      <c r="W356" s="155">
        <v>0</v>
      </c>
      <c r="X356" s="155">
        <v>0.09</v>
      </c>
      <c r="Y356" s="155">
        <v>4.5867116891426828E-2</v>
      </c>
      <c r="Z356" s="155">
        <v>0</v>
      </c>
      <c r="AA356" s="158"/>
      <c r="AB356" s="157">
        <v>0</v>
      </c>
      <c r="AC356" s="157">
        <v>0</v>
      </c>
      <c r="AD356" s="155">
        <v>0</v>
      </c>
      <c r="AE356" s="155">
        <v>0</v>
      </c>
      <c r="AF356" s="155">
        <v>0</v>
      </c>
      <c r="AG356" s="159"/>
    </row>
    <row r="357" spans="1:33" ht="12.6" customHeight="1" x14ac:dyDescent="0.25">
      <c r="A357" s="104">
        <v>447</v>
      </c>
      <c r="B357" s="102">
        <v>447101622</v>
      </c>
      <c r="C357" s="103" t="s">
        <v>514</v>
      </c>
      <c r="D357" s="104">
        <v>101</v>
      </c>
      <c r="E357" s="103" t="s">
        <v>133</v>
      </c>
      <c r="F357" s="104">
        <v>622</v>
      </c>
      <c r="G357" s="161" t="s">
        <v>394</v>
      </c>
      <c r="H357" s="152"/>
      <c r="I357" s="153">
        <v>11366</v>
      </c>
      <c r="J357" s="153">
        <v>2108</v>
      </c>
      <c r="K357" s="153">
        <v>0</v>
      </c>
      <c r="L357" s="153">
        <v>937.65</v>
      </c>
      <c r="M357" s="153">
        <v>14411.65</v>
      </c>
      <c r="N357" s="152"/>
      <c r="O357" s="154">
        <v>35</v>
      </c>
      <c r="P357" s="155">
        <v>471590</v>
      </c>
      <c r="Q357" s="155">
        <v>0</v>
      </c>
      <c r="R357" s="155">
        <v>0</v>
      </c>
      <c r="S357" s="155">
        <v>32830</v>
      </c>
      <c r="T357" s="112">
        <v>504455</v>
      </c>
      <c r="U357" s="156"/>
      <c r="V357" s="157">
        <v>0</v>
      </c>
      <c r="W357" s="155">
        <v>0</v>
      </c>
      <c r="X357" s="155">
        <v>0.09</v>
      </c>
      <c r="Y357" s="155">
        <v>2.102793184790169E-2</v>
      </c>
      <c r="Z357" s="155">
        <v>0</v>
      </c>
      <c r="AA357" s="158"/>
      <c r="AB357" s="157">
        <v>0</v>
      </c>
      <c r="AC357" s="157">
        <v>0</v>
      </c>
      <c r="AD357" s="155">
        <v>0</v>
      </c>
      <c r="AE357" s="155">
        <v>0</v>
      </c>
      <c r="AF357" s="155">
        <v>0</v>
      </c>
      <c r="AG357" s="159"/>
    </row>
    <row r="358" spans="1:33" ht="12.6" customHeight="1" x14ac:dyDescent="0.25">
      <c r="A358" s="104">
        <v>447</v>
      </c>
      <c r="B358" s="102">
        <v>447101690</v>
      </c>
      <c r="C358" s="103" t="s">
        <v>514</v>
      </c>
      <c r="D358" s="104">
        <v>101</v>
      </c>
      <c r="E358" s="103" t="s">
        <v>133</v>
      </c>
      <c r="F358" s="104">
        <v>690</v>
      </c>
      <c r="G358" s="161" t="s">
        <v>414</v>
      </c>
      <c r="H358" s="152"/>
      <c r="I358" s="153">
        <v>10270</v>
      </c>
      <c r="J358" s="153">
        <v>3210</v>
      </c>
      <c r="K358" s="153">
        <v>0</v>
      </c>
      <c r="L358" s="153">
        <v>937.65</v>
      </c>
      <c r="M358" s="153">
        <v>14417.65</v>
      </c>
      <c r="N358" s="152"/>
      <c r="O358" s="154">
        <v>5</v>
      </c>
      <c r="P358" s="155">
        <v>67400</v>
      </c>
      <c r="Q358" s="155">
        <v>0</v>
      </c>
      <c r="R358" s="155">
        <v>0</v>
      </c>
      <c r="S358" s="155">
        <v>4690</v>
      </c>
      <c r="T358" s="112">
        <v>72095</v>
      </c>
      <c r="U358" s="156"/>
      <c r="V358" s="157">
        <v>0</v>
      </c>
      <c r="W358" s="155">
        <v>0</v>
      </c>
      <c r="X358" s="155">
        <v>0.09</v>
      </c>
      <c r="Y358" s="155">
        <v>6.2218085477901532E-3</v>
      </c>
      <c r="Z358" s="155">
        <v>0</v>
      </c>
      <c r="AA358" s="158"/>
      <c r="AB358" s="157">
        <v>0</v>
      </c>
      <c r="AC358" s="157">
        <v>0</v>
      </c>
      <c r="AD358" s="155">
        <v>0</v>
      </c>
      <c r="AE358" s="155">
        <v>0</v>
      </c>
      <c r="AF358" s="155">
        <v>0</v>
      </c>
      <c r="AG358" s="159"/>
    </row>
    <row r="359" spans="1:33" ht="12.6" customHeight="1" x14ac:dyDescent="0.25">
      <c r="A359" s="104">
        <v>447</v>
      </c>
      <c r="B359" s="102">
        <v>447101710</v>
      </c>
      <c r="C359" s="103" t="s">
        <v>514</v>
      </c>
      <c r="D359" s="104">
        <v>101</v>
      </c>
      <c r="E359" s="103" t="s">
        <v>133</v>
      </c>
      <c r="F359" s="104">
        <v>710</v>
      </c>
      <c r="G359" s="161" t="s">
        <v>419</v>
      </c>
      <c r="H359" s="152"/>
      <c r="I359" s="153">
        <v>9362</v>
      </c>
      <c r="J359" s="153">
        <v>3716</v>
      </c>
      <c r="K359" s="153">
        <v>0</v>
      </c>
      <c r="L359" s="153">
        <v>937.65</v>
      </c>
      <c r="M359" s="153">
        <v>14015.65</v>
      </c>
      <c r="N359" s="152"/>
      <c r="O359" s="154">
        <v>7</v>
      </c>
      <c r="P359" s="155">
        <v>91546</v>
      </c>
      <c r="Q359" s="155">
        <v>0</v>
      </c>
      <c r="R359" s="155">
        <v>0</v>
      </c>
      <c r="S359" s="155">
        <v>6566</v>
      </c>
      <c r="T359" s="112">
        <v>98119</v>
      </c>
      <c r="U359" s="156"/>
      <c r="V359" s="157">
        <v>0</v>
      </c>
      <c r="W359" s="155">
        <v>0</v>
      </c>
      <c r="X359" s="155">
        <v>0.09</v>
      </c>
      <c r="Y359" s="155">
        <v>5.1420322771224001E-3</v>
      </c>
      <c r="Z359" s="155">
        <v>0</v>
      </c>
      <c r="AA359" s="158"/>
      <c r="AB359" s="157">
        <v>0</v>
      </c>
      <c r="AC359" s="157">
        <v>0</v>
      </c>
      <c r="AD359" s="155">
        <v>0</v>
      </c>
      <c r="AE359" s="155">
        <v>0</v>
      </c>
      <c r="AF359" s="155">
        <v>0</v>
      </c>
      <c r="AG359" s="159"/>
    </row>
    <row r="360" spans="1:33" ht="12.6" customHeight="1" x14ac:dyDescent="0.25">
      <c r="A360" s="104">
        <v>449</v>
      </c>
      <c r="B360" s="102">
        <v>449035035</v>
      </c>
      <c r="C360" s="103" t="s">
        <v>515</v>
      </c>
      <c r="D360" s="104">
        <v>35</v>
      </c>
      <c r="E360" s="103" t="s">
        <v>67</v>
      </c>
      <c r="F360" s="104">
        <v>35</v>
      </c>
      <c r="G360" s="161" t="s">
        <v>67</v>
      </c>
      <c r="H360" s="152"/>
      <c r="I360" s="153">
        <v>12100</v>
      </c>
      <c r="J360" s="153">
        <v>4341</v>
      </c>
      <c r="K360" s="153">
        <v>0</v>
      </c>
      <c r="L360" s="153">
        <v>937.65</v>
      </c>
      <c r="M360" s="153">
        <v>17378.650000000001</v>
      </c>
      <c r="N360" s="152"/>
      <c r="O360" s="154">
        <v>673</v>
      </c>
      <c r="P360" s="155">
        <v>11064793</v>
      </c>
      <c r="Q360" s="155">
        <v>0</v>
      </c>
      <c r="R360" s="155">
        <v>0</v>
      </c>
      <c r="S360" s="155">
        <v>631274</v>
      </c>
      <c r="T360" s="112">
        <v>11696740</v>
      </c>
      <c r="U360" s="156"/>
      <c r="V360" s="157">
        <v>0</v>
      </c>
      <c r="W360" s="155">
        <v>0</v>
      </c>
      <c r="X360" s="155">
        <v>0.09</v>
      </c>
      <c r="Y360" s="155">
        <v>0.15529279493918327</v>
      </c>
      <c r="Z360" s="155">
        <v>0</v>
      </c>
      <c r="AA360" s="158"/>
      <c r="AB360" s="157">
        <v>2</v>
      </c>
      <c r="AC360" s="157">
        <v>0</v>
      </c>
      <c r="AD360" s="155">
        <v>0</v>
      </c>
      <c r="AE360" s="155">
        <v>0</v>
      </c>
      <c r="AF360" s="155">
        <v>0</v>
      </c>
      <c r="AG360" s="159"/>
    </row>
    <row r="361" spans="1:33" ht="12.6" customHeight="1" x14ac:dyDescent="0.25">
      <c r="A361" s="104">
        <v>449</v>
      </c>
      <c r="B361" s="102">
        <v>449035044</v>
      </c>
      <c r="C361" s="103" t="s">
        <v>515</v>
      </c>
      <c r="D361" s="104">
        <v>35</v>
      </c>
      <c r="E361" s="103" t="s">
        <v>67</v>
      </c>
      <c r="F361" s="104">
        <v>44</v>
      </c>
      <c r="G361" s="161" t="s">
        <v>76</v>
      </c>
      <c r="H361" s="152"/>
      <c r="I361" s="153">
        <v>12457</v>
      </c>
      <c r="J361" s="153">
        <v>53</v>
      </c>
      <c r="K361" s="153">
        <v>0</v>
      </c>
      <c r="L361" s="153">
        <v>937.65</v>
      </c>
      <c r="M361" s="153">
        <v>13447.65</v>
      </c>
      <c r="N361" s="152"/>
      <c r="O361" s="154">
        <v>5</v>
      </c>
      <c r="P361" s="155">
        <v>62550</v>
      </c>
      <c r="Q361" s="155">
        <v>0</v>
      </c>
      <c r="R361" s="155">
        <v>0</v>
      </c>
      <c r="S361" s="155">
        <v>4690</v>
      </c>
      <c r="T361" s="112">
        <v>67245</v>
      </c>
      <c r="U361" s="156"/>
      <c r="V361" s="157">
        <v>0</v>
      </c>
      <c r="W361" s="155">
        <v>0</v>
      </c>
      <c r="X361" s="155">
        <v>0.09</v>
      </c>
      <c r="Y361" s="155">
        <v>6.5659390812220414E-2</v>
      </c>
      <c r="Z361" s="155">
        <v>0</v>
      </c>
      <c r="AA361" s="158"/>
      <c r="AB361" s="157">
        <v>0</v>
      </c>
      <c r="AC361" s="157">
        <v>0</v>
      </c>
      <c r="AD361" s="155">
        <v>0</v>
      </c>
      <c r="AE361" s="155">
        <v>0</v>
      </c>
      <c r="AF361" s="155">
        <v>0</v>
      </c>
      <c r="AG361" s="159"/>
    </row>
    <row r="362" spans="1:33" ht="12.6" customHeight="1" x14ac:dyDescent="0.25">
      <c r="A362" s="104">
        <v>449</v>
      </c>
      <c r="B362" s="102">
        <v>449035073</v>
      </c>
      <c r="C362" s="103" t="s">
        <v>515</v>
      </c>
      <c r="D362" s="104">
        <v>35</v>
      </c>
      <c r="E362" s="103" t="s">
        <v>67</v>
      </c>
      <c r="F362" s="104">
        <v>73</v>
      </c>
      <c r="G362" s="161" t="s">
        <v>105</v>
      </c>
      <c r="H362" s="152"/>
      <c r="I362" s="153">
        <v>12771</v>
      </c>
      <c r="J362" s="153">
        <v>8376</v>
      </c>
      <c r="K362" s="153">
        <v>0</v>
      </c>
      <c r="L362" s="153">
        <v>937.65</v>
      </c>
      <c r="M362" s="153">
        <v>22084.65</v>
      </c>
      <c r="N362" s="152"/>
      <c r="O362" s="154">
        <v>2</v>
      </c>
      <c r="P362" s="155">
        <v>42294</v>
      </c>
      <c r="Q362" s="155">
        <v>0</v>
      </c>
      <c r="R362" s="155">
        <v>0</v>
      </c>
      <c r="S362" s="155">
        <v>1876</v>
      </c>
      <c r="T362" s="112">
        <v>44172</v>
      </c>
      <c r="U362" s="156"/>
      <c r="V362" s="157">
        <v>0</v>
      </c>
      <c r="W362" s="155">
        <v>0</v>
      </c>
      <c r="X362" s="155">
        <v>0.09</v>
      </c>
      <c r="Y362" s="155">
        <v>1.0550246967972254E-2</v>
      </c>
      <c r="Z362" s="155">
        <v>0</v>
      </c>
      <c r="AA362" s="158"/>
      <c r="AB362" s="157">
        <v>0</v>
      </c>
      <c r="AC362" s="157">
        <v>0</v>
      </c>
      <c r="AD362" s="155">
        <v>0</v>
      </c>
      <c r="AE362" s="155">
        <v>0</v>
      </c>
      <c r="AF362" s="155">
        <v>0</v>
      </c>
      <c r="AG362" s="159"/>
    </row>
    <row r="363" spans="1:33" ht="12.6" customHeight="1" x14ac:dyDescent="0.25">
      <c r="A363" s="104">
        <v>449</v>
      </c>
      <c r="B363" s="102">
        <v>449035243</v>
      </c>
      <c r="C363" s="103" t="s">
        <v>515</v>
      </c>
      <c r="D363" s="104">
        <v>35</v>
      </c>
      <c r="E363" s="103" t="s">
        <v>67</v>
      </c>
      <c r="F363" s="104">
        <v>243</v>
      </c>
      <c r="G363" s="161" t="s">
        <v>275</v>
      </c>
      <c r="H363" s="152"/>
      <c r="I363" s="153">
        <v>12457</v>
      </c>
      <c r="J363" s="153">
        <v>2945</v>
      </c>
      <c r="K363" s="153">
        <v>0</v>
      </c>
      <c r="L363" s="153">
        <v>937.65</v>
      </c>
      <c r="M363" s="153">
        <v>16339.65</v>
      </c>
      <c r="N363" s="152"/>
      <c r="O363" s="154">
        <v>4</v>
      </c>
      <c r="P363" s="155">
        <v>61608</v>
      </c>
      <c r="Q363" s="155">
        <v>0</v>
      </c>
      <c r="R363" s="155">
        <v>0</v>
      </c>
      <c r="S363" s="155">
        <v>3752</v>
      </c>
      <c r="T363" s="112">
        <v>65364</v>
      </c>
      <c r="U363" s="156"/>
      <c r="V363" s="157">
        <v>0</v>
      </c>
      <c r="W363" s="155">
        <v>0</v>
      </c>
      <c r="X363" s="155">
        <v>0.09</v>
      </c>
      <c r="Y363" s="155">
        <v>5.231940623182595E-3</v>
      </c>
      <c r="Z363" s="155">
        <v>0</v>
      </c>
      <c r="AA363" s="158"/>
      <c r="AB363" s="157">
        <v>1</v>
      </c>
      <c r="AC363" s="157">
        <v>0</v>
      </c>
      <c r="AD363" s="155">
        <v>0</v>
      </c>
      <c r="AE363" s="155">
        <v>0</v>
      </c>
      <c r="AF363" s="155">
        <v>0</v>
      </c>
      <c r="AG363" s="159"/>
    </row>
    <row r="364" spans="1:33" ht="12.6" customHeight="1" x14ac:dyDescent="0.25">
      <c r="A364" s="104">
        <v>449</v>
      </c>
      <c r="B364" s="102">
        <v>449035244</v>
      </c>
      <c r="C364" s="103" t="s">
        <v>515</v>
      </c>
      <c r="D364" s="104">
        <v>35</v>
      </c>
      <c r="E364" s="103" t="s">
        <v>67</v>
      </c>
      <c r="F364" s="104">
        <v>244</v>
      </c>
      <c r="G364" s="161" t="s">
        <v>276</v>
      </c>
      <c r="H364" s="152"/>
      <c r="I364" s="153">
        <v>12160</v>
      </c>
      <c r="J364" s="153">
        <v>4534</v>
      </c>
      <c r="K364" s="153">
        <v>0</v>
      </c>
      <c r="L364" s="153">
        <v>937.65</v>
      </c>
      <c r="M364" s="153">
        <v>17631.650000000001</v>
      </c>
      <c r="N364" s="152"/>
      <c r="O364" s="154">
        <v>4</v>
      </c>
      <c r="P364" s="155">
        <v>66776</v>
      </c>
      <c r="Q364" s="155">
        <v>0</v>
      </c>
      <c r="R364" s="155">
        <v>0</v>
      </c>
      <c r="S364" s="155">
        <v>3752</v>
      </c>
      <c r="T364" s="112">
        <v>70532</v>
      </c>
      <c r="U364" s="156"/>
      <c r="V364" s="157">
        <v>0</v>
      </c>
      <c r="W364" s="155">
        <v>0</v>
      </c>
      <c r="X364" s="155">
        <v>0.09</v>
      </c>
      <c r="Y364" s="155">
        <v>0.11956945299035214</v>
      </c>
      <c r="Z364" s="155">
        <v>0</v>
      </c>
      <c r="AA364" s="158"/>
      <c r="AB364" s="157">
        <v>3</v>
      </c>
      <c r="AC364" s="157">
        <v>2.0082952136198333</v>
      </c>
      <c r="AD364" s="155">
        <v>35409</v>
      </c>
      <c r="AE364" s="155">
        <v>0</v>
      </c>
      <c r="AF364" s="155">
        <v>0</v>
      </c>
      <c r="AG364" s="159"/>
    </row>
    <row r="365" spans="1:33" ht="12.6" customHeight="1" x14ac:dyDescent="0.25">
      <c r="A365" s="104">
        <v>449</v>
      </c>
      <c r="B365" s="102">
        <v>449035285</v>
      </c>
      <c r="C365" s="103" t="s">
        <v>515</v>
      </c>
      <c r="D365" s="104">
        <v>35</v>
      </c>
      <c r="E365" s="103" t="s">
        <v>67</v>
      </c>
      <c r="F365" s="104">
        <v>285</v>
      </c>
      <c r="G365" s="161" t="s">
        <v>317</v>
      </c>
      <c r="H365" s="152"/>
      <c r="I365" s="153">
        <v>12477</v>
      </c>
      <c r="J365" s="153">
        <v>3553</v>
      </c>
      <c r="K365" s="153">
        <v>0</v>
      </c>
      <c r="L365" s="153">
        <v>937.65</v>
      </c>
      <c r="M365" s="153">
        <v>16967.650000000001</v>
      </c>
      <c r="N365" s="152"/>
      <c r="O365" s="154">
        <v>4</v>
      </c>
      <c r="P365" s="155">
        <v>64120</v>
      </c>
      <c r="Q365" s="155">
        <v>0</v>
      </c>
      <c r="R365" s="155">
        <v>0</v>
      </c>
      <c r="S365" s="155">
        <v>3752</v>
      </c>
      <c r="T365" s="112">
        <v>67876</v>
      </c>
      <c r="U365" s="156"/>
      <c r="V365" s="157">
        <v>0</v>
      </c>
      <c r="W365" s="155">
        <v>0</v>
      </c>
      <c r="X365" s="155">
        <v>0.09</v>
      </c>
      <c r="Y365" s="155">
        <v>3.7068308493911219E-2</v>
      </c>
      <c r="Z365" s="155">
        <v>0</v>
      </c>
      <c r="AA365" s="158"/>
      <c r="AB365" s="157">
        <v>0</v>
      </c>
      <c r="AC365" s="157">
        <v>0</v>
      </c>
      <c r="AD365" s="155">
        <v>0</v>
      </c>
      <c r="AE365" s="155">
        <v>0</v>
      </c>
      <c r="AF365" s="155">
        <v>0</v>
      </c>
      <c r="AG365" s="159"/>
    </row>
    <row r="366" spans="1:33" ht="12.6" customHeight="1" x14ac:dyDescent="0.25">
      <c r="A366" s="104">
        <v>449</v>
      </c>
      <c r="B366" s="102">
        <v>449035336</v>
      </c>
      <c r="C366" s="103" t="s">
        <v>515</v>
      </c>
      <c r="D366" s="104">
        <v>35</v>
      </c>
      <c r="E366" s="103" t="s">
        <v>67</v>
      </c>
      <c r="F366" s="104">
        <v>336</v>
      </c>
      <c r="G366" s="161" t="s">
        <v>368</v>
      </c>
      <c r="H366" s="152"/>
      <c r="I366" s="153">
        <v>12160</v>
      </c>
      <c r="J366" s="153">
        <v>4064</v>
      </c>
      <c r="K366" s="153">
        <v>0</v>
      </c>
      <c r="L366" s="153">
        <v>937.65</v>
      </c>
      <c r="M366" s="153">
        <v>17161.650000000001</v>
      </c>
      <c r="N366" s="152"/>
      <c r="O366" s="154">
        <v>1</v>
      </c>
      <c r="P366" s="155">
        <v>16224</v>
      </c>
      <c r="Q366" s="155">
        <v>0</v>
      </c>
      <c r="R366" s="155">
        <v>0</v>
      </c>
      <c r="S366" s="155">
        <v>938</v>
      </c>
      <c r="T366" s="112">
        <v>17163</v>
      </c>
      <c r="U366" s="156"/>
      <c r="V366" s="157">
        <v>0</v>
      </c>
      <c r="W366" s="155">
        <v>0</v>
      </c>
      <c r="X366" s="155">
        <v>0.09</v>
      </c>
      <c r="Y366" s="155">
        <v>4.1906779458009684E-2</v>
      </c>
      <c r="Z366" s="155">
        <v>0</v>
      </c>
      <c r="AA366" s="158"/>
      <c r="AB366" s="157">
        <v>0</v>
      </c>
      <c r="AC366" s="157">
        <v>0</v>
      </c>
      <c r="AD366" s="155">
        <v>0</v>
      </c>
      <c r="AE366" s="155">
        <v>0</v>
      </c>
      <c r="AF366" s="155">
        <v>0</v>
      </c>
      <c r="AG366" s="159"/>
    </row>
    <row r="367" spans="1:33" ht="12.6" customHeight="1" x14ac:dyDescent="0.25">
      <c r="A367" s="104">
        <v>450</v>
      </c>
      <c r="B367" s="102">
        <v>450086008</v>
      </c>
      <c r="C367" s="103" t="s">
        <v>516</v>
      </c>
      <c r="D367" s="104">
        <v>86</v>
      </c>
      <c r="E367" s="103" t="s">
        <v>118</v>
      </c>
      <c r="F367" s="104">
        <v>8</v>
      </c>
      <c r="G367" s="161" t="s">
        <v>40</v>
      </c>
      <c r="H367" s="152"/>
      <c r="I367" s="153">
        <v>9115</v>
      </c>
      <c r="J367" s="153">
        <v>9167</v>
      </c>
      <c r="K367" s="153">
        <v>0</v>
      </c>
      <c r="L367" s="153">
        <v>937.65</v>
      </c>
      <c r="M367" s="153">
        <v>19219.650000000001</v>
      </c>
      <c r="N367" s="152"/>
      <c r="O367" s="154">
        <v>7</v>
      </c>
      <c r="P367" s="155">
        <v>127974</v>
      </c>
      <c r="Q367" s="155">
        <v>0</v>
      </c>
      <c r="R367" s="155">
        <v>0</v>
      </c>
      <c r="S367" s="155">
        <v>6566</v>
      </c>
      <c r="T367" s="112">
        <v>134547</v>
      </c>
      <c r="U367" s="156"/>
      <c r="V367" s="157">
        <v>0</v>
      </c>
      <c r="W367" s="155">
        <v>0</v>
      </c>
      <c r="X367" s="155">
        <v>0.09</v>
      </c>
      <c r="Y367" s="155">
        <v>6.6265197383039626E-2</v>
      </c>
      <c r="Z367" s="155">
        <v>0</v>
      </c>
      <c r="AA367" s="158"/>
      <c r="AB367" s="157">
        <v>1</v>
      </c>
      <c r="AC367" s="157">
        <v>0</v>
      </c>
      <c r="AD367" s="155">
        <v>0</v>
      </c>
      <c r="AE367" s="155">
        <v>0</v>
      </c>
      <c r="AF367" s="155">
        <v>0</v>
      </c>
      <c r="AG367" s="159"/>
    </row>
    <row r="368" spans="1:33" ht="12.6" customHeight="1" x14ac:dyDescent="0.25">
      <c r="A368" s="104">
        <v>450</v>
      </c>
      <c r="B368" s="102">
        <v>450086086</v>
      </c>
      <c r="C368" s="103" t="s">
        <v>516</v>
      </c>
      <c r="D368" s="104">
        <v>86</v>
      </c>
      <c r="E368" s="103" t="s">
        <v>118</v>
      </c>
      <c r="F368" s="104">
        <v>86</v>
      </c>
      <c r="G368" s="161" t="s">
        <v>118</v>
      </c>
      <c r="H368" s="152"/>
      <c r="I368" s="153">
        <v>9808</v>
      </c>
      <c r="J368" s="153">
        <v>1644</v>
      </c>
      <c r="K368" s="153">
        <v>0</v>
      </c>
      <c r="L368" s="153">
        <v>937.65</v>
      </c>
      <c r="M368" s="153">
        <v>12389.65</v>
      </c>
      <c r="N368" s="152"/>
      <c r="O368" s="154">
        <v>75</v>
      </c>
      <c r="P368" s="155">
        <v>858900</v>
      </c>
      <c r="Q368" s="155">
        <v>0</v>
      </c>
      <c r="R368" s="155">
        <v>0</v>
      </c>
      <c r="S368" s="155">
        <v>70350</v>
      </c>
      <c r="T368" s="112">
        <v>929325</v>
      </c>
      <c r="U368" s="156"/>
      <c r="V368" s="157">
        <v>0</v>
      </c>
      <c r="W368" s="155">
        <v>0</v>
      </c>
      <c r="X368" s="155">
        <v>0.09</v>
      </c>
      <c r="Y368" s="155">
        <v>5.7901827209754834E-2</v>
      </c>
      <c r="Z368" s="155">
        <v>0</v>
      </c>
      <c r="AA368" s="158"/>
      <c r="AB368" s="157">
        <v>6</v>
      </c>
      <c r="AC368" s="157">
        <v>0</v>
      </c>
      <c r="AD368" s="155">
        <v>0</v>
      </c>
      <c r="AE368" s="155">
        <v>0</v>
      </c>
      <c r="AF368" s="155">
        <v>0</v>
      </c>
      <c r="AG368" s="159"/>
    </row>
    <row r="369" spans="1:33" ht="12.6" customHeight="1" x14ac:dyDescent="0.25">
      <c r="A369" s="104">
        <v>450</v>
      </c>
      <c r="B369" s="102">
        <v>450086117</v>
      </c>
      <c r="C369" s="103" t="s">
        <v>516</v>
      </c>
      <c r="D369" s="104">
        <v>86</v>
      </c>
      <c r="E369" s="103" t="s">
        <v>118</v>
      </c>
      <c r="F369" s="104">
        <v>117</v>
      </c>
      <c r="G369" s="161" t="s">
        <v>149</v>
      </c>
      <c r="H369" s="152"/>
      <c r="I369" s="153">
        <v>13375</v>
      </c>
      <c r="J369" s="153">
        <v>5701</v>
      </c>
      <c r="K369" s="153">
        <v>0</v>
      </c>
      <c r="L369" s="153">
        <v>937.65</v>
      </c>
      <c r="M369" s="153">
        <v>20013.650000000001</v>
      </c>
      <c r="N369" s="152"/>
      <c r="O369" s="154">
        <v>2</v>
      </c>
      <c r="P369" s="155">
        <v>38152</v>
      </c>
      <c r="Q369" s="155">
        <v>0</v>
      </c>
      <c r="R369" s="155">
        <v>0</v>
      </c>
      <c r="S369" s="155">
        <v>1876</v>
      </c>
      <c r="T369" s="112">
        <v>40030</v>
      </c>
      <c r="U369" s="156"/>
      <c r="V369" s="157">
        <v>0</v>
      </c>
      <c r="W369" s="155">
        <v>0</v>
      </c>
      <c r="X369" s="155">
        <v>0.09</v>
      </c>
      <c r="Y369" s="155">
        <v>6.6062033328119649E-2</v>
      </c>
      <c r="Z369" s="155">
        <v>0</v>
      </c>
      <c r="AA369" s="158"/>
      <c r="AB369" s="157">
        <v>0</v>
      </c>
      <c r="AC369" s="157">
        <v>0</v>
      </c>
      <c r="AD369" s="155">
        <v>0</v>
      </c>
      <c r="AE369" s="155">
        <v>0</v>
      </c>
      <c r="AF369" s="155">
        <v>0</v>
      </c>
      <c r="AG369" s="159"/>
    </row>
    <row r="370" spans="1:33" ht="12.6" customHeight="1" x14ac:dyDescent="0.25">
      <c r="A370" s="104">
        <v>450</v>
      </c>
      <c r="B370" s="102">
        <v>450086127</v>
      </c>
      <c r="C370" s="103" t="s">
        <v>516</v>
      </c>
      <c r="D370" s="104">
        <v>86</v>
      </c>
      <c r="E370" s="103" t="s">
        <v>118</v>
      </c>
      <c r="F370" s="104">
        <v>127</v>
      </c>
      <c r="G370" s="161" t="s">
        <v>159</v>
      </c>
      <c r="H370" s="152"/>
      <c r="I370" s="153">
        <v>8870</v>
      </c>
      <c r="J370" s="153">
        <v>4208</v>
      </c>
      <c r="K370" s="153">
        <v>0</v>
      </c>
      <c r="L370" s="153">
        <v>937.65</v>
      </c>
      <c r="M370" s="153">
        <v>14015.65</v>
      </c>
      <c r="N370" s="152"/>
      <c r="O370" s="154">
        <v>6</v>
      </c>
      <c r="P370" s="155">
        <v>78468</v>
      </c>
      <c r="Q370" s="155">
        <v>0</v>
      </c>
      <c r="R370" s="155">
        <v>0</v>
      </c>
      <c r="S370" s="155">
        <v>5628</v>
      </c>
      <c r="T370" s="112">
        <v>84102</v>
      </c>
      <c r="U370" s="156"/>
      <c r="V370" s="157">
        <v>0</v>
      </c>
      <c r="W370" s="155">
        <v>0</v>
      </c>
      <c r="X370" s="155">
        <v>0.09</v>
      </c>
      <c r="Y370" s="155">
        <v>2.8862132927230045E-2</v>
      </c>
      <c r="Z370" s="155">
        <v>0</v>
      </c>
      <c r="AA370" s="158"/>
      <c r="AB370" s="157">
        <v>0</v>
      </c>
      <c r="AC370" s="157">
        <v>0</v>
      </c>
      <c r="AD370" s="155">
        <v>0</v>
      </c>
      <c r="AE370" s="155">
        <v>0</v>
      </c>
      <c r="AF370" s="155">
        <v>0</v>
      </c>
      <c r="AG370" s="159"/>
    </row>
    <row r="371" spans="1:33" ht="12.6" customHeight="1" x14ac:dyDescent="0.25">
      <c r="A371" s="104">
        <v>450</v>
      </c>
      <c r="B371" s="102">
        <v>450086210</v>
      </c>
      <c r="C371" s="103" t="s">
        <v>516</v>
      </c>
      <c r="D371" s="104">
        <v>86</v>
      </c>
      <c r="E371" s="103" t="s">
        <v>118</v>
      </c>
      <c r="F371" s="104">
        <v>210</v>
      </c>
      <c r="G371" s="161" t="s">
        <v>242</v>
      </c>
      <c r="H371" s="152"/>
      <c r="I371" s="153">
        <v>9724</v>
      </c>
      <c r="J371" s="153">
        <v>3153</v>
      </c>
      <c r="K371" s="153">
        <v>0</v>
      </c>
      <c r="L371" s="153">
        <v>937.65</v>
      </c>
      <c r="M371" s="153">
        <v>13814.65</v>
      </c>
      <c r="N371" s="152"/>
      <c r="O371" s="154">
        <v>92</v>
      </c>
      <c r="P371" s="155">
        <v>1184684</v>
      </c>
      <c r="Q371" s="155">
        <v>0</v>
      </c>
      <c r="R371" s="155">
        <v>0</v>
      </c>
      <c r="S371" s="155">
        <v>86296</v>
      </c>
      <c r="T371" s="112">
        <v>1271072</v>
      </c>
      <c r="U371" s="156"/>
      <c r="V371" s="157">
        <v>0</v>
      </c>
      <c r="W371" s="155">
        <v>0</v>
      </c>
      <c r="X371" s="155">
        <v>0.09</v>
      </c>
      <c r="Y371" s="155">
        <v>5.4832135780373062E-2</v>
      </c>
      <c r="Z371" s="155">
        <v>0</v>
      </c>
      <c r="AA371" s="158"/>
      <c r="AB371" s="157">
        <v>5</v>
      </c>
      <c r="AC371" s="157">
        <v>0</v>
      </c>
      <c r="AD371" s="155">
        <v>0</v>
      </c>
      <c r="AE371" s="155">
        <v>0</v>
      </c>
      <c r="AF371" s="155">
        <v>0</v>
      </c>
      <c r="AG371" s="159"/>
    </row>
    <row r="372" spans="1:33" ht="12.6" customHeight="1" x14ac:dyDescent="0.25">
      <c r="A372" s="104">
        <v>450</v>
      </c>
      <c r="B372" s="102">
        <v>450086275</v>
      </c>
      <c r="C372" s="103" t="s">
        <v>516</v>
      </c>
      <c r="D372" s="104">
        <v>86</v>
      </c>
      <c r="E372" s="103" t="s">
        <v>118</v>
      </c>
      <c r="F372" s="104">
        <v>275</v>
      </c>
      <c r="G372" s="161" t="s">
        <v>307</v>
      </c>
      <c r="H372" s="152"/>
      <c r="I372" s="153">
        <v>9123</v>
      </c>
      <c r="J372" s="153">
        <v>3045</v>
      </c>
      <c r="K372" s="153">
        <v>0</v>
      </c>
      <c r="L372" s="153">
        <v>937.65</v>
      </c>
      <c r="M372" s="153">
        <v>13105.65</v>
      </c>
      <c r="N372" s="152"/>
      <c r="O372" s="154">
        <v>5</v>
      </c>
      <c r="P372" s="155">
        <v>60840</v>
      </c>
      <c r="Q372" s="155">
        <v>0</v>
      </c>
      <c r="R372" s="155">
        <v>0</v>
      </c>
      <c r="S372" s="155">
        <v>4690</v>
      </c>
      <c r="T372" s="112">
        <v>65535</v>
      </c>
      <c r="U372" s="156"/>
      <c r="V372" s="157">
        <v>0</v>
      </c>
      <c r="W372" s="155">
        <v>0</v>
      </c>
      <c r="X372" s="155">
        <v>0.09</v>
      </c>
      <c r="Y372" s="155">
        <v>1.3163974366907128E-2</v>
      </c>
      <c r="Z372" s="155">
        <v>0</v>
      </c>
      <c r="AA372" s="158"/>
      <c r="AB372" s="157">
        <v>0</v>
      </c>
      <c r="AC372" s="157">
        <v>0</v>
      </c>
      <c r="AD372" s="155">
        <v>0</v>
      </c>
      <c r="AE372" s="155">
        <v>0</v>
      </c>
      <c r="AF372" s="155">
        <v>0</v>
      </c>
      <c r="AG372" s="159"/>
    </row>
    <row r="373" spans="1:33" ht="12.6" customHeight="1" x14ac:dyDescent="0.25">
      <c r="A373" s="104">
        <v>450</v>
      </c>
      <c r="B373" s="102">
        <v>450086278</v>
      </c>
      <c r="C373" s="103" t="s">
        <v>516</v>
      </c>
      <c r="D373" s="104">
        <v>86</v>
      </c>
      <c r="E373" s="103" t="s">
        <v>118</v>
      </c>
      <c r="F373" s="104">
        <v>278</v>
      </c>
      <c r="G373" s="161" t="s">
        <v>310</v>
      </c>
      <c r="H373" s="152"/>
      <c r="I373" s="153">
        <v>9829</v>
      </c>
      <c r="J373" s="153">
        <v>1924</v>
      </c>
      <c r="K373" s="153">
        <v>0</v>
      </c>
      <c r="L373" s="153">
        <v>937.65</v>
      </c>
      <c r="M373" s="153">
        <v>12690.65</v>
      </c>
      <c r="N373" s="152"/>
      <c r="O373" s="154">
        <v>9</v>
      </c>
      <c r="P373" s="155">
        <v>105777</v>
      </c>
      <c r="Q373" s="155">
        <v>0</v>
      </c>
      <c r="R373" s="155">
        <v>0</v>
      </c>
      <c r="S373" s="155">
        <v>8442</v>
      </c>
      <c r="T373" s="112">
        <v>114228</v>
      </c>
      <c r="U373" s="156"/>
      <c r="V373" s="157">
        <v>0</v>
      </c>
      <c r="W373" s="155">
        <v>0</v>
      </c>
      <c r="X373" s="155">
        <v>0.09</v>
      </c>
      <c r="Y373" s="155">
        <v>5.9697435325461096E-2</v>
      </c>
      <c r="Z373" s="155">
        <v>0</v>
      </c>
      <c r="AA373" s="158"/>
      <c r="AB373" s="157">
        <v>0</v>
      </c>
      <c r="AC373" s="157">
        <v>0</v>
      </c>
      <c r="AD373" s="155">
        <v>0</v>
      </c>
      <c r="AE373" s="155">
        <v>0</v>
      </c>
      <c r="AF373" s="155">
        <v>0</v>
      </c>
      <c r="AG373" s="159"/>
    </row>
    <row r="374" spans="1:33" ht="12.6" customHeight="1" x14ac:dyDescent="0.25">
      <c r="A374" s="104">
        <v>450</v>
      </c>
      <c r="B374" s="102">
        <v>450086327</v>
      </c>
      <c r="C374" s="103" t="s">
        <v>516</v>
      </c>
      <c r="D374" s="104">
        <v>86</v>
      </c>
      <c r="E374" s="103" t="s">
        <v>118</v>
      </c>
      <c r="F374" s="104">
        <v>327</v>
      </c>
      <c r="G374" s="161" t="s">
        <v>359</v>
      </c>
      <c r="H374" s="152"/>
      <c r="I374" s="153">
        <v>9123</v>
      </c>
      <c r="J374" s="153">
        <v>8095</v>
      </c>
      <c r="K374" s="153">
        <v>0</v>
      </c>
      <c r="L374" s="153">
        <v>937.65</v>
      </c>
      <c r="M374" s="153">
        <v>18155.650000000001</v>
      </c>
      <c r="N374" s="152"/>
      <c r="O374" s="154">
        <v>2</v>
      </c>
      <c r="P374" s="155">
        <v>34436</v>
      </c>
      <c r="Q374" s="155">
        <v>0</v>
      </c>
      <c r="R374" s="155">
        <v>0</v>
      </c>
      <c r="S374" s="155">
        <v>1876</v>
      </c>
      <c r="T374" s="112">
        <v>36314</v>
      </c>
      <c r="U374" s="156"/>
      <c r="V374" s="157">
        <v>0</v>
      </c>
      <c r="W374" s="155">
        <v>0</v>
      </c>
      <c r="X374" s="155">
        <v>0.09</v>
      </c>
      <c r="Y374" s="155">
        <v>3.253865956733009E-2</v>
      </c>
      <c r="Z374" s="155">
        <v>0</v>
      </c>
      <c r="AA374" s="158"/>
      <c r="AB374" s="157">
        <v>0</v>
      </c>
      <c r="AC374" s="157">
        <v>0</v>
      </c>
      <c r="AD374" s="155">
        <v>0</v>
      </c>
      <c r="AE374" s="155">
        <v>0</v>
      </c>
      <c r="AF374" s="155">
        <v>0</v>
      </c>
      <c r="AG374" s="159"/>
    </row>
    <row r="375" spans="1:33" ht="12.6" customHeight="1" x14ac:dyDescent="0.25">
      <c r="A375" s="104">
        <v>450</v>
      </c>
      <c r="B375" s="102">
        <v>450086337</v>
      </c>
      <c r="C375" s="103" t="s">
        <v>516</v>
      </c>
      <c r="D375" s="104">
        <v>86</v>
      </c>
      <c r="E375" s="103" t="s">
        <v>118</v>
      </c>
      <c r="F375" s="104">
        <v>337</v>
      </c>
      <c r="G375" s="161" t="s">
        <v>369</v>
      </c>
      <c r="H375" s="152"/>
      <c r="I375" s="153">
        <v>11137.577714382724</v>
      </c>
      <c r="J375" s="153">
        <v>12501</v>
      </c>
      <c r="K375" s="153">
        <v>0</v>
      </c>
      <c r="L375" s="153">
        <v>937.65</v>
      </c>
      <c r="M375" s="153">
        <v>24576.227714382723</v>
      </c>
      <c r="N375" s="152"/>
      <c r="O375" s="154">
        <v>3</v>
      </c>
      <c r="P375" s="155">
        <v>70917</v>
      </c>
      <c r="Q375" s="155">
        <v>0</v>
      </c>
      <c r="R375" s="155">
        <v>0</v>
      </c>
      <c r="S375" s="155">
        <v>2814</v>
      </c>
      <c r="T375" s="112">
        <v>73734</v>
      </c>
      <c r="U375" s="156"/>
      <c r="V375" s="157">
        <v>0</v>
      </c>
      <c r="W375" s="155">
        <v>0</v>
      </c>
      <c r="X375" s="155">
        <v>0.09</v>
      </c>
      <c r="Y375" s="155">
        <v>3.4278100198516397E-2</v>
      </c>
      <c r="Z375" s="155">
        <v>0</v>
      </c>
      <c r="AA375" s="158"/>
      <c r="AB375" s="157">
        <v>1</v>
      </c>
      <c r="AC375" s="157">
        <v>0</v>
      </c>
      <c r="AD375" s="155">
        <v>0</v>
      </c>
      <c r="AE375" s="155">
        <v>0</v>
      </c>
      <c r="AF375" s="155">
        <v>0</v>
      </c>
      <c r="AG375" s="159"/>
    </row>
    <row r="376" spans="1:33" ht="12.6" customHeight="1" x14ac:dyDescent="0.25">
      <c r="A376" s="104">
        <v>450</v>
      </c>
      <c r="B376" s="102">
        <v>450086340</v>
      </c>
      <c r="C376" s="103" t="s">
        <v>516</v>
      </c>
      <c r="D376" s="104">
        <v>86</v>
      </c>
      <c r="E376" s="103" t="s">
        <v>118</v>
      </c>
      <c r="F376" s="104">
        <v>340</v>
      </c>
      <c r="G376" s="161" t="s">
        <v>372</v>
      </c>
      <c r="H376" s="152"/>
      <c r="I376" s="153">
        <v>9092</v>
      </c>
      <c r="J376" s="153">
        <v>7258</v>
      </c>
      <c r="K376" s="153">
        <v>0</v>
      </c>
      <c r="L376" s="153">
        <v>937.65</v>
      </c>
      <c r="M376" s="153">
        <v>17287.650000000001</v>
      </c>
      <c r="N376" s="152"/>
      <c r="O376" s="154">
        <v>11</v>
      </c>
      <c r="P376" s="155">
        <v>179850</v>
      </c>
      <c r="Q376" s="155">
        <v>0</v>
      </c>
      <c r="R376" s="155">
        <v>0</v>
      </c>
      <c r="S376" s="155">
        <v>10318</v>
      </c>
      <c r="T376" s="112">
        <v>190179</v>
      </c>
      <c r="U376" s="156"/>
      <c r="V376" s="157">
        <v>0</v>
      </c>
      <c r="W376" s="155">
        <v>0</v>
      </c>
      <c r="X376" s="155">
        <v>0.09</v>
      </c>
      <c r="Y376" s="155">
        <v>7.6930583769643929E-2</v>
      </c>
      <c r="Z376" s="155">
        <v>0</v>
      </c>
      <c r="AA376" s="158"/>
      <c r="AB376" s="157">
        <v>0</v>
      </c>
      <c r="AC376" s="157">
        <v>0</v>
      </c>
      <c r="AD376" s="155">
        <v>0</v>
      </c>
      <c r="AE376" s="155">
        <v>0</v>
      </c>
      <c r="AF376" s="155">
        <v>0</v>
      </c>
      <c r="AG376" s="159"/>
    </row>
    <row r="377" spans="1:33" ht="12.6" customHeight="1" x14ac:dyDescent="0.25">
      <c r="A377" s="104">
        <v>450</v>
      </c>
      <c r="B377" s="102">
        <v>450086605</v>
      </c>
      <c r="C377" s="103" t="s">
        <v>516</v>
      </c>
      <c r="D377" s="104">
        <v>86</v>
      </c>
      <c r="E377" s="103" t="s">
        <v>118</v>
      </c>
      <c r="F377" s="104">
        <v>605</v>
      </c>
      <c r="G377" s="161" t="s">
        <v>388</v>
      </c>
      <c r="H377" s="152"/>
      <c r="I377" s="153">
        <v>8785</v>
      </c>
      <c r="J377" s="153">
        <v>6764</v>
      </c>
      <c r="K377" s="153">
        <v>0</v>
      </c>
      <c r="L377" s="153">
        <v>937.65</v>
      </c>
      <c r="M377" s="153">
        <v>16486.650000000001</v>
      </c>
      <c r="N377" s="152"/>
      <c r="O377" s="154">
        <v>1</v>
      </c>
      <c r="P377" s="155">
        <v>15549</v>
      </c>
      <c r="Q377" s="155">
        <v>0</v>
      </c>
      <c r="R377" s="155">
        <v>0</v>
      </c>
      <c r="S377" s="155">
        <v>938</v>
      </c>
      <c r="T377" s="112">
        <v>16488</v>
      </c>
      <c r="U377" s="156"/>
      <c r="V377" s="157">
        <v>0</v>
      </c>
      <c r="W377" s="155">
        <v>0</v>
      </c>
      <c r="X377" s="155">
        <v>0.09</v>
      </c>
      <c r="Y377" s="155">
        <v>5.3262581019946423E-2</v>
      </c>
      <c r="Z377" s="155">
        <v>0</v>
      </c>
      <c r="AA377" s="158"/>
      <c r="AB377" s="157">
        <v>0</v>
      </c>
      <c r="AC377" s="157">
        <v>0</v>
      </c>
      <c r="AD377" s="155">
        <v>0</v>
      </c>
      <c r="AE377" s="155">
        <v>0</v>
      </c>
      <c r="AF377" s="155">
        <v>0</v>
      </c>
      <c r="AG377" s="159"/>
    </row>
    <row r="378" spans="1:33" ht="12.6" customHeight="1" x14ac:dyDescent="0.25">
      <c r="A378" s="104">
        <v>450</v>
      </c>
      <c r="B378" s="102">
        <v>450086683</v>
      </c>
      <c r="C378" s="103" t="s">
        <v>516</v>
      </c>
      <c r="D378" s="104">
        <v>86</v>
      </c>
      <c r="E378" s="103" t="s">
        <v>118</v>
      </c>
      <c r="F378" s="104">
        <v>683</v>
      </c>
      <c r="G378" s="161" t="s">
        <v>412</v>
      </c>
      <c r="H378" s="152"/>
      <c r="I378" s="153">
        <v>8785</v>
      </c>
      <c r="J378" s="153">
        <v>6057</v>
      </c>
      <c r="K378" s="153">
        <v>0</v>
      </c>
      <c r="L378" s="153">
        <v>937.65</v>
      </c>
      <c r="M378" s="153">
        <v>15779.65</v>
      </c>
      <c r="N378" s="152"/>
      <c r="O378" s="154">
        <v>5</v>
      </c>
      <c r="P378" s="155">
        <v>74210</v>
      </c>
      <c r="Q378" s="155">
        <v>0</v>
      </c>
      <c r="R378" s="155">
        <v>0</v>
      </c>
      <c r="S378" s="155">
        <v>4690</v>
      </c>
      <c r="T378" s="112">
        <v>78905</v>
      </c>
      <c r="U378" s="156"/>
      <c r="V378" s="157">
        <v>0</v>
      </c>
      <c r="W378" s="155">
        <v>0</v>
      </c>
      <c r="X378" s="155">
        <v>0.09</v>
      </c>
      <c r="Y378" s="155">
        <v>2.5310390993387156E-2</v>
      </c>
      <c r="Z378" s="155">
        <v>0</v>
      </c>
      <c r="AA378" s="158"/>
      <c r="AB378" s="157">
        <v>1</v>
      </c>
      <c r="AC378" s="157">
        <v>0</v>
      </c>
      <c r="AD378" s="155">
        <v>0</v>
      </c>
      <c r="AE378" s="155">
        <v>0</v>
      </c>
      <c r="AF378" s="155">
        <v>0</v>
      </c>
      <c r="AG378" s="159"/>
    </row>
    <row r="379" spans="1:33" ht="12.6" customHeight="1" x14ac:dyDescent="0.25">
      <c r="A379" s="104">
        <v>453</v>
      </c>
      <c r="B379" s="102">
        <v>453137005</v>
      </c>
      <c r="C379" s="103" t="s">
        <v>517</v>
      </c>
      <c r="D379" s="104">
        <v>137</v>
      </c>
      <c r="E379" s="103" t="s">
        <v>169</v>
      </c>
      <c r="F379" s="104">
        <v>5</v>
      </c>
      <c r="G379" s="161" t="s">
        <v>37</v>
      </c>
      <c r="H379" s="152"/>
      <c r="I379" s="153">
        <v>11418</v>
      </c>
      <c r="J379" s="153">
        <v>5013</v>
      </c>
      <c r="K379" s="153">
        <v>0</v>
      </c>
      <c r="L379" s="153">
        <v>937.65</v>
      </c>
      <c r="M379" s="153">
        <v>17368.650000000001</v>
      </c>
      <c r="N379" s="152"/>
      <c r="O379" s="154">
        <v>5</v>
      </c>
      <c r="P379" s="155">
        <v>82155</v>
      </c>
      <c r="Q379" s="155">
        <v>0</v>
      </c>
      <c r="R379" s="155">
        <v>0</v>
      </c>
      <c r="S379" s="155">
        <v>4690</v>
      </c>
      <c r="T379" s="112">
        <v>86850</v>
      </c>
      <c r="U379" s="156"/>
      <c r="V379" s="157">
        <v>0</v>
      </c>
      <c r="W379" s="155">
        <v>0</v>
      </c>
      <c r="X379" s="155">
        <v>0.09</v>
      </c>
      <c r="Y379" s="155">
        <v>1.2596938176825339E-2</v>
      </c>
      <c r="Z379" s="155">
        <v>0</v>
      </c>
      <c r="AA379" s="158"/>
      <c r="AB379" s="157">
        <v>0</v>
      </c>
      <c r="AC379" s="157">
        <v>0</v>
      </c>
      <c r="AD379" s="155">
        <v>0</v>
      </c>
      <c r="AE379" s="155">
        <v>0</v>
      </c>
      <c r="AF379" s="155">
        <v>0</v>
      </c>
      <c r="AG379" s="159"/>
    </row>
    <row r="380" spans="1:33" ht="12.6" customHeight="1" x14ac:dyDescent="0.25">
      <c r="A380" s="104">
        <v>453</v>
      </c>
      <c r="B380" s="102">
        <v>453137061</v>
      </c>
      <c r="C380" s="103" t="s">
        <v>517</v>
      </c>
      <c r="D380" s="104">
        <v>137</v>
      </c>
      <c r="E380" s="103" t="s">
        <v>169</v>
      </c>
      <c r="F380" s="104">
        <v>61</v>
      </c>
      <c r="G380" s="161" t="s">
        <v>93</v>
      </c>
      <c r="H380" s="152"/>
      <c r="I380" s="153">
        <v>12631</v>
      </c>
      <c r="J380" s="153">
        <v>912</v>
      </c>
      <c r="K380" s="153">
        <v>0</v>
      </c>
      <c r="L380" s="153">
        <v>937.65</v>
      </c>
      <c r="M380" s="153">
        <v>14480.65</v>
      </c>
      <c r="N380" s="152"/>
      <c r="O380" s="154">
        <v>53</v>
      </c>
      <c r="P380" s="155">
        <v>717779</v>
      </c>
      <c r="Q380" s="155">
        <v>0</v>
      </c>
      <c r="R380" s="155">
        <v>0</v>
      </c>
      <c r="S380" s="155">
        <v>49714</v>
      </c>
      <c r="T380" s="112">
        <v>767546</v>
      </c>
      <c r="U380" s="156"/>
      <c r="V380" s="157">
        <v>0</v>
      </c>
      <c r="W380" s="155">
        <v>0</v>
      </c>
      <c r="X380" s="155">
        <v>0.09</v>
      </c>
      <c r="Y380" s="155">
        <v>3.4977102646383242E-2</v>
      </c>
      <c r="Z380" s="155">
        <v>0</v>
      </c>
      <c r="AA380" s="158"/>
      <c r="AB380" s="157">
        <v>0</v>
      </c>
      <c r="AC380" s="157">
        <v>0</v>
      </c>
      <c r="AD380" s="155">
        <v>0</v>
      </c>
      <c r="AE380" s="155">
        <v>0</v>
      </c>
      <c r="AF380" s="155">
        <v>0</v>
      </c>
      <c r="AG380" s="159"/>
    </row>
    <row r="381" spans="1:33" ht="12.6" customHeight="1" x14ac:dyDescent="0.25">
      <c r="A381" s="104">
        <v>453</v>
      </c>
      <c r="B381" s="102">
        <v>453137086</v>
      </c>
      <c r="C381" s="103" t="s">
        <v>517</v>
      </c>
      <c r="D381" s="104">
        <v>137</v>
      </c>
      <c r="E381" s="103" t="s">
        <v>169</v>
      </c>
      <c r="F381" s="104">
        <v>86</v>
      </c>
      <c r="G381" s="161" t="s">
        <v>118</v>
      </c>
      <c r="H381" s="152"/>
      <c r="I381" s="153">
        <v>11818</v>
      </c>
      <c r="J381" s="153">
        <v>1981</v>
      </c>
      <c r="K381" s="153">
        <v>0</v>
      </c>
      <c r="L381" s="153">
        <v>937.65</v>
      </c>
      <c r="M381" s="153">
        <v>14736.65</v>
      </c>
      <c r="N381" s="152"/>
      <c r="O381" s="154">
        <v>3</v>
      </c>
      <c r="P381" s="155">
        <v>41397</v>
      </c>
      <c r="Q381" s="155">
        <v>0</v>
      </c>
      <c r="R381" s="155">
        <v>0</v>
      </c>
      <c r="S381" s="155">
        <v>2814</v>
      </c>
      <c r="T381" s="112">
        <v>44214</v>
      </c>
      <c r="U381" s="156"/>
      <c r="V381" s="157">
        <v>0</v>
      </c>
      <c r="W381" s="155">
        <v>0</v>
      </c>
      <c r="X381" s="155">
        <v>0.09</v>
      </c>
      <c r="Y381" s="155">
        <v>5.7901827209754834E-2</v>
      </c>
      <c r="Z381" s="155">
        <v>0</v>
      </c>
      <c r="AA381" s="158"/>
      <c r="AB381" s="157">
        <v>0</v>
      </c>
      <c r="AC381" s="157">
        <v>0</v>
      </c>
      <c r="AD381" s="155">
        <v>0</v>
      </c>
      <c r="AE381" s="155">
        <v>0</v>
      </c>
      <c r="AF381" s="155">
        <v>0</v>
      </c>
      <c r="AG381" s="159"/>
    </row>
    <row r="382" spans="1:33" ht="12.6" customHeight="1" x14ac:dyDescent="0.25">
      <c r="A382" s="104">
        <v>453</v>
      </c>
      <c r="B382" s="102">
        <v>453137137</v>
      </c>
      <c r="C382" s="103" t="s">
        <v>517</v>
      </c>
      <c r="D382" s="104">
        <v>137</v>
      </c>
      <c r="E382" s="103" t="s">
        <v>169</v>
      </c>
      <c r="F382" s="104">
        <v>137</v>
      </c>
      <c r="G382" s="161" t="s">
        <v>169</v>
      </c>
      <c r="H382" s="152"/>
      <c r="I382" s="153">
        <v>12846</v>
      </c>
      <c r="J382" s="153">
        <v>0</v>
      </c>
      <c r="K382" s="153">
        <v>0</v>
      </c>
      <c r="L382" s="153">
        <v>937.65</v>
      </c>
      <c r="M382" s="153">
        <v>13783.65</v>
      </c>
      <c r="N382" s="152"/>
      <c r="O382" s="154">
        <v>532</v>
      </c>
      <c r="P382" s="155">
        <v>6834072</v>
      </c>
      <c r="Q382" s="155">
        <v>0</v>
      </c>
      <c r="R382" s="155">
        <v>0</v>
      </c>
      <c r="S382" s="155">
        <v>499016</v>
      </c>
      <c r="T382" s="112">
        <v>7333620</v>
      </c>
      <c r="U382" s="156"/>
      <c r="V382" s="157">
        <v>0</v>
      </c>
      <c r="W382" s="155">
        <v>0</v>
      </c>
      <c r="X382" s="155">
        <v>0.09</v>
      </c>
      <c r="Y382" s="155">
        <v>0.11969981158559011</v>
      </c>
      <c r="Z382" s="155">
        <v>0</v>
      </c>
      <c r="AA382" s="158"/>
      <c r="AB382" s="157">
        <v>0</v>
      </c>
      <c r="AC382" s="157">
        <v>0</v>
      </c>
      <c r="AD382" s="155">
        <v>0</v>
      </c>
      <c r="AE382" s="155">
        <v>0</v>
      </c>
      <c r="AF382" s="155">
        <v>0</v>
      </c>
      <c r="AG382" s="159"/>
    </row>
    <row r="383" spans="1:33" ht="12.6" customHeight="1" x14ac:dyDescent="0.25">
      <c r="A383" s="104">
        <v>453</v>
      </c>
      <c r="B383" s="102">
        <v>453137161</v>
      </c>
      <c r="C383" s="103" t="s">
        <v>517</v>
      </c>
      <c r="D383" s="104">
        <v>137</v>
      </c>
      <c r="E383" s="103" t="s">
        <v>169</v>
      </c>
      <c r="F383" s="104">
        <v>161</v>
      </c>
      <c r="G383" s="161" t="s">
        <v>193</v>
      </c>
      <c r="H383" s="152"/>
      <c r="I383" s="153">
        <v>11414.932931199048</v>
      </c>
      <c r="J383" s="153">
        <v>4465</v>
      </c>
      <c r="K383" s="153">
        <v>0</v>
      </c>
      <c r="L383" s="153">
        <v>937.65</v>
      </c>
      <c r="M383" s="153">
        <v>16817.582931199049</v>
      </c>
      <c r="N383" s="152"/>
      <c r="O383" s="154">
        <v>1</v>
      </c>
      <c r="P383" s="155">
        <v>15880</v>
      </c>
      <c r="Q383" s="155">
        <v>0</v>
      </c>
      <c r="R383" s="155">
        <v>0</v>
      </c>
      <c r="S383" s="155">
        <v>938</v>
      </c>
      <c r="T383" s="112">
        <v>16819</v>
      </c>
      <c r="U383" s="156"/>
      <c r="V383" s="157">
        <v>0</v>
      </c>
      <c r="W383" s="155">
        <v>0</v>
      </c>
      <c r="X383" s="155">
        <v>0.09</v>
      </c>
      <c r="Y383" s="155">
        <v>1.0975014078450012E-2</v>
      </c>
      <c r="Z383" s="155">
        <v>0</v>
      </c>
      <c r="AA383" s="158"/>
      <c r="AB383" s="157">
        <v>0</v>
      </c>
      <c r="AC383" s="157">
        <v>0</v>
      </c>
      <c r="AD383" s="155">
        <v>0</v>
      </c>
      <c r="AE383" s="155">
        <v>0</v>
      </c>
      <c r="AF383" s="155">
        <v>0</v>
      </c>
      <c r="AG383" s="159"/>
    </row>
    <row r="384" spans="1:33" ht="12.6" customHeight="1" x14ac:dyDescent="0.25">
      <c r="A384" s="104">
        <v>453</v>
      </c>
      <c r="B384" s="102">
        <v>453137210</v>
      </c>
      <c r="C384" s="103" t="s">
        <v>517</v>
      </c>
      <c r="D384" s="104">
        <v>137</v>
      </c>
      <c r="E384" s="103" t="s">
        <v>169</v>
      </c>
      <c r="F384" s="104">
        <v>210</v>
      </c>
      <c r="G384" s="161" t="s">
        <v>242</v>
      </c>
      <c r="H384" s="152"/>
      <c r="I384" s="153">
        <v>13600</v>
      </c>
      <c r="J384" s="153">
        <v>4410</v>
      </c>
      <c r="K384" s="153">
        <v>0</v>
      </c>
      <c r="L384" s="153">
        <v>937.65</v>
      </c>
      <c r="M384" s="153">
        <v>18947.650000000001</v>
      </c>
      <c r="N384" s="152"/>
      <c r="O384" s="154">
        <v>1</v>
      </c>
      <c r="P384" s="155">
        <v>18010</v>
      </c>
      <c r="Q384" s="155">
        <v>0</v>
      </c>
      <c r="R384" s="155">
        <v>0</v>
      </c>
      <c r="S384" s="155">
        <v>938</v>
      </c>
      <c r="T384" s="112">
        <v>18949</v>
      </c>
      <c r="U384" s="156"/>
      <c r="V384" s="157">
        <v>0</v>
      </c>
      <c r="W384" s="155">
        <v>0</v>
      </c>
      <c r="X384" s="155">
        <v>0.09</v>
      </c>
      <c r="Y384" s="155">
        <v>5.4832135780373062E-2</v>
      </c>
      <c r="Z384" s="155">
        <v>0</v>
      </c>
      <c r="AA384" s="158"/>
      <c r="AB384" s="157">
        <v>0</v>
      </c>
      <c r="AC384" s="157">
        <v>0</v>
      </c>
      <c r="AD384" s="155">
        <v>0</v>
      </c>
      <c r="AE384" s="155">
        <v>0</v>
      </c>
      <c r="AF384" s="155">
        <v>0</v>
      </c>
      <c r="AG384" s="159"/>
    </row>
    <row r="385" spans="1:33" ht="12.6" customHeight="1" x14ac:dyDescent="0.25">
      <c r="A385" s="104">
        <v>453</v>
      </c>
      <c r="B385" s="102">
        <v>453137227</v>
      </c>
      <c r="C385" s="103" t="s">
        <v>517</v>
      </c>
      <c r="D385" s="104">
        <v>137</v>
      </c>
      <c r="E385" s="103" t="s">
        <v>169</v>
      </c>
      <c r="F385" s="104">
        <v>227</v>
      </c>
      <c r="G385" s="161" t="s">
        <v>259</v>
      </c>
      <c r="H385" s="152"/>
      <c r="I385" s="153">
        <v>13544</v>
      </c>
      <c r="J385" s="153">
        <v>3917</v>
      </c>
      <c r="K385" s="153">
        <v>0</v>
      </c>
      <c r="L385" s="153">
        <v>937.65</v>
      </c>
      <c r="M385" s="153">
        <v>18398.650000000001</v>
      </c>
      <c r="N385" s="152"/>
      <c r="O385" s="154">
        <v>1</v>
      </c>
      <c r="P385" s="155">
        <v>17461</v>
      </c>
      <c r="Q385" s="155">
        <v>0</v>
      </c>
      <c r="R385" s="155">
        <v>0</v>
      </c>
      <c r="S385" s="155">
        <v>938</v>
      </c>
      <c r="T385" s="112">
        <v>18400</v>
      </c>
      <c r="U385" s="156"/>
      <c r="V385" s="157">
        <v>0</v>
      </c>
      <c r="W385" s="155">
        <v>0</v>
      </c>
      <c r="X385" s="155">
        <v>0.09</v>
      </c>
      <c r="Y385" s="155">
        <v>1.2362329974840719E-2</v>
      </c>
      <c r="Z385" s="155">
        <v>0</v>
      </c>
      <c r="AA385" s="158"/>
      <c r="AB385" s="157">
        <v>0</v>
      </c>
      <c r="AC385" s="157">
        <v>0</v>
      </c>
      <c r="AD385" s="155">
        <v>0</v>
      </c>
      <c r="AE385" s="155">
        <v>0</v>
      </c>
      <c r="AF385" s="155">
        <v>0</v>
      </c>
      <c r="AG385" s="159"/>
    </row>
    <row r="386" spans="1:33" ht="12.6" customHeight="1" x14ac:dyDescent="0.25">
      <c r="A386" s="104">
        <v>453</v>
      </c>
      <c r="B386" s="102">
        <v>453137278</v>
      </c>
      <c r="C386" s="103" t="s">
        <v>517</v>
      </c>
      <c r="D386" s="104">
        <v>137</v>
      </c>
      <c r="E386" s="103" t="s">
        <v>169</v>
      </c>
      <c r="F386" s="104">
        <v>278</v>
      </c>
      <c r="G386" s="161" t="s">
        <v>310</v>
      </c>
      <c r="H386" s="152"/>
      <c r="I386" s="153">
        <v>13987</v>
      </c>
      <c r="J386" s="153">
        <v>2738</v>
      </c>
      <c r="K386" s="153">
        <v>0</v>
      </c>
      <c r="L386" s="153">
        <v>937.65</v>
      </c>
      <c r="M386" s="153">
        <v>17662.650000000001</v>
      </c>
      <c r="N386" s="152"/>
      <c r="O386" s="154">
        <v>7</v>
      </c>
      <c r="P386" s="155">
        <v>117075</v>
      </c>
      <c r="Q386" s="155">
        <v>0</v>
      </c>
      <c r="R386" s="155">
        <v>0</v>
      </c>
      <c r="S386" s="155">
        <v>6566</v>
      </c>
      <c r="T386" s="112">
        <v>123648</v>
      </c>
      <c r="U386" s="156"/>
      <c r="V386" s="157">
        <v>0</v>
      </c>
      <c r="W386" s="155">
        <v>0</v>
      </c>
      <c r="X386" s="155">
        <v>0.09</v>
      </c>
      <c r="Y386" s="155">
        <v>5.9697435325461096E-2</v>
      </c>
      <c r="Z386" s="155">
        <v>0</v>
      </c>
      <c r="AA386" s="158"/>
      <c r="AB386" s="157">
        <v>0</v>
      </c>
      <c r="AC386" s="157">
        <v>0</v>
      </c>
      <c r="AD386" s="155">
        <v>0</v>
      </c>
      <c r="AE386" s="155">
        <v>0</v>
      </c>
      <c r="AF386" s="155">
        <v>0</v>
      </c>
      <c r="AG386" s="159"/>
    </row>
    <row r="387" spans="1:33" ht="12.6" customHeight="1" x14ac:dyDescent="0.25">
      <c r="A387" s="104">
        <v>453</v>
      </c>
      <c r="B387" s="102">
        <v>453137281</v>
      </c>
      <c r="C387" s="103" t="s">
        <v>517</v>
      </c>
      <c r="D387" s="104">
        <v>137</v>
      </c>
      <c r="E387" s="103" t="s">
        <v>169</v>
      </c>
      <c r="F387" s="104">
        <v>281</v>
      </c>
      <c r="G387" s="161" t="s">
        <v>313</v>
      </c>
      <c r="H387" s="152"/>
      <c r="I387" s="153">
        <v>12946</v>
      </c>
      <c r="J387" s="153">
        <v>2</v>
      </c>
      <c r="K387" s="153">
        <v>0</v>
      </c>
      <c r="L387" s="153">
        <v>937.65</v>
      </c>
      <c r="M387" s="153">
        <v>13885.65</v>
      </c>
      <c r="N387" s="152"/>
      <c r="O387" s="154">
        <v>84</v>
      </c>
      <c r="P387" s="155">
        <v>1087632</v>
      </c>
      <c r="Q387" s="155">
        <v>0</v>
      </c>
      <c r="R387" s="155">
        <v>0</v>
      </c>
      <c r="S387" s="155">
        <v>78792</v>
      </c>
      <c r="T387" s="112">
        <v>1166508</v>
      </c>
      <c r="U387" s="156"/>
      <c r="V387" s="157">
        <v>0</v>
      </c>
      <c r="W387" s="155">
        <v>0</v>
      </c>
      <c r="X387" s="155">
        <v>0.09</v>
      </c>
      <c r="Y387" s="155">
        <v>0.13082598719238064</v>
      </c>
      <c r="Z387" s="155">
        <v>0</v>
      </c>
      <c r="AA387" s="158"/>
      <c r="AB387" s="157">
        <v>0</v>
      </c>
      <c r="AC387" s="157">
        <v>0</v>
      </c>
      <c r="AD387" s="155">
        <v>0</v>
      </c>
      <c r="AE387" s="155">
        <v>0</v>
      </c>
      <c r="AF387" s="155">
        <v>0</v>
      </c>
      <c r="AG387" s="159"/>
    </row>
    <row r="388" spans="1:33" ht="12.6" customHeight="1" x14ac:dyDescent="0.25">
      <c r="A388" s="104">
        <v>453</v>
      </c>
      <c r="B388" s="102">
        <v>453137325</v>
      </c>
      <c r="C388" s="103" t="s">
        <v>517</v>
      </c>
      <c r="D388" s="104">
        <v>137</v>
      </c>
      <c r="E388" s="103" t="s">
        <v>169</v>
      </c>
      <c r="F388" s="104">
        <v>325</v>
      </c>
      <c r="G388" s="161" t="s">
        <v>357</v>
      </c>
      <c r="H388" s="152"/>
      <c r="I388" s="153">
        <v>9123</v>
      </c>
      <c r="J388" s="153">
        <v>1184</v>
      </c>
      <c r="K388" s="153">
        <v>0</v>
      </c>
      <c r="L388" s="153">
        <v>937.65</v>
      </c>
      <c r="M388" s="153">
        <v>11244.65</v>
      </c>
      <c r="N388" s="152"/>
      <c r="O388" s="154">
        <v>5</v>
      </c>
      <c r="P388" s="155">
        <v>51535</v>
      </c>
      <c r="Q388" s="155">
        <v>0</v>
      </c>
      <c r="R388" s="155">
        <v>0</v>
      </c>
      <c r="S388" s="155">
        <v>4690</v>
      </c>
      <c r="T388" s="112">
        <v>56230</v>
      </c>
      <c r="U388" s="156"/>
      <c r="V388" s="157">
        <v>0</v>
      </c>
      <c r="W388" s="155">
        <v>0</v>
      </c>
      <c r="X388" s="155">
        <v>0.09</v>
      </c>
      <c r="Y388" s="155">
        <v>8.8507604086263091E-3</v>
      </c>
      <c r="Z388" s="155">
        <v>0</v>
      </c>
      <c r="AA388" s="158"/>
      <c r="AB388" s="157">
        <v>0</v>
      </c>
      <c r="AC388" s="157">
        <v>0</v>
      </c>
      <c r="AD388" s="155">
        <v>0</v>
      </c>
      <c r="AE388" s="155">
        <v>0</v>
      </c>
      <c r="AF388" s="155">
        <v>0</v>
      </c>
      <c r="AG388" s="159"/>
    </row>
    <row r="389" spans="1:33" ht="12.6" customHeight="1" x14ac:dyDescent="0.25">
      <c r="A389" s="104">
        <v>453</v>
      </c>
      <c r="B389" s="102">
        <v>453137332</v>
      </c>
      <c r="C389" s="103" t="s">
        <v>517</v>
      </c>
      <c r="D389" s="104">
        <v>137</v>
      </c>
      <c r="E389" s="103" t="s">
        <v>169</v>
      </c>
      <c r="F389" s="104">
        <v>332</v>
      </c>
      <c r="G389" s="161" t="s">
        <v>364</v>
      </c>
      <c r="H389" s="152"/>
      <c r="I389" s="153">
        <v>11418</v>
      </c>
      <c r="J389" s="153">
        <v>771</v>
      </c>
      <c r="K389" s="153">
        <v>0</v>
      </c>
      <c r="L389" s="153">
        <v>937.65</v>
      </c>
      <c r="M389" s="153">
        <v>13126.65</v>
      </c>
      <c r="N389" s="152"/>
      <c r="O389" s="154">
        <v>9</v>
      </c>
      <c r="P389" s="155">
        <v>109701</v>
      </c>
      <c r="Q389" s="155">
        <v>0</v>
      </c>
      <c r="R389" s="155">
        <v>0</v>
      </c>
      <c r="S389" s="155">
        <v>8442</v>
      </c>
      <c r="T389" s="112">
        <v>118152</v>
      </c>
      <c r="U389" s="156"/>
      <c r="V389" s="157">
        <v>0</v>
      </c>
      <c r="W389" s="155">
        <v>0</v>
      </c>
      <c r="X389" s="155">
        <v>0.09</v>
      </c>
      <c r="Y389" s="155">
        <v>1.7069583664526225E-2</v>
      </c>
      <c r="Z389" s="155">
        <v>0</v>
      </c>
      <c r="AA389" s="158"/>
      <c r="AB389" s="157">
        <v>0</v>
      </c>
      <c r="AC389" s="157">
        <v>0</v>
      </c>
      <c r="AD389" s="155">
        <v>0</v>
      </c>
      <c r="AE389" s="155">
        <v>0</v>
      </c>
      <c r="AF389" s="155">
        <v>0</v>
      </c>
      <c r="AG389" s="159"/>
    </row>
    <row r="390" spans="1:33" ht="12.6" customHeight="1" x14ac:dyDescent="0.25">
      <c r="A390" s="104">
        <v>454</v>
      </c>
      <c r="B390" s="102">
        <v>454149009</v>
      </c>
      <c r="C390" s="103" t="s">
        <v>518</v>
      </c>
      <c r="D390" s="104">
        <v>149</v>
      </c>
      <c r="E390" s="103" t="s">
        <v>181</v>
      </c>
      <c r="F390" s="104">
        <v>9</v>
      </c>
      <c r="G390" s="161" t="s">
        <v>41</v>
      </c>
      <c r="H390" s="152"/>
      <c r="I390" s="153">
        <v>10216</v>
      </c>
      <c r="J390" s="153">
        <v>6744</v>
      </c>
      <c r="K390" s="153">
        <v>0</v>
      </c>
      <c r="L390" s="153">
        <v>937.65</v>
      </c>
      <c r="M390" s="153">
        <v>17897.650000000001</v>
      </c>
      <c r="N390" s="152"/>
      <c r="O390" s="154">
        <v>1</v>
      </c>
      <c r="P390" s="155">
        <v>16960</v>
      </c>
      <c r="Q390" s="155">
        <v>0</v>
      </c>
      <c r="R390" s="155">
        <v>0</v>
      </c>
      <c r="S390" s="155">
        <v>938</v>
      </c>
      <c r="T390" s="112">
        <v>17899</v>
      </c>
      <c r="U390" s="156"/>
      <c r="V390" s="157">
        <v>0</v>
      </c>
      <c r="W390" s="155">
        <v>0</v>
      </c>
      <c r="X390" s="155">
        <v>0.09</v>
      </c>
      <c r="Y390" s="155">
        <v>1.9457782580153398E-3</v>
      </c>
      <c r="Z390" s="155">
        <v>0</v>
      </c>
      <c r="AA390" s="158"/>
      <c r="AB390" s="157">
        <v>0</v>
      </c>
      <c r="AC390" s="157">
        <v>0</v>
      </c>
      <c r="AD390" s="155">
        <v>0</v>
      </c>
      <c r="AE390" s="155">
        <v>0</v>
      </c>
      <c r="AF390" s="155">
        <v>0</v>
      </c>
      <c r="AG390" s="159"/>
    </row>
    <row r="391" spans="1:33" ht="12.6" customHeight="1" x14ac:dyDescent="0.25">
      <c r="A391" s="104">
        <v>454</v>
      </c>
      <c r="B391" s="102">
        <v>454149128</v>
      </c>
      <c r="C391" s="103" t="s">
        <v>518</v>
      </c>
      <c r="D391" s="104">
        <v>149</v>
      </c>
      <c r="E391" s="103" t="s">
        <v>181</v>
      </c>
      <c r="F391" s="104">
        <v>128</v>
      </c>
      <c r="G391" s="161" t="s">
        <v>160</v>
      </c>
      <c r="H391" s="152"/>
      <c r="I391" s="153">
        <v>12523</v>
      </c>
      <c r="J391" s="153">
        <v>912</v>
      </c>
      <c r="K391" s="153">
        <v>0</v>
      </c>
      <c r="L391" s="153">
        <v>937.65</v>
      </c>
      <c r="M391" s="153">
        <v>14372.65</v>
      </c>
      <c r="N391" s="152"/>
      <c r="O391" s="154">
        <v>13</v>
      </c>
      <c r="P391" s="155">
        <v>174655</v>
      </c>
      <c r="Q391" s="155">
        <v>0</v>
      </c>
      <c r="R391" s="155">
        <v>0</v>
      </c>
      <c r="S391" s="155">
        <v>12194</v>
      </c>
      <c r="T391" s="112">
        <v>186862</v>
      </c>
      <c r="U391" s="156"/>
      <c r="V391" s="157">
        <v>0</v>
      </c>
      <c r="W391" s="155">
        <v>0</v>
      </c>
      <c r="X391" s="155">
        <v>0.09</v>
      </c>
      <c r="Y391" s="155">
        <v>3.6120867349133799E-2</v>
      </c>
      <c r="Z391" s="155">
        <v>0</v>
      </c>
      <c r="AA391" s="158"/>
      <c r="AB391" s="157">
        <v>0</v>
      </c>
      <c r="AC391" s="157">
        <v>0</v>
      </c>
      <c r="AD391" s="155">
        <v>0</v>
      </c>
      <c r="AE391" s="155">
        <v>0</v>
      </c>
      <c r="AF391" s="155">
        <v>0</v>
      </c>
      <c r="AG391" s="159"/>
    </row>
    <row r="392" spans="1:33" ht="12.6" customHeight="1" x14ac:dyDescent="0.25">
      <c r="A392" s="104">
        <v>454</v>
      </c>
      <c r="B392" s="102">
        <v>454149149</v>
      </c>
      <c r="C392" s="103" t="s">
        <v>518</v>
      </c>
      <c r="D392" s="104">
        <v>149</v>
      </c>
      <c r="E392" s="103" t="s">
        <v>181</v>
      </c>
      <c r="F392" s="104">
        <v>149</v>
      </c>
      <c r="G392" s="161" t="s">
        <v>181</v>
      </c>
      <c r="H392" s="152"/>
      <c r="I392" s="153">
        <v>12746</v>
      </c>
      <c r="J392" s="153">
        <v>11</v>
      </c>
      <c r="K392" s="153">
        <v>0</v>
      </c>
      <c r="L392" s="153">
        <v>937.65</v>
      </c>
      <c r="M392" s="153">
        <v>13694.65</v>
      </c>
      <c r="N392" s="152"/>
      <c r="O392" s="154">
        <v>704</v>
      </c>
      <c r="P392" s="155">
        <v>8980928</v>
      </c>
      <c r="Q392" s="155">
        <v>0</v>
      </c>
      <c r="R392" s="155">
        <v>0</v>
      </c>
      <c r="S392" s="155">
        <v>660352</v>
      </c>
      <c r="T392" s="112">
        <v>9641984</v>
      </c>
      <c r="U392" s="156"/>
      <c r="V392" s="157">
        <v>0</v>
      </c>
      <c r="W392" s="155">
        <v>0</v>
      </c>
      <c r="X392" s="155">
        <v>0.09</v>
      </c>
      <c r="Y392" s="155">
        <v>0.11633765704967486</v>
      </c>
      <c r="Z392" s="155">
        <v>0</v>
      </c>
      <c r="AA392" s="158"/>
      <c r="AB392" s="157">
        <v>0</v>
      </c>
      <c r="AC392" s="157">
        <v>0</v>
      </c>
      <c r="AD392" s="155">
        <v>0</v>
      </c>
      <c r="AE392" s="155">
        <v>0</v>
      </c>
      <c r="AF392" s="155">
        <v>0</v>
      </c>
      <c r="AG392" s="159"/>
    </row>
    <row r="393" spans="1:33" ht="12.6" customHeight="1" x14ac:dyDescent="0.25">
      <c r="A393" s="104">
        <v>454</v>
      </c>
      <c r="B393" s="102">
        <v>454149181</v>
      </c>
      <c r="C393" s="103" t="s">
        <v>518</v>
      </c>
      <c r="D393" s="104">
        <v>149</v>
      </c>
      <c r="E393" s="103" t="s">
        <v>181</v>
      </c>
      <c r="F393" s="104">
        <v>181</v>
      </c>
      <c r="G393" s="161" t="s">
        <v>213</v>
      </c>
      <c r="H393" s="152"/>
      <c r="I393" s="153">
        <v>11615</v>
      </c>
      <c r="J393" s="153">
        <v>487</v>
      </c>
      <c r="K393" s="153">
        <v>0</v>
      </c>
      <c r="L393" s="153">
        <v>937.65</v>
      </c>
      <c r="M393" s="153">
        <v>13039.65</v>
      </c>
      <c r="N393" s="152"/>
      <c r="O393" s="154">
        <v>60</v>
      </c>
      <c r="P393" s="155">
        <v>726120</v>
      </c>
      <c r="Q393" s="155">
        <v>0</v>
      </c>
      <c r="R393" s="155">
        <v>0</v>
      </c>
      <c r="S393" s="155">
        <v>56280</v>
      </c>
      <c r="T393" s="112">
        <v>782460</v>
      </c>
      <c r="U393" s="156"/>
      <c r="V393" s="157">
        <v>0</v>
      </c>
      <c r="W393" s="155">
        <v>0</v>
      </c>
      <c r="X393" s="155">
        <v>0.09</v>
      </c>
      <c r="Y393" s="155">
        <v>1.7767930701945239E-2</v>
      </c>
      <c r="Z393" s="155">
        <v>0</v>
      </c>
      <c r="AA393" s="158"/>
      <c r="AB393" s="157">
        <v>0</v>
      </c>
      <c r="AC393" s="157">
        <v>0</v>
      </c>
      <c r="AD393" s="155">
        <v>0</v>
      </c>
      <c r="AE393" s="155">
        <v>0</v>
      </c>
      <c r="AF393" s="155">
        <v>0</v>
      </c>
      <c r="AG393" s="159"/>
    </row>
    <row r="394" spans="1:33" ht="12.6" customHeight="1" x14ac:dyDescent="0.25">
      <c r="A394" s="104">
        <v>454</v>
      </c>
      <c r="B394" s="102">
        <v>454149211</v>
      </c>
      <c r="C394" s="103" t="s">
        <v>518</v>
      </c>
      <c r="D394" s="104">
        <v>149</v>
      </c>
      <c r="E394" s="103" t="s">
        <v>181</v>
      </c>
      <c r="F394" s="104">
        <v>211</v>
      </c>
      <c r="G394" s="161" t="s">
        <v>243</v>
      </c>
      <c r="H394" s="152"/>
      <c r="I394" s="153">
        <v>10493.407939716872</v>
      </c>
      <c r="J394" s="153">
        <v>1978</v>
      </c>
      <c r="K394" s="153">
        <v>0</v>
      </c>
      <c r="L394" s="153">
        <v>937.65</v>
      </c>
      <c r="M394" s="153">
        <v>13409.057939716871</v>
      </c>
      <c r="N394" s="152"/>
      <c r="O394" s="154">
        <v>2</v>
      </c>
      <c r="P394" s="155">
        <v>24942</v>
      </c>
      <c r="Q394" s="155">
        <v>0</v>
      </c>
      <c r="R394" s="155">
        <v>0</v>
      </c>
      <c r="S394" s="155">
        <v>1876</v>
      </c>
      <c r="T394" s="112">
        <v>26820</v>
      </c>
      <c r="U394" s="156"/>
      <c r="V394" s="157">
        <v>0</v>
      </c>
      <c r="W394" s="155">
        <v>0</v>
      </c>
      <c r="X394" s="155">
        <v>0.09</v>
      </c>
      <c r="Y394" s="155">
        <v>1.4844334898900947E-3</v>
      </c>
      <c r="Z394" s="155">
        <v>0</v>
      </c>
      <c r="AA394" s="158"/>
      <c r="AB394" s="157">
        <v>0</v>
      </c>
      <c r="AC394" s="157">
        <v>0</v>
      </c>
      <c r="AD394" s="155">
        <v>0</v>
      </c>
      <c r="AE394" s="155">
        <v>0</v>
      </c>
      <c r="AF394" s="155">
        <v>0</v>
      </c>
      <c r="AG394" s="159"/>
    </row>
    <row r="395" spans="1:33" ht="12.6" customHeight="1" x14ac:dyDescent="0.25">
      <c r="A395" s="104">
        <v>455</v>
      </c>
      <c r="B395" s="102">
        <v>455128007</v>
      </c>
      <c r="C395" s="103" t="s">
        <v>519</v>
      </c>
      <c r="D395" s="104">
        <v>128</v>
      </c>
      <c r="E395" s="103" t="s">
        <v>160</v>
      </c>
      <c r="F395" s="104">
        <v>7</v>
      </c>
      <c r="G395" s="161" t="s">
        <v>39</v>
      </c>
      <c r="H395" s="152"/>
      <c r="I395" s="153">
        <v>8785</v>
      </c>
      <c r="J395" s="153">
        <v>3665</v>
      </c>
      <c r="K395" s="153">
        <v>0</v>
      </c>
      <c r="L395" s="153">
        <v>937.65</v>
      </c>
      <c r="M395" s="153">
        <v>13387.65</v>
      </c>
      <c r="N395" s="152"/>
      <c r="O395" s="154">
        <v>3</v>
      </c>
      <c r="P395" s="155">
        <v>37227</v>
      </c>
      <c r="Q395" s="155">
        <v>0</v>
      </c>
      <c r="R395" s="155">
        <v>0</v>
      </c>
      <c r="S395" s="155">
        <v>2805</v>
      </c>
      <c r="T395" s="112">
        <v>40035</v>
      </c>
      <c r="U395" s="156"/>
      <c r="V395" s="157">
        <v>9.77198697068404E-3</v>
      </c>
      <c r="W395" s="155">
        <v>0</v>
      </c>
      <c r="X395" s="155">
        <v>0.09</v>
      </c>
      <c r="Y395" s="155">
        <v>2.4967235940239207E-2</v>
      </c>
      <c r="Z395" s="155">
        <v>0</v>
      </c>
      <c r="AA395" s="158"/>
      <c r="AB395" s="157">
        <v>0</v>
      </c>
      <c r="AC395" s="157">
        <v>0</v>
      </c>
      <c r="AD395" s="155">
        <v>0</v>
      </c>
      <c r="AE395" s="155">
        <v>0</v>
      </c>
      <c r="AF395" s="155">
        <v>0</v>
      </c>
      <c r="AG395" s="159"/>
    </row>
    <row r="396" spans="1:33" ht="12.6" customHeight="1" x14ac:dyDescent="0.25">
      <c r="A396" s="104">
        <v>455</v>
      </c>
      <c r="B396" s="102">
        <v>455128009</v>
      </c>
      <c r="C396" s="103" t="s">
        <v>519</v>
      </c>
      <c r="D396" s="104">
        <v>128</v>
      </c>
      <c r="E396" s="103" t="s">
        <v>160</v>
      </c>
      <c r="F396" s="104">
        <v>9</v>
      </c>
      <c r="G396" s="161" t="s">
        <v>41</v>
      </c>
      <c r="H396" s="152"/>
      <c r="I396" s="153">
        <v>10940.126100074811</v>
      </c>
      <c r="J396" s="153">
        <v>7222</v>
      </c>
      <c r="K396" s="153">
        <v>0</v>
      </c>
      <c r="L396" s="153">
        <v>937.65</v>
      </c>
      <c r="M396" s="153">
        <v>19099.776100074814</v>
      </c>
      <c r="N396" s="152"/>
      <c r="O396" s="154">
        <v>1</v>
      </c>
      <c r="P396" s="155">
        <v>18103</v>
      </c>
      <c r="Q396" s="155">
        <v>0</v>
      </c>
      <c r="R396" s="155">
        <v>0</v>
      </c>
      <c r="S396" s="155">
        <v>935</v>
      </c>
      <c r="T396" s="112">
        <v>19039</v>
      </c>
      <c r="U396" s="156"/>
      <c r="V396" s="157">
        <v>3.2573289902280132E-3</v>
      </c>
      <c r="W396" s="155">
        <v>0</v>
      </c>
      <c r="X396" s="155">
        <v>0.09</v>
      </c>
      <c r="Y396" s="155">
        <v>1.9457782580153398E-3</v>
      </c>
      <c r="Z396" s="155">
        <v>0</v>
      </c>
      <c r="AA396" s="158"/>
      <c r="AB396" s="157">
        <v>0</v>
      </c>
      <c r="AC396" s="157">
        <v>0</v>
      </c>
      <c r="AD396" s="155">
        <v>0</v>
      </c>
      <c r="AE396" s="155">
        <v>0</v>
      </c>
      <c r="AF396" s="155">
        <v>0</v>
      </c>
      <c r="AG396" s="159"/>
    </row>
    <row r="397" spans="1:33" ht="12.6" customHeight="1" x14ac:dyDescent="0.25">
      <c r="A397" s="104">
        <v>455</v>
      </c>
      <c r="B397" s="102">
        <v>455128128</v>
      </c>
      <c r="C397" s="103" t="s">
        <v>519</v>
      </c>
      <c r="D397" s="104">
        <v>128</v>
      </c>
      <c r="E397" s="103" t="s">
        <v>160</v>
      </c>
      <c r="F397" s="104">
        <v>128</v>
      </c>
      <c r="G397" s="161" t="s">
        <v>160</v>
      </c>
      <c r="H397" s="152"/>
      <c r="I397" s="153">
        <v>10105</v>
      </c>
      <c r="J397" s="153">
        <v>736</v>
      </c>
      <c r="K397" s="153">
        <v>0</v>
      </c>
      <c r="L397" s="153">
        <v>937.65</v>
      </c>
      <c r="M397" s="153">
        <v>11778.65</v>
      </c>
      <c r="N397" s="152"/>
      <c r="O397" s="154">
        <v>298</v>
      </c>
      <c r="P397" s="155">
        <v>3220188</v>
      </c>
      <c r="Q397" s="155">
        <v>0</v>
      </c>
      <c r="R397" s="155">
        <v>0</v>
      </c>
      <c r="S397" s="155">
        <v>278630</v>
      </c>
      <c r="T397" s="112">
        <v>3499116</v>
      </c>
      <c r="U397" s="156"/>
      <c r="V397" s="157">
        <v>0.97068403908794787</v>
      </c>
      <c r="W397" s="155">
        <v>0</v>
      </c>
      <c r="X397" s="155">
        <v>0.09</v>
      </c>
      <c r="Y397" s="155">
        <v>3.6120867349133799E-2</v>
      </c>
      <c r="Z397" s="155">
        <v>0</v>
      </c>
      <c r="AA397" s="158"/>
      <c r="AB397" s="157">
        <v>0</v>
      </c>
      <c r="AC397" s="157">
        <v>0</v>
      </c>
      <c r="AD397" s="155">
        <v>0</v>
      </c>
      <c r="AE397" s="155">
        <v>0</v>
      </c>
      <c r="AF397" s="155">
        <v>0</v>
      </c>
      <c r="AG397" s="159"/>
    </row>
    <row r="398" spans="1:33" ht="12.6" customHeight="1" x14ac:dyDescent="0.25">
      <c r="A398" s="104">
        <v>455</v>
      </c>
      <c r="B398" s="102">
        <v>455128149</v>
      </c>
      <c r="C398" s="103" t="s">
        <v>519</v>
      </c>
      <c r="D398" s="104">
        <v>128</v>
      </c>
      <c r="E398" s="103" t="s">
        <v>160</v>
      </c>
      <c r="F398" s="104">
        <v>149</v>
      </c>
      <c r="G398" s="161" t="s">
        <v>181</v>
      </c>
      <c r="H398" s="152"/>
      <c r="I398" s="153">
        <v>13668.070175188335</v>
      </c>
      <c r="J398" s="153">
        <v>11</v>
      </c>
      <c r="K398" s="153">
        <v>0</v>
      </c>
      <c r="L398" s="153">
        <v>937.65</v>
      </c>
      <c r="M398" s="153">
        <v>14616.720175188335</v>
      </c>
      <c r="N398" s="152"/>
      <c r="O398" s="154">
        <v>4</v>
      </c>
      <c r="P398" s="155">
        <v>54540</v>
      </c>
      <c r="Q398" s="155">
        <v>0</v>
      </c>
      <c r="R398" s="155">
        <v>0</v>
      </c>
      <c r="S398" s="155">
        <v>3740</v>
      </c>
      <c r="T398" s="112">
        <v>58284</v>
      </c>
      <c r="U398" s="156"/>
      <c r="V398" s="157">
        <v>1.3029315960912053E-2</v>
      </c>
      <c r="W398" s="155">
        <v>0</v>
      </c>
      <c r="X398" s="155">
        <v>0.09</v>
      </c>
      <c r="Y398" s="155">
        <v>0.11633765704967486</v>
      </c>
      <c r="Z398" s="155">
        <v>0</v>
      </c>
      <c r="AA398" s="158"/>
      <c r="AB398" s="157">
        <v>0</v>
      </c>
      <c r="AC398" s="157">
        <v>0</v>
      </c>
      <c r="AD398" s="155">
        <v>0</v>
      </c>
      <c r="AE398" s="155">
        <v>0</v>
      </c>
      <c r="AF398" s="155">
        <v>0</v>
      </c>
      <c r="AG398" s="159"/>
    </row>
    <row r="399" spans="1:33" ht="12.6" customHeight="1" x14ac:dyDescent="0.25">
      <c r="A399" s="104">
        <v>455</v>
      </c>
      <c r="B399" s="102">
        <v>455128181</v>
      </c>
      <c r="C399" s="103" t="s">
        <v>519</v>
      </c>
      <c r="D399" s="104">
        <v>128</v>
      </c>
      <c r="E399" s="103" t="s">
        <v>160</v>
      </c>
      <c r="F399" s="104">
        <v>181</v>
      </c>
      <c r="G399" s="161" t="s">
        <v>213</v>
      </c>
      <c r="H399" s="152"/>
      <c r="I399" s="153">
        <v>12072.515470674136</v>
      </c>
      <c r="J399" s="153">
        <v>506</v>
      </c>
      <c r="K399" s="153">
        <v>0</v>
      </c>
      <c r="L399" s="153">
        <v>937.65</v>
      </c>
      <c r="M399" s="153">
        <v>13516.165470674136</v>
      </c>
      <c r="N399" s="152"/>
      <c r="O399" s="154">
        <v>1</v>
      </c>
      <c r="P399" s="155">
        <v>12538</v>
      </c>
      <c r="Q399" s="155">
        <v>0</v>
      </c>
      <c r="R399" s="155">
        <v>0</v>
      </c>
      <c r="S399" s="155">
        <v>935</v>
      </c>
      <c r="T399" s="112">
        <v>13474</v>
      </c>
      <c r="U399" s="156"/>
      <c r="V399" s="157">
        <v>3.2573289902280132E-3</v>
      </c>
      <c r="W399" s="155">
        <v>0</v>
      </c>
      <c r="X399" s="155">
        <v>0.09</v>
      </c>
      <c r="Y399" s="155">
        <v>1.7767930701945239E-2</v>
      </c>
      <c r="Z399" s="155">
        <v>0</v>
      </c>
      <c r="AA399" s="158"/>
      <c r="AB399" s="157">
        <v>0</v>
      </c>
      <c r="AC399" s="157">
        <v>0</v>
      </c>
      <c r="AD399" s="155">
        <v>0</v>
      </c>
      <c r="AE399" s="155">
        <v>0</v>
      </c>
      <c r="AF399" s="155">
        <v>0</v>
      </c>
      <c r="AG399" s="159"/>
    </row>
    <row r="400" spans="1:33" ht="12.6" customHeight="1" x14ac:dyDescent="0.25">
      <c r="A400" s="104">
        <v>456</v>
      </c>
      <c r="B400" s="102">
        <v>456160009</v>
      </c>
      <c r="C400" s="103" t="s">
        <v>520</v>
      </c>
      <c r="D400" s="104">
        <v>160</v>
      </c>
      <c r="E400" s="103" t="s">
        <v>192</v>
      </c>
      <c r="F400" s="104">
        <v>9</v>
      </c>
      <c r="G400" s="161" t="s">
        <v>41</v>
      </c>
      <c r="H400" s="152"/>
      <c r="I400" s="153">
        <v>9123</v>
      </c>
      <c r="J400" s="153">
        <v>6023</v>
      </c>
      <c r="K400" s="153">
        <v>0</v>
      </c>
      <c r="L400" s="153">
        <v>937.65</v>
      </c>
      <c r="M400" s="153">
        <v>16083.65</v>
      </c>
      <c r="N400" s="152"/>
      <c r="O400" s="154">
        <v>2</v>
      </c>
      <c r="P400" s="155">
        <v>29518</v>
      </c>
      <c r="Q400" s="155">
        <v>0</v>
      </c>
      <c r="R400" s="155">
        <v>0</v>
      </c>
      <c r="S400" s="155">
        <v>1828</v>
      </c>
      <c r="T400" s="112">
        <v>31348</v>
      </c>
      <c r="U400" s="156"/>
      <c r="V400" s="157">
        <v>5.1157125456760051E-2</v>
      </c>
      <c r="W400" s="155">
        <v>0</v>
      </c>
      <c r="X400" s="155">
        <v>0.09</v>
      </c>
      <c r="Y400" s="155">
        <v>1.9457782580153398E-3</v>
      </c>
      <c r="Z400" s="155">
        <v>0</v>
      </c>
      <c r="AA400" s="158"/>
      <c r="AB400" s="157">
        <v>0</v>
      </c>
      <c r="AC400" s="157">
        <v>0</v>
      </c>
      <c r="AD400" s="155">
        <v>0</v>
      </c>
      <c r="AE400" s="155">
        <v>0</v>
      </c>
      <c r="AF400" s="155">
        <v>0</v>
      </c>
      <c r="AG400" s="159"/>
    </row>
    <row r="401" spans="1:33" ht="12.6" customHeight="1" x14ac:dyDescent="0.25">
      <c r="A401" s="104">
        <v>456</v>
      </c>
      <c r="B401" s="102">
        <v>456160031</v>
      </c>
      <c r="C401" s="103" t="s">
        <v>520</v>
      </c>
      <c r="D401" s="104">
        <v>160</v>
      </c>
      <c r="E401" s="103" t="s">
        <v>192</v>
      </c>
      <c r="F401" s="104">
        <v>31</v>
      </c>
      <c r="G401" s="161" t="s">
        <v>63</v>
      </c>
      <c r="H401" s="152"/>
      <c r="I401" s="153">
        <v>11418</v>
      </c>
      <c r="J401" s="153">
        <v>5371</v>
      </c>
      <c r="K401" s="153">
        <v>0</v>
      </c>
      <c r="L401" s="153">
        <v>937.65</v>
      </c>
      <c r="M401" s="153">
        <v>17726.650000000001</v>
      </c>
      <c r="N401" s="152"/>
      <c r="O401" s="154">
        <v>7</v>
      </c>
      <c r="P401" s="155">
        <v>114520</v>
      </c>
      <c r="Q401" s="155">
        <v>0</v>
      </c>
      <c r="R401" s="155">
        <v>0</v>
      </c>
      <c r="S401" s="155">
        <v>6398</v>
      </c>
      <c r="T401" s="112">
        <v>120925</v>
      </c>
      <c r="U401" s="156"/>
      <c r="V401" s="157">
        <v>0.17904993909866018</v>
      </c>
      <c r="W401" s="155">
        <v>0</v>
      </c>
      <c r="X401" s="155">
        <v>0.09</v>
      </c>
      <c r="Y401" s="155">
        <v>2.2762726011846833E-2</v>
      </c>
      <c r="Z401" s="155">
        <v>0</v>
      </c>
      <c r="AA401" s="158"/>
      <c r="AB401" s="157">
        <v>0</v>
      </c>
      <c r="AC401" s="157">
        <v>0</v>
      </c>
      <c r="AD401" s="155">
        <v>0</v>
      </c>
      <c r="AE401" s="155">
        <v>0</v>
      </c>
      <c r="AF401" s="155">
        <v>0</v>
      </c>
      <c r="AG401" s="159"/>
    </row>
    <row r="402" spans="1:33" ht="12.6" customHeight="1" x14ac:dyDescent="0.25">
      <c r="A402" s="104">
        <v>456</v>
      </c>
      <c r="B402" s="102">
        <v>456160056</v>
      </c>
      <c r="C402" s="103" t="s">
        <v>520</v>
      </c>
      <c r="D402" s="104">
        <v>160</v>
      </c>
      <c r="E402" s="103" t="s">
        <v>192</v>
      </c>
      <c r="F402" s="104">
        <v>56</v>
      </c>
      <c r="G402" s="161" t="s">
        <v>88</v>
      </c>
      <c r="H402" s="152"/>
      <c r="I402" s="153">
        <v>10173</v>
      </c>
      <c r="J402" s="153">
        <v>3454</v>
      </c>
      <c r="K402" s="153">
        <v>0</v>
      </c>
      <c r="L402" s="153">
        <v>937.65</v>
      </c>
      <c r="M402" s="153">
        <v>14564.65</v>
      </c>
      <c r="N402" s="152"/>
      <c r="O402" s="154">
        <v>6</v>
      </c>
      <c r="P402" s="155">
        <v>79668</v>
      </c>
      <c r="Q402" s="155">
        <v>0</v>
      </c>
      <c r="R402" s="155">
        <v>0</v>
      </c>
      <c r="S402" s="155">
        <v>5484</v>
      </c>
      <c r="T402" s="112">
        <v>85158</v>
      </c>
      <c r="U402" s="156"/>
      <c r="V402" s="157">
        <v>0.15347137637028016</v>
      </c>
      <c r="W402" s="155">
        <v>0</v>
      </c>
      <c r="X402" s="155">
        <v>0.09</v>
      </c>
      <c r="Y402" s="155">
        <v>1.9310171872510398E-2</v>
      </c>
      <c r="Z402" s="155">
        <v>0</v>
      </c>
      <c r="AA402" s="158"/>
      <c r="AB402" s="157">
        <v>0</v>
      </c>
      <c r="AC402" s="157">
        <v>0</v>
      </c>
      <c r="AD402" s="155">
        <v>0</v>
      </c>
      <c r="AE402" s="155">
        <v>0</v>
      </c>
      <c r="AF402" s="155">
        <v>0</v>
      </c>
      <c r="AG402" s="159"/>
    </row>
    <row r="403" spans="1:33" ht="12.6" customHeight="1" x14ac:dyDescent="0.25">
      <c r="A403" s="104">
        <v>456</v>
      </c>
      <c r="B403" s="102">
        <v>456160079</v>
      </c>
      <c r="C403" s="103" t="s">
        <v>520</v>
      </c>
      <c r="D403" s="104">
        <v>160</v>
      </c>
      <c r="E403" s="103" t="s">
        <v>192</v>
      </c>
      <c r="F403" s="104">
        <v>79</v>
      </c>
      <c r="G403" s="161" t="s">
        <v>111</v>
      </c>
      <c r="H403" s="152"/>
      <c r="I403" s="153">
        <v>12077</v>
      </c>
      <c r="J403" s="153">
        <v>361</v>
      </c>
      <c r="K403" s="153">
        <v>0</v>
      </c>
      <c r="L403" s="153">
        <v>937.65</v>
      </c>
      <c r="M403" s="153">
        <v>13375.65</v>
      </c>
      <c r="N403" s="152"/>
      <c r="O403" s="154">
        <v>31</v>
      </c>
      <c r="P403" s="155">
        <v>375720</v>
      </c>
      <c r="Q403" s="155">
        <v>0</v>
      </c>
      <c r="R403" s="155">
        <v>0</v>
      </c>
      <c r="S403" s="155">
        <v>28334</v>
      </c>
      <c r="T403" s="112">
        <v>404085</v>
      </c>
      <c r="U403" s="156"/>
      <c r="V403" s="157">
        <v>0.79293544457978071</v>
      </c>
      <c r="W403" s="155">
        <v>0</v>
      </c>
      <c r="X403" s="155">
        <v>0.09</v>
      </c>
      <c r="Y403" s="155">
        <v>6.0162951030511683E-2</v>
      </c>
      <c r="Z403" s="155">
        <v>0</v>
      </c>
      <c r="AA403" s="158"/>
      <c r="AB403" s="157">
        <v>0</v>
      </c>
      <c r="AC403" s="157">
        <v>0</v>
      </c>
      <c r="AD403" s="155">
        <v>0</v>
      </c>
      <c r="AE403" s="155">
        <v>0</v>
      </c>
      <c r="AF403" s="155">
        <v>0</v>
      </c>
      <c r="AG403" s="159"/>
    </row>
    <row r="404" spans="1:33" ht="12.6" customHeight="1" x14ac:dyDescent="0.25">
      <c r="A404" s="104">
        <v>456</v>
      </c>
      <c r="B404" s="102">
        <v>456160128</v>
      </c>
      <c r="C404" s="103" t="s">
        <v>520</v>
      </c>
      <c r="D404" s="104">
        <v>160</v>
      </c>
      <c r="E404" s="103" t="s">
        <v>192</v>
      </c>
      <c r="F404" s="104">
        <v>128</v>
      </c>
      <c r="G404" s="161" t="s">
        <v>160</v>
      </c>
      <c r="H404" s="152"/>
      <c r="I404" s="153">
        <v>9123</v>
      </c>
      <c r="J404" s="153">
        <v>664</v>
      </c>
      <c r="K404" s="153">
        <v>0</v>
      </c>
      <c r="L404" s="153">
        <v>937.65</v>
      </c>
      <c r="M404" s="153">
        <v>10724.65</v>
      </c>
      <c r="N404" s="152"/>
      <c r="O404" s="154">
        <v>3</v>
      </c>
      <c r="P404" s="155">
        <v>28611</v>
      </c>
      <c r="Q404" s="155">
        <v>0</v>
      </c>
      <c r="R404" s="155">
        <v>0</v>
      </c>
      <c r="S404" s="155">
        <v>2742</v>
      </c>
      <c r="T404" s="112">
        <v>31356</v>
      </c>
      <c r="U404" s="156"/>
      <c r="V404" s="157">
        <v>7.673568818514008E-2</v>
      </c>
      <c r="W404" s="155">
        <v>0</v>
      </c>
      <c r="X404" s="155">
        <v>0.09</v>
      </c>
      <c r="Y404" s="155">
        <v>3.6120867349133799E-2</v>
      </c>
      <c r="Z404" s="155">
        <v>0</v>
      </c>
      <c r="AA404" s="158"/>
      <c r="AB404" s="157">
        <v>0</v>
      </c>
      <c r="AC404" s="157">
        <v>0</v>
      </c>
      <c r="AD404" s="155">
        <v>0</v>
      </c>
      <c r="AE404" s="155">
        <v>0</v>
      </c>
      <c r="AF404" s="155">
        <v>0</v>
      </c>
      <c r="AG404" s="159"/>
    </row>
    <row r="405" spans="1:33" ht="12.6" customHeight="1" x14ac:dyDescent="0.25">
      <c r="A405" s="104">
        <v>456</v>
      </c>
      <c r="B405" s="102">
        <v>456160149</v>
      </c>
      <c r="C405" s="103" t="s">
        <v>520</v>
      </c>
      <c r="D405" s="104">
        <v>160</v>
      </c>
      <c r="E405" s="103" t="s">
        <v>192</v>
      </c>
      <c r="F405" s="104">
        <v>149</v>
      </c>
      <c r="G405" s="161" t="s">
        <v>181</v>
      </c>
      <c r="H405" s="152"/>
      <c r="I405" s="153">
        <v>11399</v>
      </c>
      <c r="J405" s="153">
        <v>9</v>
      </c>
      <c r="K405" s="153">
        <v>0</v>
      </c>
      <c r="L405" s="153">
        <v>937.65</v>
      </c>
      <c r="M405" s="153">
        <v>12345.65</v>
      </c>
      <c r="N405" s="152"/>
      <c r="O405" s="154">
        <v>2</v>
      </c>
      <c r="P405" s="155">
        <v>22232</v>
      </c>
      <c r="Q405" s="155">
        <v>0</v>
      </c>
      <c r="R405" s="155">
        <v>0</v>
      </c>
      <c r="S405" s="155">
        <v>1828</v>
      </c>
      <c r="T405" s="112">
        <v>24062</v>
      </c>
      <c r="U405" s="156"/>
      <c r="V405" s="157">
        <v>5.1157125456760051E-2</v>
      </c>
      <c r="W405" s="155">
        <v>0</v>
      </c>
      <c r="X405" s="155">
        <v>0.09</v>
      </c>
      <c r="Y405" s="155">
        <v>0.11633765704967486</v>
      </c>
      <c r="Z405" s="155">
        <v>0</v>
      </c>
      <c r="AA405" s="158"/>
      <c r="AB405" s="157">
        <v>0</v>
      </c>
      <c r="AC405" s="157">
        <v>0</v>
      </c>
      <c r="AD405" s="155">
        <v>0</v>
      </c>
      <c r="AE405" s="155">
        <v>0</v>
      </c>
      <c r="AF405" s="155">
        <v>0</v>
      </c>
      <c r="AG405" s="159"/>
    </row>
    <row r="406" spans="1:33" ht="12.6" customHeight="1" x14ac:dyDescent="0.25">
      <c r="A406" s="104">
        <v>456</v>
      </c>
      <c r="B406" s="102">
        <v>456160153</v>
      </c>
      <c r="C406" s="103" t="s">
        <v>520</v>
      </c>
      <c r="D406" s="104">
        <v>160</v>
      </c>
      <c r="E406" s="103" t="s">
        <v>192</v>
      </c>
      <c r="F406" s="104">
        <v>153</v>
      </c>
      <c r="G406" s="161" t="s">
        <v>185</v>
      </c>
      <c r="H406" s="152"/>
      <c r="I406" s="153">
        <v>12534.140483424882</v>
      </c>
      <c r="J406" s="153">
        <v>329</v>
      </c>
      <c r="K406" s="153">
        <v>0</v>
      </c>
      <c r="L406" s="153">
        <v>937.65</v>
      </c>
      <c r="M406" s="153">
        <v>13800.790483424882</v>
      </c>
      <c r="N406" s="152"/>
      <c r="O406" s="154">
        <v>2</v>
      </c>
      <c r="P406" s="155">
        <v>25068</v>
      </c>
      <c r="Q406" s="155">
        <v>0</v>
      </c>
      <c r="R406" s="155">
        <v>0</v>
      </c>
      <c r="S406" s="155">
        <v>1828</v>
      </c>
      <c r="T406" s="112">
        <v>26898</v>
      </c>
      <c r="U406" s="156"/>
      <c r="V406" s="157">
        <v>5.1157125456760051E-2</v>
      </c>
      <c r="W406" s="155">
        <v>0</v>
      </c>
      <c r="X406" s="155">
        <v>0.09</v>
      </c>
      <c r="Y406" s="155">
        <v>1.2325720054912837E-2</v>
      </c>
      <c r="Z406" s="155">
        <v>0</v>
      </c>
      <c r="AA406" s="158"/>
      <c r="AB406" s="157">
        <v>0</v>
      </c>
      <c r="AC406" s="157">
        <v>0</v>
      </c>
      <c r="AD406" s="155">
        <v>0</v>
      </c>
      <c r="AE406" s="155">
        <v>0</v>
      </c>
      <c r="AF406" s="155">
        <v>0</v>
      </c>
      <c r="AG406" s="159"/>
    </row>
    <row r="407" spans="1:33" ht="12.6" customHeight="1" x14ac:dyDescent="0.25">
      <c r="A407" s="104">
        <v>456</v>
      </c>
      <c r="B407" s="102">
        <v>456160160</v>
      </c>
      <c r="C407" s="103" t="s">
        <v>520</v>
      </c>
      <c r="D407" s="104">
        <v>160</v>
      </c>
      <c r="E407" s="103" t="s">
        <v>192</v>
      </c>
      <c r="F407" s="104">
        <v>160</v>
      </c>
      <c r="G407" s="161" t="s">
        <v>192</v>
      </c>
      <c r="H407" s="152"/>
      <c r="I407" s="153">
        <v>12875</v>
      </c>
      <c r="J407" s="153">
        <v>129</v>
      </c>
      <c r="K407" s="153">
        <v>0</v>
      </c>
      <c r="L407" s="153">
        <v>937.65</v>
      </c>
      <c r="M407" s="153">
        <v>13941.65</v>
      </c>
      <c r="N407" s="152"/>
      <c r="O407" s="154">
        <v>754</v>
      </c>
      <c r="P407" s="155">
        <v>9553934</v>
      </c>
      <c r="Q407" s="155">
        <v>0</v>
      </c>
      <c r="R407" s="155">
        <v>0</v>
      </c>
      <c r="S407" s="155">
        <v>689156</v>
      </c>
      <c r="T407" s="112">
        <v>10243844</v>
      </c>
      <c r="U407" s="156"/>
      <c r="V407" s="157">
        <v>19.286236297198748</v>
      </c>
      <c r="W407" s="155">
        <v>0</v>
      </c>
      <c r="X407" s="155">
        <v>0.09</v>
      </c>
      <c r="Y407" s="155">
        <v>0.11299395363348438</v>
      </c>
      <c r="Z407" s="155">
        <v>0</v>
      </c>
      <c r="AA407" s="158"/>
      <c r="AB407" s="157">
        <v>0</v>
      </c>
      <c r="AC407" s="157">
        <v>0</v>
      </c>
      <c r="AD407" s="155">
        <v>0</v>
      </c>
      <c r="AE407" s="155">
        <v>0</v>
      </c>
      <c r="AF407" s="155">
        <v>0</v>
      </c>
      <c r="AG407" s="159"/>
    </row>
    <row r="408" spans="1:33" ht="12.6" customHeight="1" x14ac:dyDescent="0.25">
      <c r="A408" s="104">
        <v>456</v>
      </c>
      <c r="B408" s="102">
        <v>456160170</v>
      </c>
      <c r="C408" s="103" t="s">
        <v>520</v>
      </c>
      <c r="D408" s="104">
        <v>160</v>
      </c>
      <c r="E408" s="103" t="s">
        <v>192</v>
      </c>
      <c r="F408" s="104">
        <v>170</v>
      </c>
      <c r="G408" s="161" t="s">
        <v>202</v>
      </c>
      <c r="H408" s="152"/>
      <c r="I408" s="153">
        <v>11306</v>
      </c>
      <c r="J408" s="153">
        <v>3141</v>
      </c>
      <c r="K408" s="153">
        <v>0</v>
      </c>
      <c r="L408" s="153">
        <v>937.65</v>
      </c>
      <c r="M408" s="153">
        <v>15384.65</v>
      </c>
      <c r="N408" s="152"/>
      <c r="O408" s="154">
        <v>3</v>
      </c>
      <c r="P408" s="155">
        <v>42231</v>
      </c>
      <c r="Q408" s="155">
        <v>0</v>
      </c>
      <c r="R408" s="155">
        <v>0</v>
      </c>
      <c r="S408" s="155">
        <v>2742</v>
      </c>
      <c r="T408" s="112">
        <v>44976</v>
      </c>
      <c r="U408" s="156"/>
      <c r="V408" s="157">
        <v>7.673568818514008E-2</v>
      </c>
      <c r="W408" s="155">
        <v>0</v>
      </c>
      <c r="X408" s="155">
        <v>0.09</v>
      </c>
      <c r="Y408" s="155">
        <v>9.0271599673702671E-2</v>
      </c>
      <c r="Z408" s="155">
        <v>0</v>
      </c>
      <c r="AA408" s="158"/>
      <c r="AB408" s="157">
        <v>3</v>
      </c>
      <c r="AC408" s="157">
        <v>0</v>
      </c>
      <c r="AD408" s="155">
        <v>0</v>
      </c>
      <c r="AE408" s="155">
        <v>0</v>
      </c>
      <c r="AF408" s="155">
        <v>0</v>
      </c>
      <c r="AG408" s="159"/>
    </row>
    <row r="409" spans="1:33" ht="12.6" customHeight="1" x14ac:dyDescent="0.25">
      <c r="A409" s="104">
        <v>456</v>
      </c>
      <c r="B409" s="102">
        <v>456160181</v>
      </c>
      <c r="C409" s="103" t="s">
        <v>520</v>
      </c>
      <c r="D409" s="104">
        <v>160</v>
      </c>
      <c r="E409" s="103" t="s">
        <v>192</v>
      </c>
      <c r="F409" s="104">
        <v>181</v>
      </c>
      <c r="G409" s="161" t="s">
        <v>213</v>
      </c>
      <c r="H409" s="152"/>
      <c r="I409" s="153">
        <v>8785</v>
      </c>
      <c r="J409" s="153">
        <v>369</v>
      </c>
      <c r="K409" s="153">
        <v>0</v>
      </c>
      <c r="L409" s="153">
        <v>937.65</v>
      </c>
      <c r="M409" s="153">
        <v>10091.65</v>
      </c>
      <c r="N409" s="152"/>
      <c r="O409" s="154">
        <v>1</v>
      </c>
      <c r="P409" s="155">
        <v>8920</v>
      </c>
      <c r="Q409" s="155">
        <v>0</v>
      </c>
      <c r="R409" s="155">
        <v>0</v>
      </c>
      <c r="S409" s="155">
        <v>914</v>
      </c>
      <c r="T409" s="112">
        <v>9835</v>
      </c>
      <c r="U409" s="156"/>
      <c r="V409" s="157">
        <v>2.5578562728380026E-2</v>
      </c>
      <c r="W409" s="155">
        <v>0</v>
      </c>
      <c r="X409" s="155">
        <v>0.09</v>
      </c>
      <c r="Y409" s="155">
        <v>1.7767930701945239E-2</v>
      </c>
      <c r="Z409" s="155">
        <v>0</v>
      </c>
      <c r="AA409" s="158"/>
      <c r="AB409" s="157">
        <v>0</v>
      </c>
      <c r="AC409" s="157">
        <v>0</v>
      </c>
      <c r="AD409" s="155">
        <v>0</v>
      </c>
      <c r="AE409" s="155">
        <v>0</v>
      </c>
      <c r="AF409" s="155">
        <v>0</v>
      </c>
      <c r="AG409" s="159"/>
    </row>
    <row r="410" spans="1:33" ht="12.6" customHeight="1" x14ac:dyDescent="0.25">
      <c r="A410" s="104">
        <v>456</v>
      </c>
      <c r="B410" s="102">
        <v>456160295</v>
      </c>
      <c r="C410" s="103" t="s">
        <v>520</v>
      </c>
      <c r="D410" s="104">
        <v>160</v>
      </c>
      <c r="E410" s="103" t="s">
        <v>192</v>
      </c>
      <c r="F410" s="104">
        <v>295</v>
      </c>
      <c r="G410" s="161" t="s">
        <v>327</v>
      </c>
      <c r="H410" s="152"/>
      <c r="I410" s="153">
        <v>11980</v>
      </c>
      <c r="J410" s="153">
        <v>6635</v>
      </c>
      <c r="K410" s="153">
        <v>0</v>
      </c>
      <c r="L410" s="153">
        <v>937.65</v>
      </c>
      <c r="M410" s="153">
        <v>19552.650000000001</v>
      </c>
      <c r="N410" s="152"/>
      <c r="O410" s="154">
        <v>5</v>
      </c>
      <c r="P410" s="155">
        <v>90695</v>
      </c>
      <c r="Q410" s="155">
        <v>0</v>
      </c>
      <c r="R410" s="155">
        <v>0</v>
      </c>
      <c r="S410" s="155">
        <v>4570</v>
      </c>
      <c r="T410" s="112">
        <v>95270</v>
      </c>
      <c r="U410" s="156"/>
      <c r="V410" s="157">
        <v>0.12789281364190014</v>
      </c>
      <c r="W410" s="155">
        <v>0</v>
      </c>
      <c r="X410" s="155">
        <v>0.09</v>
      </c>
      <c r="Y410" s="155">
        <v>1.6858226236389728E-2</v>
      </c>
      <c r="Z410" s="155">
        <v>0</v>
      </c>
      <c r="AA410" s="158"/>
      <c r="AB410" s="157">
        <v>0</v>
      </c>
      <c r="AC410" s="157">
        <v>0</v>
      </c>
      <c r="AD410" s="155">
        <v>0</v>
      </c>
      <c r="AE410" s="155">
        <v>0</v>
      </c>
      <c r="AF410" s="155">
        <v>0</v>
      </c>
      <c r="AG410" s="159"/>
    </row>
    <row r="411" spans="1:33" ht="12.6" customHeight="1" x14ac:dyDescent="0.25">
      <c r="A411" s="104">
        <v>456</v>
      </c>
      <c r="B411" s="102">
        <v>456160301</v>
      </c>
      <c r="C411" s="103" t="s">
        <v>520</v>
      </c>
      <c r="D411" s="104">
        <v>160</v>
      </c>
      <c r="E411" s="103" t="s">
        <v>192</v>
      </c>
      <c r="F411" s="104">
        <v>301</v>
      </c>
      <c r="G411" s="161" t="s">
        <v>333</v>
      </c>
      <c r="H411" s="152"/>
      <c r="I411" s="153">
        <v>11775</v>
      </c>
      <c r="J411" s="153">
        <v>4896</v>
      </c>
      <c r="K411" s="153">
        <v>0</v>
      </c>
      <c r="L411" s="153">
        <v>937.65</v>
      </c>
      <c r="M411" s="153">
        <v>17608.650000000001</v>
      </c>
      <c r="N411" s="152"/>
      <c r="O411" s="154">
        <v>2</v>
      </c>
      <c r="P411" s="155">
        <v>32490</v>
      </c>
      <c r="Q411" s="155">
        <v>0</v>
      </c>
      <c r="R411" s="155">
        <v>0</v>
      </c>
      <c r="S411" s="155">
        <v>1828</v>
      </c>
      <c r="T411" s="112">
        <v>34320</v>
      </c>
      <c r="U411" s="156"/>
      <c r="V411" s="157">
        <v>5.1157125456760051E-2</v>
      </c>
      <c r="W411" s="155">
        <v>0</v>
      </c>
      <c r="X411" s="155">
        <v>0.09</v>
      </c>
      <c r="Y411" s="155">
        <v>4.3827856982352316E-2</v>
      </c>
      <c r="Z411" s="155">
        <v>0</v>
      </c>
      <c r="AA411" s="158"/>
      <c r="AB411" s="157">
        <v>0</v>
      </c>
      <c r="AC411" s="157">
        <v>0</v>
      </c>
      <c r="AD411" s="155">
        <v>0</v>
      </c>
      <c r="AE411" s="155">
        <v>0</v>
      </c>
      <c r="AF411" s="155">
        <v>0</v>
      </c>
      <c r="AG411" s="159"/>
    </row>
    <row r="412" spans="1:33" ht="12.6" customHeight="1" x14ac:dyDescent="0.25">
      <c r="A412" s="104">
        <v>456</v>
      </c>
      <c r="B412" s="102">
        <v>456160673</v>
      </c>
      <c r="C412" s="103" t="s">
        <v>520</v>
      </c>
      <c r="D412" s="104">
        <v>160</v>
      </c>
      <c r="E412" s="103" t="s">
        <v>192</v>
      </c>
      <c r="F412" s="104">
        <v>673</v>
      </c>
      <c r="G412" s="161" t="s">
        <v>408</v>
      </c>
      <c r="H412" s="152"/>
      <c r="I412" s="153">
        <v>15988</v>
      </c>
      <c r="J412" s="153">
        <v>8696</v>
      </c>
      <c r="K412" s="153">
        <v>0</v>
      </c>
      <c r="L412" s="153">
        <v>937.65</v>
      </c>
      <c r="M412" s="153">
        <v>25621.65</v>
      </c>
      <c r="N412" s="152"/>
      <c r="O412" s="154">
        <v>2</v>
      </c>
      <c r="P412" s="155">
        <v>48106</v>
      </c>
      <c r="Q412" s="155">
        <v>0</v>
      </c>
      <c r="R412" s="155">
        <v>0</v>
      </c>
      <c r="S412" s="155">
        <v>1828</v>
      </c>
      <c r="T412" s="112">
        <v>49936</v>
      </c>
      <c r="U412" s="156"/>
      <c r="V412" s="157">
        <v>5.1157125456760051E-2</v>
      </c>
      <c r="W412" s="155">
        <v>0</v>
      </c>
      <c r="X412" s="155">
        <v>0.09</v>
      </c>
      <c r="Y412" s="155">
        <v>1.7710803638325348E-2</v>
      </c>
      <c r="Z412" s="155">
        <v>0</v>
      </c>
      <c r="AA412" s="158"/>
      <c r="AB412" s="157">
        <v>0</v>
      </c>
      <c r="AC412" s="157">
        <v>0</v>
      </c>
      <c r="AD412" s="155">
        <v>0</v>
      </c>
      <c r="AE412" s="155">
        <v>0</v>
      </c>
      <c r="AF412" s="155">
        <v>0</v>
      </c>
      <c r="AG412" s="159"/>
    </row>
    <row r="413" spans="1:33" ht="12.6" customHeight="1" x14ac:dyDescent="0.25">
      <c r="A413" s="104">
        <v>456</v>
      </c>
      <c r="B413" s="102">
        <v>456160735</v>
      </c>
      <c r="C413" s="103" t="s">
        <v>520</v>
      </c>
      <c r="D413" s="104">
        <v>160</v>
      </c>
      <c r="E413" s="103" t="s">
        <v>192</v>
      </c>
      <c r="F413" s="104">
        <v>735</v>
      </c>
      <c r="G413" s="161" t="s">
        <v>427</v>
      </c>
      <c r="H413" s="152"/>
      <c r="I413" s="153">
        <v>10604.446604810182</v>
      </c>
      <c r="J413" s="153">
        <v>4050</v>
      </c>
      <c r="K413" s="153">
        <v>0</v>
      </c>
      <c r="L413" s="153">
        <v>937.65</v>
      </c>
      <c r="M413" s="153">
        <v>15592.096604810182</v>
      </c>
      <c r="N413" s="152"/>
      <c r="O413" s="154">
        <v>1</v>
      </c>
      <c r="P413" s="155">
        <v>14280</v>
      </c>
      <c r="Q413" s="155">
        <v>0</v>
      </c>
      <c r="R413" s="155">
        <v>0</v>
      </c>
      <c r="S413" s="155">
        <v>914</v>
      </c>
      <c r="T413" s="112">
        <v>15195</v>
      </c>
      <c r="U413" s="156"/>
      <c r="V413" s="157">
        <v>2.5578562728380026E-2</v>
      </c>
      <c r="W413" s="155">
        <v>0</v>
      </c>
      <c r="X413" s="155">
        <v>0.09</v>
      </c>
      <c r="Y413" s="155">
        <v>1.6678439653143907E-2</v>
      </c>
      <c r="Z413" s="155">
        <v>0</v>
      </c>
      <c r="AA413" s="158"/>
      <c r="AB413" s="157">
        <v>0</v>
      </c>
      <c r="AC413" s="157">
        <v>0</v>
      </c>
      <c r="AD413" s="155">
        <v>0</v>
      </c>
      <c r="AE413" s="155">
        <v>0</v>
      </c>
      <c r="AF413" s="155">
        <v>0</v>
      </c>
      <c r="AG413" s="159"/>
    </row>
    <row r="414" spans="1:33" ht="12.6" customHeight="1" x14ac:dyDescent="0.25">
      <c r="A414" s="104">
        <v>458</v>
      </c>
      <c r="B414" s="102">
        <v>458160031</v>
      </c>
      <c r="C414" s="103" t="s">
        <v>521</v>
      </c>
      <c r="D414" s="104">
        <v>160</v>
      </c>
      <c r="E414" s="103" t="s">
        <v>192</v>
      </c>
      <c r="F414" s="104">
        <v>31</v>
      </c>
      <c r="G414" s="161" t="s">
        <v>63</v>
      </c>
      <c r="H414" s="152"/>
      <c r="I414" s="153">
        <v>15145</v>
      </c>
      <c r="J414" s="153">
        <v>7124</v>
      </c>
      <c r="K414" s="153">
        <v>0</v>
      </c>
      <c r="L414" s="153">
        <v>937.65</v>
      </c>
      <c r="M414" s="153">
        <v>23206.65</v>
      </c>
      <c r="N414" s="152"/>
      <c r="O414" s="154">
        <v>2</v>
      </c>
      <c r="P414" s="155">
        <v>44538</v>
      </c>
      <c r="Q414" s="155">
        <v>0</v>
      </c>
      <c r="R414" s="155">
        <v>0</v>
      </c>
      <c r="S414" s="155">
        <v>1876</v>
      </c>
      <c r="T414" s="112">
        <v>46416</v>
      </c>
      <c r="U414" s="156"/>
      <c r="V414" s="157">
        <v>0</v>
      </c>
      <c r="W414" s="155">
        <v>0</v>
      </c>
      <c r="X414" s="155">
        <v>0.09</v>
      </c>
      <c r="Y414" s="155">
        <v>2.2762726011846833E-2</v>
      </c>
      <c r="Z414" s="155">
        <v>0</v>
      </c>
      <c r="AA414" s="158"/>
      <c r="AB414" s="157">
        <v>0</v>
      </c>
      <c r="AC414" s="157">
        <v>0</v>
      </c>
      <c r="AD414" s="155">
        <v>0</v>
      </c>
      <c r="AE414" s="155">
        <v>0</v>
      </c>
      <c r="AF414" s="155">
        <v>0</v>
      </c>
      <c r="AG414" s="159"/>
    </row>
    <row r="415" spans="1:33" ht="12.6" customHeight="1" x14ac:dyDescent="0.25">
      <c r="A415" s="104">
        <v>458</v>
      </c>
      <c r="B415" s="102">
        <v>458160079</v>
      </c>
      <c r="C415" s="103" t="s">
        <v>521</v>
      </c>
      <c r="D415" s="104">
        <v>160</v>
      </c>
      <c r="E415" s="103" t="s">
        <v>192</v>
      </c>
      <c r="F415" s="104">
        <v>79</v>
      </c>
      <c r="G415" s="161" t="s">
        <v>111</v>
      </c>
      <c r="H415" s="152"/>
      <c r="I415" s="153">
        <v>11331</v>
      </c>
      <c r="J415" s="153">
        <v>339</v>
      </c>
      <c r="K415" s="153">
        <v>0</v>
      </c>
      <c r="L415" s="153">
        <v>937.65</v>
      </c>
      <c r="M415" s="153">
        <v>12607.65</v>
      </c>
      <c r="N415" s="152"/>
      <c r="O415" s="154">
        <v>7</v>
      </c>
      <c r="P415" s="155">
        <v>81690</v>
      </c>
      <c r="Q415" s="155">
        <v>0</v>
      </c>
      <c r="R415" s="155">
        <v>0</v>
      </c>
      <c r="S415" s="155">
        <v>6566</v>
      </c>
      <c r="T415" s="112">
        <v>88263</v>
      </c>
      <c r="U415" s="156"/>
      <c r="V415" s="157">
        <v>0</v>
      </c>
      <c r="W415" s="155">
        <v>0</v>
      </c>
      <c r="X415" s="155">
        <v>0.09</v>
      </c>
      <c r="Y415" s="155">
        <v>6.0162951030511683E-2</v>
      </c>
      <c r="Z415" s="155">
        <v>0</v>
      </c>
      <c r="AA415" s="158"/>
      <c r="AB415" s="157">
        <v>0</v>
      </c>
      <c r="AC415" s="157">
        <v>0</v>
      </c>
      <c r="AD415" s="155">
        <v>0</v>
      </c>
      <c r="AE415" s="155">
        <v>0</v>
      </c>
      <c r="AF415" s="155">
        <v>0</v>
      </c>
      <c r="AG415" s="159"/>
    </row>
    <row r="416" spans="1:33" ht="12.6" customHeight="1" x14ac:dyDescent="0.25">
      <c r="A416" s="104">
        <v>458</v>
      </c>
      <c r="B416" s="102">
        <v>458160160</v>
      </c>
      <c r="C416" s="103" t="s">
        <v>521</v>
      </c>
      <c r="D416" s="104">
        <v>160</v>
      </c>
      <c r="E416" s="103" t="s">
        <v>192</v>
      </c>
      <c r="F416" s="104">
        <v>160</v>
      </c>
      <c r="G416" s="161" t="s">
        <v>192</v>
      </c>
      <c r="H416" s="152"/>
      <c r="I416" s="153">
        <v>14268</v>
      </c>
      <c r="J416" s="153">
        <v>142</v>
      </c>
      <c r="K416" s="153">
        <v>0</v>
      </c>
      <c r="L416" s="153">
        <v>937.65</v>
      </c>
      <c r="M416" s="153">
        <v>15347.65</v>
      </c>
      <c r="N416" s="152"/>
      <c r="O416" s="154">
        <v>74</v>
      </c>
      <c r="P416" s="155">
        <v>1066340</v>
      </c>
      <c r="Q416" s="155">
        <v>0</v>
      </c>
      <c r="R416" s="155">
        <v>0</v>
      </c>
      <c r="S416" s="155">
        <v>69412</v>
      </c>
      <c r="T416" s="112">
        <v>1135826</v>
      </c>
      <c r="U416" s="156"/>
      <c r="V416" s="157">
        <v>0</v>
      </c>
      <c r="W416" s="155">
        <v>0</v>
      </c>
      <c r="X416" s="155">
        <v>0.09</v>
      </c>
      <c r="Y416" s="155">
        <v>0.11299395363348438</v>
      </c>
      <c r="Z416" s="155">
        <v>0</v>
      </c>
      <c r="AA416" s="158"/>
      <c r="AB416" s="157">
        <v>0</v>
      </c>
      <c r="AC416" s="157">
        <v>0</v>
      </c>
      <c r="AD416" s="155">
        <v>0</v>
      </c>
      <c r="AE416" s="155">
        <v>0</v>
      </c>
      <c r="AF416" s="155">
        <v>0</v>
      </c>
      <c r="AG416" s="159"/>
    </row>
    <row r="417" spans="1:33" ht="12.6" customHeight="1" x14ac:dyDescent="0.25">
      <c r="A417" s="104">
        <v>458</v>
      </c>
      <c r="B417" s="102">
        <v>458160301</v>
      </c>
      <c r="C417" s="103" t="s">
        <v>521</v>
      </c>
      <c r="D417" s="104">
        <v>160</v>
      </c>
      <c r="E417" s="103" t="s">
        <v>192</v>
      </c>
      <c r="F417" s="104">
        <v>301</v>
      </c>
      <c r="G417" s="161" t="s">
        <v>333</v>
      </c>
      <c r="H417" s="152"/>
      <c r="I417" s="153">
        <v>13615</v>
      </c>
      <c r="J417" s="153">
        <v>5661</v>
      </c>
      <c r="K417" s="153">
        <v>0</v>
      </c>
      <c r="L417" s="153">
        <v>937.65</v>
      </c>
      <c r="M417" s="153">
        <v>20213.650000000001</v>
      </c>
      <c r="N417" s="152"/>
      <c r="O417" s="154">
        <v>1</v>
      </c>
      <c r="P417" s="155">
        <v>19276</v>
      </c>
      <c r="Q417" s="155">
        <v>0</v>
      </c>
      <c r="R417" s="155">
        <v>0</v>
      </c>
      <c r="S417" s="155">
        <v>938</v>
      </c>
      <c r="T417" s="112">
        <v>20215</v>
      </c>
      <c r="U417" s="156"/>
      <c r="V417" s="157">
        <v>0</v>
      </c>
      <c r="W417" s="155">
        <v>0</v>
      </c>
      <c r="X417" s="155">
        <v>0.09</v>
      </c>
      <c r="Y417" s="155">
        <v>4.3827856982352316E-2</v>
      </c>
      <c r="Z417" s="155">
        <v>0</v>
      </c>
      <c r="AA417" s="158"/>
      <c r="AB417" s="157">
        <v>0</v>
      </c>
      <c r="AC417" s="157">
        <v>0</v>
      </c>
      <c r="AD417" s="155">
        <v>0</v>
      </c>
      <c r="AE417" s="155">
        <v>0</v>
      </c>
      <c r="AF417" s="155">
        <v>0</v>
      </c>
      <c r="AG417" s="159"/>
    </row>
    <row r="418" spans="1:33" ht="12.6" customHeight="1" x14ac:dyDescent="0.25">
      <c r="A418" s="104">
        <v>458</v>
      </c>
      <c r="B418" s="102">
        <v>458160326</v>
      </c>
      <c r="C418" s="103" t="s">
        <v>521</v>
      </c>
      <c r="D418" s="104">
        <v>160</v>
      </c>
      <c r="E418" s="103" t="s">
        <v>192</v>
      </c>
      <c r="F418" s="104">
        <v>326</v>
      </c>
      <c r="G418" s="161" t="s">
        <v>358</v>
      </c>
      <c r="H418" s="152"/>
      <c r="I418" s="153">
        <v>10360.962747448524</v>
      </c>
      <c r="J418" s="153">
        <v>3542</v>
      </c>
      <c r="K418" s="153">
        <v>0</v>
      </c>
      <c r="L418" s="153">
        <v>937.65</v>
      </c>
      <c r="M418" s="153">
        <v>14840.612747448524</v>
      </c>
      <c r="N418" s="152"/>
      <c r="O418" s="154">
        <v>1</v>
      </c>
      <c r="P418" s="155">
        <v>13903</v>
      </c>
      <c r="Q418" s="155">
        <v>0</v>
      </c>
      <c r="R418" s="155">
        <v>0</v>
      </c>
      <c r="S418" s="155">
        <v>938</v>
      </c>
      <c r="T418" s="112">
        <v>14842</v>
      </c>
      <c r="U418" s="156"/>
      <c r="V418" s="157">
        <v>0</v>
      </c>
      <c r="W418" s="155">
        <v>0</v>
      </c>
      <c r="X418" s="155">
        <v>0.09</v>
      </c>
      <c r="Y418" s="155">
        <v>2.6964614340021006E-3</v>
      </c>
      <c r="Z418" s="155">
        <v>0</v>
      </c>
      <c r="AA418" s="158"/>
      <c r="AB418" s="157">
        <v>0</v>
      </c>
      <c r="AC418" s="157">
        <v>0</v>
      </c>
      <c r="AD418" s="155">
        <v>0</v>
      </c>
      <c r="AE418" s="155">
        <v>0</v>
      </c>
      <c r="AF418" s="155">
        <v>0</v>
      </c>
      <c r="AG418" s="159"/>
    </row>
    <row r="419" spans="1:33" ht="12.6" customHeight="1" x14ac:dyDescent="0.25">
      <c r="A419" s="104">
        <v>463</v>
      </c>
      <c r="B419" s="102">
        <v>463035035</v>
      </c>
      <c r="C419" s="103" t="s">
        <v>522</v>
      </c>
      <c r="D419" s="104">
        <v>35</v>
      </c>
      <c r="E419" s="103" t="s">
        <v>67</v>
      </c>
      <c r="F419" s="104">
        <v>35</v>
      </c>
      <c r="G419" s="161" t="s">
        <v>67</v>
      </c>
      <c r="H419" s="152"/>
      <c r="I419" s="153">
        <v>13848</v>
      </c>
      <c r="J419" s="153">
        <v>4968</v>
      </c>
      <c r="K419" s="153">
        <v>0</v>
      </c>
      <c r="L419" s="153">
        <v>937.65</v>
      </c>
      <c r="M419" s="153">
        <v>19753.650000000001</v>
      </c>
      <c r="N419" s="152"/>
      <c r="O419" s="154">
        <v>568</v>
      </c>
      <c r="P419" s="155">
        <v>10687488</v>
      </c>
      <c r="Q419" s="155">
        <v>0</v>
      </c>
      <c r="R419" s="155">
        <v>0</v>
      </c>
      <c r="S419" s="155">
        <v>532784</v>
      </c>
      <c r="T419" s="112">
        <v>11220840</v>
      </c>
      <c r="U419" s="156"/>
      <c r="V419" s="157">
        <v>0</v>
      </c>
      <c r="W419" s="155">
        <v>0</v>
      </c>
      <c r="X419" s="155">
        <v>0.09</v>
      </c>
      <c r="Y419" s="155">
        <v>0.15529279493918327</v>
      </c>
      <c r="Z419" s="155">
        <v>0</v>
      </c>
      <c r="AA419" s="158"/>
      <c r="AB419" s="157">
        <v>0</v>
      </c>
      <c r="AC419" s="157">
        <v>0</v>
      </c>
      <c r="AD419" s="155">
        <v>0</v>
      </c>
      <c r="AE419" s="155">
        <v>0</v>
      </c>
      <c r="AF419" s="155">
        <v>0</v>
      </c>
      <c r="AG419" s="159"/>
    </row>
    <row r="420" spans="1:33" ht="12.6" customHeight="1" x14ac:dyDescent="0.25">
      <c r="A420" s="104">
        <v>463</v>
      </c>
      <c r="B420" s="102">
        <v>463035057</v>
      </c>
      <c r="C420" s="103" t="s">
        <v>522</v>
      </c>
      <c r="D420" s="104">
        <v>35</v>
      </c>
      <c r="E420" s="103" t="s">
        <v>67</v>
      </c>
      <c r="F420" s="104">
        <v>57</v>
      </c>
      <c r="G420" s="161" t="s">
        <v>89</v>
      </c>
      <c r="H420" s="152"/>
      <c r="I420" s="153">
        <v>17081</v>
      </c>
      <c r="J420" s="153">
        <v>611</v>
      </c>
      <c r="K420" s="153">
        <v>0</v>
      </c>
      <c r="L420" s="153">
        <v>937.65</v>
      </c>
      <c r="M420" s="153">
        <v>18629.650000000001</v>
      </c>
      <c r="N420" s="152"/>
      <c r="O420" s="154">
        <v>1</v>
      </c>
      <c r="P420" s="155">
        <v>17692</v>
      </c>
      <c r="Q420" s="155">
        <v>0</v>
      </c>
      <c r="R420" s="155">
        <v>0</v>
      </c>
      <c r="S420" s="155">
        <v>938</v>
      </c>
      <c r="T420" s="112">
        <v>18631</v>
      </c>
      <c r="U420" s="156"/>
      <c r="V420" s="157">
        <v>0</v>
      </c>
      <c r="W420" s="155">
        <v>0</v>
      </c>
      <c r="X420" s="155">
        <v>0.09</v>
      </c>
      <c r="Y420" s="155">
        <v>0.13343791558770274</v>
      </c>
      <c r="Z420" s="155">
        <v>0</v>
      </c>
      <c r="AA420" s="158"/>
      <c r="AB420" s="157">
        <v>0</v>
      </c>
      <c r="AC420" s="157">
        <v>0</v>
      </c>
      <c r="AD420" s="155">
        <v>0</v>
      </c>
      <c r="AE420" s="155">
        <v>0</v>
      </c>
      <c r="AF420" s="155">
        <v>0</v>
      </c>
      <c r="AG420" s="159"/>
    </row>
    <row r="421" spans="1:33" ht="12.6" customHeight="1" x14ac:dyDescent="0.25">
      <c r="A421" s="104">
        <v>463</v>
      </c>
      <c r="B421" s="102">
        <v>463035163</v>
      </c>
      <c r="C421" s="103" t="s">
        <v>522</v>
      </c>
      <c r="D421" s="104">
        <v>35</v>
      </c>
      <c r="E421" s="103" t="s">
        <v>67</v>
      </c>
      <c r="F421" s="104">
        <v>163</v>
      </c>
      <c r="G421" s="161" t="s">
        <v>195</v>
      </c>
      <c r="H421" s="152"/>
      <c r="I421" s="153">
        <v>13524.833516994266</v>
      </c>
      <c r="J421" s="153">
        <v>11</v>
      </c>
      <c r="K421" s="153">
        <v>0</v>
      </c>
      <c r="L421" s="153">
        <v>937.65</v>
      </c>
      <c r="M421" s="153">
        <v>14473.483516994265</v>
      </c>
      <c r="N421" s="152"/>
      <c r="O421" s="154">
        <v>1</v>
      </c>
      <c r="P421" s="155">
        <v>13536</v>
      </c>
      <c r="Q421" s="155">
        <v>0</v>
      </c>
      <c r="R421" s="155">
        <v>0</v>
      </c>
      <c r="S421" s="155">
        <v>938</v>
      </c>
      <c r="T421" s="112">
        <v>14475</v>
      </c>
      <c r="U421" s="156"/>
      <c r="V421" s="157">
        <v>0</v>
      </c>
      <c r="W421" s="155">
        <v>0</v>
      </c>
      <c r="X421" s="155">
        <v>0.09</v>
      </c>
      <c r="Y421" s="155">
        <v>9.6888938887288042E-2</v>
      </c>
      <c r="Z421" s="155">
        <v>0</v>
      </c>
      <c r="AA421" s="158"/>
      <c r="AB421" s="157">
        <v>0</v>
      </c>
      <c r="AC421" s="157">
        <v>0</v>
      </c>
      <c r="AD421" s="155">
        <v>0</v>
      </c>
      <c r="AE421" s="155">
        <v>0</v>
      </c>
      <c r="AF421" s="155">
        <v>0</v>
      </c>
      <c r="AG421" s="159"/>
    </row>
    <row r="422" spans="1:33" ht="12.6" customHeight="1" x14ac:dyDescent="0.25">
      <c r="A422" s="104">
        <v>463</v>
      </c>
      <c r="B422" s="102">
        <v>463035220</v>
      </c>
      <c r="C422" s="103" t="s">
        <v>522</v>
      </c>
      <c r="D422" s="104">
        <v>35</v>
      </c>
      <c r="E422" s="103" t="s">
        <v>67</v>
      </c>
      <c r="F422" s="104">
        <v>220</v>
      </c>
      <c r="G422" s="161" t="s">
        <v>252</v>
      </c>
      <c r="H422" s="152"/>
      <c r="I422" s="153">
        <v>11691.573738218611</v>
      </c>
      <c r="J422" s="153">
        <v>5048</v>
      </c>
      <c r="K422" s="153">
        <v>0</v>
      </c>
      <c r="L422" s="153">
        <v>937.65</v>
      </c>
      <c r="M422" s="153">
        <v>17677.223738218614</v>
      </c>
      <c r="N422" s="152"/>
      <c r="O422" s="154">
        <v>1</v>
      </c>
      <c r="P422" s="155">
        <v>16740</v>
      </c>
      <c r="Q422" s="155">
        <v>0</v>
      </c>
      <c r="R422" s="155">
        <v>0</v>
      </c>
      <c r="S422" s="155">
        <v>938</v>
      </c>
      <c r="T422" s="112">
        <v>17679</v>
      </c>
      <c r="U422" s="156"/>
      <c r="V422" s="157">
        <v>0</v>
      </c>
      <c r="W422" s="155">
        <v>0</v>
      </c>
      <c r="X422" s="155">
        <v>0.09</v>
      </c>
      <c r="Y422" s="155">
        <v>1.5440183740943523E-2</v>
      </c>
      <c r="Z422" s="155">
        <v>0</v>
      </c>
      <c r="AA422" s="158"/>
      <c r="AB422" s="157">
        <v>0</v>
      </c>
      <c r="AC422" s="157">
        <v>0</v>
      </c>
      <c r="AD422" s="155">
        <v>0</v>
      </c>
      <c r="AE422" s="155">
        <v>0</v>
      </c>
      <c r="AF422" s="155">
        <v>0</v>
      </c>
      <c r="AG422" s="159"/>
    </row>
    <row r="423" spans="1:33" ht="12.6" customHeight="1" x14ac:dyDescent="0.25">
      <c r="A423" s="104">
        <v>463</v>
      </c>
      <c r="B423" s="102">
        <v>463035244</v>
      </c>
      <c r="C423" s="103" t="s">
        <v>522</v>
      </c>
      <c r="D423" s="104">
        <v>35</v>
      </c>
      <c r="E423" s="103" t="s">
        <v>67</v>
      </c>
      <c r="F423" s="104">
        <v>244</v>
      </c>
      <c r="G423" s="161" t="s">
        <v>276</v>
      </c>
      <c r="H423" s="152"/>
      <c r="I423" s="153">
        <v>14650</v>
      </c>
      <c r="J423" s="153">
        <v>5462</v>
      </c>
      <c r="K423" s="153">
        <v>0</v>
      </c>
      <c r="L423" s="153">
        <v>937.65</v>
      </c>
      <c r="M423" s="153">
        <v>21049.65</v>
      </c>
      <c r="N423" s="152"/>
      <c r="O423" s="154">
        <v>5</v>
      </c>
      <c r="P423" s="155">
        <v>100560</v>
      </c>
      <c r="Q423" s="155">
        <v>0</v>
      </c>
      <c r="R423" s="155">
        <v>0</v>
      </c>
      <c r="S423" s="155">
        <v>4690</v>
      </c>
      <c r="T423" s="112">
        <v>105255</v>
      </c>
      <c r="U423" s="156"/>
      <c r="V423" s="157">
        <v>0</v>
      </c>
      <c r="W423" s="155">
        <v>0</v>
      </c>
      <c r="X423" s="155">
        <v>0.09</v>
      </c>
      <c r="Y423" s="155">
        <v>0.11956945299035214</v>
      </c>
      <c r="Z423" s="155">
        <v>0</v>
      </c>
      <c r="AA423" s="158"/>
      <c r="AB423" s="157">
        <v>2</v>
      </c>
      <c r="AC423" s="157">
        <v>1.3388634757465556</v>
      </c>
      <c r="AD423" s="155">
        <v>28184</v>
      </c>
      <c r="AE423" s="155">
        <v>0</v>
      </c>
      <c r="AF423" s="155">
        <v>0</v>
      </c>
      <c r="AG423" s="159"/>
    </row>
    <row r="424" spans="1:33" ht="12.6" customHeight="1" x14ac:dyDescent="0.25">
      <c r="A424" s="104">
        <v>463</v>
      </c>
      <c r="B424" s="102">
        <v>463035285</v>
      </c>
      <c r="C424" s="103" t="s">
        <v>522</v>
      </c>
      <c r="D424" s="104">
        <v>35</v>
      </c>
      <c r="E424" s="103" t="s">
        <v>67</v>
      </c>
      <c r="F424" s="104">
        <v>285</v>
      </c>
      <c r="G424" s="161" t="s">
        <v>317</v>
      </c>
      <c r="H424" s="152"/>
      <c r="I424" s="153">
        <v>11688.430466808875</v>
      </c>
      <c r="J424" s="153">
        <v>3328</v>
      </c>
      <c r="K424" s="153">
        <v>0</v>
      </c>
      <c r="L424" s="153">
        <v>937.65</v>
      </c>
      <c r="M424" s="153">
        <v>15954.080466808875</v>
      </c>
      <c r="N424" s="152"/>
      <c r="O424" s="154">
        <v>1</v>
      </c>
      <c r="P424" s="155">
        <v>15016</v>
      </c>
      <c r="Q424" s="155">
        <v>0</v>
      </c>
      <c r="R424" s="155">
        <v>0</v>
      </c>
      <c r="S424" s="155">
        <v>938</v>
      </c>
      <c r="T424" s="112">
        <v>15955</v>
      </c>
      <c r="U424" s="156"/>
      <c r="V424" s="157">
        <v>0</v>
      </c>
      <c r="W424" s="155">
        <v>0</v>
      </c>
      <c r="X424" s="155">
        <v>0.09</v>
      </c>
      <c r="Y424" s="155">
        <v>3.7068308493911219E-2</v>
      </c>
      <c r="Z424" s="155">
        <v>0</v>
      </c>
      <c r="AA424" s="158"/>
      <c r="AB424" s="157">
        <v>0</v>
      </c>
      <c r="AC424" s="157">
        <v>0</v>
      </c>
      <c r="AD424" s="155">
        <v>0</v>
      </c>
      <c r="AE424" s="155">
        <v>0</v>
      </c>
      <c r="AF424" s="155">
        <v>0</v>
      </c>
      <c r="AG424" s="159"/>
    </row>
    <row r="425" spans="1:33" ht="12.6" customHeight="1" x14ac:dyDescent="0.25">
      <c r="A425" s="104">
        <v>463</v>
      </c>
      <c r="B425" s="102">
        <v>463035293</v>
      </c>
      <c r="C425" s="103" t="s">
        <v>522</v>
      </c>
      <c r="D425" s="104">
        <v>35</v>
      </c>
      <c r="E425" s="103" t="s">
        <v>67</v>
      </c>
      <c r="F425" s="104">
        <v>293</v>
      </c>
      <c r="G425" s="161" t="s">
        <v>325</v>
      </c>
      <c r="H425" s="152"/>
      <c r="I425" s="153">
        <v>12430.019406017627</v>
      </c>
      <c r="J425" s="153">
        <v>748</v>
      </c>
      <c r="K425" s="153">
        <v>0</v>
      </c>
      <c r="L425" s="153">
        <v>937.65</v>
      </c>
      <c r="M425" s="153">
        <v>14115.669406017627</v>
      </c>
      <c r="N425" s="152"/>
      <c r="O425" s="154">
        <v>2</v>
      </c>
      <c r="P425" s="155">
        <v>26356</v>
      </c>
      <c r="Q425" s="155">
        <v>0</v>
      </c>
      <c r="R425" s="155">
        <v>0</v>
      </c>
      <c r="S425" s="155">
        <v>1876</v>
      </c>
      <c r="T425" s="112">
        <v>28234</v>
      </c>
      <c r="U425" s="156"/>
      <c r="V425" s="157">
        <v>0</v>
      </c>
      <c r="W425" s="155">
        <v>0</v>
      </c>
      <c r="X425" s="155">
        <v>0.09</v>
      </c>
      <c r="Y425" s="155">
        <v>7.9585368383968073E-3</v>
      </c>
      <c r="Z425" s="155">
        <v>0</v>
      </c>
      <c r="AA425" s="158"/>
      <c r="AB425" s="157">
        <v>0</v>
      </c>
      <c r="AC425" s="157">
        <v>0</v>
      </c>
      <c r="AD425" s="155">
        <v>0</v>
      </c>
      <c r="AE425" s="155">
        <v>0</v>
      </c>
      <c r="AF425" s="155">
        <v>0</v>
      </c>
      <c r="AG425" s="159"/>
    </row>
    <row r="426" spans="1:33" ht="12.6" customHeight="1" x14ac:dyDescent="0.25">
      <c r="A426" s="104">
        <v>463</v>
      </c>
      <c r="B426" s="102">
        <v>463035307</v>
      </c>
      <c r="C426" s="103" t="s">
        <v>522</v>
      </c>
      <c r="D426" s="104">
        <v>35</v>
      </c>
      <c r="E426" s="103" t="s">
        <v>67</v>
      </c>
      <c r="F426" s="104">
        <v>307</v>
      </c>
      <c r="G426" s="161" t="s">
        <v>339</v>
      </c>
      <c r="H426" s="152"/>
      <c r="I426" s="153">
        <v>10709.427148722187</v>
      </c>
      <c r="J426" s="153">
        <v>4519</v>
      </c>
      <c r="K426" s="153">
        <v>0</v>
      </c>
      <c r="L426" s="153">
        <v>937.65</v>
      </c>
      <c r="M426" s="153">
        <v>16166.077148722186</v>
      </c>
      <c r="N426" s="152"/>
      <c r="O426" s="154">
        <v>2</v>
      </c>
      <c r="P426" s="155">
        <v>30456</v>
      </c>
      <c r="Q426" s="155">
        <v>0</v>
      </c>
      <c r="R426" s="155">
        <v>0</v>
      </c>
      <c r="S426" s="155">
        <v>1876</v>
      </c>
      <c r="T426" s="112">
        <v>32334</v>
      </c>
      <c r="U426" s="156"/>
      <c r="V426" s="157">
        <v>0</v>
      </c>
      <c r="W426" s="155">
        <v>0</v>
      </c>
      <c r="X426" s="155">
        <v>0.09</v>
      </c>
      <c r="Y426" s="155">
        <v>1.1611837162720424E-2</v>
      </c>
      <c r="Z426" s="155">
        <v>0</v>
      </c>
      <c r="AA426" s="158"/>
      <c r="AB426" s="157">
        <v>0</v>
      </c>
      <c r="AC426" s="157">
        <v>0</v>
      </c>
      <c r="AD426" s="155">
        <v>0</v>
      </c>
      <c r="AE426" s="155">
        <v>0</v>
      </c>
      <c r="AF426" s="155">
        <v>0</v>
      </c>
      <c r="AG426" s="159"/>
    </row>
    <row r="427" spans="1:33" ht="12.6" customHeight="1" x14ac:dyDescent="0.25">
      <c r="A427" s="104">
        <v>464</v>
      </c>
      <c r="B427" s="102">
        <v>464168030</v>
      </c>
      <c r="C427" s="103" t="s">
        <v>523</v>
      </c>
      <c r="D427" s="104">
        <v>168</v>
      </c>
      <c r="E427" s="103" t="s">
        <v>200</v>
      </c>
      <c r="F427" s="104">
        <v>30</v>
      </c>
      <c r="G427" s="161" t="s">
        <v>62</v>
      </c>
      <c r="H427" s="152"/>
      <c r="I427" s="153">
        <v>9123</v>
      </c>
      <c r="J427" s="153">
        <v>2426</v>
      </c>
      <c r="K427" s="153">
        <v>0</v>
      </c>
      <c r="L427" s="153">
        <v>937.65</v>
      </c>
      <c r="M427" s="153">
        <v>12486.65</v>
      </c>
      <c r="N427" s="152"/>
      <c r="O427" s="154">
        <v>2</v>
      </c>
      <c r="P427" s="155">
        <v>23098</v>
      </c>
      <c r="Q427" s="155">
        <v>0</v>
      </c>
      <c r="R427" s="155">
        <v>0</v>
      </c>
      <c r="S427" s="155">
        <v>1876</v>
      </c>
      <c r="T427" s="112">
        <v>24976</v>
      </c>
      <c r="U427" s="156"/>
      <c r="V427" s="157">
        <v>0</v>
      </c>
      <c r="W427" s="155">
        <v>0</v>
      </c>
      <c r="X427" s="155">
        <v>0.09</v>
      </c>
      <c r="Y427" s="155">
        <v>2.6479425729542361E-3</v>
      </c>
      <c r="Z427" s="155">
        <v>0</v>
      </c>
      <c r="AA427" s="158"/>
      <c r="AB427" s="157">
        <v>2</v>
      </c>
      <c r="AC427" s="157">
        <v>0</v>
      </c>
      <c r="AD427" s="155">
        <v>0</v>
      </c>
      <c r="AE427" s="155">
        <v>0</v>
      </c>
      <c r="AF427" s="155">
        <v>0</v>
      </c>
      <c r="AG427" s="159"/>
    </row>
    <row r="428" spans="1:33" ht="12.6" customHeight="1" x14ac:dyDescent="0.25">
      <c r="A428" s="104">
        <v>464</v>
      </c>
      <c r="B428" s="102">
        <v>464168163</v>
      </c>
      <c r="C428" s="103" t="s">
        <v>523</v>
      </c>
      <c r="D428" s="104">
        <v>168</v>
      </c>
      <c r="E428" s="103" t="s">
        <v>200</v>
      </c>
      <c r="F428" s="104">
        <v>163</v>
      </c>
      <c r="G428" s="161" t="s">
        <v>195</v>
      </c>
      <c r="H428" s="152"/>
      <c r="I428" s="153">
        <v>10938</v>
      </c>
      <c r="J428" s="153">
        <v>9</v>
      </c>
      <c r="K428" s="153">
        <v>0</v>
      </c>
      <c r="L428" s="153">
        <v>937.65</v>
      </c>
      <c r="M428" s="153">
        <v>11884.65</v>
      </c>
      <c r="N428" s="152"/>
      <c r="O428" s="154">
        <v>18</v>
      </c>
      <c r="P428" s="155">
        <v>197046</v>
      </c>
      <c r="Q428" s="155">
        <v>0</v>
      </c>
      <c r="R428" s="155">
        <v>0</v>
      </c>
      <c r="S428" s="155">
        <v>16879</v>
      </c>
      <c r="T428" s="112">
        <v>213943</v>
      </c>
      <c r="U428" s="156"/>
      <c r="V428" s="157">
        <v>0</v>
      </c>
      <c r="W428" s="155">
        <v>0</v>
      </c>
      <c r="X428" s="155">
        <v>0.09</v>
      </c>
      <c r="Y428" s="155">
        <v>9.6888938887288042E-2</v>
      </c>
      <c r="Z428" s="155">
        <v>0</v>
      </c>
      <c r="AA428" s="158"/>
      <c r="AB428" s="157">
        <v>5</v>
      </c>
      <c r="AC428" s="157">
        <v>1.6610581177231309</v>
      </c>
      <c r="AD428" s="155">
        <v>19740</v>
      </c>
      <c r="AE428" s="155">
        <v>0</v>
      </c>
      <c r="AF428" s="155">
        <v>0</v>
      </c>
      <c r="AG428" s="159"/>
    </row>
    <row r="429" spans="1:33" ht="12.6" customHeight="1" x14ac:dyDescent="0.25">
      <c r="A429" s="104">
        <v>464</v>
      </c>
      <c r="B429" s="102">
        <v>464168168</v>
      </c>
      <c r="C429" s="103" t="s">
        <v>523</v>
      </c>
      <c r="D429" s="104">
        <v>168</v>
      </c>
      <c r="E429" s="103" t="s">
        <v>200</v>
      </c>
      <c r="F429" s="104">
        <v>168</v>
      </c>
      <c r="G429" s="161" t="s">
        <v>200</v>
      </c>
      <c r="H429" s="152"/>
      <c r="I429" s="153">
        <v>9477</v>
      </c>
      <c r="J429" s="153">
        <v>5188</v>
      </c>
      <c r="K429" s="153">
        <v>0</v>
      </c>
      <c r="L429" s="153">
        <v>937.65</v>
      </c>
      <c r="M429" s="153">
        <v>15602.65</v>
      </c>
      <c r="N429" s="152"/>
      <c r="O429" s="154">
        <v>118</v>
      </c>
      <c r="P429" s="155">
        <v>1730470</v>
      </c>
      <c r="Q429" s="155">
        <v>0</v>
      </c>
      <c r="R429" s="155">
        <v>0</v>
      </c>
      <c r="S429" s="155">
        <v>110684</v>
      </c>
      <c r="T429" s="112">
        <v>1841272</v>
      </c>
      <c r="U429" s="156"/>
      <c r="V429" s="157">
        <v>0</v>
      </c>
      <c r="W429" s="155">
        <v>0</v>
      </c>
      <c r="X429" s="155">
        <v>0.09</v>
      </c>
      <c r="Y429" s="155">
        <v>3.4046661275732047E-2</v>
      </c>
      <c r="Z429" s="155">
        <v>0</v>
      </c>
      <c r="AA429" s="158"/>
      <c r="AB429" s="157">
        <v>31</v>
      </c>
      <c r="AC429" s="157">
        <v>0</v>
      </c>
      <c r="AD429" s="155">
        <v>0</v>
      </c>
      <c r="AE429" s="155">
        <v>0</v>
      </c>
      <c r="AF429" s="155">
        <v>0</v>
      </c>
      <c r="AG429" s="159"/>
    </row>
    <row r="430" spans="1:33" ht="12.6" customHeight="1" x14ac:dyDescent="0.25">
      <c r="A430" s="104">
        <v>464</v>
      </c>
      <c r="B430" s="102">
        <v>464168196</v>
      </c>
      <c r="C430" s="103" t="s">
        <v>523</v>
      </c>
      <c r="D430" s="104">
        <v>168</v>
      </c>
      <c r="E430" s="103" t="s">
        <v>200</v>
      </c>
      <c r="F430" s="104">
        <v>196</v>
      </c>
      <c r="G430" s="161" t="s">
        <v>228</v>
      </c>
      <c r="H430" s="152"/>
      <c r="I430" s="153">
        <v>8954</v>
      </c>
      <c r="J430" s="153">
        <v>5705</v>
      </c>
      <c r="K430" s="153">
        <v>0</v>
      </c>
      <c r="L430" s="153">
        <v>937.65</v>
      </c>
      <c r="M430" s="153">
        <v>15596.65</v>
      </c>
      <c r="N430" s="152"/>
      <c r="O430" s="154">
        <v>7</v>
      </c>
      <c r="P430" s="155">
        <v>102613</v>
      </c>
      <c r="Q430" s="155">
        <v>0</v>
      </c>
      <c r="R430" s="155">
        <v>0</v>
      </c>
      <c r="S430" s="155">
        <v>6566</v>
      </c>
      <c r="T430" s="112">
        <v>109186</v>
      </c>
      <c r="U430" s="156"/>
      <c r="V430" s="157">
        <v>0</v>
      </c>
      <c r="W430" s="155">
        <v>0</v>
      </c>
      <c r="X430" s="155">
        <v>0.09</v>
      </c>
      <c r="Y430" s="155">
        <v>2.4085804662164235E-2</v>
      </c>
      <c r="Z430" s="155">
        <v>0</v>
      </c>
      <c r="AA430" s="158"/>
      <c r="AB430" s="157">
        <v>0</v>
      </c>
      <c r="AC430" s="157">
        <v>0</v>
      </c>
      <c r="AD430" s="155">
        <v>0</v>
      </c>
      <c r="AE430" s="155">
        <v>0</v>
      </c>
      <c r="AF430" s="155">
        <v>0</v>
      </c>
      <c r="AG430" s="159"/>
    </row>
    <row r="431" spans="1:33" ht="12.6" customHeight="1" x14ac:dyDescent="0.25">
      <c r="A431" s="104">
        <v>464</v>
      </c>
      <c r="B431" s="102">
        <v>464168229</v>
      </c>
      <c r="C431" s="103" t="s">
        <v>523</v>
      </c>
      <c r="D431" s="104">
        <v>168</v>
      </c>
      <c r="E431" s="103" t="s">
        <v>200</v>
      </c>
      <c r="F431" s="104">
        <v>229</v>
      </c>
      <c r="G431" s="161" t="s">
        <v>261</v>
      </c>
      <c r="H431" s="152"/>
      <c r="I431" s="153">
        <v>10818</v>
      </c>
      <c r="J431" s="153">
        <v>1883</v>
      </c>
      <c r="K431" s="153">
        <v>0</v>
      </c>
      <c r="L431" s="153">
        <v>937.65</v>
      </c>
      <c r="M431" s="153">
        <v>13638.65</v>
      </c>
      <c r="N431" s="152"/>
      <c r="O431" s="154">
        <v>5</v>
      </c>
      <c r="P431" s="155">
        <v>63505</v>
      </c>
      <c r="Q431" s="155">
        <v>0</v>
      </c>
      <c r="R431" s="155">
        <v>0</v>
      </c>
      <c r="S431" s="155">
        <v>4690</v>
      </c>
      <c r="T431" s="112">
        <v>68200</v>
      </c>
      <c r="U431" s="156"/>
      <c r="V431" s="157">
        <v>0</v>
      </c>
      <c r="W431" s="155">
        <v>0</v>
      </c>
      <c r="X431" s="155">
        <v>0.09</v>
      </c>
      <c r="Y431" s="155">
        <v>1.0047342429049524E-2</v>
      </c>
      <c r="Z431" s="155">
        <v>0</v>
      </c>
      <c r="AA431" s="158"/>
      <c r="AB431" s="157">
        <v>1</v>
      </c>
      <c r="AC431" s="157">
        <v>0</v>
      </c>
      <c r="AD431" s="155">
        <v>0</v>
      </c>
      <c r="AE431" s="155">
        <v>0</v>
      </c>
      <c r="AF431" s="155">
        <v>0</v>
      </c>
      <c r="AG431" s="159"/>
    </row>
    <row r="432" spans="1:33" ht="12.6" customHeight="1" x14ac:dyDescent="0.25">
      <c r="A432" s="104">
        <v>464</v>
      </c>
      <c r="B432" s="102">
        <v>464168258</v>
      </c>
      <c r="C432" s="103" t="s">
        <v>523</v>
      </c>
      <c r="D432" s="104">
        <v>168</v>
      </c>
      <c r="E432" s="103" t="s">
        <v>200</v>
      </c>
      <c r="F432" s="104">
        <v>258</v>
      </c>
      <c r="G432" s="161" t="s">
        <v>290</v>
      </c>
      <c r="H432" s="152"/>
      <c r="I432" s="153">
        <v>9892</v>
      </c>
      <c r="J432" s="153">
        <v>2192</v>
      </c>
      <c r="K432" s="153">
        <v>0</v>
      </c>
      <c r="L432" s="153">
        <v>937.65</v>
      </c>
      <c r="M432" s="153">
        <v>13021.65</v>
      </c>
      <c r="N432" s="152"/>
      <c r="O432" s="154">
        <v>13</v>
      </c>
      <c r="P432" s="155">
        <v>157092</v>
      </c>
      <c r="Q432" s="155">
        <v>0</v>
      </c>
      <c r="R432" s="155">
        <v>0</v>
      </c>
      <c r="S432" s="155">
        <v>12186</v>
      </c>
      <c r="T432" s="112">
        <v>169291</v>
      </c>
      <c r="U432" s="156"/>
      <c r="V432" s="157">
        <v>0</v>
      </c>
      <c r="W432" s="155">
        <v>0</v>
      </c>
      <c r="X432" s="155">
        <v>0.09</v>
      </c>
      <c r="Y432" s="155">
        <v>9.1580522531910263E-2</v>
      </c>
      <c r="Z432" s="155">
        <v>0</v>
      </c>
      <c r="AA432" s="158"/>
      <c r="AB432" s="157">
        <v>8</v>
      </c>
      <c r="AC432" s="157">
        <v>0.31917219143590542</v>
      </c>
      <c r="AD432" s="155">
        <v>4152</v>
      </c>
      <c r="AE432" s="155">
        <v>0</v>
      </c>
      <c r="AF432" s="155">
        <v>0</v>
      </c>
      <c r="AG432" s="159"/>
    </row>
    <row r="433" spans="1:33" ht="12.6" customHeight="1" x14ac:dyDescent="0.25">
      <c r="A433" s="104">
        <v>464</v>
      </c>
      <c r="B433" s="102">
        <v>464168262</v>
      </c>
      <c r="C433" s="103" t="s">
        <v>523</v>
      </c>
      <c r="D433" s="104">
        <v>168</v>
      </c>
      <c r="E433" s="103" t="s">
        <v>200</v>
      </c>
      <c r="F433" s="104">
        <v>262</v>
      </c>
      <c r="G433" s="161" t="s">
        <v>294</v>
      </c>
      <c r="H433" s="152"/>
      <c r="I433" s="153">
        <v>11379.205712709654</v>
      </c>
      <c r="J433" s="153">
        <v>4288</v>
      </c>
      <c r="K433" s="153">
        <v>0</v>
      </c>
      <c r="L433" s="153">
        <v>937.65</v>
      </c>
      <c r="M433" s="153">
        <v>16604.855712709654</v>
      </c>
      <c r="N433" s="152"/>
      <c r="O433" s="154">
        <v>1</v>
      </c>
      <c r="P433" s="155">
        <v>15667</v>
      </c>
      <c r="Q433" s="155">
        <v>0</v>
      </c>
      <c r="R433" s="155">
        <v>0</v>
      </c>
      <c r="S433" s="155">
        <v>938</v>
      </c>
      <c r="T433" s="112">
        <v>16606</v>
      </c>
      <c r="U433" s="156"/>
      <c r="V433" s="157">
        <v>0</v>
      </c>
      <c r="W433" s="155">
        <v>0</v>
      </c>
      <c r="X433" s="155">
        <v>0.09</v>
      </c>
      <c r="Y433" s="155">
        <v>7.200942321816918E-2</v>
      </c>
      <c r="Z433" s="155">
        <v>0</v>
      </c>
      <c r="AA433" s="158"/>
      <c r="AB433" s="157">
        <v>0</v>
      </c>
      <c r="AC433" s="157">
        <v>0</v>
      </c>
      <c r="AD433" s="155">
        <v>0</v>
      </c>
      <c r="AE433" s="155">
        <v>0</v>
      </c>
      <c r="AF433" s="155">
        <v>0</v>
      </c>
      <c r="AG433" s="159"/>
    </row>
    <row r="434" spans="1:33" ht="12.6" customHeight="1" x14ac:dyDescent="0.25">
      <c r="A434" s="104">
        <v>464</v>
      </c>
      <c r="B434" s="102">
        <v>464168291</v>
      </c>
      <c r="C434" s="103" t="s">
        <v>523</v>
      </c>
      <c r="D434" s="104">
        <v>168</v>
      </c>
      <c r="E434" s="103" t="s">
        <v>200</v>
      </c>
      <c r="F434" s="104">
        <v>291</v>
      </c>
      <c r="G434" s="161" t="s">
        <v>323</v>
      </c>
      <c r="H434" s="152"/>
      <c r="I434" s="153">
        <v>8984</v>
      </c>
      <c r="J434" s="153">
        <v>4950</v>
      </c>
      <c r="K434" s="153">
        <v>0</v>
      </c>
      <c r="L434" s="153">
        <v>937.65</v>
      </c>
      <c r="M434" s="153">
        <v>14871.65</v>
      </c>
      <c r="N434" s="152"/>
      <c r="O434" s="154">
        <v>41</v>
      </c>
      <c r="P434" s="155">
        <v>571294</v>
      </c>
      <c r="Q434" s="155">
        <v>0</v>
      </c>
      <c r="R434" s="155">
        <v>0</v>
      </c>
      <c r="S434" s="155">
        <v>38458</v>
      </c>
      <c r="T434" s="112">
        <v>609793</v>
      </c>
      <c r="U434" s="156"/>
      <c r="V434" s="157">
        <v>0</v>
      </c>
      <c r="W434" s="155">
        <v>0</v>
      </c>
      <c r="X434" s="155">
        <v>0.09</v>
      </c>
      <c r="Y434" s="155">
        <v>2.082182659898053E-2</v>
      </c>
      <c r="Z434" s="155">
        <v>0</v>
      </c>
      <c r="AA434" s="158"/>
      <c r="AB434" s="157">
        <v>1</v>
      </c>
      <c r="AC434" s="157">
        <v>0</v>
      </c>
      <c r="AD434" s="155">
        <v>0</v>
      </c>
      <c r="AE434" s="155">
        <v>0</v>
      </c>
      <c r="AF434" s="155">
        <v>0</v>
      </c>
      <c r="AG434" s="159"/>
    </row>
    <row r="435" spans="1:33" ht="12.6" customHeight="1" x14ac:dyDescent="0.25">
      <c r="A435" s="104">
        <v>466</v>
      </c>
      <c r="B435" s="102">
        <v>466700096</v>
      </c>
      <c r="C435" s="103" t="s">
        <v>524</v>
      </c>
      <c r="D435" s="104">
        <v>700</v>
      </c>
      <c r="E435" s="103" t="s">
        <v>417</v>
      </c>
      <c r="F435" s="104">
        <v>96</v>
      </c>
      <c r="G435" s="161" t="s">
        <v>128</v>
      </c>
      <c r="H435" s="152"/>
      <c r="I435" s="153">
        <v>10556</v>
      </c>
      <c r="J435" s="153">
        <v>5781</v>
      </c>
      <c r="K435" s="153">
        <v>0</v>
      </c>
      <c r="L435" s="153">
        <v>937.65</v>
      </c>
      <c r="M435" s="153">
        <v>17274.650000000001</v>
      </c>
      <c r="N435" s="152"/>
      <c r="O435" s="154">
        <v>1</v>
      </c>
      <c r="P435" s="155">
        <v>16337</v>
      </c>
      <c r="Q435" s="155">
        <v>0</v>
      </c>
      <c r="R435" s="155">
        <v>0</v>
      </c>
      <c r="S435" s="155">
        <v>938</v>
      </c>
      <c r="T435" s="112">
        <v>17276</v>
      </c>
      <c r="U435" s="156"/>
      <c r="V435" s="157">
        <v>0</v>
      </c>
      <c r="W435" s="155">
        <v>0</v>
      </c>
      <c r="X435" s="155">
        <v>0.09</v>
      </c>
      <c r="Y435" s="155">
        <v>3.1649991032071875E-2</v>
      </c>
      <c r="Z435" s="155">
        <v>0</v>
      </c>
      <c r="AA435" s="158"/>
      <c r="AB435" s="157">
        <v>1</v>
      </c>
      <c r="AC435" s="157">
        <v>0</v>
      </c>
      <c r="AD435" s="155">
        <v>0</v>
      </c>
      <c r="AE435" s="155">
        <v>0</v>
      </c>
      <c r="AF435" s="155">
        <v>0</v>
      </c>
      <c r="AG435" s="159"/>
    </row>
    <row r="436" spans="1:33" ht="12.6" customHeight="1" x14ac:dyDescent="0.25">
      <c r="A436" s="104">
        <v>466</v>
      </c>
      <c r="B436" s="102">
        <v>466700700</v>
      </c>
      <c r="C436" s="103" t="s">
        <v>524</v>
      </c>
      <c r="D436" s="104">
        <v>700</v>
      </c>
      <c r="E436" s="103" t="s">
        <v>417</v>
      </c>
      <c r="F436" s="104">
        <v>700</v>
      </c>
      <c r="G436" s="161" t="s">
        <v>417</v>
      </c>
      <c r="H436" s="152"/>
      <c r="I436" s="153">
        <v>12285</v>
      </c>
      <c r="J436" s="153">
        <v>14373</v>
      </c>
      <c r="K436" s="153">
        <v>0</v>
      </c>
      <c r="L436" s="153">
        <v>937.65</v>
      </c>
      <c r="M436" s="153">
        <v>27595.65</v>
      </c>
      <c r="N436" s="152"/>
      <c r="O436" s="154">
        <v>27</v>
      </c>
      <c r="P436" s="155">
        <v>719766</v>
      </c>
      <c r="Q436" s="155">
        <v>0</v>
      </c>
      <c r="R436" s="155">
        <v>0</v>
      </c>
      <c r="S436" s="155">
        <v>25326</v>
      </c>
      <c r="T436" s="112">
        <v>745119</v>
      </c>
      <c r="U436" s="156"/>
      <c r="V436" s="157">
        <v>0</v>
      </c>
      <c r="W436" s="155">
        <v>0</v>
      </c>
      <c r="X436" s="155">
        <v>0.09</v>
      </c>
      <c r="Y436" s="155">
        <v>3.580156362622583E-2</v>
      </c>
      <c r="Z436" s="155">
        <v>0</v>
      </c>
      <c r="AA436" s="158"/>
      <c r="AB436" s="157">
        <v>8</v>
      </c>
      <c r="AC436" s="157">
        <v>0</v>
      </c>
      <c r="AD436" s="155">
        <v>0</v>
      </c>
      <c r="AE436" s="155">
        <v>0</v>
      </c>
      <c r="AF436" s="155">
        <v>0</v>
      </c>
      <c r="AG436" s="159"/>
    </row>
    <row r="437" spans="1:33" ht="12.6" customHeight="1" x14ac:dyDescent="0.25">
      <c r="A437" s="104">
        <v>466</v>
      </c>
      <c r="B437" s="102">
        <v>466774089</v>
      </c>
      <c r="C437" s="103" t="s">
        <v>524</v>
      </c>
      <c r="D437" s="104">
        <v>774</v>
      </c>
      <c r="E437" s="103" t="s">
        <v>440</v>
      </c>
      <c r="F437" s="104">
        <v>89</v>
      </c>
      <c r="G437" s="161" t="s">
        <v>121</v>
      </c>
      <c r="H437" s="152"/>
      <c r="I437" s="153">
        <v>10903</v>
      </c>
      <c r="J437" s="153">
        <v>17274</v>
      </c>
      <c r="K437" s="153">
        <v>0</v>
      </c>
      <c r="L437" s="153">
        <v>937.65</v>
      </c>
      <c r="M437" s="153">
        <v>29114.65</v>
      </c>
      <c r="N437" s="152"/>
      <c r="O437" s="154">
        <v>31</v>
      </c>
      <c r="P437" s="155">
        <v>873487</v>
      </c>
      <c r="Q437" s="155">
        <v>0</v>
      </c>
      <c r="R437" s="155">
        <v>0</v>
      </c>
      <c r="S437" s="155">
        <v>29078</v>
      </c>
      <c r="T437" s="112">
        <v>902596</v>
      </c>
      <c r="U437" s="156"/>
      <c r="V437" s="157">
        <v>0</v>
      </c>
      <c r="W437" s="155">
        <v>0</v>
      </c>
      <c r="X437" s="155">
        <v>0.09</v>
      </c>
      <c r="Y437" s="155">
        <v>7.4073554268452454E-2</v>
      </c>
      <c r="Z437" s="155">
        <v>0</v>
      </c>
      <c r="AA437" s="158"/>
      <c r="AB437" s="157">
        <v>14</v>
      </c>
      <c r="AC437" s="157">
        <v>0</v>
      </c>
      <c r="AD437" s="155">
        <v>0</v>
      </c>
      <c r="AE437" s="155">
        <v>0</v>
      </c>
      <c r="AF437" s="155">
        <v>0</v>
      </c>
      <c r="AG437" s="159"/>
    </row>
    <row r="438" spans="1:33" ht="12.6" customHeight="1" x14ac:dyDescent="0.25">
      <c r="A438" s="104">
        <v>466</v>
      </c>
      <c r="B438" s="102">
        <v>466774096</v>
      </c>
      <c r="C438" s="103" t="s">
        <v>524</v>
      </c>
      <c r="D438" s="104">
        <v>774</v>
      </c>
      <c r="E438" s="103" t="s">
        <v>440</v>
      </c>
      <c r="F438" s="104">
        <v>96</v>
      </c>
      <c r="G438" s="161" t="s">
        <v>128</v>
      </c>
      <c r="H438" s="152"/>
      <c r="I438" s="153">
        <v>11494.50871795174</v>
      </c>
      <c r="J438" s="153">
        <v>6295</v>
      </c>
      <c r="K438" s="153">
        <v>0</v>
      </c>
      <c r="L438" s="153">
        <v>937.65</v>
      </c>
      <c r="M438" s="153">
        <v>18727.158717951741</v>
      </c>
      <c r="N438" s="152"/>
      <c r="O438" s="154">
        <v>1</v>
      </c>
      <c r="P438" s="155">
        <v>17790</v>
      </c>
      <c r="Q438" s="155">
        <v>0</v>
      </c>
      <c r="R438" s="155">
        <v>0</v>
      </c>
      <c r="S438" s="155">
        <v>938</v>
      </c>
      <c r="T438" s="112">
        <v>18729</v>
      </c>
      <c r="U438" s="156"/>
      <c r="V438" s="157">
        <v>0</v>
      </c>
      <c r="W438" s="155">
        <v>0</v>
      </c>
      <c r="X438" s="155">
        <v>0.09</v>
      </c>
      <c r="Y438" s="155">
        <v>3.1649991032071875E-2</v>
      </c>
      <c r="Z438" s="155">
        <v>0</v>
      </c>
      <c r="AA438" s="158"/>
      <c r="AB438" s="157">
        <v>0</v>
      </c>
      <c r="AC438" s="157">
        <v>0</v>
      </c>
      <c r="AD438" s="155">
        <v>0</v>
      </c>
      <c r="AE438" s="155">
        <v>0</v>
      </c>
      <c r="AF438" s="155">
        <v>0</v>
      </c>
      <c r="AG438" s="159"/>
    </row>
    <row r="439" spans="1:33" ht="12.6" customHeight="1" x14ac:dyDescent="0.25">
      <c r="A439" s="104">
        <v>466</v>
      </c>
      <c r="B439" s="102">
        <v>466774221</v>
      </c>
      <c r="C439" s="103" t="s">
        <v>524</v>
      </c>
      <c r="D439" s="104">
        <v>774</v>
      </c>
      <c r="E439" s="103" t="s">
        <v>440</v>
      </c>
      <c r="F439" s="104">
        <v>221</v>
      </c>
      <c r="G439" s="161" t="s">
        <v>253</v>
      </c>
      <c r="H439" s="152"/>
      <c r="I439" s="153">
        <v>11176</v>
      </c>
      <c r="J439" s="153">
        <v>13967</v>
      </c>
      <c r="K439" s="153">
        <v>0</v>
      </c>
      <c r="L439" s="153">
        <v>937.65</v>
      </c>
      <c r="M439" s="153">
        <v>26080.65</v>
      </c>
      <c r="N439" s="152"/>
      <c r="O439" s="154">
        <v>35</v>
      </c>
      <c r="P439" s="155">
        <v>880005</v>
      </c>
      <c r="Q439" s="155">
        <v>0</v>
      </c>
      <c r="R439" s="155">
        <v>0</v>
      </c>
      <c r="S439" s="155">
        <v>32830</v>
      </c>
      <c r="T439" s="112">
        <v>912870</v>
      </c>
      <c r="U439" s="156"/>
      <c r="V439" s="157">
        <v>0</v>
      </c>
      <c r="W439" s="155">
        <v>0</v>
      </c>
      <c r="X439" s="155">
        <v>0.09</v>
      </c>
      <c r="Y439" s="155">
        <v>8.2781839462376855E-2</v>
      </c>
      <c r="Z439" s="155">
        <v>0</v>
      </c>
      <c r="AA439" s="158"/>
      <c r="AB439" s="157">
        <v>13</v>
      </c>
      <c r="AC439" s="157">
        <v>0</v>
      </c>
      <c r="AD439" s="155">
        <v>0</v>
      </c>
      <c r="AE439" s="155">
        <v>0</v>
      </c>
      <c r="AF439" s="155">
        <v>0</v>
      </c>
      <c r="AG439" s="159"/>
    </row>
    <row r="440" spans="1:33" ht="12.6" customHeight="1" x14ac:dyDescent="0.25">
      <c r="A440" s="104">
        <v>466</v>
      </c>
      <c r="B440" s="102">
        <v>466774296</v>
      </c>
      <c r="C440" s="103" t="s">
        <v>524</v>
      </c>
      <c r="D440" s="104">
        <v>774</v>
      </c>
      <c r="E440" s="103" t="s">
        <v>440</v>
      </c>
      <c r="F440" s="104">
        <v>296</v>
      </c>
      <c r="G440" s="161" t="s">
        <v>328</v>
      </c>
      <c r="H440" s="152"/>
      <c r="I440" s="153">
        <v>10977</v>
      </c>
      <c r="J440" s="153">
        <v>14455</v>
      </c>
      <c r="K440" s="153">
        <v>0</v>
      </c>
      <c r="L440" s="153">
        <v>937.65</v>
      </c>
      <c r="M440" s="153">
        <v>26369.65</v>
      </c>
      <c r="N440" s="152"/>
      <c r="O440" s="154">
        <v>32</v>
      </c>
      <c r="P440" s="155">
        <v>813824</v>
      </c>
      <c r="Q440" s="155">
        <v>0</v>
      </c>
      <c r="R440" s="155">
        <v>0</v>
      </c>
      <c r="S440" s="155">
        <v>30016</v>
      </c>
      <c r="T440" s="112">
        <v>843872</v>
      </c>
      <c r="U440" s="156"/>
      <c r="V440" s="157">
        <v>0</v>
      </c>
      <c r="W440" s="155">
        <v>0</v>
      </c>
      <c r="X440" s="155">
        <v>0.09</v>
      </c>
      <c r="Y440" s="155">
        <v>8.4911754972644082E-2</v>
      </c>
      <c r="Z440" s="155">
        <v>0</v>
      </c>
      <c r="AA440" s="158"/>
      <c r="AB440" s="157">
        <v>9</v>
      </c>
      <c r="AC440" s="157">
        <v>0</v>
      </c>
      <c r="AD440" s="155">
        <v>0</v>
      </c>
      <c r="AE440" s="155">
        <v>0</v>
      </c>
      <c r="AF440" s="155">
        <v>0</v>
      </c>
      <c r="AG440" s="159"/>
    </row>
    <row r="441" spans="1:33" ht="12.6" customHeight="1" x14ac:dyDescent="0.25">
      <c r="A441" s="104">
        <v>466</v>
      </c>
      <c r="B441" s="102">
        <v>466774774</v>
      </c>
      <c r="C441" s="103" t="s">
        <v>524</v>
      </c>
      <c r="D441" s="104">
        <v>774</v>
      </c>
      <c r="E441" s="103" t="s">
        <v>440</v>
      </c>
      <c r="F441" s="104">
        <v>774</v>
      </c>
      <c r="G441" s="161" t="s">
        <v>440</v>
      </c>
      <c r="H441" s="152"/>
      <c r="I441" s="153">
        <v>10295</v>
      </c>
      <c r="J441" s="153">
        <v>19662</v>
      </c>
      <c r="K441" s="153">
        <v>0</v>
      </c>
      <c r="L441" s="153">
        <v>937.65</v>
      </c>
      <c r="M441" s="153">
        <v>30894.65</v>
      </c>
      <c r="N441" s="152"/>
      <c r="O441" s="154">
        <v>45</v>
      </c>
      <c r="P441" s="155">
        <v>1348065</v>
      </c>
      <c r="Q441" s="155">
        <v>0</v>
      </c>
      <c r="R441" s="155">
        <v>0</v>
      </c>
      <c r="S441" s="155">
        <v>42190</v>
      </c>
      <c r="T441" s="112">
        <v>1390300</v>
      </c>
      <c r="U441" s="156"/>
      <c r="V441" s="157">
        <v>0</v>
      </c>
      <c r="W441" s="155">
        <v>0</v>
      </c>
      <c r="X441" s="155">
        <v>0.09</v>
      </c>
      <c r="Y441" s="155">
        <v>0.10915253732633269</v>
      </c>
      <c r="Z441" s="155">
        <v>0</v>
      </c>
      <c r="AA441" s="158"/>
      <c r="AB441" s="157">
        <v>20</v>
      </c>
      <c r="AC441" s="157">
        <v>7.8959610174545061</v>
      </c>
      <c r="AD441" s="155">
        <v>243940</v>
      </c>
      <c r="AE441" s="155">
        <v>0</v>
      </c>
      <c r="AF441" s="155">
        <v>0</v>
      </c>
      <c r="AG441" s="159"/>
    </row>
    <row r="442" spans="1:33" ht="12.6" customHeight="1" x14ac:dyDescent="0.25">
      <c r="A442" s="104">
        <v>469</v>
      </c>
      <c r="B442" s="102">
        <v>469035018</v>
      </c>
      <c r="C442" s="103" t="s">
        <v>525</v>
      </c>
      <c r="D442" s="104">
        <v>35</v>
      </c>
      <c r="E442" s="103" t="s">
        <v>67</v>
      </c>
      <c r="F442" s="104">
        <v>18</v>
      </c>
      <c r="G442" s="161" t="s">
        <v>50</v>
      </c>
      <c r="H442" s="152"/>
      <c r="I442" s="153">
        <v>11818.706982097145</v>
      </c>
      <c r="J442" s="153">
        <v>7359</v>
      </c>
      <c r="K442" s="153">
        <v>0</v>
      </c>
      <c r="L442" s="153">
        <v>937.65</v>
      </c>
      <c r="M442" s="153">
        <v>20115.356982097146</v>
      </c>
      <c r="N442" s="152"/>
      <c r="O442" s="154">
        <v>1</v>
      </c>
      <c r="P442" s="155">
        <v>19178</v>
      </c>
      <c r="Q442" s="155">
        <v>0</v>
      </c>
      <c r="R442" s="155">
        <v>0</v>
      </c>
      <c r="S442" s="155">
        <v>938</v>
      </c>
      <c r="T442" s="112">
        <v>20117</v>
      </c>
      <c r="U442" s="156"/>
      <c r="V442" s="157">
        <v>0</v>
      </c>
      <c r="W442" s="155">
        <v>0</v>
      </c>
      <c r="X442" s="155">
        <v>0.09</v>
      </c>
      <c r="Y442" s="155">
        <v>2.6082479157529256E-2</v>
      </c>
      <c r="Z442" s="155">
        <v>0</v>
      </c>
      <c r="AA442" s="158"/>
      <c r="AB442" s="157">
        <v>0</v>
      </c>
      <c r="AC442" s="157">
        <v>0</v>
      </c>
      <c r="AD442" s="155">
        <v>0</v>
      </c>
      <c r="AE442" s="155">
        <v>0</v>
      </c>
      <c r="AF442" s="155">
        <v>0</v>
      </c>
      <c r="AG442" s="159"/>
    </row>
    <row r="443" spans="1:33" ht="12.6" customHeight="1" x14ac:dyDescent="0.25">
      <c r="A443" s="104">
        <v>469</v>
      </c>
      <c r="B443" s="102">
        <v>469035035</v>
      </c>
      <c r="C443" s="103" t="s">
        <v>525</v>
      </c>
      <c r="D443" s="104">
        <v>35</v>
      </c>
      <c r="E443" s="103" t="s">
        <v>67</v>
      </c>
      <c r="F443" s="104">
        <v>35</v>
      </c>
      <c r="G443" s="161" t="s">
        <v>67</v>
      </c>
      <c r="H443" s="152"/>
      <c r="I443" s="153">
        <v>13964</v>
      </c>
      <c r="J443" s="153">
        <v>5009</v>
      </c>
      <c r="K443" s="153">
        <v>0</v>
      </c>
      <c r="L443" s="153">
        <v>937.65</v>
      </c>
      <c r="M443" s="153">
        <v>19910.650000000001</v>
      </c>
      <c r="N443" s="152"/>
      <c r="O443" s="154">
        <v>1199</v>
      </c>
      <c r="P443" s="155">
        <v>22748627</v>
      </c>
      <c r="Q443" s="155">
        <v>0</v>
      </c>
      <c r="R443" s="155">
        <v>0</v>
      </c>
      <c r="S443" s="155">
        <v>1124662</v>
      </c>
      <c r="T443" s="112">
        <v>23874488</v>
      </c>
      <c r="U443" s="156"/>
      <c r="V443" s="157">
        <v>0</v>
      </c>
      <c r="W443" s="155">
        <v>0</v>
      </c>
      <c r="X443" s="155">
        <v>0.09</v>
      </c>
      <c r="Y443" s="155">
        <v>0.15529279493918327</v>
      </c>
      <c r="Z443" s="155">
        <v>0</v>
      </c>
      <c r="AA443" s="158"/>
      <c r="AB443" s="157">
        <v>0</v>
      </c>
      <c r="AC443" s="157">
        <v>0</v>
      </c>
      <c r="AD443" s="155">
        <v>0</v>
      </c>
      <c r="AE443" s="155">
        <v>0</v>
      </c>
      <c r="AF443" s="155">
        <v>0</v>
      </c>
      <c r="AG443" s="159"/>
    </row>
    <row r="444" spans="1:33" ht="12.6" customHeight="1" x14ac:dyDescent="0.25">
      <c r="A444" s="104">
        <v>469</v>
      </c>
      <c r="B444" s="102">
        <v>469035044</v>
      </c>
      <c r="C444" s="103" t="s">
        <v>525</v>
      </c>
      <c r="D444" s="104">
        <v>35</v>
      </c>
      <c r="E444" s="103" t="s">
        <v>67</v>
      </c>
      <c r="F444" s="104">
        <v>44</v>
      </c>
      <c r="G444" s="161" t="s">
        <v>76</v>
      </c>
      <c r="H444" s="152"/>
      <c r="I444" s="153">
        <v>14330</v>
      </c>
      <c r="J444" s="153">
        <v>61</v>
      </c>
      <c r="K444" s="153">
        <v>0</v>
      </c>
      <c r="L444" s="153">
        <v>937.65</v>
      </c>
      <c r="M444" s="153">
        <v>15328.65</v>
      </c>
      <c r="N444" s="152"/>
      <c r="O444" s="154">
        <v>5</v>
      </c>
      <c r="P444" s="155">
        <v>71955</v>
      </c>
      <c r="Q444" s="155">
        <v>0</v>
      </c>
      <c r="R444" s="155">
        <v>0</v>
      </c>
      <c r="S444" s="155">
        <v>4690</v>
      </c>
      <c r="T444" s="112">
        <v>76650</v>
      </c>
      <c r="U444" s="156"/>
      <c r="V444" s="157">
        <v>0</v>
      </c>
      <c r="W444" s="155">
        <v>0</v>
      </c>
      <c r="X444" s="155">
        <v>0.09</v>
      </c>
      <c r="Y444" s="155">
        <v>6.5659390812220414E-2</v>
      </c>
      <c r="Z444" s="155">
        <v>0</v>
      </c>
      <c r="AA444" s="158"/>
      <c r="AB444" s="157">
        <v>0</v>
      </c>
      <c r="AC444" s="157">
        <v>0</v>
      </c>
      <c r="AD444" s="155">
        <v>0</v>
      </c>
      <c r="AE444" s="155">
        <v>0</v>
      </c>
      <c r="AF444" s="155">
        <v>0</v>
      </c>
      <c r="AG444" s="159"/>
    </row>
    <row r="445" spans="1:33" ht="12.6" customHeight="1" x14ac:dyDescent="0.25">
      <c r="A445" s="104">
        <v>469</v>
      </c>
      <c r="B445" s="102">
        <v>469035073</v>
      </c>
      <c r="C445" s="103" t="s">
        <v>525</v>
      </c>
      <c r="D445" s="104">
        <v>35</v>
      </c>
      <c r="E445" s="103" t="s">
        <v>67</v>
      </c>
      <c r="F445" s="104">
        <v>73</v>
      </c>
      <c r="G445" s="161" t="s">
        <v>105</v>
      </c>
      <c r="H445" s="152"/>
      <c r="I445" s="153">
        <v>16181</v>
      </c>
      <c r="J445" s="153">
        <v>10613</v>
      </c>
      <c r="K445" s="153">
        <v>0</v>
      </c>
      <c r="L445" s="153">
        <v>937.65</v>
      </c>
      <c r="M445" s="153">
        <v>27731.65</v>
      </c>
      <c r="N445" s="152"/>
      <c r="O445" s="154">
        <v>1</v>
      </c>
      <c r="P445" s="155">
        <v>26794</v>
      </c>
      <c r="Q445" s="155">
        <v>0</v>
      </c>
      <c r="R445" s="155">
        <v>0</v>
      </c>
      <c r="S445" s="155">
        <v>938</v>
      </c>
      <c r="T445" s="112">
        <v>27733</v>
      </c>
      <c r="U445" s="156"/>
      <c r="V445" s="157">
        <v>0</v>
      </c>
      <c r="W445" s="155">
        <v>0</v>
      </c>
      <c r="X445" s="155">
        <v>0.09</v>
      </c>
      <c r="Y445" s="155">
        <v>1.0550246967972254E-2</v>
      </c>
      <c r="Z445" s="155">
        <v>0</v>
      </c>
      <c r="AA445" s="158"/>
      <c r="AB445" s="157">
        <v>0</v>
      </c>
      <c r="AC445" s="157">
        <v>0</v>
      </c>
      <c r="AD445" s="155">
        <v>0</v>
      </c>
      <c r="AE445" s="155">
        <v>0</v>
      </c>
      <c r="AF445" s="155">
        <v>0</v>
      </c>
      <c r="AG445" s="159"/>
    </row>
    <row r="446" spans="1:33" ht="12.6" customHeight="1" x14ac:dyDescent="0.25">
      <c r="A446" s="104">
        <v>469</v>
      </c>
      <c r="B446" s="102">
        <v>469035093</v>
      </c>
      <c r="C446" s="103" t="s">
        <v>525</v>
      </c>
      <c r="D446" s="104">
        <v>35</v>
      </c>
      <c r="E446" s="103" t="s">
        <v>67</v>
      </c>
      <c r="F446" s="104">
        <v>93</v>
      </c>
      <c r="G446" s="161" t="s">
        <v>125</v>
      </c>
      <c r="H446" s="152"/>
      <c r="I446" s="153">
        <v>11260</v>
      </c>
      <c r="J446" s="153">
        <v>451</v>
      </c>
      <c r="K446" s="153">
        <v>0</v>
      </c>
      <c r="L446" s="153">
        <v>937.65</v>
      </c>
      <c r="M446" s="153">
        <v>12648.65</v>
      </c>
      <c r="N446" s="152"/>
      <c r="O446" s="154">
        <v>1</v>
      </c>
      <c r="P446" s="155">
        <v>11711</v>
      </c>
      <c r="Q446" s="155">
        <v>0</v>
      </c>
      <c r="R446" s="155">
        <v>0</v>
      </c>
      <c r="S446" s="155">
        <v>938</v>
      </c>
      <c r="T446" s="112">
        <v>12650</v>
      </c>
      <c r="U446" s="156"/>
      <c r="V446" s="157">
        <v>0</v>
      </c>
      <c r="W446" s="155">
        <v>0</v>
      </c>
      <c r="X446" s="155">
        <v>0.09</v>
      </c>
      <c r="Y446" s="155">
        <v>7.5367734393470748E-2</v>
      </c>
      <c r="Z446" s="155">
        <v>0</v>
      </c>
      <c r="AA446" s="158"/>
      <c r="AB446" s="157">
        <v>0</v>
      </c>
      <c r="AC446" s="157">
        <v>0</v>
      </c>
      <c r="AD446" s="155">
        <v>0</v>
      </c>
      <c r="AE446" s="155">
        <v>0</v>
      </c>
      <c r="AF446" s="155">
        <v>0</v>
      </c>
      <c r="AG446" s="159"/>
    </row>
    <row r="447" spans="1:33" ht="12.6" customHeight="1" x14ac:dyDescent="0.25">
      <c r="A447" s="104">
        <v>469</v>
      </c>
      <c r="B447" s="102">
        <v>469035163</v>
      </c>
      <c r="C447" s="103" t="s">
        <v>525</v>
      </c>
      <c r="D447" s="104">
        <v>35</v>
      </c>
      <c r="E447" s="103" t="s">
        <v>67</v>
      </c>
      <c r="F447" s="104">
        <v>163</v>
      </c>
      <c r="G447" s="161" t="s">
        <v>195</v>
      </c>
      <c r="H447" s="152"/>
      <c r="I447" s="153">
        <v>16181</v>
      </c>
      <c r="J447" s="153">
        <v>13</v>
      </c>
      <c r="K447" s="153">
        <v>0</v>
      </c>
      <c r="L447" s="153">
        <v>937.65</v>
      </c>
      <c r="M447" s="153">
        <v>17131.650000000001</v>
      </c>
      <c r="N447" s="152"/>
      <c r="O447" s="154">
        <v>1</v>
      </c>
      <c r="P447" s="155">
        <v>16194</v>
      </c>
      <c r="Q447" s="155">
        <v>0</v>
      </c>
      <c r="R447" s="155">
        <v>0</v>
      </c>
      <c r="S447" s="155">
        <v>938</v>
      </c>
      <c r="T447" s="112">
        <v>17133</v>
      </c>
      <c r="U447" s="156"/>
      <c r="V447" s="157">
        <v>0</v>
      </c>
      <c r="W447" s="155">
        <v>0</v>
      </c>
      <c r="X447" s="155">
        <v>0.09</v>
      </c>
      <c r="Y447" s="155">
        <v>9.6888938887288042E-2</v>
      </c>
      <c r="Z447" s="155">
        <v>0</v>
      </c>
      <c r="AA447" s="158"/>
      <c r="AB447" s="157">
        <v>0</v>
      </c>
      <c r="AC447" s="157">
        <v>0</v>
      </c>
      <c r="AD447" s="155">
        <v>0</v>
      </c>
      <c r="AE447" s="155">
        <v>0</v>
      </c>
      <c r="AF447" s="155">
        <v>0</v>
      </c>
      <c r="AG447" s="159"/>
    </row>
    <row r="448" spans="1:33" ht="12.6" customHeight="1" x14ac:dyDescent="0.25">
      <c r="A448" s="104">
        <v>469</v>
      </c>
      <c r="B448" s="102">
        <v>469035165</v>
      </c>
      <c r="C448" s="103" t="s">
        <v>525</v>
      </c>
      <c r="D448" s="104">
        <v>35</v>
      </c>
      <c r="E448" s="103" t="s">
        <v>67</v>
      </c>
      <c r="F448" s="104">
        <v>165</v>
      </c>
      <c r="G448" s="161" t="s">
        <v>197</v>
      </c>
      <c r="H448" s="152"/>
      <c r="I448" s="153">
        <v>11260</v>
      </c>
      <c r="J448" s="153">
        <v>221</v>
      </c>
      <c r="K448" s="153">
        <v>0</v>
      </c>
      <c r="L448" s="153">
        <v>937.65</v>
      </c>
      <c r="M448" s="153">
        <v>12418.65</v>
      </c>
      <c r="N448" s="152"/>
      <c r="O448" s="154">
        <v>2</v>
      </c>
      <c r="P448" s="155">
        <v>22962</v>
      </c>
      <c r="Q448" s="155">
        <v>0</v>
      </c>
      <c r="R448" s="155">
        <v>0</v>
      </c>
      <c r="S448" s="155">
        <v>1876</v>
      </c>
      <c r="T448" s="112">
        <v>24840</v>
      </c>
      <c r="U448" s="156"/>
      <c r="V448" s="157">
        <v>0</v>
      </c>
      <c r="W448" s="155">
        <v>0</v>
      </c>
      <c r="X448" s="155">
        <v>0.09</v>
      </c>
      <c r="Y448" s="155">
        <v>0.10084258620050031</v>
      </c>
      <c r="Z448" s="155">
        <v>0</v>
      </c>
      <c r="AA448" s="158"/>
      <c r="AB448" s="157">
        <v>0</v>
      </c>
      <c r="AC448" s="157">
        <v>0</v>
      </c>
      <c r="AD448" s="155">
        <v>0</v>
      </c>
      <c r="AE448" s="155">
        <v>0</v>
      </c>
      <c r="AF448" s="155">
        <v>0</v>
      </c>
      <c r="AG448" s="159"/>
    </row>
    <row r="449" spans="1:33" ht="12.6" customHeight="1" x14ac:dyDescent="0.25">
      <c r="A449" s="104">
        <v>469</v>
      </c>
      <c r="B449" s="102">
        <v>469035176</v>
      </c>
      <c r="C449" s="103" t="s">
        <v>525</v>
      </c>
      <c r="D449" s="104">
        <v>35</v>
      </c>
      <c r="E449" s="103" t="s">
        <v>67</v>
      </c>
      <c r="F449" s="104">
        <v>176</v>
      </c>
      <c r="G449" s="161" t="s">
        <v>208</v>
      </c>
      <c r="H449" s="152"/>
      <c r="I449" s="153">
        <v>12642.869099404985</v>
      </c>
      <c r="J449" s="153">
        <v>4528</v>
      </c>
      <c r="K449" s="153">
        <v>0</v>
      </c>
      <c r="L449" s="153">
        <v>937.65</v>
      </c>
      <c r="M449" s="153">
        <v>18108.519099404984</v>
      </c>
      <c r="N449" s="152"/>
      <c r="O449" s="154">
        <v>2</v>
      </c>
      <c r="P449" s="155">
        <v>34342</v>
      </c>
      <c r="Q449" s="155">
        <v>0</v>
      </c>
      <c r="R449" s="155">
        <v>0</v>
      </c>
      <c r="S449" s="155">
        <v>1876</v>
      </c>
      <c r="T449" s="112">
        <v>36220</v>
      </c>
      <c r="U449" s="156"/>
      <c r="V449" s="157">
        <v>0</v>
      </c>
      <c r="W449" s="155">
        <v>0</v>
      </c>
      <c r="X449" s="155">
        <v>0.09</v>
      </c>
      <c r="Y449" s="155">
        <v>8.9950729305397215E-2</v>
      </c>
      <c r="Z449" s="155">
        <v>0</v>
      </c>
      <c r="AA449" s="158"/>
      <c r="AB449" s="157">
        <v>0</v>
      </c>
      <c r="AC449" s="157">
        <v>0</v>
      </c>
      <c r="AD449" s="155">
        <v>0</v>
      </c>
      <c r="AE449" s="155">
        <v>0</v>
      </c>
      <c r="AF449" s="155">
        <v>0</v>
      </c>
      <c r="AG449" s="159"/>
    </row>
    <row r="450" spans="1:33" ht="12.6" customHeight="1" x14ac:dyDescent="0.25">
      <c r="A450" s="104">
        <v>469</v>
      </c>
      <c r="B450" s="102">
        <v>469035207</v>
      </c>
      <c r="C450" s="103" t="s">
        <v>525</v>
      </c>
      <c r="D450" s="104">
        <v>35</v>
      </c>
      <c r="E450" s="103" t="s">
        <v>67</v>
      </c>
      <c r="F450" s="104">
        <v>207</v>
      </c>
      <c r="G450" s="161" t="s">
        <v>239</v>
      </c>
      <c r="H450" s="152"/>
      <c r="I450" s="153">
        <v>16181</v>
      </c>
      <c r="J450" s="153">
        <v>10373</v>
      </c>
      <c r="K450" s="153">
        <v>0</v>
      </c>
      <c r="L450" s="153">
        <v>937.65</v>
      </c>
      <c r="M450" s="153">
        <v>27491.65</v>
      </c>
      <c r="N450" s="152"/>
      <c r="O450" s="154">
        <v>2</v>
      </c>
      <c r="P450" s="155">
        <v>53108</v>
      </c>
      <c r="Q450" s="155">
        <v>0</v>
      </c>
      <c r="R450" s="155">
        <v>0</v>
      </c>
      <c r="S450" s="155">
        <v>1876</v>
      </c>
      <c r="T450" s="112">
        <v>54986</v>
      </c>
      <c r="U450" s="156"/>
      <c r="V450" s="157">
        <v>0</v>
      </c>
      <c r="W450" s="155">
        <v>0</v>
      </c>
      <c r="X450" s="155">
        <v>0.09</v>
      </c>
      <c r="Y450" s="155">
        <v>2.2095256706424743E-4</v>
      </c>
      <c r="Z450" s="155">
        <v>0</v>
      </c>
      <c r="AA450" s="158"/>
      <c r="AB450" s="157">
        <v>0</v>
      </c>
      <c r="AC450" s="157">
        <v>0</v>
      </c>
      <c r="AD450" s="155">
        <v>0</v>
      </c>
      <c r="AE450" s="155">
        <v>0</v>
      </c>
      <c r="AF450" s="155">
        <v>0</v>
      </c>
      <c r="AG450" s="159"/>
    </row>
    <row r="451" spans="1:33" ht="12.6" customHeight="1" x14ac:dyDescent="0.25">
      <c r="A451" s="104">
        <v>469</v>
      </c>
      <c r="B451" s="102">
        <v>469035243</v>
      </c>
      <c r="C451" s="103" t="s">
        <v>525</v>
      </c>
      <c r="D451" s="104">
        <v>35</v>
      </c>
      <c r="E451" s="103" t="s">
        <v>67</v>
      </c>
      <c r="F451" s="104">
        <v>243</v>
      </c>
      <c r="G451" s="161" t="s">
        <v>275</v>
      </c>
      <c r="H451" s="152"/>
      <c r="I451" s="153">
        <v>17081</v>
      </c>
      <c r="J451" s="153">
        <v>4038</v>
      </c>
      <c r="K451" s="153">
        <v>0</v>
      </c>
      <c r="L451" s="153">
        <v>937.65</v>
      </c>
      <c r="M451" s="153">
        <v>22056.65</v>
      </c>
      <c r="N451" s="152"/>
      <c r="O451" s="154">
        <v>2</v>
      </c>
      <c r="P451" s="155">
        <v>42238</v>
      </c>
      <c r="Q451" s="155">
        <v>0</v>
      </c>
      <c r="R451" s="155">
        <v>0</v>
      </c>
      <c r="S451" s="155">
        <v>1876</v>
      </c>
      <c r="T451" s="112">
        <v>44116</v>
      </c>
      <c r="U451" s="156"/>
      <c r="V451" s="157">
        <v>0</v>
      </c>
      <c r="W451" s="155">
        <v>0</v>
      </c>
      <c r="X451" s="155">
        <v>0.09</v>
      </c>
      <c r="Y451" s="155">
        <v>5.231940623182595E-3</v>
      </c>
      <c r="Z451" s="155">
        <v>0</v>
      </c>
      <c r="AA451" s="158"/>
      <c r="AB451" s="157">
        <v>0</v>
      </c>
      <c r="AC451" s="157">
        <v>0</v>
      </c>
      <c r="AD451" s="155">
        <v>0</v>
      </c>
      <c r="AE451" s="155">
        <v>0</v>
      </c>
      <c r="AF451" s="155">
        <v>0</v>
      </c>
      <c r="AG451" s="159"/>
    </row>
    <row r="452" spans="1:33" ht="12.6" customHeight="1" x14ac:dyDescent="0.25">
      <c r="A452" s="104">
        <v>469</v>
      </c>
      <c r="B452" s="102">
        <v>469035244</v>
      </c>
      <c r="C452" s="103" t="s">
        <v>525</v>
      </c>
      <c r="D452" s="104">
        <v>35</v>
      </c>
      <c r="E452" s="103" t="s">
        <v>67</v>
      </c>
      <c r="F452" s="104">
        <v>244</v>
      </c>
      <c r="G452" s="161" t="s">
        <v>276</v>
      </c>
      <c r="H452" s="152"/>
      <c r="I452" s="153">
        <v>12840</v>
      </c>
      <c r="J452" s="153">
        <v>4787</v>
      </c>
      <c r="K452" s="153">
        <v>0</v>
      </c>
      <c r="L452" s="153">
        <v>937.65</v>
      </c>
      <c r="M452" s="153">
        <v>18564.650000000001</v>
      </c>
      <c r="N452" s="152"/>
      <c r="O452" s="154">
        <v>6</v>
      </c>
      <c r="P452" s="155">
        <v>105762</v>
      </c>
      <c r="Q452" s="155">
        <v>0</v>
      </c>
      <c r="R452" s="155">
        <v>0</v>
      </c>
      <c r="S452" s="155">
        <v>5628</v>
      </c>
      <c r="T452" s="112">
        <v>111396</v>
      </c>
      <c r="U452" s="156"/>
      <c r="V452" s="157">
        <v>0</v>
      </c>
      <c r="W452" s="155">
        <v>0</v>
      </c>
      <c r="X452" s="155">
        <v>0.09</v>
      </c>
      <c r="Y452" s="155">
        <v>0.11956945299035214</v>
      </c>
      <c r="Z452" s="155">
        <v>0</v>
      </c>
      <c r="AA452" s="158"/>
      <c r="AB452" s="157">
        <v>2</v>
      </c>
      <c r="AC452" s="157">
        <v>1.3388634757465556</v>
      </c>
      <c r="AD452" s="155">
        <v>24856</v>
      </c>
      <c r="AE452" s="155">
        <v>0</v>
      </c>
      <c r="AF452" s="155">
        <v>0</v>
      </c>
      <c r="AG452" s="159"/>
    </row>
    <row r="453" spans="1:33" ht="12.6" customHeight="1" x14ac:dyDescent="0.25">
      <c r="A453" s="104">
        <v>469</v>
      </c>
      <c r="B453" s="102">
        <v>469035336</v>
      </c>
      <c r="C453" s="103" t="s">
        <v>525</v>
      </c>
      <c r="D453" s="104">
        <v>35</v>
      </c>
      <c r="E453" s="103" t="s">
        <v>67</v>
      </c>
      <c r="F453" s="104">
        <v>336</v>
      </c>
      <c r="G453" s="161" t="s">
        <v>368</v>
      </c>
      <c r="H453" s="152"/>
      <c r="I453" s="153">
        <v>12033.357723379762</v>
      </c>
      <c r="J453" s="153">
        <v>4022</v>
      </c>
      <c r="K453" s="153">
        <v>0</v>
      </c>
      <c r="L453" s="153">
        <v>937.65</v>
      </c>
      <c r="M453" s="153">
        <v>16993.007723379764</v>
      </c>
      <c r="N453" s="152"/>
      <c r="O453" s="154">
        <v>1</v>
      </c>
      <c r="P453" s="155">
        <v>16055</v>
      </c>
      <c r="Q453" s="155">
        <v>0</v>
      </c>
      <c r="R453" s="155">
        <v>0</v>
      </c>
      <c r="S453" s="155">
        <v>938</v>
      </c>
      <c r="T453" s="112">
        <v>16994</v>
      </c>
      <c r="U453" s="156"/>
      <c r="V453" s="157">
        <v>0</v>
      </c>
      <c r="W453" s="155">
        <v>0</v>
      </c>
      <c r="X453" s="155">
        <v>0.09</v>
      </c>
      <c r="Y453" s="155">
        <v>4.1906779458009684E-2</v>
      </c>
      <c r="Z453" s="155">
        <v>0</v>
      </c>
      <c r="AA453" s="158"/>
      <c r="AB453" s="157">
        <v>0</v>
      </c>
      <c r="AC453" s="157">
        <v>0</v>
      </c>
      <c r="AD453" s="155">
        <v>0</v>
      </c>
      <c r="AE453" s="155">
        <v>0</v>
      </c>
      <c r="AF453" s="155">
        <v>0</v>
      </c>
      <c r="AG453" s="159"/>
    </row>
    <row r="454" spans="1:33" ht="12.6" customHeight="1" x14ac:dyDescent="0.25">
      <c r="A454" s="104">
        <v>470</v>
      </c>
      <c r="B454" s="102">
        <v>470165009</v>
      </c>
      <c r="C454" s="103" t="s">
        <v>526</v>
      </c>
      <c r="D454" s="104">
        <v>165</v>
      </c>
      <c r="E454" s="103" t="s">
        <v>197</v>
      </c>
      <c r="F454" s="104">
        <v>9</v>
      </c>
      <c r="G454" s="161" t="s">
        <v>41</v>
      </c>
      <c r="H454" s="152"/>
      <c r="I454" s="153">
        <v>10392</v>
      </c>
      <c r="J454" s="153">
        <v>6861</v>
      </c>
      <c r="K454" s="153">
        <v>0</v>
      </c>
      <c r="L454" s="153">
        <v>937.65</v>
      </c>
      <c r="M454" s="153">
        <v>18190.650000000001</v>
      </c>
      <c r="N454" s="152"/>
      <c r="O454" s="154">
        <v>4</v>
      </c>
      <c r="P454" s="155">
        <v>69012</v>
      </c>
      <c r="Q454" s="155">
        <v>0</v>
      </c>
      <c r="R454" s="155">
        <v>0</v>
      </c>
      <c r="S454" s="155">
        <v>3752</v>
      </c>
      <c r="T454" s="112">
        <v>72768</v>
      </c>
      <c r="U454" s="156"/>
      <c r="V454" s="157">
        <v>0</v>
      </c>
      <c r="W454" s="155">
        <v>0</v>
      </c>
      <c r="X454" s="155">
        <v>0.09</v>
      </c>
      <c r="Y454" s="155">
        <v>1.9457782580153398E-3</v>
      </c>
      <c r="Z454" s="155">
        <v>0</v>
      </c>
      <c r="AA454" s="158"/>
      <c r="AB454" s="157">
        <v>0</v>
      </c>
      <c r="AC454" s="157">
        <v>0</v>
      </c>
      <c r="AD454" s="155">
        <v>0</v>
      </c>
      <c r="AE454" s="155">
        <v>0</v>
      </c>
      <c r="AF454" s="155">
        <v>0</v>
      </c>
      <c r="AG454" s="159"/>
    </row>
    <row r="455" spans="1:33" ht="12.6" customHeight="1" x14ac:dyDescent="0.25">
      <c r="A455" s="104">
        <v>470</v>
      </c>
      <c r="B455" s="102">
        <v>470165035</v>
      </c>
      <c r="C455" s="103" t="s">
        <v>526</v>
      </c>
      <c r="D455" s="104">
        <v>165</v>
      </c>
      <c r="E455" s="103" t="s">
        <v>197</v>
      </c>
      <c r="F455" s="104">
        <v>35</v>
      </c>
      <c r="G455" s="161" t="s">
        <v>67</v>
      </c>
      <c r="H455" s="152"/>
      <c r="I455" s="153">
        <v>9142</v>
      </c>
      <c r="J455" s="153">
        <v>3280</v>
      </c>
      <c r="K455" s="153">
        <v>0</v>
      </c>
      <c r="L455" s="153">
        <v>937.65</v>
      </c>
      <c r="M455" s="153">
        <v>13359.65</v>
      </c>
      <c r="N455" s="152"/>
      <c r="O455" s="154">
        <v>2</v>
      </c>
      <c r="P455" s="155">
        <v>24844</v>
      </c>
      <c r="Q455" s="155">
        <v>0</v>
      </c>
      <c r="R455" s="155">
        <v>0</v>
      </c>
      <c r="S455" s="155">
        <v>1876</v>
      </c>
      <c r="T455" s="112">
        <v>26722</v>
      </c>
      <c r="U455" s="156"/>
      <c r="V455" s="157">
        <v>0</v>
      </c>
      <c r="W455" s="155">
        <v>0</v>
      </c>
      <c r="X455" s="155">
        <v>0.09</v>
      </c>
      <c r="Y455" s="155">
        <v>0.15529279493918327</v>
      </c>
      <c r="Z455" s="155">
        <v>0</v>
      </c>
      <c r="AA455" s="158"/>
      <c r="AB455" s="157">
        <v>0</v>
      </c>
      <c r="AC455" s="157">
        <v>0</v>
      </c>
      <c r="AD455" s="155">
        <v>0</v>
      </c>
      <c r="AE455" s="155">
        <v>0</v>
      </c>
      <c r="AF455" s="155">
        <v>0</v>
      </c>
      <c r="AG455" s="159"/>
    </row>
    <row r="456" spans="1:33" ht="12.6" customHeight="1" x14ac:dyDescent="0.25">
      <c r="A456" s="104">
        <v>470</v>
      </c>
      <c r="B456" s="102">
        <v>470165057</v>
      </c>
      <c r="C456" s="103" t="s">
        <v>526</v>
      </c>
      <c r="D456" s="104">
        <v>165</v>
      </c>
      <c r="E456" s="103" t="s">
        <v>197</v>
      </c>
      <c r="F456" s="104">
        <v>57</v>
      </c>
      <c r="G456" s="161" t="s">
        <v>89</v>
      </c>
      <c r="H456" s="152"/>
      <c r="I456" s="153">
        <v>10735</v>
      </c>
      <c r="J456" s="153">
        <v>384</v>
      </c>
      <c r="K456" s="153">
        <v>0</v>
      </c>
      <c r="L456" s="153">
        <v>937.65</v>
      </c>
      <c r="M456" s="153">
        <v>12056.65</v>
      </c>
      <c r="N456" s="152"/>
      <c r="O456" s="154">
        <v>3</v>
      </c>
      <c r="P456" s="155">
        <v>33357</v>
      </c>
      <c r="Q456" s="155">
        <v>0</v>
      </c>
      <c r="R456" s="155">
        <v>0</v>
      </c>
      <c r="S456" s="155">
        <v>2814</v>
      </c>
      <c r="T456" s="112">
        <v>36174</v>
      </c>
      <c r="U456" s="156"/>
      <c r="V456" s="157">
        <v>0</v>
      </c>
      <c r="W456" s="155">
        <v>0</v>
      </c>
      <c r="X456" s="155">
        <v>0.09</v>
      </c>
      <c r="Y456" s="155">
        <v>0.13343791558770274</v>
      </c>
      <c r="Z456" s="155">
        <v>0</v>
      </c>
      <c r="AA456" s="158"/>
      <c r="AB456" s="157">
        <v>0</v>
      </c>
      <c r="AC456" s="157">
        <v>0</v>
      </c>
      <c r="AD456" s="155">
        <v>0</v>
      </c>
      <c r="AE456" s="155">
        <v>0</v>
      </c>
      <c r="AF456" s="155">
        <v>0</v>
      </c>
      <c r="AG456" s="159"/>
    </row>
    <row r="457" spans="1:33" ht="12.6" customHeight="1" x14ac:dyDescent="0.25">
      <c r="A457" s="104">
        <v>470</v>
      </c>
      <c r="B457" s="102">
        <v>470165071</v>
      </c>
      <c r="C457" s="103" t="s">
        <v>526</v>
      </c>
      <c r="D457" s="104">
        <v>165</v>
      </c>
      <c r="E457" s="103" t="s">
        <v>197</v>
      </c>
      <c r="F457" s="104">
        <v>71</v>
      </c>
      <c r="G457" s="161" t="s">
        <v>103</v>
      </c>
      <c r="H457" s="152"/>
      <c r="I457" s="153">
        <v>10467.592438273588</v>
      </c>
      <c r="J457" s="153">
        <v>4844</v>
      </c>
      <c r="K457" s="153">
        <v>0</v>
      </c>
      <c r="L457" s="153">
        <v>937.65</v>
      </c>
      <c r="M457" s="153">
        <v>16249.242438273588</v>
      </c>
      <c r="N457" s="152"/>
      <c r="O457" s="154">
        <v>3</v>
      </c>
      <c r="P457" s="155">
        <v>45936</v>
      </c>
      <c r="Q457" s="155">
        <v>0</v>
      </c>
      <c r="R457" s="155">
        <v>0</v>
      </c>
      <c r="S457" s="155">
        <v>2814</v>
      </c>
      <c r="T457" s="112">
        <v>48753</v>
      </c>
      <c r="U457" s="156"/>
      <c r="V457" s="157">
        <v>0</v>
      </c>
      <c r="W457" s="155">
        <v>0</v>
      </c>
      <c r="X457" s="155">
        <v>0.09</v>
      </c>
      <c r="Y457" s="155">
        <v>2.7639370944965726E-3</v>
      </c>
      <c r="Z457" s="155">
        <v>0</v>
      </c>
      <c r="AA457" s="158"/>
      <c r="AB457" s="157">
        <v>0</v>
      </c>
      <c r="AC457" s="157">
        <v>0</v>
      </c>
      <c r="AD457" s="155">
        <v>0</v>
      </c>
      <c r="AE457" s="155">
        <v>0</v>
      </c>
      <c r="AF457" s="155">
        <v>0</v>
      </c>
      <c r="AG457" s="159"/>
    </row>
    <row r="458" spans="1:33" ht="12.6" customHeight="1" x14ac:dyDescent="0.25">
      <c r="A458" s="104">
        <v>470</v>
      </c>
      <c r="B458" s="102">
        <v>470165093</v>
      </c>
      <c r="C458" s="103" t="s">
        <v>526</v>
      </c>
      <c r="D458" s="104">
        <v>165</v>
      </c>
      <c r="E458" s="103" t="s">
        <v>197</v>
      </c>
      <c r="F458" s="104">
        <v>93</v>
      </c>
      <c r="G458" s="161" t="s">
        <v>125</v>
      </c>
      <c r="H458" s="152"/>
      <c r="I458" s="153">
        <v>10976</v>
      </c>
      <c r="J458" s="153">
        <v>439</v>
      </c>
      <c r="K458" s="153">
        <v>0</v>
      </c>
      <c r="L458" s="153">
        <v>937.65</v>
      </c>
      <c r="M458" s="153">
        <v>12352.65</v>
      </c>
      <c r="N458" s="152"/>
      <c r="O458" s="154">
        <v>165</v>
      </c>
      <c r="P458" s="155">
        <v>1883475</v>
      </c>
      <c r="Q458" s="155">
        <v>0</v>
      </c>
      <c r="R458" s="155">
        <v>0</v>
      </c>
      <c r="S458" s="155">
        <v>154770</v>
      </c>
      <c r="T458" s="112">
        <v>2038410</v>
      </c>
      <c r="U458" s="156"/>
      <c r="V458" s="157">
        <v>0</v>
      </c>
      <c r="W458" s="155">
        <v>0</v>
      </c>
      <c r="X458" s="155">
        <v>0.09</v>
      </c>
      <c r="Y458" s="155">
        <v>7.5367734393470748E-2</v>
      </c>
      <c r="Z458" s="155">
        <v>0</v>
      </c>
      <c r="AA458" s="158"/>
      <c r="AB458" s="157">
        <v>15</v>
      </c>
      <c r="AC458" s="157">
        <v>0</v>
      </c>
      <c r="AD458" s="155">
        <v>0</v>
      </c>
      <c r="AE458" s="155">
        <v>0</v>
      </c>
      <c r="AF458" s="155">
        <v>0</v>
      </c>
      <c r="AG458" s="159"/>
    </row>
    <row r="459" spans="1:33" ht="12.6" customHeight="1" x14ac:dyDescent="0.25">
      <c r="A459" s="104">
        <v>470</v>
      </c>
      <c r="B459" s="102">
        <v>470165128</v>
      </c>
      <c r="C459" s="103" t="s">
        <v>526</v>
      </c>
      <c r="D459" s="104">
        <v>165</v>
      </c>
      <c r="E459" s="103" t="s">
        <v>197</v>
      </c>
      <c r="F459" s="104">
        <v>128</v>
      </c>
      <c r="G459" s="161" t="s">
        <v>160</v>
      </c>
      <c r="H459" s="152"/>
      <c r="I459" s="153">
        <v>12196.58468970729</v>
      </c>
      <c r="J459" s="153">
        <v>888</v>
      </c>
      <c r="K459" s="153">
        <v>0</v>
      </c>
      <c r="L459" s="153">
        <v>937.65</v>
      </c>
      <c r="M459" s="153">
        <v>14022.234689707289</v>
      </c>
      <c r="N459" s="152"/>
      <c r="O459" s="154">
        <v>1</v>
      </c>
      <c r="P459" s="155">
        <v>13085</v>
      </c>
      <c r="Q459" s="155">
        <v>0</v>
      </c>
      <c r="R459" s="155">
        <v>0</v>
      </c>
      <c r="S459" s="155">
        <v>938</v>
      </c>
      <c r="T459" s="112">
        <v>14024</v>
      </c>
      <c r="U459" s="156"/>
      <c r="V459" s="157">
        <v>0</v>
      </c>
      <c r="W459" s="155">
        <v>0</v>
      </c>
      <c r="X459" s="155">
        <v>0.09</v>
      </c>
      <c r="Y459" s="155">
        <v>3.6120867349133799E-2</v>
      </c>
      <c r="Z459" s="155">
        <v>0</v>
      </c>
      <c r="AA459" s="158"/>
      <c r="AB459" s="157">
        <v>0</v>
      </c>
      <c r="AC459" s="157">
        <v>0</v>
      </c>
      <c r="AD459" s="155">
        <v>0</v>
      </c>
      <c r="AE459" s="155">
        <v>0</v>
      </c>
      <c r="AF459" s="155">
        <v>0</v>
      </c>
      <c r="AG459" s="159"/>
    </row>
    <row r="460" spans="1:33" ht="12.6" customHeight="1" x14ac:dyDescent="0.25">
      <c r="A460" s="104">
        <v>470</v>
      </c>
      <c r="B460" s="102">
        <v>470165149</v>
      </c>
      <c r="C460" s="103" t="s">
        <v>526</v>
      </c>
      <c r="D460" s="104">
        <v>165</v>
      </c>
      <c r="E460" s="103" t="s">
        <v>197</v>
      </c>
      <c r="F460" s="104">
        <v>149</v>
      </c>
      <c r="G460" s="161" t="s">
        <v>181</v>
      </c>
      <c r="H460" s="152"/>
      <c r="I460" s="153">
        <v>13668.070175188335</v>
      </c>
      <c r="J460" s="153">
        <v>11</v>
      </c>
      <c r="K460" s="153">
        <v>0</v>
      </c>
      <c r="L460" s="153">
        <v>937.65</v>
      </c>
      <c r="M460" s="153">
        <v>14616.720175188335</v>
      </c>
      <c r="N460" s="152"/>
      <c r="O460" s="154">
        <v>2</v>
      </c>
      <c r="P460" s="155">
        <v>27358</v>
      </c>
      <c r="Q460" s="155">
        <v>0</v>
      </c>
      <c r="R460" s="155">
        <v>0</v>
      </c>
      <c r="S460" s="155">
        <v>1876</v>
      </c>
      <c r="T460" s="112">
        <v>29236</v>
      </c>
      <c r="U460" s="156"/>
      <c r="V460" s="157">
        <v>0</v>
      </c>
      <c r="W460" s="155">
        <v>0</v>
      </c>
      <c r="X460" s="155">
        <v>0.09</v>
      </c>
      <c r="Y460" s="155">
        <v>0.11633765704967486</v>
      </c>
      <c r="Z460" s="155">
        <v>0</v>
      </c>
      <c r="AA460" s="158"/>
      <c r="AB460" s="157">
        <v>0</v>
      </c>
      <c r="AC460" s="157">
        <v>0</v>
      </c>
      <c r="AD460" s="155">
        <v>0</v>
      </c>
      <c r="AE460" s="155">
        <v>0</v>
      </c>
      <c r="AF460" s="155">
        <v>0</v>
      </c>
      <c r="AG460" s="159"/>
    </row>
    <row r="461" spans="1:33" ht="12.6" customHeight="1" x14ac:dyDescent="0.25">
      <c r="A461" s="104">
        <v>470</v>
      </c>
      <c r="B461" s="102">
        <v>470165163</v>
      </c>
      <c r="C461" s="103" t="s">
        <v>526</v>
      </c>
      <c r="D461" s="104">
        <v>165</v>
      </c>
      <c r="E461" s="103" t="s">
        <v>197</v>
      </c>
      <c r="F461" s="104">
        <v>163</v>
      </c>
      <c r="G461" s="161" t="s">
        <v>195</v>
      </c>
      <c r="H461" s="152"/>
      <c r="I461" s="153">
        <v>11000</v>
      </c>
      <c r="J461" s="153">
        <v>9</v>
      </c>
      <c r="K461" s="153">
        <v>0</v>
      </c>
      <c r="L461" s="153">
        <v>937.65</v>
      </c>
      <c r="M461" s="153">
        <v>11946.65</v>
      </c>
      <c r="N461" s="152"/>
      <c r="O461" s="154">
        <v>31</v>
      </c>
      <c r="P461" s="155">
        <v>341279</v>
      </c>
      <c r="Q461" s="155">
        <v>0</v>
      </c>
      <c r="R461" s="155">
        <v>0</v>
      </c>
      <c r="S461" s="155">
        <v>29073</v>
      </c>
      <c r="T461" s="112">
        <v>370383</v>
      </c>
      <c r="U461" s="156"/>
      <c r="V461" s="157">
        <v>0</v>
      </c>
      <c r="W461" s="155">
        <v>0</v>
      </c>
      <c r="X461" s="155">
        <v>0.09</v>
      </c>
      <c r="Y461" s="155">
        <v>9.6888938887288042E-2</v>
      </c>
      <c r="Z461" s="155">
        <v>0</v>
      </c>
      <c r="AA461" s="158"/>
      <c r="AB461" s="157">
        <v>5</v>
      </c>
      <c r="AC461" s="157">
        <v>1.6610581177231309</v>
      </c>
      <c r="AD461" s="155">
        <v>19840</v>
      </c>
      <c r="AE461" s="155">
        <v>0</v>
      </c>
      <c r="AF461" s="155">
        <v>0</v>
      </c>
      <c r="AG461" s="159"/>
    </row>
    <row r="462" spans="1:33" ht="12.6" customHeight="1" x14ac:dyDescent="0.25">
      <c r="A462" s="104">
        <v>470</v>
      </c>
      <c r="B462" s="102">
        <v>470165164</v>
      </c>
      <c r="C462" s="103" t="s">
        <v>526</v>
      </c>
      <c r="D462" s="104">
        <v>165</v>
      </c>
      <c r="E462" s="103" t="s">
        <v>197</v>
      </c>
      <c r="F462" s="104">
        <v>164</v>
      </c>
      <c r="G462" s="161" t="s">
        <v>196</v>
      </c>
      <c r="H462" s="152"/>
      <c r="I462" s="153">
        <v>12534</v>
      </c>
      <c r="J462" s="153">
        <v>5740</v>
      </c>
      <c r="K462" s="153">
        <v>0</v>
      </c>
      <c r="L462" s="153">
        <v>937.65</v>
      </c>
      <c r="M462" s="153">
        <v>19211.650000000001</v>
      </c>
      <c r="N462" s="152"/>
      <c r="O462" s="154">
        <v>3</v>
      </c>
      <c r="P462" s="155">
        <v>54822</v>
      </c>
      <c r="Q462" s="155">
        <v>0</v>
      </c>
      <c r="R462" s="155">
        <v>0</v>
      </c>
      <c r="S462" s="155">
        <v>2814</v>
      </c>
      <c r="T462" s="112">
        <v>57639</v>
      </c>
      <c r="U462" s="156"/>
      <c r="V462" s="157">
        <v>0</v>
      </c>
      <c r="W462" s="155">
        <v>0</v>
      </c>
      <c r="X462" s="155">
        <v>0.09</v>
      </c>
      <c r="Y462" s="155">
        <v>2.2633853752676777E-3</v>
      </c>
      <c r="Z462" s="155">
        <v>0</v>
      </c>
      <c r="AA462" s="158"/>
      <c r="AB462" s="157">
        <v>0</v>
      </c>
      <c r="AC462" s="157">
        <v>0</v>
      </c>
      <c r="AD462" s="155">
        <v>0</v>
      </c>
      <c r="AE462" s="155">
        <v>0</v>
      </c>
      <c r="AF462" s="155">
        <v>0</v>
      </c>
      <c r="AG462" s="159"/>
    </row>
    <row r="463" spans="1:33" ht="12.6" customHeight="1" x14ac:dyDescent="0.25">
      <c r="A463" s="104">
        <v>470</v>
      </c>
      <c r="B463" s="102">
        <v>470165165</v>
      </c>
      <c r="C463" s="103" t="s">
        <v>526</v>
      </c>
      <c r="D463" s="104">
        <v>165</v>
      </c>
      <c r="E463" s="103" t="s">
        <v>197</v>
      </c>
      <c r="F463" s="104">
        <v>165</v>
      </c>
      <c r="G463" s="161" t="s">
        <v>197</v>
      </c>
      <c r="H463" s="152"/>
      <c r="I463" s="153">
        <v>10999</v>
      </c>
      <c r="J463" s="153">
        <v>216</v>
      </c>
      <c r="K463" s="153">
        <v>0</v>
      </c>
      <c r="L463" s="153">
        <v>937.65</v>
      </c>
      <c r="M463" s="153">
        <v>12152.65</v>
      </c>
      <c r="N463" s="152"/>
      <c r="O463" s="154">
        <v>596</v>
      </c>
      <c r="P463" s="155">
        <v>6684140</v>
      </c>
      <c r="Q463" s="155">
        <v>0</v>
      </c>
      <c r="R463" s="155">
        <v>0</v>
      </c>
      <c r="S463" s="155">
        <v>558897</v>
      </c>
      <c r="T463" s="112">
        <v>7243633</v>
      </c>
      <c r="U463" s="156"/>
      <c r="V463" s="157">
        <v>0</v>
      </c>
      <c r="W463" s="155">
        <v>0</v>
      </c>
      <c r="X463" s="155">
        <v>0.09</v>
      </c>
      <c r="Y463" s="155">
        <v>0.10084258620050031</v>
      </c>
      <c r="Z463" s="155">
        <v>0</v>
      </c>
      <c r="AA463" s="158"/>
      <c r="AB463" s="157">
        <v>151</v>
      </c>
      <c r="AC463" s="157">
        <v>11.336074544364823</v>
      </c>
      <c r="AD463" s="155">
        <v>137712</v>
      </c>
      <c r="AE463" s="155">
        <v>0</v>
      </c>
      <c r="AF463" s="155">
        <v>0</v>
      </c>
      <c r="AG463" s="159"/>
    </row>
    <row r="464" spans="1:33" ht="12.6" customHeight="1" x14ac:dyDescent="0.25">
      <c r="A464" s="104">
        <v>470</v>
      </c>
      <c r="B464" s="102">
        <v>470165176</v>
      </c>
      <c r="C464" s="103" t="s">
        <v>526</v>
      </c>
      <c r="D464" s="104">
        <v>165</v>
      </c>
      <c r="E464" s="103" t="s">
        <v>197</v>
      </c>
      <c r="F464" s="104">
        <v>176</v>
      </c>
      <c r="G464" s="161" t="s">
        <v>208</v>
      </c>
      <c r="H464" s="152"/>
      <c r="I464" s="153">
        <v>10621</v>
      </c>
      <c r="J464" s="153">
        <v>3804</v>
      </c>
      <c r="K464" s="153">
        <v>0</v>
      </c>
      <c r="L464" s="153">
        <v>937.65</v>
      </c>
      <c r="M464" s="153">
        <v>15362.65</v>
      </c>
      <c r="N464" s="152"/>
      <c r="O464" s="154">
        <v>281</v>
      </c>
      <c r="P464" s="155">
        <v>4053425</v>
      </c>
      <c r="Q464" s="155">
        <v>0</v>
      </c>
      <c r="R464" s="155">
        <v>0</v>
      </c>
      <c r="S464" s="155">
        <v>263578</v>
      </c>
      <c r="T464" s="112">
        <v>4317284</v>
      </c>
      <c r="U464" s="156"/>
      <c r="V464" s="157">
        <v>0</v>
      </c>
      <c r="W464" s="155">
        <v>0</v>
      </c>
      <c r="X464" s="155">
        <v>0.09</v>
      </c>
      <c r="Y464" s="155">
        <v>8.9950729305397215E-2</v>
      </c>
      <c r="Z464" s="155">
        <v>0</v>
      </c>
      <c r="AA464" s="158"/>
      <c r="AB464" s="157">
        <v>7</v>
      </c>
      <c r="AC464" s="157">
        <v>0</v>
      </c>
      <c r="AD464" s="155">
        <v>0</v>
      </c>
      <c r="AE464" s="155">
        <v>0</v>
      </c>
      <c r="AF464" s="155">
        <v>0</v>
      </c>
      <c r="AG464" s="159"/>
    </row>
    <row r="465" spans="1:33" ht="12.6" customHeight="1" x14ac:dyDescent="0.25">
      <c r="A465" s="104">
        <v>470</v>
      </c>
      <c r="B465" s="102">
        <v>470165178</v>
      </c>
      <c r="C465" s="103" t="s">
        <v>526</v>
      </c>
      <c r="D465" s="104">
        <v>165</v>
      </c>
      <c r="E465" s="103" t="s">
        <v>197</v>
      </c>
      <c r="F465" s="104">
        <v>178</v>
      </c>
      <c r="G465" s="161" t="s">
        <v>210</v>
      </c>
      <c r="H465" s="152"/>
      <c r="I465" s="153">
        <v>10136</v>
      </c>
      <c r="J465" s="153">
        <v>1235</v>
      </c>
      <c r="K465" s="153">
        <v>0</v>
      </c>
      <c r="L465" s="153">
        <v>937.65</v>
      </c>
      <c r="M465" s="153">
        <v>12308.65</v>
      </c>
      <c r="N465" s="152"/>
      <c r="O465" s="154">
        <v>237</v>
      </c>
      <c r="P465" s="155">
        <v>2694927</v>
      </c>
      <c r="Q465" s="155">
        <v>0</v>
      </c>
      <c r="R465" s="155">
        <v>0</v>
      </c>
      <c r="S465" s="155">
        <v>222306</v>
      </c>
      <c r="T465" s="112">
        <v>2917470</v>
      </c>
      <c r="U465" s="156"/>
      <c r="V465" s="157">
        <v>0</v>
      </c>
      <c r="W465" s="155">
        <v>0</v>
      </c>
      <c r="X465" s="155">
        <v>0.09</v>
      </c>
      <c r="Y465" s="155">
        <v>5.9976205001734263E-2</v>
      </c>
      <c r="Z465" s="155">
        <v>0</v>
      </c>
      <c r="AA465" s="158"/>
      <c r="AB465" s="157">
        <v>7</v>
      </c>
      <c r="AC465" s="157">
        <v>0</v>
      </c>
      <c r="AD465" s="155">
        <v>0</v>
      </c>
      <c r="AE465" s="155">
        <v>0</v>
      </c>
      <c r="AF465" s="155">
        <v>0</v>
      </c>
      <c r="AG465" s="159"/>
    </row>
    <row r="466" spans="1:33" ht="12.6" customHeight="1" x14ac:dyDescent="0.25">
      <c r="A466" s="104">
        <v>470</v>
      </c>
      <c r="B466" s="102">
        <v>470165184</v>
      </c>
      <c r="C466" s="103" t="s">
        <v>526</v>
      </c>
      <c r="D466" s="104">
        <v>165</v>
      </c>
      <c r="E466" s="103" t="s">
        <v>197</v>
      </c>
      <c r="F466" s="104">
        <v>184</v>
      </c>
      <c r="G466" s="161" t="s">
        <v>216</v>
      </c>
      <c r="H466" s="152"/>
      <c r="I466" s="153">
        <v>9983.854045965516</v>
      </c>
      <c r="J466" s="153">
        <v>8283</v>
      </c>
      <c r="K466" s="153">
        <v>0</v>
      </c>
      <c r="L466" s="153">
        <v>937.65</v>
      </c>
      <c r="M466" s="153">
        <v>19204.504045965517</v>
      </c>
      <c r="N466" s="152"/>
      <c r="O466" s="154">
        <v>2</v>
      </c>
      <c r="P466" s="155">
        <v>36534</v>
      </c>
      <c r="Q466" s="155">
        <v>0</v>
      </c>
      <c r="R466" s="155">
        <v>0</v>
      </c>
      <c r="S466" s="155">
        <v>1876</v>
      </c>
      <c r="T466" s="112">
        <v>38412</v>
      </c>
      <c r="U466" s="156"/>
      <c r="V466" s="157">
        <v>0</v>
      </c>
      <c r="W466" s="155">
        <v>0</v>
      </c>
      <c r="X466" s="155">
        <v>0.09</v>
      </c>
      <c r="Y466" s="155">
        <v>2.9256811591391475E-3</v>
      </c>
      <c r="Z466" s="155">
        <v>0</v>
      </c>
      <c r="AA466" s="158"/>
      <c r="AB466" s="157">
        <v>0</v>
      </c>
      <c r="AC466" s="157">
        <v>0</v>
      </c>
      <c r="AD466" s="155">
        <v>0</v>
      </c>
      <c r="AE466" s="155">
        <v>0</v>
      </c>
      <c r="AF466" s="155">
        <v>0</v>
      </c>
      <c r="AG466" s="159"/>
    </row>
    <row r="467" spans="1:33" ht="12.6" customHeight="1" x14ac:dyDescent="0.25">
      <c r="A467" s="104">
        <v>470</v>
      </c>
      <c r="B467" s="102">
        <v>470165217</v>
      </c>
      <c r="C467" s="103" t="s">
        <v>526</v>
      </c>
      <c r="D467" s="104">
        <v>165</v>
      </c>
      <c r="E467" s="103" t="s">
        <v>197</v>
      </c>
      <c r="F467" s="104">
        <v>217</v>
      </c>
      <c r="G467" s="161" t="s">
        <v>249</v>
      </c>
      <c r="H467" s="152"/>
      <c r="I467" s="153">
        <v>10717.785840565259</v>
      </c>
      <c r="J467" s="153">
        <v>5285</v>
      </c>
      <c r="K467" s="153">
        <v>0</v>
      </c>
      <c r="L467" s="153">
        <v>937.65</v>
      </c>
      <c r="M467" s="153">
        <v>16940.43584056526</v>
      </c>
      <c r="N467" s="152"/>
      <c r="O467" s="154">
        <v>1</v>
      </c>
      <c r="P467" s="155">
        <v>16003</v>
      </c>
      <c r="Q467" s="155">
        <v>0</v>
      </c>
      <c r="R467" s="155">
        <v>0</v>
      </c>
      <c r="S467" s="155">
        <v>938</v>
      </c>
      <c r="T467" s="112">
        <v>16942</v>
      </c>
      <c r="U467" s="156"/>
      <c r="V467" s="157">
        <v>0</v>
      </c>
      <c r="W467" s="155">
        <v>0</v>
      </c>
      <c r="X467" s="155">
        <v>0.09</v>
      </c>
      <c r="Y467" s="155">
        <v>8.5633661073642332E-4</v>
      </c>
      <c r="Z467" s="155">
        <v>0</v>
      </c>
      <c r="AA467" s="158"/>
      <c r="AB467" s="157">
        <v>0</v>
      </c>
      <c r="AC467" s="157">
        <v>0</v>
      </c>
      <c r="AD467" s="155">
        <v>0</v>
      </c>
      <c r="AE467" s="155">
        <v>0</v>
      </c>
      <c r="AF467" s="155">
        <v>0</v>
      </c>
      <c r="AG467" s="159"/>
    </row>
    <row r="468" spans="1:33" ht="12.6" customHeight="1" x14ac:dyDescent="0.25">
      <c r="A468" s="104">
        <v>470</v>
      </c>
      <c r="B468" s="102">
        <v>470165229</v>
      </c>
      <c r="C468" s="103" t="s">
        <v>526</v>
      </c>
      <c r="D468" s="104">
        <v>165</v>
      </c>
      <c r="E468" s="103" t="s">
        <v>197</v>
      </c>
      <c r="F468" s="104">
        <v>229</v>
      </c>
      <c r="G468" s="161" t="s">
        <v>261</v>
      </c>
      <c r="H468" s="152"/>
      <c r="I468" s="153">
        <v>10456</v>
      </c>
      <c r="J468" s="153">
        <v>1820</v>
      </c>
      <c r="K468" s="153">
        <v>0</v>
      </c>
      <c r="L468" s="153">
        <v>937.65</v>
      </c>
      <c r="M468" s="153">
        <v>13213.65</v>
      </c>
      <c r="N468" s="152"/>
      <c r="O468" s="154">
        <v>7</v>
      </c>
      <c r="P468" s="155">
        <v>85932</v>
      </c>
      <c r="Q468" s="155">
        <v>0</v>
      </c>
      <c r="R468" s="155">
        <v>0</v>
      </c>
      <c r="S468" s="155">
        <v>6566</v>
      </c>
      <c r="T468" s="112">
        <v>92505</v>
      </c>
      <c r="U468" s="156"/>
      <c r="V468" s="157">
        <v>0</v>
      </c>
      <c r="W468" s="155">
        <v>0</v>
      </c>
      <c r="X468" s="155">
        <v>0.09</v>
      </c>
      <c r="Y468" s="155">
        <v>1.0047342429049524E-2</v>
      </c>
      <c r="Z468" s="155">
        <v>0</v>
      </c>
      <c r="AA468" s="158"/>
      <c r="AB468" s="157">
        <v>0</v>
      </c>
      <c r="AC468" s="157">
        <v>0</v>
      </c>
      <c r="AD468" s="155">
        <v>0</v>
      </c>
      <c r="AE468" s="155">
        <v>0</v>
      </c>
      <c r="AF468" s="155">
        <v>0</v>
      </c>
      <c r="AG468" s="159"/>
    </row>
    <row r="469" spans="1:33" ht="12.6" customHeight="1" x14ac:dyDescent="0.25">
      <c r="A469" s="104">
        <v>470</v>
      </c>
      <c r="B469" s="102">
        <v>470165248</v>
      </c>
      <c r="C469" s="103" t="s">
        <v>526</v>
      </c>
      <c r="D469" s="104">
        <v>165</v>
      </c>
      <c r="E469" s="103" t="s">
        <v>197</v>
      </c>
      <c r="F469" s="104">
        <v>248</v>
      </c>
      <c r="G469" s="161" t="s">
        <v>280</v>
      </c>
      <c r="H469" s="152"/>
      <c r="I469" s="153">
        <v>10444</v>
      </c>
      <c r="J469" s="153">
        <v>645</v>
      </c>
      <c r="K469" s="153">
        <v>0</v>
      </c>
      <c r="L469" s="153">
        <v>937.65</v>
      </c>
      <c r="M469" s="153">
        <v>12026.65</v>
      </c>
      <c r="N469" s="152"/>
      <c r="O469" s="154">
        <v>25</v>
      </c>
      <c r="P469" s="155">
        <v>277225</v>
      </c>
      <c r="Q469" s="155">
        <v>0</v>
      </c>
      <c r="R469" s="155">
        <v>0</v>
      </c>
      <c r="S469" s="155">
        <v>23450</v>
      </c>
      <c r="T469" s="112">
        <v>300700</v>
      </c>
      <c r="U469" s="156"/>
      <c r="V469" s="157">
        <v>0</v>
      </c>
      <c r="W469" s="155">
        <v>0</v>
      </c>
      <c r="X469" s="155">
        <v>0.09</v>
      </c>
      <c r="Y469" s="155">
        <v>5.0541256721514598E-2</v>
      </c>
      <c r="Z469" s="155">
        <v>0</v>
      </c>
      <c r="AA469" s="158"/>
      <c r="AB469" s="157">
        <v>0</v>
      </c>
      <c r="AC469" s="157">
        <v>0</v>
      </c>
      <c r="AD469" s="155">
        <v>0</v>
      </c>
      <c r="AE469" s="155">
        <v>0</v>
      </c>
      <c r="AF469" s="155">
        <v>0</v>
      </c>
      <c r="AG469" s="159"/>
    </row>
    <row r="470" spans="1:33" ht="12.6" customHeight="1" x14ac:dyDescent="0.25">
      <c r="A470" s="104">
        <v>470</v>
      </c>
      <c r="B470" s="102">
        <v>470165262</v>
      </c>
      <c r="C470" s="103" t="s">
        <v>526</v>
      </c>
      <c r="D470" s="104">
        <v>165</v>
      </c>
      <c r="E470" s="103" t="s">
        <v>197</v>
      </c>
      <c r="F470" s="104">
        <v>262</v>
      </c>
      <c r="G470" s="161" t="s">
        <v>294</v>
      </c>
      <c r="H470" s="152"/>
      <c r="I470" s="153">
        <v>10393</v>
      </c>
      <c r="J470" s="153">
        <v>3916</v>
      </c>
      <c r="K470" s="153">
        <v>0</v>
      </c>
      <c r="L470" s="153">
        <v>937.65</v>
      </c>
      <c r="M470" s="153">
        <v>15246.65</v>
      </c>
      <c r="N470" s="152"/>
      <c r="O470" s="154">
        <v>69</v>
      </c>
      <c r="P470" s="155">
        <v>987321</v>
      </c>
      <c r="Q470" s="155">
        <v>0</v>
      </c>
      <c r="R470" s="155">
        <v>0</v>
      </c>
      <c r="S470" s="155">
        <v>64722</v>
      </c>
      <c r="T470" s="112">
        <v>1052112</v>
      </c>
      <c r="U470" s="156"/>
      <c r="V470" s="157">
        <v>0</v>
      </c>
      <c r="W470" s="155">
        <v>0</v>
      </c>
      <c r="X470" s="155">
        <v>0.09</v>
      </c>
      <c r="Y470" s="155">
        <v>7.200942321816918E-2</v>
      </c>
      <c r="Z470" s="155">
        <v>0</v>
      </c>
      <c r="AA470" s="158"/>
      <c r="AB470" s="157">
        <v>4</v>
      </c>
      <c r="AC470" s="157">
        <v>0</v>
      </c>
      <c r="AD470" s="155">
        <v>0</v>
      </c>
      <c r="AE470" s="155">
        <v>0</v>
      </c>
      <c r="AF470" s="155">
        <v>0</v>
      </c>
      <c r="AG470" s="159"/>
    </row>
    <row r="471" spans="1:33" ht="12.6" customHeight="1" x14ac:dyDescent="0.25">
      <c r="A471" s="104">
        <v>470</v>
      </c>
      <c r="B471" s="102">
        <v>470165274</v>
      </c>
      <c r="C471" s="103" t="s">
        <v>526</v>
      </c>
      <c r="D471" s="104">
        <v>165</v>
      </c>
      <c r="E471" s="103" t="s">
        <v>197</v>
      </c>
      <c r="F471" s="104">
        <v>274</v>
      </c>
      <c r="G471" s="161" t="s">
        <v>306</v>
      </c>
      <c r="H471" s="152"/>
      <c r="I471" s="153">
        <v>13084.368871016801</v>
      </c>
      <c r="J471" s="153">
        <v>6156</v>
      </c>
      <c r="K471" s="153">
        <v>0</v>
      </c>
      <c r="L471" s="153">
        <v>937.65</v>
      </c>
      <c r="M471" s="153">
        <v>20178.0188710168</v>
      </c>
      <c r="N471" s="152"/>
      <c r="O471" s="154">
        <v>1</v>
      </c>
      <c r="P471" s="155">
        <v>19240</v>
      </c>
      <c r="Q471" s="155">
        <v>0</v>
      </c>
      <c r="R471" s="155">
        <v>0</v>
      </c>
      <c r="S471" s="155">
        <v>938</v>
      </c>
      <c r="T471" s="112">
        <v>20179</v>
      </c>
      <c r="U471" s="156"/>
      <c r="V471" s="157">
        <v>0</v>
      </c>
      <c r="W471" s="155">
        <v>0</v>
      </c>
      <c r="X471" s="155">
        <v>0.09</v>
      </c>
      <c r="Y471" s="155">
        <v>7.2053455425963336E-2</v>
      </c>
      <c r="Z471" s="155">
        <v>0</v>
      </c>
      <c r="AA471" s="158"/>
      <c r="AB471" s="157">
        <v>0</v>
      </c>
      <c r="AC471" s="157">
        <v>0</v>
      </c>
      <c r="AD471" s="155">
        <v>0</v>
      </c>
      <c r="AE471" s="155">
        <v>0</v>
      </c>
      <c r="AF471" s="155">
        <v>0</v>
      </c>
      <c r="AG471" s="159"/>
    </row>
    <row r="472" spans="1:33" ht="12.6" customHeight="1" x14ac:dyDescent="0.25">
      <c r="A472" s="104">
        <v>470</v>
      </c>
      <c r="B472" s="102">
        <v>470165284</v>
      </c>
      <c r="C472" s="103" t="s">
        <v>526</v>
      </c>
      <c r="D472" s="104">
        <v>165</v>
      </c>
      <c r="E472" s="103" t="s">
        <v>197</v>
      </c>
      <c r="F472" s="104">
        <v>284</v>
      </c>
      <c r="G472" s="161" t="s">
        <v>316</v>
      </c>
      <c r="H472" s="152"/>
      <c r="I472" s="153">
        <v>9996</v>
      </c>
      <c r="J472" s="153">
        <v>4456</v>
      </c>
      <c r="K472" s="153">
        <v>0</v>
      </c>
      <c r="L472" s="153">
        <v>937.65</v>
      </c>
      <c r="M472" s="153">
        <v>15389.65</v>
      </c>
      <c r="N472" s="152"/>
      <c r="O472" s="154">
        <v>97</v>
      </c>
      <c r="P472" s="155">
        <v>1401844</v>
      </c>
      <c r="Q472" s="155">
        <v>0</v>
      </c>
      <c r="R472" s="155">
        <v>0</v>
      </c>
      <c r="S472" s="155">
        <v>90986</v>
      </c>
      <c r="T472" s="112">
        <v>1492927</v>
      </c>
      <c r="U472" s="156"/>
      <c r="V472" s="157">
        <v>0</v>
      </c>
      <c r="W472" s="155">
        <v>0</v>
      </c>
      <c r="X472" s="155">
        <v>0.09</v>
      </c>
      <c r="Y472" s="155">
        <v>3.9349892493074808E-2</v>
      </c>
      <c r="Z472" s="155">
        <v>0</v>
      </c>
      <c r="AA472" s="158"/>
      <c r="AB472" s="157">
        <v>4</v>
      </c>
      <c r="AC472" s="157">
        <v>0</v>
      </c>
      <c r="AD472" s="155">
        <v>0</v>
      </c>
      <c r="AE472" s="155">
        <v>0</v>
      </c>
      <c r="AF472" s="155">
        <v>0</v>
      </c>
      <c r="AG472" s="159"/>
    </row>
    <row r="473" spans="1:33" ht="12.6" customHeight="1" x14ac:dyDescent="0.25">
      <c r="A473" s="104">
        <v>470</v>
      </c>
      <c r="B473" s="102">
        <v>470165305</v>
      </c>
      <c r="C473" s="103" t="s">
        <v>526</v>
      </c>
      <c r="D473" s="104">
        <v>165</v>
      </c>
      <c r="E473" s="103" t="s">
        <v>197</v>
      </c>
      <c r="F473" s="104">
        <v>305</v>
      </c>
      <c r="G473" s="161" t="s">
        <v>337</v>
      </c>
      <c r="H473" s="152"/>
      <c r="I473" s="153">
        <v>10106</v>
      </c>
      <c r="J473" s="153">
        <v>3763</v>
      </c>
      <c r="K473" s="153">
        <v>0</v>
      </c>
      <c r="L473" s="153">
        <v>937.65</v>
      </c>
      <c r="M473" s="153">
        <v>14806.65</v>
      </c>
      <c r="N473" s="152"/>
      <c r="O473" s="154">
        <v>62</v>
      </c>
      <c r="P473" s="155">
        <v>859878</v>
      </c>
      <c r="Q473" s="155">
        <v>0</v>
      </c>
      <c r="R473" s="155">
        <v>0</v>
      </c>
      <c r="S473" s="155">
        <v>58156</v>
      </c>
      <c r="T473" s="112">
        <v>918096</v>
      </c>
      <c r="U473" s="156"/>
      <c r="V473" s="157">
        <v>0</v>
      </c>
      <c r="W473" s="155">
        <v>0</v>
      </c>
      <c r="X473" s="155">
        <v>0.09</v>
      </c>
      <c r="Y473" s="155">
        <v>1.698660017520489E-2</v>
      </c>
      <c r="Z473" s="155">
        <v>0</v>
      </c>
      <c r="AA473" s="158"/>
      <c r="AB473" s="157">
        <v>2</v>
      </c>
      <c r="AC473" s="157">
        <v>0</v>
      </c>
      <c r="AD473" s="155">
        <v>0</v>
      </c>
      <c r="AE473" s="155">
        <v>0</v>
      </c>
      <c r="AF473" s="155">
        <v>0</v>
      </c>
      <c r="AG473" s="159"/>
    </row>
    <row r="474" spans="1:33" ht="12.6" customHeight="1" x14ac:dyDescent="0.25">
      <c r="A474" s="104">
        <v>470</v>
      </c>
      <c r="B474" s="102">
        <v>470165314</v>
      </c>
      <c r="C474" s="103" t="s">
        <v>526</v>
      </c>
      <c r="D474" s="104">
        <v>165</v>
      </c>
      <c r="E474" s="103" t="s">
        <v>197</v>
      </c>
      <c r="F474" s="104">
        <v>314</v>
      </c>
      <c r="G474" s="161" t="s">
        <v>346</v>
      </c>
      <c r="H474" s="152"/>
      <c r="I474" s="153">
        <v>15606</v>
      </c>
      <c r="J474" s="153">
        <v>12979</v>
      </c>
      <c r="K474" s="153">
        <v>0</v>
      </c>
      <c r="L474" s="153">
        <v>937.65</v>
      </c>
      <c r="M474" s="153">
        <v>29522.65</v>
      </c>
      <c r="N474" s="152"/>
      <c r="O474" s="154">
        <v>1</v>
      </c>
      <c r="P474" s="155">
        <v>28585</v>
      </c>
      <c r="Q474" s="155">
        <v>0</v>
      </c>
      <c r="R474" s="155">
        <v>0</v>
      </c>
      <c r="S474" s="155">
        <v>938</v>
      </c>
      <c r="T474" s="112">
        <v>29524</v>
      </c>
      <c r="U474" s="156"/>
      <c r="V474" s="157">
        <v>0</v>
      </c>
      <c r="W474" s="155">
        <v>0</v>
      </c>
      <c r="X474" s="155">
        <v>0.09</v>
      </c>
      <c r="Y474" s="155">
        <v>2.341843130047724E-3</v>
      </c>
      <c r="Z474" s="155">
        <v>0</v>
      </c>
      <c r="AA474" s="158"/>
      <c r="AB474" s="157">
        <v>0</v>
      </c>
      <c r="AC474" s="157">
        <v>0</v>
      </c>
      <c r="AD474" s="155">
        <v>0</v>
      </c>
      <c r="AE474" s="155">
        <v>0</v>
      </c>
      <c r="AF474" s="155">
        <v>0</v>
      </c>
      <c r="AG474" s="159"/>
    </row>
    <row r="475" spans="1:33" ht="12.6" customHeight="1" x14ac:dyDescent="0.25">
      <c r="A475" s="104">
        <v>470</v>
      </c>
      <c r="B475" s="102">
        <v>470165342</v>
      </c>
      <c r="C475" s="103" t="s">
        <v>526</v>
      </c>
      <c r="D475" s="104">
        <v>165</v>
      </c>
      <c r="E475" s="103" t="s">
        <v>197</v>
      </c>
      <c r="F475" s="104">
        <v>342</v>
      </c>
      <c r="G475" s="161" t="s">
        <v>374</v>
      </c>
      <c r="H475" s="152"/>
      <c r="I475" s="153">
        <v>9687</v>
      </c>
      <c r="J475" s="153">
        <v>5684</v>
      </c>
      <c r="K475" s="153">
        <v>0</v>
      </c>
      <c r="L475" s="153">
        <v>937.65</v>
      </c>
      <c r="M475" s="153">
        <v>16308.65</v>
      </c>
      <c r="N475" s="152"/>
      <c r="O475" s="154">
        <v>4</v>
      </c>
      <c r="P475" s="155">
        <v>61484</v>
      </c>
      <c r="Q475" s="155">
        <v>0</v>
      </c>
      <c r="R475" s="155">
        <v>0</v>
      </c>
      <c r="S475" s="155">
        <v>3752</v>
      </c>
      <c r="T475" s="112">
        <v>65240</v>
      </c>
      <c r="U475" s="156"/>
      <c r="V475" s="157">
        <v>0</v>
      </c>
      <c r="W475" s="155">
        <v>0</v>
      </c>
      <c r="X475" s="155">
        <v>0.09</v>
      </c>
      <c r="Y475" s="155">
        <v>1.0734692863933735E-3</v>
      </c>
      <c r="Z475" s="155">
        <v>0</v>
      </c>
      <c r="AA475" s="158"/>
      <c r="AB475" s="157">
        <v>0</v>
      </c>
      <c r="AC475" s="157">
        <v>0</v>
      </c>
      <c r="AD475" s="155">
        <v>0</v>
      </c>
      <c r="AE475" s="155">
        <v>0</v>
      </c>
      <c r="AF475" s="155">
        <v>0</v>
      </c>
      <c r="AG475" s="159"/>
    </row>
    <row r="476" spans="1:33" ht="12.6" customHeight="1" x14ac:dyDescent="0.25">
      <c r="A476" s="104">
        <v>470</v>
      </c>
      <c r="B476" s="102">
        <v>470165347</v>
      </c>
      <c r="C476" s="103" t="s">
        <v>526</v>
      </c>
      <c r="D476" s="104">
        <v>165</v>
      </c>
      <c r="E476" s="103" t="s">
        <v>197</v>
      </c>
      <c r="F476" s="104">
        <v>347</v>
      </c>
      <c r="G476" s="161" t="s">
        <v>379</v>
      </c>
      <c r="H476" s="152"/>
      <c r="I476" s="153">
        <v>12499</v>
      </c>
      <c r="J476" s="153">
        <v>5594</v>
      </c>
      <c r="K476" s="153">
        <v>0</v>
      </c>
      <c r="L476" s="153">
        <v>937.65</v>
      </c>
      <c r="M476" s="153">
        <v>19030.650000000001</v>
      </c>
      <c r="N476" s="152"/>
      <c r="O476" s="154">
        <v>6</v>
      </c>
      <c r="P476" s="155">
        <v>108558</v>
      </c>
      <c r="Q476" s="155">
        <v>0</v>
      </c>
      <c r="R476" s="155">
        <v>0</v>
      </c>
      <c r="S476" s="155">
        <v>5628</v>
      </c>
      <c r="T476" s="112">
        <v>114192</v>
      </c>
      <c r="U476" s="156"/>
      <c r="V476" s="157">
        <v>0</v>
      </c>
      <c r="W476" s="155">
        <v>0</v>
      </c>
      <c r="X476" s="155">
        <v>0.09</v>
      </c>
      <c r="Y476" s="155">
        <v>6.798133445366992E-3</v>
      </c>
      <c r="Z476" s="155">
        <v>0</v>
      </c>
      <c r="AA476" s="158"/>
      <c r="AB476" s="157">
        <v>0</v>
      </c>
      <c r="AC476" s="157">
        <v>0</v>
      </c>
      <c r="AD476" s="155">
        <v>0</v>
      </c>
      <c r="AE476" s="155">
        <v>0</v>
      </c>
      <c r="AF476" s="155">
        <v>0</v>
      </c>
      <c r="AG476" s="159"/>
    </row>
    <row r="477" spans="1:33" ht="12.6" customHeight="1" x14ac:dyDescent="0.25">
      <c r="A477" s="104">
        <v>470</v>
      </c>
      <c r="B477" s="102">
        <v>470165705</v>
      </c>
      <c r="C477" s="103" t="s">
        <v>526</v>
      </c>
      <c r="D477" s="104">
        <v>165</v>
      </c>
      <c r="E477" s="103" t="s">
        <v>197</v>
      </c>
      <c r="F477" s="104">
        <v>705</v>
      </c>
      <c r="G477" s="161" t="s">
        <v>418</v>
      </c>
      <c r="H477" s="152"/>
      <c r="I477" s="153">
        <v>10816.359870774884</v>
      </c>
      <c r="J477" s="153">
        <v>6264</v>
      </c>
      <c r="K477" s="153">
        <v>0</v>
      </c>
      <c r="L477" s="153">
        <v>937.65</v>
      </c>
      <c r="M477" s="153">
        <v>18018.009870774884</v>
      </c>
      <c r="N477" s="152"/>
      <c r="O477" s="154">
        <v>1</v>
      </c>
      <c r="P477" s="155">
        <v>17080</v>
      </c>
      <c r="Q477" s="155">
        <v>0</v>
      </c>
      <c r="R477" s="155">
        <v>0</v>
      </c>
      <c r="S477" s="155">
        <v>938</v>
      </c>
      <c r="T477" s="112">
        <v>18019</v>
      </c>
      <c r="U477" s="156"/>
      <c r="V477" s="157">
        <v>0</v>
      </c>
      <c r="W477" s="155">
        <v>0</v>
      </c>
      <c r="X477" s="155">
        <v>0.09</v>
      </c>
      <c r="Y477" s="155">
        <v>9.5438971785067684E-4</v>
      </c>
      <c r="Z477" s="155">
        <v>0</v>
      </c>
      <c r="AA477" s="158"/>
      <c r="AB477" s="157">
        <v>0</v>
      </c>
      <c r="AC477" s="157">
        <v>0</v>
      </c>
      <c r="AD477" s="155">
        <v>0</v>
      </c>
      <c r="AE477" s="155">
        <v>0</v>
      </c>
      <c r="AF477" s="155">
        <v>0</v>
      </c>
      <c r="AG477" s="159"/>
    </row>
    <row r="478" spans="1:33" ht="12.6" customHeight="1" x14ac:dyDescent="0.25">
      <c r="A478" s="104">
        <v>474</v>
      </c>
      <c r="B478" s="102">
        <v>474097057</v>
      </c>
      <c r="C478" s="103" t="s">
        <v>527</v>
      </c>
      <c r="D478" s="104">
        <v>97</v>
      </c>
      <c r="E478" s="103" t="s">
        <v>129</v>
      </c>
      <c r="F478" s="104">
        <v>57</v>
      </c>
      <c r="G478" s="161" t="s">
        <v>89</v>
      </c>
      <c r="H478" s="152"/>
      <c r="I478" s="153">
        <v>15145</v>
      </c>
      <c r="J478" s="153">
        <v>542</v>
      </c>
      <c r="K478" s="153">
        <v>0</v>
      </c>
      <c r="L478" s="153">
        <v>937.65</v>
      </c>
      <c r="M478" s="153">
        <v>16624.650000000001</v>
      </c>
      <c r="N478" s="152"/>
      <c r="O478" s="154">
        <v>1</v>
      </c>
      <c r="P478" s="155">
        <v>15687</v>
      </c>
      <c r="Q478" s="155">
        <v>0</v>
      </c>
      <c r="R478" s="155">
        <v>0</v>
      </c>
      <c r="S478" s="155">
        <v>938</v>
      </c>
      <c r="T478" s="112">
        <v>16626</v>
      </c>
      <c r="U478" s="156"/>
      <c r="V478" s="157">
        <v>0</v>
      </c>
      <c r="W478" s="155">
        <v>0</v>
      </c>
      <c r="X478" s="155">
        <v>0.09</v>
      </c>
      <c r="Y478" s="155">
        <v>0.13343791558770274</v>
      </c>
      <c r="Z478" s="155">
        <v>0</v>
      </c>
      <c r="AA478" s="158"/>
      <c r="AB478" s="157">
        <v>0</v>
      </c>
      <c r="AC478" s="157">
        <v>0</v>
      </c>
      <c r="AD478" s="155">
        <v>0</v>
      </c>
      <c r="AE478" s="155">
        <v>0</v>
      </c>
      <c r="AF478" s="155">
        <v>0</v>
      </c>
      <c r="AG478" s="159"/>
    </row>
    <row r="479" spans="1:33" ht="12.6" customHeight="1" x14ac:dyDescent="0.25">
      <c r="A479" s="104">
        <v>474</v>
      </c>
      <c r="B479" s="102">
        <v>474097064</v>
      </c>
      <c r="C479" s="103" t="s">
        <v>527</v>
      </c>
      <c r="D479" s="104">
        <v>97</v>
      </c>
      <c r="E479" s="103" t="s">
        <v>129</v>
      </c>
      <c r="F479" s="104">
        <v>64</v>
      </c>
      <c r="G479" s="161" t="s">
        <v>96</v>
      </c>
      <c r="H479" s="152"/>
      <c r="I479" s="153">
        <v>11912.03669415659</v>
      </c>
      <c r="J479" s="153">
        <v>1975</v>
      </c>
      <c r="K479" s="153">
        <v>0</v>
      </c>
      <c r="L479" s="153">
        <v>937.65</v>
      </c>
      <c r="M479" s="153">
        <v>14824.68669415659</v>
      </c>
      <c r="N479" s="152"/>
      <c r="O479" s="154">
        <v>1</v>
      </c>
      <c r="P479" s="155">
        <v>13887</v>
      </c>
      <c r="Q479" s="155">
        <v>0</v>
      </c>
      <c r="R479" s="155">
        <v>0</v>
      </c>
      <c r="S479" s="155">
        <v>938</v>
      </c>
      <c r="T479" s="112">
        <v>14826</v>
      </c>
      <c r="U479" s="156"/>
      <c r="V479" s="157">
        <v>0</v>
      </c>
      <c r="W479" s="155">
        <v>0</v>
      </c>
      <c r="X479" s="155">
        <v>0.09</v>
      </c>
      <c r="Y479" s="155">
        <v>3.2792375421891271E-2</v>
      </c>
      <c r="Z479" s="155">
        <v>0</v>
      </c>
      <c r="AA479" s="158"/>
      <c r="AB479" s="157">
        <v>0</v>
      </c>
      <c r="AC479" s="157">
        <v>0</v>
      </c>
      <c r="AD479" s="155">
        <v>0</v>
      </c>
      <c r="AE479" s="155">
        <v>0</v>
      </c>
      <c r="AF479" s="155">
        <v>0</v>
      </c>
      <c r="AG479" s="159"/>
    </row>
    <row r="480" spans="1:33" ht="12.6" customHeight="1" x14ac:dyDescent="0.25">
      <c r="A480" s="104">
        <v>474</v>
      </c>
      <c r="B480" s="102">
        <v>474097097</v>
      </c>
      <c r="C480" s="103" t="s">
        <v>527</v>
      </c>
      <c r="D480" s="104">
        <v>97</v>
      </c>
      <c r="E480" s="103" t="s">
        <v>129</v>
      </c>
      <c r="F480" s="104">
        <v>97</v>
      </c>
      <c r="G480" s="161" t="s">
        <v>129</v>
      </c>
      <c r="H480" s="152"/>
      <c r="I480" s="153">
        <v>12361</v>
      </c>
      <c r="J480" s="153">
        <v>0</v>
      </c>
      <c r="K480" s="153">
        <v>0</v>
      </c>
      <c r="L480" s="153">
        <v>937.65</v>
      </c>
      <c r="M480" s="153">
        <v>13298.65</v>
      </c>
      <c r="N480" s="152"/>
      <c r="O480" s="154">
        <v>204</v>
      </c>
      <c r="P480" s="155">
        <v>2521644</v>
      </c>
      <c r="Q480" s="155">
        <v>0</v>
      </c>
      <c r="R480" s="155">
        <v>0</v>
      </c>
      <c r="S480" s="155">
        <v>191352</v>
      </c>
      <c r="T480" s="112">
        <v>2713200</v>
      </c>
      <c r="U480" s="156"/>
      <c r="V480" s="157">
        <v>0</v>
      </c>
      <c r="W480" s="155">
        <v>0</v>
      </c>
      <c r="X480" s="155">
        <v>0.09</v>
      </c>
      <c r="Y480" s="155">
        <v>3.5448163931811508E-2</v>
      </c>
      <c r="Z480" s="155">
        <v>0</v>
      </c>
      <c r="AA480" s="158"/>
      <c r="AB480" s="157">
        <v>0</v>
      </c>
      <c r="AC480" s="157">
        <v>0</v>
      </c>
      <c r="AD480" s="155">
        <v>0</v>
      </c>
      <c r="AE480" s="155">
        <v>0</v>
      </c>
      <c r="AF480" s="155">
        <v>0</v>
      </c>
      <c r="AG480" s="159"/>
    </row>
    <row r="481" spans="1:33" ht="12.6" customHeight="1" x14ac:dyDescent="0.25">
      <c r="A481" s="104">
        <v>474</v>
      </c>
      <c r="B481" s="102">
        <v>474097103</v>
      </c>
      <c r="C481" s="103" t="s">
        <v>527</v>
      </c>
      <c r="D481" s="104">
        <v>97</v>
      </c>
      <c r="E481" s="103" t="s">
        <v>129</v>
      </c>
      <c r="F481" s="104">
        <v>103</v>
      </c>
      <c r="G481" s="161" t="s">
        <v>135</v>
      </c>
      <c r="H481" s="152"/>
      <c r="I481" s="153">
        <v>12504</v>
      </c>
      <c r="J481" s="153">
        <v>140</v>
      </c>
      <c r="K481" s="153">
        <v>0</v>
      </c>
      <c r="L481" s="153">
        <v>937.65</v>
      </c>
      <c r="M481" s="153">
        <v>13581.65</v>
      </c>
      <c r="N481" s="152"/>
      <c r="O481" s="154">
        <v>22</v>
      </c>
      <c r="P481" s="155">
        <v>278168</v>
      </c>
      <c r="Q481" s="155">
        <v>0</v>
      </c>
      <c r="R481" s="155">
        <v>0</v>
      </c>
      <c r="S481" s="155">
        <v>20636</v>
      </c>
      <c r="T481" s="112">
        <v>298826</v>
      </c>
      <c r="U481" s="156"/>
      <c r="V481" s="157">
        <v>0</v>
      </c>
      <c r="W481" s="155">
        <v>0</v>
      </c>
      <c r="X481" s="155">
        <v>0.09</v>
      </c>
      <c r="Y481" s="155">
        <v>9.8462186487756117E-3</v>
      </c>
      <c r="Z481" s="155">
        <v>0</v>
      </c>
      <c r="AA481" s="158"/>
      <c r="AB481" s="157">
        <v>0</v>
      </c>
      <c r="AC481" s="157">
        <v>0</v>
      </c>
      <c r="AD481" s="155">
        <v>0</v>
      </c>
      <c r="AE481" s="155">
        <v>0</v>
      </c>
      <c r="AF481" s="155">
        <v>0</v>
      </c>
      <c r="AG481" s="159"/>
    </row>
    <row r="482" spans="1:33" ht="12.6" customHeight="1" x14ac:dyDescent="0.25">
      <c r="A482" s="104">
        <v>474</v>
      </c>
      <c r="B482" s="102">
        <v>474097153</v>
      </c>
      <c r="C482" s="103" t="s">
        <v>527</v>
      </c>
      <c r="D482" s="104">
        <v>97</v>
      </c>
      <c r="E482" s="103" t="s">
        <v>129</v>
      </c>
      <c r="F482" s="104">
        <v>153</v>
      </c>
      <c r="G482" s="161" t="s">
        <v>185</v>
      </c>
      <c r="H482" s="152"/>
      <c r="I482" s="153">
        <v>11179</v>
      </c>
      <c r="J482" s="153">
        <v>293</v>
      </c>
      <c r="K482" s="153">
        <v>0</v>
      </c>
      <c r="L482" s="153">
        <v>937.65</v>
      </c>
      <c r="M482" s="153">
        <v>12409.65</v>
      </c>
      <c r="N482" s="152"/>
      <c r="O482" s="154">
        <v>38</v>
      </c>
      <c r="P482" s="155">
        <v>435936</v>
      </c>
      <c r="Q482" s="155">
        <v>0</v>
      </c>
      <c r="R482" s="155">
        <v>0</v>
      </c>
      <c r="S482" s="155">
        <v>35644</v>
      </c>
      <c r="T482" s="112">
        <v>471618</v>
      </c>
      <c r="U482" s="156"/>
      <c r="V482" s="157">
        <v>0</v>
      </c>
      <c r="W482" s="155">
        <v>0</v>
      </c>
      <c r="X482" s="155">
        <v>0.09</v>
      </c>
      <c r="Y482" s="155">
        <v>1.2325720054912837E-2</v>
      </c>
      <c r="Z482" s="155">
        <v>0</v>
      </c>
      <c r="AA482" s="158"/>
      <c r="AB482" s="157">
        <v>0</v>
      </c>
      <c r="AC482" s="157">
        <v>0</v>
      </c>
      <c r="AD482" s="155">
        <v>0</v>
      </c>
      <c r="AE482" s="155">
        <v>0</v>
      </c>
      <c r="AF482" s="155">
        <v>0</v>
      </c>
      <c r="AG482" s="159"/>
    </row>
    <row r="483" spans="1:33" ht="12.6" customHeight="1" x14ac:dyDescent="0.25">
      <c r="A483" s="104">
        <v>474</v>
      </c>
      <c r="B483" s="102">
        <v>474097162</v>
      </c>
      <c r="C483" s="103" t="s">
        <v>527</v>
      </c>
      <c r="D483" s="104">
        <v>97</v>
      </c>
      <c r="E483" s="103" t="s">
        <v>129</v>
      </c>
      <c r="F483" s="104">
        <v>162</v>
      </c>
      <c r="G483" s="161" t="s">
        <v>194</v>
      </c>
      <c r="H483" s="152"/>
      <c r="I483" s="153">
        <v>10359</v>
      </c>
      <c r="J483" s="153">
        <v>2479</v>
      </c>
      <c r="K483" s="153">
        <v>0</v>
      </c>
      <c r="L483" s="153">
        <v>937.65</v>
      </c>
      <c r="M483" s="153">
        <v>13775.65</v>
      </c>
      <c r="N483" s="152"/>
      <c r="O483" s="154">
        <v>13</v>
      </c>
      <c r="P483" s="155">
        <v>166894</v>
      </c>
      <c r="Q483" s="155">
        <v>0</v>
      </c>
      <c r="R483" s="155">
        <v>0</v>
      </c>
      <c r="S483" s="155">
        <v>12194</v>
      </c>
      <c r="T483" s="112">
        <v>179101</v>
      </c>
      <c r="U483" s="156"/>
      <c r="V483" s="157">
        <v>0</v>
      </c>
      <c r="W483" s="155">
        <v>0</v>
      </c>
      <c r="X483" s="155">
        <v>0.09</v>
      </c>
      <c r="Y483" s="155">
        <v>1.5464314773690249E-2</v>
      </c>
      <c r="Z483" s="155">
        <v>0</v>
      </c>
      <c r="AA483" s="158"/>
      <c r="AB483" s="157">
        <v>0</v>
      </c>
      <c r="AC483" s="157">
        <v>0</v>
      </c>
      <c r="AD483" s="155">
        <v>0</v>
      </c>
      <c r="AE483" s="155">
        <v>0</v>
      </c>
      <c r="AF483" s="155">
        <v>0</v>
      </c>
      <c r="AG483" s="159"/>
    </row>
    <row r="484" spans="1:33" ht="12.6" customHeight="1" x14ac:dyDescent="0.25">
      <c r="A484" s="104">
        <v>474</v>
      </c>
      <c r="B484" s="102">
        <v>474097322</v>
      </c>
      <c r="C484" s="103" t="s">
        <v>527</v>
      </c>
      <c r="D484" s="104">
        <v>97</v>
      </c>
      <c r="E484" s="103" t="s">
        <v>129</v>
      </c>
      <c r="F484" s="104">
        <v>322</v>
      </c>
      <c r="G484" s="161" t="s">
        <v>354</v>
      </c>
      <c r="H484" s="152"/>
      <c r="I484" s="153">
        <v>11150.054424775108</v>
      </c>
      <c r="J484" s="153">
        <v>5724</v>
      </c>
      <c r="K484" s="153">
        <v>0</v>
      </c>
      <c r="L484" s="153">
        <v>937.65</v>
      </c>
      <c r="M484" s="153">
        <v>17811.704424775111</v>
      </c>
      <c r="N484" s="152"/>
      <c r="O484" s="154">
        <v>1</v>
      </c>
      <c r="P484" s="155">
        <v>16874</v>
      </c>
      <c r="Q484" s="155">
        <v>0</v>
      </c>
      <c r="R484" s="155">
        <v>0</v>
      </c>
      <c r="S484" s="155">
        <v>938</v>
      </c>
      <c r="T484" s="112">
        <v>17813</v>
      </c>
      <c r="U484" s="156"/>
      <c r="V484" s="157">
        <v>0</v>
      </c>
      <c r="W484" s="155">
        <v>0</v>
      </c>
      <c r="X484" s="155">
        <v>0.09</v>
      </c>
      <c r="Y484" s="155">
        <v>1.0529007602313512E-2</v>
      </c>
      <c r="Z484" s="155">
        <v>0</v>
      </c>
      <c r="AA484" s="158"/>
      <c r="AB484" s="157">
        <v>0</v>
      </c>
      <c r="AC484" s="157">
        <v>0</v>
      </c>
      <c r="AD484" s="155">
        <v>0</v>
      </c>
      <c r="AE484" s="155">
        <v>0</v>
      </c>
      <c r="AF484" s="155">
        <v>0</v>
      </c>
      <c r="AG484" s="159"/>
    </row>
    <row r="485" spans="1:33" ht="12.6" customHeight="1" x14ac:dyDescent="0.25">
      <c r="A485" s="104">
        <v>474</v>
      </c>
      <c r="B485" s="102">
        <v>474097343</v>
      </c>
      <c r="C485" s="103" t="s">
        <v>527</v>
      </c>
      <c r="D485" s="104">
        <v>97</v>
      </c>
      <c r="E485" s="103" t="s">
        <v>129</v>
      </c>
      <c r="F485" s="104">
        <v>343</v>
      </c>
      <c r="G485" s="161" t="s">
        <v>375</v>
      </c>
      <c r="H485" s="152"/>
      <c r="I485" s="153">
        <v>11278</v>
      </c>
      <c r="J485" s="153">
        <v>342</v>
      </c>
      <c r="K485" s="153">
        <v>0</v>
      </c>
      <c r="L485" s="153">
        <v>937.65</v>
      </c>
      <c r="M485" s="153">
        <v>12557.65</v>
      </c>
      <c r="N485" s="152"/>
      <c r="O485" s="154">
        <v>22</v>
      </c>
      <c r="P485" s="155">
        <v>255640</v>
      </c>
      <c r="Q485" s="155">
        <v>0</v>
      </c>
      <c r="R485" s="155">
        <v>0</v>
      </c>
      <c r="S485" s="155">
        <v>20636</v>
      </c>
      <c r="T485" s="112">
        <v>276298</v>
      </c>
      <c r="U485" s="156"/>
      <c r="V485" s="157">
        <v>0</v>
      </c>
      <c r="W485" s="155">
        <v>0</v>
      </c>
      <c r="X485" s="155">
        <v>0.09</v>
      </c>
      <c r="Y485" s="155">
        <v>1.5469387958324886E-2</v>
      </c>
      <c r="Z485" s="155">
        <v>0</v>
      </c>
      <c r="AA485" s="158"/>
      <c r="AB485" s="157">
        <v>0</v>
      </c>
      <c r="AC485" s="157">
        <v>0</v>
      </c>
      <c r="AD485" s="155">
        <v>0</v>
      </c>
      <c r="AE485" s="155">
        <v>0</v>
      </c>
      <c r="AF485" s="155">
        <v>0</v>
      </c>
      <c r="AG485" s="159"/>
    </row>
    <row r="486" spans="1:33" ht="12.6" customHeight="1" x14ac:dyDescent="0.25">
      <c r="A486" s="104">
        <v>474</v>
      </c>
      <c r="B486" s="102">
        <v>474097610</v>
      </c>
      <c r="C486" s="103" t="s">
        <v>527</v>
      </c>
      <c r="D486" s="104">
        <v>97</v>
      </c>
      <c r="E486" s="103" t="s">
        <v>129</v>
      </c>
      <c r="F486" s="104">
        <v>610</v>
      </c>
      <c r="G486" s="161" t="s">
        <v>389</v>
      </c>
      <c r="H486" s="152"/>
      <c r="I486" s="153">
        <v>9966</v>
      </c>
      <c r="J486" s="153">
        <v>1782</v>
      </c>
      <c r="K486" s="153">
        <v>0</v>
      </c>
      <c r="L486" s="153">
        <v>937.65</v>
      </c>
      <c r="M486" s="153">
        <v>12685.65</v>
      </c>
      <c r="N486" s="152"/>
      <c r="O486" s="154">
        <v>10</v>
      </c>
      <c r="P486" s="155">
        <v>117480</v>
      </c>
      <c r="Q486" s="155">
        <v>0</v>
      </c>
      <c r="R486" s="155">
        <v>0</v>
      </c>
      <c r="S486" s="155">
        <v>9380</v>
      </c>
      <c r="T486" s="112">
        <v>126870</v>
      </c>
      <c r="U486" s="156"/>
      <c r="V486" s="157">
        <v>0</v>
      </c>
      <c r="W486" s="155">
        <v>0</v>
      </c>
      <c r="X486" s="155">
        <v>0.09</v>
      </c>
      <c r="Y486" s="155">
        <v>7.8924505663975648E-3</v>
      </c>
      <c r="Z486" s="155">
        <v>0</v>
      </c>
      <c r="AA486" s="158"/>
      <c r="AB486" s="157">
        <v>0</v>
      </c>
      <c r="AC486" s="157">
        <v>0</v>
      </c>
      <c r="AD486" s="155">
        <v>0</v>
      </c>
      <c r="AE486" s="155">
        <v>0</v>
      </c>
      <c r="AF486" s="155">
        <v>0</v>
      </c>
      <c r="AG486" s="159"/>
    </row>
    <row r="487" spans="1:33" ht="12.6" customHeight="1" x14ac:dyDescent="0.25">
      <c r="A487" s="104">
        <v>474</v>
      </c>
      <c r="B487" s="102">
        <v>474097615</v>
      </c>
      <c r="C487" s="103" t="s">
        <v>527</v>
      </c>
      <c r="D487" s="104">
        <v>97</v>
      </c>
      <c r="E487" s="103" t="s">
        <v>129</v>
      </c>
      <c r="F487" s="104">
        <v>615</v>
      </c>
      <c r="G487" s="161" t="s">
        <v>390</v>
      </c>
      <c r="H487" s="152"/>
      <c r="I487" s="153">
        <v>8785</v>
      </c>
      <c r="J487" s="153">
        <v>206</v>
      </c>
      <c r="K487" s="153">
        <v>0</v>
      </c>
      <c r="L487" s="153">
        <v>937.65</v>
      </c>
      <c r="M487" s="153">
        <v>9928.65</v>
      </c>
      <c r="N487" s="152"/>
      <c r="O487" s="154">
        <v>3</v>
      </c>
      <c r="P487" s="155">
        <v>26973</v>
      </c>
      <c r="Q487" s="155">
        <v>0</v>
      </c>
      <c r="R487" s="155">
        <v>0</v>
      </c>
      <c r="S487" s="155">
        <v>2814</v>
      </c>
      <c r="T487" s="112">
        <v>29790</v>
      </c>
      <c r="U487" s="156"/>
      <c r="V487" s="157">
        <v>0</v>
      </c>
      <c r="W487" s="155">
        <v>0</v>
      </c>
      <c r="X487" s="155">
        <v>0.09</v>
      </c>
      <c r="Y487" s="155">
        <v>2.43430889445898E-3</v>
      </c>
      <c r="Z487" s="155">
        <v>0</v>
      </c>
      <c r="AA487" s="158"/>
      <c r="AB487" s="157">
        <v>0</v>
      </c>
      <c r="AC487" s="157">
        <v>0</v>
      </c>
      <c r="AD487" s="155">
        <v>0</v>
      </c>
      <c r="AE487" s="155">
        <v>0</v>
      </c>
      <c r="AF487" s="155">
        <v>0</v>
      </c>
      <c r="AG487" s="159"/>
    </row>
    <row r="488" spans="1:33" ht="12.6" customHeight="1" x14ac:dyDescent="0.25">
      <c r="A488" s="104">
        <v>474</v>
      </c>
      <c r="B488" s="102">
        <v>474097616</v>
      </c>
      <c r="C488" s="103" t="s">
        <v>527</v>
      </c>
      <c r="D488" s="104">
        <v>97</v>
      </c>
      <c r="E488" s="103" t="s">
        <v>129</v>
      </c>
      <c r="F488" s="104">
        <v>616</v>
      </c>
      <c r="G488" s="161" t="s">
        <v>391</v>
      </c>
      <c r="H488" s="152"/>
      <c r="I488" s="153">
        <v>10556</v>
      </c>
      <c r="J488" s="153">
        <v>3999</v>
      </c>
      <c r="K488" s="153">
        <v>0</v>
      </c>
      <c r="L488" s="153">
        <v>937.65</v>
      </c>
      <c r="M488" s="153">
        <v>15492.65</v>
      </c>
      <c r="N488" s="152"/>
      <c r="O488" s="154">
        <v>2</v>
      </c>
      <c r="P488" s="155">
        <v>29110</v>
      </c>
      <c r="Q488" s="155">
        <v>0</v>
      </c>
      <c r="R488" s="155">
        <v>0</v>
      </c>
      <c r="S488" s="155">
        <v>1876</v>
      </c>
      <c r="T488" s="112">
        <v>30988</v>
      </c>
      <c r="U488" s="156"/>
      <c r="V488" s="157">
        <v>0</v>
      </c>
      <c r="W488" s="155">
        <v>0</v>
      </c>
      <c r="X488" s="155">
        <v>0.09</v>
      </c>
      <c r="Y488" s="155">
        <v>3.5199570431752238E-2</v>
      </c>
      <c r="Z488" s="155">
        <v>0</v>
      </c>
      <c r="AA488" s="158"/>
      <c r="AB488" s="157">
        <v>0</v>
      </c>
      <c r="AC488" s="157">
        <v>0</v>
      </c>
      <c r="AD488" s="155">
        <v>0</v>
      </c>
      <c r="AE488" s="155">
        <v>0</v>
      </c>
      <c r="AF488" s="155">
        <v>0</v>
      </c>
      <c r="AG488" s="159"/>
    </row>
    <row r="489" spans="1:33" ht="12.6" customHeight="1" x14ac:dyDescent="0.25">
      <c r="A489" s="104">
        <v>474</v>
      </c>
      <c r="B489" s="102">
        <v>474097720</v>
      </c>
      <c r="C489" s="103" t="s">
        <v>527</v>
      </c>
      <c r="D489" s="104">
        <v>97</v>
      </c>
      <c r="E489" s="103" t="s">
        <v>129</v>
      </c>
      <c r="F489" s="104">
        <v>720</v>
      </c>
      <c r="G489" s="161" t="s">
        <v>423</v>
      </c>
      <c r="H489" s="152"/>
      <c r="I489" s="153">
        <v>11317</v>
      </c>
      <c r="J489" s="153">
        <v>2491</v>
      </c>
      <c r="K489" s="153">
        <v>0</v>
      </c>
      <c r="L489" s="153">
        <v>937.65</v>
      </c>
      <c r="M489" s="153">
        <v>14745.65</v>
      </c>
      <c r="N489" s="152"/>
      <c r="O489" s="154">
        <v>7</v>
      </c>
      <c r="P489" s="155">
        <v>96656</v>
      </c>
      <c r="Q489" s="155">
        <v>0</v>
      </c>
      <c r="R489" s="155">
        <v>0</v>
      </c>
      <c r="S489" s="155">
        <v>6566</v>
      </c>
      <c r="T489" s="112">
        <v>103229</v>
      </c>
      <c r="U489" s="156"/>
      <c r="V489" s="157">
        <v>0</v>
      </c>
      <c r="W489" s="155">
        <v>0</v>
      </c>
      <c r="X489" s="155">
        <v>0.09</v>
      </c>
      <c r="Y489" s="155">
        <v>5.9699915149921852E-3</v>
      </c>
      <c r="Z489" s="155">
        <v>0</v>
      </c>
      <c r="AA489" s="158"/>
      <c r="AB489" s="157">
        <v>0</v>
      </c>
      <c r="AC489" s="157">
        <v>0</v>
      </c>
      <c r="AD489" s="155">
        <v>0</v>
      </c>
      <c r="AE489" s="155">
        <v>0</v>
      </c>
      <c r="AF489" s="155">
        <v>0</v>
      </c>
      <c r="AG489" s="159"/>
    </row>
    <row r="490" spans="1:33" ht="12.6" customHeight="1" x14ac:dyDescent="0.25">
      <c r="A490" s="104">
        <v>474</v>
      </c>
      <c r="B490" s="102">
        <v>474097735</v>
      </c>
      <c r="C490" s="103" t="s">
        <v>527</v>
      </c>
      <c r="D490" s="104">
        <v>97</v>
      </c>
      <c r="E490" s="103" t="s">
        <v>129</v>
      </c>
      <c r="F490" s="104">
        <v>735</v>
      </c>
      <c r="G490" s="161" t="s">
        <v>427</v>
      </c>
      <c r="H490" s="152"/>
      <c r="I490" s="153">
        <v>10287</v>
      </c>
      <c r="J490" s="153">
        <v>3929</v>
      </c>
      <c r="K490" s="153">
        <v>0</v>
      </c>
      <c r="L490" s="153">
        <v>937.65</v>
      </c>
      <c r="M490" s="153">
        <v>15153.65</v>
      </c>
      <c r="N490" s="152"/>
      <c r="O490" s="154">
        <v>14</v>
      </c>
      <c r="P490" s="155">
        <v>199024</v>
      </c>
      <c r="Q490" s="155">
        <v>0</v>
      </c>
      <c r="R490" s="155">
        <v>0</v>
      </c>
      <c r="S490" s="155">
        <v>13132</v>
      </c>
      <c r="T490" s="112">
        <v>212170</v>
      </c>
      <c r="U490" s="156"/>
      <c r="V490" s="157">
        <v>0</v>
      </c>
      <c r="W490" s="155">
        <v>0</v>
      </c>
      <c r="X490" s="155">
        <v>0.09</v>
      </c>
      <c r="Y490" s="155">
        <v>1.6678439653143907E-2</v>
      </c>
      <c r="Z490" s="155">
        <v>0</v>
      </c>
      <c r="AA490" s="158"/>
      <c r="AB490" s="157">
        <v>0</v>
      </c>
      <c r="AC490" s="157">
        <v>0</v>
      </c>
      <c r="AD490" s="155">
        <v>0</v>
      </c>
      <c r="AE490" s="155">
        <v>0</v>
      </c>
      <c r="AF490" s="155">
        <v>0</v>
      </c>
      <c r="AG490" s="159"/>
    </row>
    <row r="491" spans="1:33" ht="12.6" customHeight="1" x14ac:dyDescent="0.25">
      <c r="A491" s="104">
        <v>474</v>
      </c>
      <c r="B491" s="102">
        <v>474097753</v>
      </c>
      <c r="C491" s="103" t="s">
        <v>527</v>
      </c>
      <c r="D491" s="104">
        <v>97</v>
      </c>
      <c r="E491" s="103" t="s">
        <v>129</v>
      </c>
      <c r="F491" s="104">
        <v>753</v>
      </c>
      <c r="G491" s="161" t="s">
        <v>431</v>
      </c>
      <c r="H491" s="152"/>
      <c r="I491" s="153">
        <v>10192</v>
      </c>
      <c r="J491" s="153">
        <v>4110</v>
      </c>
      <c r="K491" s="153">
        <v>0</v>
      </c>
      <c r="L491" s="153">
        <v>937.65</v>
      </c>
      <c r="M491" s="153">
        <v>15239.65</v>
      </c>
      <c r="N491" s="152"/>
      <c r="O491" s="154">
        <v>12</v>
      </c>
      <c r="P491" s="155">
        <v>171624</v>
      </c>
      <c r="Q491" s="155">
        <v>0</v>
      </c>
      <c r="R491" s="155">
        <v>0</v>
      </c>
      <c r="S491" s="155">
        <v>11256</v>
      </c>
      <c r="T491" s="112">
        <v>182892</v>
      </c>
      <c r="U491" s="156"/>
      <c r="V491" s="157">
        <v>0</v>
      </c>
      <c r="W491" s="155">
        <v>0</v>
      </c>
      <c r="X491" s="155">
        <v>0.09</v>
      </c>
      <c r="Y491" s="155">
        <v>1.0375582915623273E-2</v>
      </c>
      <c r="Z491" s="155">
        <v>0</v>
      </c>
      <c r="AA491" s="158"/>
      <c r="AB491" s="157">
        <v>0</v>
      </c>
      <c r="AC491" s="157">
        <v>0</v>
      </c>
      <c r="AD491" s="155">
        <v>0</v>
      </c>
      <c r="AE491" s="155">
        <v>0</v>
      </c>
      <c r="AF491" s="155">
        <v>0</v>
      </c>
      <c r="AG491" s="159"/>
    </row>
    <row r="492" spans="1:33" ht="12.6" customHeight="1" x14ac:dyDescent="0.25">
      <c r="A492" s="104">
        <v>474</v>
      </c>
      <c r="B492" s="102">
        <v>474097755</v>
      </c>
      <c r="C492" s="103" t="s">
        <v>527</v>
      </c>
      <c r="D492" s="104">
        <v>97</v>
      </c>
      <c r="E492" s="103" t="s">
        <v>129</v>
      </c>
      <c r="F492" s="104">
        <v>755</v>
      </c>
      <c r="G492" s="161" t="s">
        <v>432</v>
      </c>
      <c r="H492" s="152"/>
      <c r="I492" s="153">
        <v>12825.378226559917</v>
      </c>
      <c r="J492" s="153">
        <v>6653</v>
      </c>
      <c r="K492" s="153">
        <v>0</v>
      </c>
      <c r="L492" s="153">
        <v>937.65</v>
      </c>
      <c r="M492" s="153">
        <v>20416.028226559916</v>
      </c>
      <c r="N492" s="152"/>
      <c r="O492" s="154">
        <v>1</v>
      </c>
      <c r="P492" s="155">
        <v>19478</v>
      </c>
      <c r="Q492" s="155">
        <v>0</v>
      </c>
      <c r="R492" s="155">
        <v>0</v>
      </c>
      <c r="S492" s="155">
        <v>938</v>
      </c>
      <c r="T492" s="112">
        <v>20417</v>
      </c>
      <c r="U492" s="156"/>
      <c r="V492" s="157">
        <v>0</v>
      </c>
      <c r="W492" s="155">
        <v>0</v>
      </c>
      <c r="X492" s="155">
        <v>0.09</v>
      </c>
      <c r="Y492" s="155">
        <v>1.7505366812947377E-2</v>
      </c>
      <c r="Z492" s="155">
        <v>0</v>
      </c>
      <c r="AA492" s="158"/>
      <c r="AB492" s="157">
        <v>0</v>
      </c>
      <c r="AC492" s="157">
        <v>0</v>
      </c>
      <c r="AD492" s="155">
        <v>0</v>
      </c>
      <c r="AE492" s="155">
        <v>0</v>
      </c>
      <c r="AF492" s="155">
        <v>0</v>
      </c>
      <c r="AG492" s="159"/>
    </row>
    <row r="493" spans="1:33" ht="12.6" customHeight="1" x14ac:dyDescent="0.25">
      <c r="A493" s="104">
        <v>474</v>
      </c>
      <c r="B493" s="102">
        <v>474097775</v>
      </c>
      <c r="C493" s="103" t="s">
        <v>527</v>
      </c>
      <c r="D493" s="104">
        <v>97</v>
      </c>
      <c r="E493" s="103" t="s">
        <v>129</v>
      </c>
      <c r="F493" s="104">
        <v>775</v>
      </c>
      <c r="G493" s="161" t="s">
        <v>441</v>
      </c>
      <c r="H493" s="152"/>
      <c r="I493" s="153">
        <v>11093</v>
      </c>
      <c r="J493" s="153">
        <v>2502</v>
      </c>
      <c r="K493" s="153">
        <v>0</v>
      </c>
      <c r="L493" s="153">
        <v>937.65</v>
      </c>
      <c r="M493" s="153">
        <v>14532.65</v>
      </c>
      <c r="N493" s="152"/>
      <c r="O493" s="154">
        <v>4</v>
      </c>
      <c r="P493" s="155">
        <v>54380</v>
      </c>
      <c r="Q493" s="155">
        <v>0</v>
      </c>
      <c r="R493" s="155">
        <v>0</v>
      </c>
      <c r="S493" s="155">
        <v>3752</v>
      </c>
      <c r="T493" s="112">
        <v>58136</v>
      </c>
      <c r="U493" s="156"/>
      <c r="V493" s="157">
        <v>0</v>
      </c>
      <c r="W493" s="155">
        <v>0</v>
      </c>
      <c r="X493" s="155">
        <v>0.09</v>
      </c>
      <c r="Y493" s="155">
        <v>5.4242151205824716E-3</v>
      </c>
      <c r="Z493" s="155">
        <v>0</v>
      </c>
      <c r="AA493" s="158"/>
      <c r="AB493" s="157">
        <v>0</v>
      </c>
      <c r="AC493" s="157">
        <v>0</v>
      </c>
      <c r="AD493" s="155">
        <v>0</v>
      </c>
      <c r="AE493" s="155">
        <v>0</v>
      </c>
      <c r="AF493" s="155">
        <v>0</v>
      </c>
      <c r="AG493" s="159"/>
    </row>
    <row r="494" spans="1:33" ht="12.6" customHeight="1" x14ac:dyDescent="0.25">
      <c r="A494" s="104">
        <v>478</v>
      </c>
      <c r="B494" s="102">
        <v>478352064</v>
      </c>
      <c r="C494" s="103" t="s">
        <v>528</v>
      </c>
      <c r="D494" s="104">
        <v>352</v>
      </c>
      <c r="E494" s="103" t="s">
        <v>384</v>
      </c>
      <c r="F494" s="104">
        <v>64</v>
      </c>
      <c r="G494" s="161" t="s">
        <v>96</v>
      </c>
      <c r="H494" s="152"/>
      <c r="I494" s="153">
        <v>9976</v>
      </c>
      <c r="J494" s="153">
        <v>1654</v>
      </c>
      <c r="K494" s="153">
        <v>0</v>
      </c>
      <c r="L494" s="153">
        <v>937.65</v>
      </c>
      <c r="M494" s="153">
        <v>12567.65</v>
      </c>
      <c r="N494" s="152"/>
      <c r="O494" s="154">
        <v>2</v>
      </c>
      <c r="P494" s="155">
        <v>23260</v>
      </c>
      <c r="Q494" s="155">
        <v>0</v>
      </c>
      <c r="R494" s="155">
        <v>0</v>
      </c>
      <c r="S494" s="155">
        <v>1876</v>
      </c>
      <c r="T494" s="112">
        <v>25138</v>
      </c>
      <c r="U494" s="156"/>
      <c r="V494" s="157">
        <v>0</v>
      </c>
      <c r="W494" s="155">
        <v>0</v>
      </c>
      <c r="X494" s="155">
        <v>0.09</v>
      </c>
      <c r="Y494" s="155">
        <v>3.2792375421891271E-2</v>
      </c>
      <c r="Z494" s="155">
        <v>0</v>
      </c>
      <c r="AA494" s="158"/>
      <c r="AB494" s="157">
        <v>0</v>
      </c>
      <c r="AC494" s="157">
        <v>0</v>
      </c>
      <c r="AD494" s="155">
        <v>0</v>
      </c>
      <c r="AE494" s="155">
        <v>0</v>
      </c>
      <c r="AF494" s="155">
        <v>0</v>
      </c>
      <c r="AG494" s="159"/>
    </row>
    <row r="495" spans="1:33" ht="12.6" customHeight="1" x14ac:dyDescent="0.25">
      <c r="A495" s="104">
        <v>478</v>
      </c>
      <c r="B495" s="102">
        <v>478352067</v>
      </c>
      <c r="C495" s="103" t="s">
        <v>528</v>
      </c>
      <c r="D495" s="104">
        <v>352</v>
      </c>
      <c r="E495" s="103" t="s">
        <v>384</v>
      </c>
      <c r="F495" s="104">
        <v>67</v>
      </c>
      <c r="G495" s="161" t="s">
        <v>99</v>
      </c>
      <c r="H495" s="152"/>
      <c r="I495" s="153">
        <v>8795</v>
      </c>
      <c r="J495" s="153">
        <v>7123</v>
      </c>
      <c r="K495" s="153">
        <v>0</v>
      </c>
      <c r="L495" s="153">
        <v>937.65</v>
      </c>
      <c r="M495" s="153">
        <v>16855.650000000001</v>
      </c>
      <c r="N495" s="152"/>
      <c r="O495" s="154">
        <v>1</v>
      </c>
      <c r="P495" s="155">
        <v>15918</v>
      </c>
      <c r="Q495" s="155">
        <v>0</v>
      </c>
      <c r="R495" s="155">
        <v>0</v>
      </c>
      <c r="S495" s="155">
        <v>938</v>
      </c>
      <c r="T495" s="112">
        <v>16857</v>
      </c>
      <c r="U495" s="156"/>
      <c r="V495" s="157">
        <v>0</v>
      </c>
      <c r="W495" s="155">
        <v>0</v>
      </c>
      <c r="X495" s="155">
        <v>0.09</v>
      </c>
      <c r="Y495" s="155">
        <v>9.0899185128305647E-4</v>
      </c>
      <c r="Z495" s="155">
        <v>0</v>
      </c>
      <c r="AA495" s="158"/>
      <c r="AB495" s="157">
        <v>0</v>
      </c>
      <c r="AC495" s="157">
        <v>0</v>
      </c>
      <c r="AD495" s="155">
        <v>0</v>
      </c>
      <c r="AE495" s="155">
        <v>0</v>
      </c>
      <c r="AF495" s="155">
        <v>0</v>
      </c>
      <c r="AG495" s="159"/>
    </row>
    <row r="496" spans="1:33" ht="12.6" customHeight="1" x14ac:dyDescent="0.25">
      <c r="A496" s="104">
        <v>478</v>
      </c>
      <c r="B496" s="102">
        <v>478352097</v>
      </c>
      <c r="C496" s="103" t="s">
        <v>528</v>
      </c>
      <c r="D496" s="104">
        <v>352</v>
      </c>
      <c r="E496" s="103" t="s">
        <v>384</v>
      </c>
      <c r="F496" s="104">
        <v>97</v>
      </c>
      <c r="G496" s="161" t="s">
        <v>129</v>
      </c>
      <c r="H496" s="152"/>
      <c r="I496" s="153">
        <v>12449</v>
      </c>
      <c r="J496" s="153">
        <v>0</v>
      </c>
      <c r="K496" s="153">
        <v>0</v>
      </c>
      <c r="L496" s="153">
        <v>937.65</v>
      </c>
      <c r="M496" s="153">
        <v>13386.65</v>
      </c>
      <c r="N496" s="152"/>
      <c r="O496" s="154">
        <v>6</v>
      </c>
      <c r="P496" s="155">
        <v>74694</v>
      </c>
      <c r="Q496" s="155">
        <v>0</v>
      </c>
      <c r="R496" s="155">
        <v>0</v>
      </c>
      <c r="S496" s="155">
        <v>5628</v>
      </c>
      <c r="T496" s="112">
        <v>80328</v>
      </c>
      <c r="U496" s="156"/>
      <c r="V496" s="157">
        <v>0</v>
      </c>
      <c r="W496" s="155">
        <v>0</v>
      </c>
      <c r="X496" s="155">
        <v>0.09</v>
      </c>
      <c r="Y496" s="155">
        <v>3.5448163931811508E-2</v>
      </c>
      <c r="Z496" s="155">
        <v>0</v>
      </c>
      <c r="AA496" s="158"/>
      <c r="AB496" s="157">
        <v>0</v>
      </c>
      <c r="AC496" s="157">
        <v>0</v>
      </c>
      <c r="AD496" s="155">
        <v>0</v>
      </c>
      <c r="AE496" s="155">
        <v>0</v>
      </c>
      <c r="AF496" s="155">
        <v>0</v>
      </c>
      <c r="AG496" s="159"/>
    </row>
    <row r="497" spans="1:33" ht="12.6" customHeight="1" x14ac:dyDescent="0.25">
      <c r="A497" s="104">
        <v>478</v>
      </c>
      <c r="B497" s="102">
        <v>478352103</v>
      </c>
      <c r="C497" s="103" t="s">
        <v>528</v>
      </c>
      <c r="D497" s="104">
        <v>352</v>
      </c>
      <c r="E497" s="103" t="s">
        <v>384</v>
      </c>
      <c r="F497" s="104">
        <v>103</v>
      </c>
      <c r="G497" s="161" t="s">
        <v>135</v>
      </c>
      <c r="H497" s="152"/>
      <c r="I497" s="153">
        <v>12311.715309719371</v>
      </c>
      <c r="J497" s="153">
        <v>138</v>
      </c>
      <c r="K497" s="153">
        <v>0</v>
      </c>
      <c r="L497" s="153">
        <v>937.65</v>
      </c>
      <c r="M497" s="153">
        <v>13387.365309719371</v>
      </c>
      <c r="N497" s="152"/>
      <c r="O497" s="154">
        <v>1</v>
      </c>
      <c r="P497" s="155">
        <v>12450</v>
      </c>
      <c r="Q497" s="155">
        <v>0</v>
      </c>
      <c r="R497" s="155">
        <v>0</v>
      </c>
      <c r="S497" s="155">
        <v>938</v>
      </c>
      <c r="T497" s="112">
        <v>13389</v>
      </c>
      <c r="U497" s="156"/>
      <c r="V497" s="157">
        <v>0</v>
      </c>
      <c r="W497" s="155">
        <v>0</v>
      </c>
      <c r="X497" s="155">
        <v>0.09</v>
      </c>
      <c r="Y497" s="155">
        <v>9.8462186487756117E-3</v>
      </c>
      <c r="Z497" s="155">
        <v>0</v>
      </c>
      <c r="AA497" s="158"/>
      <c r="AB497" s="157">
        <v>0</v>
      </c>
      <c r="AC497" s="157">
        <v>0</v>
      </c>
      <c r="AD497" s="155">
        <v>0</v>
      </c>
      <c r="AE497" s="155">
        <v>0</v>
      </c>
      <c r="AF497" s="155">
        <v>0</v>
      </c>
      <c r="AG497" s="159"/>
    </row>
    <row r="498" spans="1:33" ht="12.6" customHeight="1" x14ac:dyDescent="0.25">
      <c r="A498" s="104">
        <v>478</v>
      </c>
      <c r="B498" s="102">
        <v>478352125</v>
      </c>
      <c r="C498" s="103" t="s">
        <v>528</v>
      </c>
      <c r="D498" s="104">
        <v>352</v>
      </c>
      <c r="E498" s="103" t="s">
        <v>384</v>
      </c>
      <c r="F498" s="104">
        <v>125</v>
      </c>
      <c r="G498" s="161" t="s">
        <v>157</v>
      </c>
      <c r="H498" s="152"/>
      <c r="I498" s="153">
        <v>9954</v>
      </c>
      <c r="J498" s="153">
        <v>5896</v>
      </c>
      <c r="K498" s="153">
        <v>0</v>
      </c>
      <c r="L498" s="153">
        <v>937.65</v>
      </c>
      <c r="M498" s="153">
        <v>16787.650000000001</v>
      </c>
      <c r="N498" s="152"/>
      <c r="O498" s="154">
        <v>22</v>
      </c>
      <c r="P498" s="155">
        <v>348700</v>
      </c>
      <c r="Q498" s="155">
        <v>0</v>
      </c>
      <c r="R498" s="155">
        <v>0</v>
      </c>
      <c r="S498" s="155">
        <v>20636</v>
      </c>
      <c r="T498" s="112">
        <v>369358</v>
      </c>
      <c r="U498" s="156"/>
      <c r="V498" s="157">
        <v>0</v>
      </c>
      <c r="W498" s="155">
        <v>0</v>
      </c>
      <c r="X498" s="155">
        <v>0.09</v>
      </c>
      <c r="Y498" s="155">
        <v>2.2243073246126802E-2</v>
      </c>
      <c r="Z498" s="155">
        <v>0</v>
      </c>
      <c r="AA498" s="158"/>
      <c r="AB498" s="157">
        <v>0</v>
      </c>
      <c r="AC498" s="157">
        <v>0</v>
      </c>
      <c r="AD498" s="155">
        <v>0</v>
      </c>
      <c r="AE498" s="155">
        <v>0</v>
      </c>
      <c r="AF498" s="155">
        <v>0</v>
      </c>
      <c r="AG498" s="159"/>
    </row>
    <row r="499" spans="1:33" ht="12.6" customHeight="1" x14ac:dyDescent="0.25">
      <c r="A499" s="104">
        <v>478</v>
      </c>
      <c r="B499" s="102">
        <v>478352141</v>
      </c>
      <c r="C499" s="103" t="s">
        <v>528</v>
      </c>
      <c r="D499" s="104">
        <v>352</v>
      </c>
      <c r="E499" s="103" t="s">
        <v>384</v>
      </c>
      <c r="F499" s="104">
        <v>141</v>
      </c>
      <c r="G499" s="161" t="s">
        <v>173</v>
      </c>
      <c r="H499" s="152"/>
      <c r="I499" s="153">
        <v>11075.770233157029</v>
      </c>
      <c r="J499" s="153">
        <v>5381</v>
      </c>
      <c r="K499" s="153">
        <v>0</v>
      </c>
      <c r="L499" s="153">
        <v>937.65</v>
      </c>
      <c r="M499" s="153">
        <v>17394.42023315703</v>
      </c>
      <c r="N499" s="152"/>
      <c r="O499" s="154">
        <v>4</v>
      </c>
      <c r="P499" s="155">
        <v>65828</v>
      </c>
      <c r="Q499" s="155">
        <v>0</v>
      </c>
      <c r="R499" s="155">
        <v>0</v>
      </c>
      <c r="S499" s="155">
        <v>3752</v>
      </c>
      <c r="T499" s="112">
        <v>69584</v>
      </c>
      <c r="U499" s="156"/>
      <c r="V499" s="157">
        <v>0</v>
      </c>
      <c r="W499" s="155">
        <v>0</v>
      </c>
      <c r="X499" s="155">
        <v>0.09</v>
      </c>
      <c r="Y499" s="155">
        <v>4.6638463212338853E-2</v>
      </c>
      <c r="Z499" s="155">
        <v>0</v>
      </c>
      <c r="AA499" s="158"/>
      <c r="AB499" s="157">
        <v>0</v>
      </c>
      <c r="AC499" s="157">
        <v>0</v>
      </c>
      <c r="AD499" s="155">
        <v>0</v>
      </c>
      <c r="AE499" s="155">
        <v>0</v>
      </c>
      <c r="AF499" s="155">
        <v>0</v>
      </c>
      <c r="AG499" s="159"/>
    </row>
    <row r="500" spans="1:33" ht="12.6" customHeight="1" x14ac:dyDescent="0.25">
      <c r="A500" s="104">
        <v>478</v>
      </c>
      <c r="B500" s="102">
        <v>478352153</v>
      </c>
      <c r="C500" s="103" t="s">
        <v>528</v>
      </c>
      <c r="D500" s="104">
        <v>352</v>
      </c>
      <c r="E500" s="103" t="s">
        <v>384</v>
      </c>
      <c r="F500" s="104">
        <v>153</v>
      </c>
      <c r="G500" s="161" t="s">
        <v>185</v>
      </c>
      <c r="H500" s="152"/>
      <c r="I500" s="153">
        <v>10573</v>
      </c>
      <c r="J500" s="153">
        <v>277</v>
      </c>
      <c r="K500" s="153">
        <v>0</v>
      </c>
      <c r="L500" s="153">
        <v>937.65</v>
      </c>
      <c r="M500" s="153">
        <v>11787.65</v>
      </c>
      <c r="N500" s="152"/>
      <c r="O500" s="154">
        <v>47</v>
      </c>
      <c r="P500" s="155">
        <v>509950</v>
      </c>
      <c r="Q500" s="155">
        <v>0</v>
      </c>
      <c r="R500" s="155">
        <v>0</v>
      </c>
      <c r="S500" s="155">
        <v>44086</v>
      </c>
      <c r="T500" s="112">
        <v>554083</v>
      </c>
      <c r="U500" s="156"/>
      <c r="V500" s="157">
        <v>0</v>
      </c>
      <c r="W500" s="155">
        <v>0</v>
      </c>
      <c r="X500" s="155">
        <v>0.09</v>
      </c>
      <c r="Y500" s="155">
        <v>1.2325720054912837E-2</v>
      </c>
      <c r="Z500" s="155">
        <v>0</v>
      </c>
      <c r="AA500" s="158"/>
      <c r="AB500" s="157">
        <v>0</v>
      </c>
      <c r="AC500" s="157">
        <v>0</v>
      </c>
      <c r="AD500" s="155">
        <v>0</v>
      </c>
      <c r="AE500" s="155">
        <v>0</v>
      </c>
      <c r="AF500" s="155">
        <v>0</v>
      </c>
      <c r="AG500" s="159"/>
    </row>
    <row r="501" spans="1:33" ht="12.6" customHeight="1" x14ac:dyDescent="0.25">
      <c r="A501" s="104">
        <v>478</v>
      </c>
      <c r="B501" s="102">
        <v>478352158</v>
      </c>
      <c r="C501" s="103" t="s">
        <v>528</v>
      </c>
      <c r="D501" s="104">
        <v>352</v>
      </c>
      <c r="E501" s="103" t="s">
        <v>384</v>
      </c>
      <c r="F501" s="104">
        <v>158</v>
      </c>
      <c r="G501" s="161" t="s">
        <v>190</v>
      </c>
      <c r="H501" s="152"/>
      <c r="I501" s="153">
        <v>10314</v>
      </c>
      <c r="J501" s="153">
        <v>5338</v>
      </c>
      <c r="K501" s="153">
        <v>0</v>
      </c>
      <c r="L501" s="153">
        <v>937.65</v>
      </c>
      <c r="M501" s="153">
        <v>16589.650000000001</v>
      </c>
      <c r="N501" s="152"/>
      <c r="O501" s="154">
        <v>52</v>
      </c>
      <c r="P501" s="155">
        <v>813904</v>
      </c>
      <c r="Q501" s="155">
        <v>0</v>
      </c>
      <c r="R501" s="155">
        <v>0</v>
      </c>
      <c r="S501" s="155">
        <v>48776</v>
      </c>
      <c r="T501" s="112">
        <v>862732</v>
      </c>
      <c r="U501" s="156"/>
      <c r="V501" s="157">
        <v>0</v>
      </c>
      <c r="W501" s="155">
        <v>0</v>
      </c>
      <c r="X501" s="155">
        <v>0.09</v>
      </c>
      <c r="Y501" s="155">
        <v>3.2078578489145353E-2</v>
      </c>
      <c r="Z501" s="155">
        <v>0</v>
      </c>
      <c r="AA501" s="158"/>
      <c r="AB501" s="157">
        <v>0</v>
      </c>
      <c r="AC501" s="157">
        <v>0</v>
      </c>
      <c r="AD501" s="155">
        <v>0</v>
      </c>
      <c r="AE501" s="155">
        <v>0</v>
      </c>
      <c r="AF501" s="155">
        <v>0</v>
      </c>
      <c r="AG501" s="159"/>
    </row>
    <row r="502" spans="1:33" ht="12.6" customHeight="1" x14ac:dyDescent="0.25">
      <c r="A502" s="104">
        <v>478</v>
      </c>
      <c r="B502" s="102">
        <v>478352162</v>
      </c>
      <c r="C502" s="103" t="s">
        <v>528</v>
      </c>
      <c r="D502" s="104">
        <v>352</v>
      </c>
      <c r="E502" s="103" t="s">
        <v>384</v>
      </c>
      <c r="F502" s="104">
        <v>162</v>
      </c>
      <c r="G502" s="161" t="s">
        <v>194</v>
      </c>
      <c r="H502" s="152"/>
      <c r="I502" s="153">
        <v>10590</v>
      </c>
      <c r="J502" s="153">
        <v>2534</v>
      </c>
      <c r="K502" s="153">
        <v>0</v>
      </c>
      <c r="L502" s="153">
        <v>937.65</v>
      </c>
      <c r="M502" s="153">
        <v>14061.65</v>
      </c>
      <c r="N502" s="152"/>
      <c r="O502" s="154">
        <v>12</v>
      </c>
      <c r="P502" s="155">
        <v>157488</v>
      </c>
      <c r="Q502" s="155">
        <v>0</v>
      </c>
      <c r="R502" s="155">
        <v>0</v>
      </c>
      <c r="S502" s="155">
        <v>11256</v>
      </c>
      <c r="T502" s="112">
        <v>168756</v>
      </c>
      <c r="U502" s="156"/>
      <c r="V502" s="157">
        <v>0</v>
      </c>
      <c r="W502" s="155">
        <v>0</v>
      </c>
      <c r="X502" s="155">
        <v>0.09</v>
      </c>
      <c r="Y502" s="155">
        <v>1.5464314773690249E-2</v>
      </c>
      <c r="Z502" s="155">
        <v>0</v>
      </c>
      <c r="AA502" s="158"/>
      <c r="AB502" s="157">
        <v>0</v>
      </c>
      <c r="AC502" s="157">
        <v>0</v>
      </c>
      <c r="AD502" s="155">
        <v>0</v>
      </c>
      <c r="AE502" s="155">
        <v>0</v>
      </c>
      <c r="AF502" s="155">
        <v>0</v>
      </c>
      <c r="AG502" s="159"/>
    </row>
    <row r="503" spans="1:33" ht="12.6" customHeight="1" x14ac:dyDescent="0.25">
      <c r="A503" s="104">
        <v>478</v>
      </c>
      <c r="B503" s="102">
        <v>478352174</v>
      </c>
      <c r="C503" s="103" t="s">
        <v>528</v>
      </c>
      <c r="D503" s="104">
        <v>352</v>
      </c>
      <c r="E503" s="103" t="s">
        <v>384</v>
      </c>
      <c r="F503" s="104">
        <v>174</v>
      </c>
      <c r="G503" s="161" t="s">
        <v>206</v>
      </c>
      <c r="H503" s="152"/>
      <c r="I503" s="153">
        <v>9779</v>
      </c>
      <c r="J503" s="153">
        <v>5114</v>
      </c>
      <c r="K503" s="153">
        <v>0</v>
      </c>
      <c r="L503" s="153">
        <v>937.65</v>
      </c>
      <c r="M503" s="153">
        <v>15830.65</v>
      </c>
      <c r="N503" s="152"/>
      <c r="O503" s="154">
        <v>8</v>
      </c>
      <c r="P503" s="155">
        <v>119144</v>
      </c>
      <c r="Q503" s="155">
        <v>0</v>
      </c>
      <c r="R503" s="155">
        <v>0</v>
      </c>
      <c r="S503" s="155">
        <v>7504</v>
      </c>
      <c r="T503" s="112">
        <v>126656</v>
      </c>
      <c r="U503" s="156"/>
      <c r="V503" s="157">
        <v>0</v>
      </c>
      <c r="W503" s="155">
        <v>0</v>
      </c>
      <c r="X503" s="155">
        <v>0.09</v>
      </c>
      <c r="Y503" s="155">
        <v>4.1745328210668203E-2</v>
      </c>
      <c r="Z503" s="155">
        <v>0</v>
      </c>
      <c r="AA503" s="158"/>
      <c r="AB503" s="157">
        <v>0</v>
      </c>
      <c r="AC503" s="157">
        <v>0</v>
      </c>
      <c r="AD503" s="155">
        <v>0</v>
      </c>
      <c r="AE503" s="155">
        <v>0</v>
      </c>
      <c r="AF503" s="155">
        <v>0</v>
      </c>
      <c r="AG503" s="159"/>
    </row>
    <row r="504" spans="1:33" ht="12.6" customHeight="1" x14ac:dyDescent="0.25">
      <c r="A504" s="104">
        <v>478</v>
      </c>
      <c r="B504" s="102">
        <v>478352288</v>
      </c>
      <c r="C504" s="103" t="s">
        <v>528</v>
      </c>
      <c r="D504" s="104">
        <v>352</v>
      </c>
      <c r="E504" s="103" t="s">
        <v>384</v>
      </c>
      <c r="F504" s="104">
        <v>288</v>
      </c>
      <c r="G504" s="161" t="s">
        <v>320</v>
      </c>
      <c r="H504" s="152"/>
      <c r="I504" s="153">
        <v>8795</v>
      </c>
      <c r="J504" s="153">
        <v>6138</v>
      </c>
      <c r="K504" s="153">
        <v>0</v>
      </c>
      <c r="L504" s="153">
        <v>937.65</v>
      </c>
      <c r="M504" s="153">
        <v>15870.65</v>
      </c>
      <c r="N504" s="152"/>
      <c r="O504" s="154">
        <v>2</v>
      </c>
      <c r="P504" s="155">
        <v>29866</v>
      </c>
      <c r="Q504" s="155">
        <v>0</v>
      </c>
      <c r="R504" s="155">
        <v>0</v>
      </c>
      <c r="S504" s="155">
        <v>1876</v>
      </c>
      <c r="T504" s="112">
        <v>31744</v>
      </c>
      <c r="U504" s="156"/>
      <c r="V504" s="157">
        <v>0</v>
      </c>
      <c r="W504" s="155">
        <v>0</v>
      </c>
      <c r="X504" s="155">
        <v>0.09</v>
      </c>
      <c r="Y504" s="155">
        <v>2.4131212167500999E-3</v>
      </c>
      <c r="Z504" s="155">
        <v>0</v>
      </c>
      <c r="AA504" s="158"/>
      <c r="AB504" s="157">
        <v>0</v>
      </c>
      <c r="AC504" s="157">
        <v>0</v>
      </c>
      <c r="AD504" s="155">
        <v>0</v>
      </c>
      <c r="AE504" s="155">
        <v>0</v>
      </c>
      <c r="AF504" s="155">
        <v>0</v>
      </c>
      <c r="AG504" s="159"/>
    </row>
    <row r="505" spans="1:33" ht="12.6" customHeight="1" x14ac:dyDescent="0.25">
      <c r="A505" s="104">
        <v>478</v>
      </c>
      <c r="B505" s="102">
        <v>478352322</v>
      </c>
      <c r="C505" s="103" t="s">
        <v>528</v>
      </c>
      <c r="D505" s="104">
        <v>352</v>
      </c>
      <c r="E505" s="103" t="s">
        <v>384</v>
      </c>
      <c r="F505" s="104">
        <v>322</v>
      </c>
      <c r="G505" s="161" t="s">
        <v>354</v>
      </c>
      <c r="H505" s="152"/>
      <c r="I505" s="153">
        <v>11150.054424775108</v>
      </c>
      <c r="J505" s="153">
        <v>5724</v>
      </c>
      <c r="K505" s="153">
        <v>0</v>
      </c>
      <c r="L505" s="153">
        <v>937.65</v>
      </c>
      <c r="M505" s="153">
        <v>17811.704424775111</v>
      </c>
      <c r="N505" s="152"/>
      <c r="O505" s="154">
        <v>1</v>
      </c>
      <c r="P505" s="155">
        <v>16874</v>
      </c>
      <c r="Q505" s="155">
        <v>0</v>
      </c>
      <c r="R505" s="155">
        <v>0</v>
      </c>
      <c r="S505" s="155">
        <v>938</v>
      </c>
      <c r="T505" s="112">
        <v>17813</v>
      </c>
      <c r="U505" s="156"/>
      <c r="V505" s="157">
        <v>0</v>
      </c>
      <c r="W505" s="155">
        <v>0</v>
      </c>
      <c r="X505" s="155">
        <v>0.09</v>
      </c>
      <c r="Y505" s="155">
        <v>1.0529007602313512E-2</v>
      </c>
      <c r="Z505" s="155">
        <v>0</v>
      </c>
      <c r="AA505" s="158"/>
      <c r="AB505" s="157">
        <v>0</v>
      </c>
      <c r="AC505" s="157">
        <v>0</v>
      </c>
      <c r="AD505" s="155">
        <v>0</v>
      </c>
      <c r="AE505" s="155">
        <v>0</v>
      </c>
      <c r="AF505" s="155">
        <v>0</v>
      </c>
      <c r="AG505" s="159"/>
    </row>
    <row r="506" spans="1:33" ht="12.6" customHeight="1" x14ac:dyDescent="0.25">
      <c r="A506" s="104">
        <v>478</v>
      </c>
      <c r="B506" s="102">
        <v>478352326</v>
      </c>
      <c r="C506" s="103" t="s">
        <v>528</v>
      </c>
      <c r="D506" s="104">
        <v>352</v>
      </c>
      <c r="E506" s="103" t="s">
        <v>384</v>
      </c>
      <c r="F506" s="104">
        <v>326</v>
      </c>
      <c r="G506" s="161" t="s">
        <v>358</v>
      </c>
      <c r="H506" s="152"/>
      <c r="I506" s="153">
        <v>9858</v>
      </c>
      <c r="J506" s="153">
        <v>3370</v>
      </c>
      <c r="K506" s="153">
        <v>0</v>
      </c>
      <c r="L506" s="153">
        <v>937.65</v>
      </c>
      <c r="M506" s="153">
        <v>14165.65</v>
      </c>
      <c r="N506" s="152"/>
      <c r="O506" s="154">
        <v>5</v>
      </c>
      <c r="P506" s="155">
        <v>66140</v>
      </c>
      <c r="Q506" s="155">
        <v>0</v>
      </c>
      <c r="R506" s="155">
        <v>0</v>
      </c>
      <c r="S506" s="155">
        <v>4690</v>
      </c>
      <c r="T506" s="112">
        <v>70835</v>
      </c>
      <c r="U506" s="156"/>
      <c r="V506" s="157">
        <v>0</v>
      </c>
      <c r="W506" s="155">
        <v>0</v>
      </c>
      <c r="X506" s="155">
        <v>0.09</v>
      </c>
      <c r="Y506" s="155">
        <v>2.6964614340021006E-3</v>
      </c>
      <c r="Z506" s="155">
        <v>0</v>
      </c>
      <c r="AA506" s="158"/>
      <c r="AB506" s="157">
        <v>0</v>
      </c>
      <c r="AC506" s="157">
        <v>0</v>
      </c>
      <c r="AD506" s="155">
        <v>0</v>
      </c>
      <c r="AE506" s="155">
        <v>0</v>
      </c>
      <c r="AF506" s="155">
        <v>0</v>
      </c>
      <c r="AG506" s="159"/>
    </row>
    <row r="507" spans="1:33" ht="12.6" customHeight="1" x14ac:dyDescent="0.25">
      <c r="A507" s="104">
        <v>478</v>
      </c>
      <c r="B507" s="102">
        <v>478352348</v>
      </c>
      <c r="C507" s="103" t="s">
        <v>528</v>
      </c>
      <c r="D507" s="104">
        <v>352</v>
      </c>
      <c r="E507" s="103" t="s">
        <v>384</v>
      </c>
      <c r="F507" s="104">
        <v>348</v>
      </c>
      <c r="G507" s="161" t="s">
        <v>380</v>
      </c>
      <c r="H507" s="152"/>
      <c r="I507" s="153">
        <v>10951</v>
      </c>
      <c r="J507" s="153">
        <v>0</v>
      </c>
      <c r="K507" s="153">
        <v>0</v>
      </c>
      <c r="L507" s="153">
        <v>937.65</v>
      </c>
      <c r="M507" s="153">
        <v>11888.65</v>
      </c>
      <c r="N507" s="152"/>
      <c r="O507" s="154">
        <v>10</v>
      </c>
      <c r="P507" s="155">
        <v>109510</v>
      </c>
      <c r="Q507" s="155">
        <v>0</v>
      </c>
      <c r="R507" s="155">
        <v>0</v>
      </c>
      <c r="S507" s="155">
        <v>9380</v>
      </c>
      <c r="T507" s="112">
        <v>118900</v>
      </c>
      <c r="U507" s="156"/>
      <c r="V507" s="157">
        <v>0</v>
      </c>
      <c r="W507" s="155">
        <v>0</v>
      </c>
      <c r="X507" s="155">
        <v>0.09</v>
      </c>
      <c r="Y507" s="155">
        <v>6.3753657469223249E-2</v>
      </c>
      <c r="Z507" s="155">
        <v>0</v>
      </c>
      <c r="AA507" s="158"/>
      <c r="AB507" s="157">
        <v>0</v>
      </c>
      <c r="AC507" s="157">
        <v>0</v>
      </c>
      <c r="AD507" s="155">
        <v>0</v>
      </c>
      <c r="AE507" s="155">
        <v>0</v>
      </c>
      <c r="AF507" s="155">
        <v>0</v>
      </c>
      <c r="AG507" s="159"/>
    </row>
    <row r="508" spans="1:33" ht="12.6" customHeight="1" x14ac:dyDescent="0.25">
      <c r="A508" s="104">
        <v>478</v>
      </c>
      <c r="B508" s="102">
        <v>478352352</v>
      </c>
      <c r="C508" s="103" t="s">
        <v>528</v>
      </c>
      <c r="D508" s="104">
        <v>352</v>
      </c>
      <c r="E508" s="103" t="s">
        <v>384</v>
      </c>
      <c r="F508" s="104">
        <v>352</v>
      </c>
      <c r="G508" s="161" t="s">
        <v>384</v>
      </c>
      <c r="H508" s="152"/>
      <c r="I508" s="153">
        <v>10219</v>
      </c>
      <c r="J508" s="153">
        <v>6053</v>
      </c>
      <c r="K508" s="153">
        <v>0</v>
      </c>
      <c r="L508" s="153">
        <v>937.65</v>
      </c>
      <c r="M508" s="153">
        <v>17209.650000000001</v>
      </c>
      <c r="N508" s="152"/>
      <c r="O508" s="154">
        <v>7</v>
      </c>
      <c r="P508" s="155">
        <v>113904</v>
      </c>
      <c r="Q508" s="155">
        <v>0</v>
      </c>
      <c r="R508" s="155">
        <v>0</v>
      </c>
      <c r="S508" s="155">
        <v>6566</v>
      </c>
      <c r="T508" s="112">
        <v>120477</v>
      </c>
      <c r="U508" s="156"/>
      <c r="V508" s="157">
        <v>0</v>
      </c>
      <c r="W508" s="155">
        <v>0</v>
      </c>
      <c r="X508" s="155">
        <v>0.09</v>
      </c>
      <c r="Y508" s="155">
        <v>1.13904E-2</v>
      </c>
      <c r="Z508" s="155">
        <v>0</v>
      </c>
      <c r="AA508" s="158"/>
      <c r="AB508" s="157">
        <v>0</v>
      </c>
      <c r="AC508" s="157">
        <v>0</v>
      </c>
      <c r="AD508" s="155">
        <v>0</v>
      </c>
      <c r="AE508" s="155">
        <v>0</v>
      </c>
      <c r="AF508" s="155">
        <v>0</v>
      </c>
      <c r="AG508" s="159"/>
    </row>
    <row r="509" spans="1:33" ht="12.6" customHeight="1" x14ac:dyDescent="0.25">
      <c r="A509" s="104">
        <v>478</v>
      </c>
      <c r="B509" s="102">
        <v>478352600</v>
      </c>
      <c r="C509" s="103" t="s">
        <v>528</v>
      </c>
      <c r="D509" s="104">
        <v>352</v>
      </c>
      <c r="E509" s="103" t="s">
        <v>384</v>
      </c>
      <c r="F509" s="104">
        <v>600</v>
      </c>
      <c r="G509" s="161" t="s">
        <v>386</v>
      </c>
      <c r="H509" s="152"/>
      <c r="I509" s="153">
        <v>10238</v>
      </c>
      <c r="J509" s="153">
        <v>3892</v>
      </c>
      <c r="K509" s="153">
        <v>0</v>
      </c>
      <c r="L509" s="153">
        <v>937.65</v>
      </c>
      <c r="M509" s="153">
        <v>15067.65</v>
      </c>
      <c r="N509" s="152"/>
      <c r="O509" s="154">
        <v>26</v>
      </c>
      <c r="P509" s="155">
        <v>367380</v>
      </c>
      <c r="Q509" s="155">
        <v>0</v>
      </c>
      <c r="R509" s="155">
        <v>0</v>
      </c>
      <c r="S509" s="155">
        <v>24388</v>
      </c>
      <c r="T509" s="112">
        <v>391794</v>
      </c>
      <c r="U509" s="156"/>
      <c r="V509" s="157">
        <v>0</v>
      </c>
      <c r="W509" s="155">
        <v>0</v>
      </c>
      <c r="X509" s="155">
        <v>0.09</v>
      </c>
      <c r="Y509" s="155">
        <v>4.5290476495681376E-3</v>
      </c>
      <c r="Z509" s="155">
        <v>0</v>
      </c>
      <c r="AA509" s="158"/>
      <c r="AB509" s="157">
        <v>0</v>
      </c>
      <c r="AC509" s="157">
        <v>0</v>
      </c>
      <c r="AD509" s="155">
        <v>0</v>
      </c>
      <c r="AE509" s="155">
        <v>0</v>
      </c>
      <c r="AF509" s="155">
        <v>0</v>
      </c>
      <c r="AG509" s="159"/>
    </row>
    <row r="510" spans="1:33" ht="12.6" customHeight="1" x14ac:dyDescent="0.25">
      <c r="A510" s="104">
        <v>478</v>
      </c>
      <c r="B510" s="102">
        <v>478352610</v>
      </c>
      <c r="C510" s="103" t="s">
        <v>528</v>
      </c>
      <c r="D510" s="104">
        <v>352</v>
      </c>
      <c r="E510" s="103" t="s">
        <v>384</v>
      </c>
      <c r="F510" s="104">
        <v>610</v>
      </c>
      <c r="G510" s="161" t="s">
        <v>389</v>
      </c>
      <c r="H510" s="152"/>
      <c r="I510" s="153">
        <v>9858</v>
      </c>
      <c r="J510" s="153">
        <v>1763</v>
      </c>
      <c r="K510" s="153">
        <v>0</v>
      </c>
      <c r="L510" s="153">
        <v>937.65</v>
      </c>
      <c r="M510" s="153">
        <v>12558.65</v>
      </c>
      <c r="N510" s="152"/>
      <c r="O510" s="154">
        <v>9</v>
      </c>
      <c r="P510" s="155">
        <v>104589</v>
      </c>
      <c r="Q510" s="155">
        <v>0</v>
      </c>
      <c r="R510" s="155">
        <v>0</v>
      </c>
      <c r="S510" s="155">
        <v>8442</v>
      </c>
      <c r="T510" s="112">
        <v>113040</v>
      </c>
      <c r="U510" s="156"/>
      <c r="V510" s="157">
        <v>0</v>
      </c>
      <c r="W510" s="155">
        <v>0</v>
      </c>
      <c r="X510" s="155">
        <v>0.09</v>
      </c>
      <c r="Y510" s="155">
        <v>7.8924505663975648E-3</v>
      </c>
      <c r="Z510" s="155">
        <v>0</v>
      </c>
      <c r="AA510" s="158"/>
      <c r="AB510" s="157">
        <v>0</v>
      </c>
      <c r="AC510" s="157">
        <v>0</v>
      </c>
      <c r="AD510" s="155">
        <v>0</v>
      </c>
      <c r="AE510" s="155">
        <v>0</v>
      </c>
      <c r="AF510" s="155">
        <v>0</v>
      </c>
      <c r="AG510" s="159"/>
    </row>
    <row r="511" spans="1:33" ht="12.6" customHeight="1" x14ac:dyDescent="0.25">
      <c r="A511" s="104">
        <v>478</v>
      </c>
      <c r="B511" s="102">
        <v>478352616</v>
      </c>
      <c r="C511" s="103" t="s">
        <v>528</v>
      </c>
      <c r="D511" s="104">
        <v>352</v>
      </c>
      <c r="E511" s="103" t="s">
        <v>384</v>
      </c>
      <c r="F511" s="104">
        <v>616</v>
      </c>
      <c r="G511" s="161" t="s">
        <v>391</v>
      </c>
      <c r="H511" s="152"/>
      <c r="I511" s="153">
        <v>10396</v>
      </c>
      <c r="J511" s="153">
        <v>3938</v>
      </c>
      <c r="K511" s="153">
        <v>0</v>
      </c>
      <c r="L511" s="153">
        <v>937.65</v>
      </c>
      <c r="M511" s="153">
        <v>15271.65</v>
      </c>
      <c r="N511" s="152"/>
      <c r="O511" s="154">
        <v>64</v>
      </c>
      <c r="P511" s="155">
        <v>917376</v>
      </c>
      <c r="Q511" s="155">
        <v>0</v>
      </c>
      <c r="R511" s="155">
        <v>0</v>
      </c>
      <c r="S511" s="155">
        <v>60032</v>
      </c>
      <c r="T511" s="112">
        <v>977472</v>
      </c>
      <c r="U511" s="156"/>
      <c r="V511" s="157">
        <v>0</v>
      </c>
      <c r="W511" s="155">
        <v>0</v>
      </c>
      <c r="X511" s="155">
        <v>0.09</v>
      </c>
      <c r="Y511" s="155">
        <v>3.5199570431752238E-2</v>
      </c>
      <c r="Z511" s="155">
        <v>0</v>
      </c>
      <c r="AA511" s="158"/>
      <c r="AB511" s="157">
        <v>0</v>
      </c>
      <c r="AC511" s="157">
        <v>0</v>
      </c>
      <c r="AD511" s="155">
        <v>0</v>
      </c>
      <c r="AE511" s="155">
        <v>0</v>
      </c>
      <c r="AF511" s="155">
        <v>0</v>
      </c>
      <c r="AG511" s="159"/>
    </row>
    <row r="512" spans="1:33" ht="12.6" customHeight="1" x14ac:dyDescent="0.25">
      <c r="A512" s="104">
        <v>478</v>
      </c>
      <c r="B512" s="102">
        <v>478352620</v>
      </c>
      <c r="C512" s="103" t="s">
        <v>528</v>
      </c>
      <c r="D512" s="104">
        <v>352</v>
      </c>
      <c r="E512" s="103" t="s">
        <v>384</v>
      </c>
      <c r="F512" s="104">
        <v>620</v>
      </c>
      <c r="G512" s="161" t="s">
        <v>393</v>
      </c>
      <c r="H512" s="152"/>
      <c r="I512" s="153">
        <v>9681</v>
      </c>
      <c r="J512" s="153">
        <v>5561</v>
      </c>
      <c r="K512" s="153">
        <v>0</v>
      </c>
      <c r="L512" s="153">
        <v>937.65</v>
      </c>
      <c r="M512" s="153">
        <v>16179.65</v>
      </c>
      <c r="N512" s="152"/>
      <c r="O512" s="154">
        <v>2</v>
      </c>
      <c r="P512" s="155">
        <v>30484</v>
      </c>
      <c r="Q512" s="155">
        <v>0</v>
      </c>
      <c r="R512" s="155">
        <v>0</v>
      </c>
      <c r="S512" s="155">
        <v>1876</v>
      </c>
      <c r="T512" s="112">
        <v>32362</v>
      </c>
      <c r="U512" s="156"/>
      <c r="V512" s="157">
        <v>0</v>
      </c>
      <c r="W512" s="155">
        <v>0</v>
      </c>
      <c r="X512" s="155">
        <v>0.09</v>
      </c>
      <c r="Y512" s="155">
        <v>1.2518898276218717E-2</v>
      </c>
      <c r="Z512" s="155">
        <v>0</v>
      </c>
      <c r="AA512" s="158"/>
      <c r="AB512" s="157">
        <v>0</v>
      </c>
      <c r="AC512" s="157">
        <v>0</v>
      </c>
      <c r="AD512" s="155">
        <v>0</v>
      </c>
      <c r="AE512" s="155">
        <v>0</v>
      </c>
      <c r="AF512" s="155">
        <v>0</v>
      </c>
      <c r="AG512" s="159"/>
    </row>
    <row r="513" spans="1:33" ht="12.6" customHeight="1" x14ac:dyDescent="0.25">
      <c r="A513" s="104">
        <v>478</v>
      </c>
      <c r="B513" s="102">
        <v>478352640</v>
      </c>
      <c r="C513" s="103" t="s">
        <v>528</v>
      </c>
      <c r="D513" s="104">
        <v>352</v>
      </c>
      <c r="E513" s="103" t="s">
        <v>384</v>
      </c>
      <c r="F513" s="104">
        <v>640</v>
      </c>
      <c r="G513" s="161" t="s">
        <v>398</v>
      </c>
      <c r="H513" s="152"/>
      <c r="I513" s="153">
        <v>10567</v>
      </c>
      <c r="J513" s="153">
        <v>8496</v>
      </c>
      <c r="K513" s="153">
        <v>0</v>
      </c>
      <c r="L513" s="153">
        <v>937.65</v>
      </c>
      <c r="M513" s="153">
        <v>20000.650000000001</v>
      </c>
      <c r="N513" s="152"/>
      <c r="O513" s="154">
        <v>3</v>
      </c>
      <c r="P513" s="155">
        <v>57189</v>
      </c>
      <c r="Q513" s="155">
        <v>0</v>
      </c>
      <c r="R513" s="155">
        <v>0</v>
      </c>
      <c r="S513" s="155">
        <v>2814</v>
      </c>
      <c r="T513" s="112">
        <v>60006</v>
      </c>
      <c r="U513" s="156"/>
      <c r="V513" s="157">
        <v>0</v>
      </c>
      <c r="W513" s="155">
        <v>0</v>
      </c>
      <c r="X513" s="155">
        <v>0.09</v>
      </c>
      <c r="Y513" s="155">
        <v>1.9781922541782476E-3</v>
      </c>
      <c r="Z513" s="155">
        <v>0</v>
      </c>
      <c r="AA513" s="158"/>
      <c r="AB513" s="157">
        <v>0</v>
      </c>
      <c r="AC513" s="157">
        <v>0</v>
      </c>
      <c r="AD513" s="155">
        <v>0</v>
      </c>
      <c r="AE513" s="155">
        <v>0</v>
      </c>
      <c r="AF513" s="155">
        <v>0</v>
      </c>
      <c r="AG513" s="159"/>
    </row>
    <row r="514" spans="1:33" ht="12.6" customHeight="1" x14ac:dyDescent="0.25">
      <c r="A514" s="104">
        <v>478</v>
      </c>
      <c r="B514" s="102">
        <v>478352673</v>
      </c>
      <c r="C514" s="103" t="s">
        <v>528</v>
      </c>
      <c r="D514" s="104">
        <v>352</v>
      </c>
      <c r="E514" s="103" t="s">
        <v>384</v>
      </c>
      <c r="F514" s="104">
        <v>673</v>
      </c>
      <c r="G514" s="161" t="s">
        <v>408</v>
      </c>
      <c r="H514" s="152"/>
      <c r="I514" s="153">
        <v>9767</v>
      </c>
      <c r="J514" s="153">
        <v>5312</v>
      </c>
      <c r="K514" s="153">
        <v>0</v>
      </c>
      <c r="L514" s="153">
        <v>937.65</v>
      </c>
      <c r="M514" s="153">
        <v>16016.65</v>
      </c>
      <c r="N514" s="152"/>
      <c r="O514" s="154">
        <v>26</v>
      </c>
      <c r="P514" s="155">
        <v>392054</v>
      </c>
      <c r="Q514" s="155">
        <v>0</v>
      </c>
      <c r="R514" s="155">
        <v>0</v>
      </c>
      <c r="S514" s="155">
        <v>24388</v>
      </c>
      <c r="T514" s="112">
        <v>416468</v>
      </c>
      <c r="U514" s="156"/>
      <c r="V514" s="157">
        <v>0</v>
      </c>
      <c r="W514" s="155">
        <v>0</v>
      </c>
      <c r="X514" s="155">
        <v>0.09</v>
      </c>
      <c r="Y514" s="155">
        <v>1.7710803638325348E-2</v>
      </c>
      <c r="Z514" s="155">
        <v>0</v>
      </c>
      <c r="AA514" s="158"/>
      <c r="AB514" s="157">
        <v>0</v>
      </c>
      <c r="AC514" s="157">
        <v>0</v>
      </c>
      <c r="AD514" s="155">
        <v>0</v>
      </c>
      <c r="AE514" s="155">
        <v>0</v>
      </c>
      <c r="AF514" s="155">
        <v>0</v>
      </c>
      <c r="AG514" s="159"/>
    </row>
    <row r="515" spans="1:33" ht="12.6" customHeight="1" x14ac:dyDescent="0.25">
      <c r="A515" s="104">
        <v>478</v>
      </c>
      <c r="B515" s="102">
        <v>478352695</v>
      </c>
      <c r="C515" s="103" t="s">
        <v>528</v>
      </c>
      <c r="D515" s="104">
        <v>352</v>
      </c>
      <c r="E515" s="103" t="s">
        <v>384</v>
      </c>
      <c r="F515" s="104">
        <v>695</v>
      </c>
      <c r="G515" s="161" t="s">
        <v>415</v>
      </c>
      <c r="H515" s="152"/>
      <c r="I515" s="153">
        <v>10567</v>
      </c>
      <c r="J515" s="153">
        <v>6594</v>
      </c>
      <c r="K515" s="153">
        <v>0</v>
      </c>
      <c r="L515" s="153">
        <v>937.65</v>
      </c>
      <c r="M515" s="153">
        <v>18098.650000000001</v>
      </c>
      <c r="N515" s="152"/>
      <c r="O515" s="154">
        <v>2</v>
      </c>
      <c r="P515" s="155">
        <v>34322</v>
      </c>
      <c r="Q515" s="155">
        <v>0</v>
      </c>
      <c r="R515" s="155">
        <v>0</v>
      </c>
      <c r="S515" s="155">
        <v>1876</v>
      </c>
      <c r="T515" s="112">
        <v>36200</v>
      </c>
      <c r="U515" s="156"/>
      <c r="V515" s="157">
        <v>0</v>
      </c>
      <c r="W515" s="155">
        <v>0</v>
      </c>
      <c r="X515" s="155">
        <v>0.09</v>
      </c>
      <c r="Y515" s="155">
        <v>2.2410080651116973E-3</v>
      </c>
      <c r="Z515" s="155">
        <v>0</v>
      </c>
      <c r="AA515" s="158"/>
      <c r="AB515" s="157">
        <v>0</v>
      </c>
      <c r="AC515" s="157">
        <v>0</v>
      </c>
      <c r="AD515" s="155">
        <v>0</v>
      </c>
      <c r="AE515" s="155">
        <v>0</v>
      </c>
      <c r="AF515" s="155">
        <v>0</v>
      </c>
      <c r="AG515" s="159"/>
    </row>
    <row r="516" spans="1:33" ht="12.6" customHeight="1" x14ac:dyDescent="0.25">
      <c r="A516" s="104">
        <v>478</v>
      </c>
      <c r="B516" s="102">
        <v>478352720</v>
      </c>
      <c r="C516" s="103" t="s">
        <v>528</v>
      </c>
      <c r="D516" s="104">
        <v>352</v>
      </c>
      <c r="E516" s="103" t="s">
        <v>384</v>
      </c>
      <c r="F516" s="104">
        <v>720</v>
      </c>
      <c r="G516" s="161" t="s">
        <v>423</v>
      </c>
      <c r="H516" s="152"/>
      <c r="I516" s="153">
        <v>9858</v>
      </c>
      <c r="J516" s="153">
        <v>2170</v>
      </c>
      <c r="K516" s="153">
        <v>0</v>
      </c>
      <c r="L516" s="153">
        <v>937.65</v>
      </c>
      <c r="M516" s="153">
        <v>12965.65</v>
      </c>
      <c r="N516" s="152"/>
      <c r="O516" s="154">
        <v>1</v>
      </c>
      <c r="P516" s="155">
        <v>12028</v>
      </c>
      <c r="Q516" s="155">
        <v>0</v>
      </c>
      <c r="R516" s="155">
        <v>0</v>
      </c>
      <c r="S516" s="155">
        <v>938</v>
      </c>
      <c r="T516" s="112">
        <v>12967</v>
      </c>
      <c r="U516" s="156"/>
      <c r="V516" s="157">
        <v>0</v>
      </c>
      <c r="W516" s="155">
        <v>0</v>
      </c>
      <c r="X516" s="155">
        <v>0.09</v>
      </c>
      <c r="Y516" s="155">
        <v>5.9699915149921852E-3</v>
      </c>
      <c r="Z516" s="155">
        <v>0</v>
      </c>
      <c r="AA516" s="158"/>
      <c r="AB516" s="157">
        <v>0</v>
      </c>
      <c r="AC516" s="157">
        <v>0</v>
      </c>
      <c r="AD516" s="155">
        <v>0</v>
      </c>
      <c r="AE516" s="155">
        <v>0</v>
      </c>
      <c r="AF516" s="155">
        <v>0</v>
      </c>
      <c r="AG516" s="159"/>
    </row>
    <row r="517" spans="1:33" ht="12.6" customHeight="1" x14ac:dyDescent="0.25">
      <c r="A517" s="104">
        <v>478</v>
      </c>
      <c r="B517" s="102">
        <v>478352725</v>
      </c>
      <c r="C517" s="103" t="s">
        <v>528</v>
      </c>
      <c r="D517" s="104">
        <v>352</v>
      </c>
      <c r="E517" s="103" t="s">
        <v>384</v>
      </c>
      <c r="F517" s="104">
        <v>725</v>
      </c>
      <c r="G517" s="161" t="s">
        <v>424</v>
      </c>
      <c r="H517" s="152"/>
      <c r="I517" s="153">
        <v>10639</v>
      </c>
      <c r="J517" s="153">
        <v>3686</v>
      </c>
      <c r="K517" s="153">
        <v>0</v>
      </c>
      <c r="L517" s="153">
        <v>937.65</v>
      </c>
      <c r="M517" s="153">
        <v>15262.65</v>
      </c>
      <c r="N517" s="152"/>
      <c r="O517" s="154">
        <v>22</v>
      </c>
      <c r="P517" s="155">
        <v>315150</v>
      </c>
      <c r="Q517" s="155">
        <v>0</v>
      </c>
      <c r="R517" s="155">
        <v>0</v>
      </c>
      <c r="S517" s="155">
        <v>20636</v>
      </c>
      <c r="T517" s="112">
        <v>335808</v>
      </c>
      <c r="U517" s="156"/>
      <c r="V517" s="157">
        <v>0</v>
      </c>
      <c r="W517" s="155">
        <v>0</v>
      </c>
      <c r="X517" s="155">
        <v>0.09</v>
      </c>
      <c r="Y517" s="155">
        <v>1.0654808489742738E-2</v>
      </c>
      <c r="Z517" s="155">
        <v>0</v>
      </c>
      <c r="AA517" s="158"/>
      <c r="AB517" s="157">
        <v>0</v>
      </c>
      <c r="AC517" s="157">
        <v>0</v>
      </c>
      <c r="AD517" s="155">
        <v>0</v>
      </c>
      <c r="AE517" s="155">
        <v>0</v>
      </c>
      <c r="AF517" s="155">
        <v>0</v>
      </c>
      <c r="AG517" s="159"/>
    </row>
    <row r="518" spans="1:33" ht="12.6" customHeight="1" x14ac:dyDescent="0.25">
      <c r="A518" s="104">
        <v>478</v>
      </c>
      <c r="B518" s="102">
        <v>478352730</v>
      </c>
      <c r="C518" s="103" t="s">
        <v>528</v>
      </c>
      <c r="D518" s="104">
        <v>352</v>
      </c>
      <c r="E518" s="103" t="s">
        <v>384</v>
      </c>
      <c r="F518" s="104">
        <v>730</v>
      </c>
      <c r="G518" s="161" t="s">
        <v>426</v>
      </c>
      <c r="H518" s="152"/>
      <c r="I518" s="153">
        <v>10567</v>
      </c>
      <c r="J518" s="153">
        <v>3317</v>
      </c>
      <c r="K518" s="153">
        <v>0</v>
      </c>
      <c r="L518" s="153">
        <v>937.65</v>
      </c>
      <c r="M518" s="153">
        <v>14821.65</v>
      </c>
      <c r="N518" s="152"/>
      <c r="O518" s="154">
        <v>1</v>
      </c>
      <c r="P518" s="155">
        <v>13884</v>
      </c>
      <c r="Q518" s="155">
        <v>0</v>
      </c>
      <c r="R518" s="155">
        <v>0</v>
      </c>
      <c r="S518" s="155">
        <v>938</v>
      </c>
      <c r="T518" s="112">
        <v>14823</v>
      </c>
      <c r="U518" s="156"/>
      <c r="V518" s="157">
        <v>0</v>
      </c>
      <c r="W518" s="155">
        <v>0</v>
      </c>
      <c r="X518" s="155">
        <v>0.09</v>
      </c>
      <c r="Y518" s="155">
        <v>5.9019121381032099E-3</v>
      </c>
      <c r="Z518" s="155">
        <v>0</v>
      </c>
      <c r="AA518" s="158"/>
      <c r="AB518" s="157">
        <v>0</v>
      </c>
      <c r="AC518" s="157">
        <v>0</v>
      </c>
      <c r="AD518" s="155">
        <v>0</v>
      </c>
      <c r="AE518" s="155">
        <v>0</v>
      </c>
      <c r="AF518" s="155">
        <v>0</v>
      </c>
      <c r="AG518" s="159"/>
    </row>
    <row r="519" spans="1:33" ht="12.6" customHeight="1" x14ac:dyDescent="0.25">
      <c r="A519" s="104">
        <v>478</v>
      </c>
      <c r="B519" s="102">
        <v>478352735</v>
      </c>
      <c r="C519" s="103" t="s">
        <v>528</v>
      </c>
      <c r="D519" s="104">
        <v>352</v>
      </c>
      <c r="E519" s="103" t="s">
        <v>384</v>
      </c>
      <c r="F519" s="104">
        <v>735</v>
      </c>
      <c r="G519" s="161" t="s">
        <v>427</v>
      </c>
      <c r="H519" s="152"/>
      <c r="I519" s="153">
        <v>10203</v>
      </c>
      <c r="J519" s="153">
        <v>3897</v>
      </c>
      <c r="K519" s="153">
        <v>0</v>
      </c>
      <c r="L519" s="153">
        <v>937.65</v>
      </c>
      <c r="M519" s="153">
        <v>15037.65</v>
      </c>
      <c r="N519" s="152"/>
      <c r="O519" s="154">
        <v>33</v>
      </c>
      <c r="P519" s="155">
        <v>465300</v>
      </c>
      <c r="Q519" s="155">
        <v>0</v>
      </c>
      <c r="R519" s="155">
        <v>0</v>
      </c>
      <c r="S519" s="155">
        <v>30954</v>
      </c>
      <c r="T519" s="112">
        <v>496287</v>
      </c>
      <c r="U519" s="156"/>
      <c r="V519" s="157">
        <v>0</v>
      </c>
      <c r="W519" s="155">
        <v>0</v>
      </c>
      <c r="X519" s="155">
        <v>0.09</v>
      </c>
      <c r="Y519" s="155">
        <v>1.6678439653143907E-2</v>
      </c>
      <c r="Z519" s="155">
        <v>0</v>
      </c>
      <c r="AA519" s="158"/>
      <c r="AB519" s="157">
        <v>0</v>
      </c>
      <c r="AC519" s="157">
        <v>0</v>
      </c>
      <c r="AD519" s="155">
        <v>0</v>
      </c>
      <c r="AE519" s="155">
        <v>0</v>
      </c>
      <c r="AF519" s="155">
        <v>0</v>
      </c>
      <c r="AG519" s="159"/>
    </row>
    <row r="520" spans="1:33" ht="12.6" customHeight="1" x14ac:dyDescent="0.25">
      <c r="A520" s="104">
        <v>478</v>
      </c>
      <c r="B520" s="102">
        <v>478352753</v>
      </c>
      <c r="C520" s="103" t="s">
        <v>528</v>
      </c>
      <c r="D520" s="104">
        <v>352</v>
      </c>
      <c r="E520" s="103" t="s">
        <v>384</v>
      </c>
      <c r="F520" s="104">
        <v>753</v>
      </c>
      <c r="G520" s="161" t="s">
        <v>431</v>
      </c>
      <c r="H520" s="152"/>
      <c r="I520" s="153">
        <v>10912</v>
      </c>
      <c r="J520" s="153">
        <v>4400</v>
      </c>
      <c r="K520" s="153">
        <v>0</v>
      </c>
      <c r="L520" s="153">
        <v>937.65</v>
      </c>
      <c r="M520" s="153">
        <v>16249.65</v>
      </c>
      <c r="N520" s="152"/>
      <c r="O520" s="154">
        <v>7</v>
      </c>
      <c r="P520" s="155">
        <v>107184</v>
      </c>
      <c r="Q520" s="155">
        <v>0</v>
      </c>
      <c r="R520" s="155">
        <v>0</v>
      </c>
      <c r="S520" s="155">
        <v>6566</v>
      </c>
      <c r="T520" s="112">
        <v>113757</v>
      </c>
      <c r="U520" s="156"/>
      <c r="V520" s="157">
        <v>0</v>
      </c>
      <c r="W520" s="155">
        <v>0</v>
      </c>
      <c r="X520" s="155">
        <v>0.09</v>
      </c>
      <c r="Y520" s="155">
        <v>1.0375582915623273E-2</v>
      </c>
      <c r="Z520" s="155">
        <v>0</v>
      </c>
      <c r="AA520" s="158"/>
      <c r="AB520" s="157">
        <v>0</v>
      </c>
      <c r="AC520" s="157">
        <v>0</v>
      </c>
      <c r="AD520" s="155">
        <v>0</v>
      </c>
      <c r="AE520" s="155">
        <v>0</v>
      </c>
      <c r="AF520" s="155">
        <v>0</v>
      </c>
      <c r="AG520" s="159"/>
    </row>
    <row r="521" spans="1:33" ht="12.6" customHeight="1" x14ac:dyDescent="0.25">
      <c r="A521" s="104">
        <v>478</v>
      </c>
      <c r="B521" s="102">
        <v>478352755</v>
      </c>
      <c r="C521" s="103" t="s">
        <v>528</v>
      </c>
      <c r="D521" s="104">
        <v>352</v>
      </c>
      <c r="E521" s="103" t="s">
        <v>384</v>
      </c>
      <c r="F521" s="104">
        <v>755</v>
      </c>
      <c r="G521" s="161" t="s">
        <v>432</v>
      </c>
      <c r="H521" s="152"/>
      <c r="I521" s="153">
        <v>10567</v>
      </c>
      <c r="J521" s="153">
        <v>5481</v>
      </c>
      <c r="K521" s="153">
        <v>0</v>
      </c>
      <c r="L521" s="153">
        <v>937.65</v>
      </c>
      <c r="M521" s="153">
        <v>16985.650000000001</v>
      </c>
      <c r="N521" s="152"/>
      <c r="O521" s="154">
        <v>1</v>
      </c>
      <c r="P521" s="155">
        <v>16048</v>
      </c>
      <c r="Q521" s="155">
        <v>0</v>
      </c>
      <c r="R521" s="155">
        <v>0</v>
      </c>
      <c r="S521" s="155">
        <v>938</v>
      </c>
      <c r="T521" s="112">
        <v>16987</v>
      </c>
      <c r="U521" s="156"/>
      <c r="V521" s="157">
        <v>0</v>
      </c>
      <c r="W521" s="155">
        <v>0</v>
      </c>
      <c r="X521" s="155">
        <v>0.09</v>
      </c>
      <c r="Y521" s="155">
        <v>1.7505366812947377E-2</v>
      </c>
      <c r="Z521" s="155">
        <v>0</v>
      </c>
      <c r="AA521" s="158"/>
      <c r="AB521" s="157">
        <v>0</v>
      </c>
      <c r="AC521" s="157">
        <v>0</v>
      </c>
      <c r="AD521" s="155">
        <v>0</v>
      </c>
      <c r="AE521" s="155">
        <v>0</v>
      </c>
      <c r="AF521" s="155">
        <v>0</v>
      </c>
      <c r="AG521" s="159"/>
    </row>
    <row r="522" spans="1:33" ht="12.6" customHeight="1" x14ac:dyDescent="0.25">
      <c r="A522" s="104">
        <v>478</v>
      </c>
      <c r="B522" s="102">
        <v>478352770</v>
      </c>
      <c r="C522" s="103" t="s">
        <v>528</v>
      </c>
      <c r="D522" s="104">
        <v>352</v>
      </c>
      <c r="E522" s="103" t="s">
        <v>384</v>
      </c>
      <c r="F522" s="104">
        <v>770</v>
      </c>
      <c r="G522" s="161" t="s">
        <v>438</v>
      </c>
      <c r="H522" s="152"/>
      <c r="I522" s="153">
        <v>12505.786036100717</v>
      </c>
      <c r="J522" s="153">
        <v>2465</v>
      </c>
      <c r="K522" s="153">
        <v>0</v>
      </c>
      <c r="L522" s="153">
        <v>937.65</v>
      </c>
      <c r="M522" s="153">
        <v>15908.436036100717</v>
      </c>
      <c r="N522" s="152"/>
      <c r="O522" s="154">
        <v>2</v>
      </c>
      <c r="P522" s="155">
        <v>29942</v>
      </c>
      <c r="Q522" s="155">
        <v>0</v>
      </c>
      <c r="R522" s="155">
        <v>0</v>
      </c>
      <c r="S522" s="155">
        <v>1876</v>
      </c>
      <c r="T522" s="112">
        <v>31820</v>
      </c>
      <c r="U522" s="156"/>
      <c r="V522" s="157">
        <v>0</v>
      </c>
      <c r="W522" s="155">
        <v>0</v>
      </c>
      <c r="X522" s="155">
        <v>0.09</v>
      </c>
      <c r="Y522" s="155">
        <v>1.2562345980779818E-3</v>
      </c>
      <c r="Z522" s="155">
        <v>0</v>
      </c>
      <c r="AA522" s="158"/>
      <c r="AB522" s="157">
        <v>0</v>
      </c>
      <c r="AC522" s="157">
        <v>0</v>
      </c>
      <c r="AD522" s="155">
        <v>0</v>
      </c>
      <c r="AE522" s="155">
        <v>0</v>
      </c>
      <c r="AF522" s="155">
        <v>0</v>
      </c>
      <c r="AG522" s="159"/>
    </row>
    <row r="523" spans="1:33" ht="12.6" customHeight="1" x14ac:dyDescent="0.25">
      <c r="A523" s="104">
        <v>478</v>
      </c>
      <c r="B523" s="102">
        <v>478352775</v>
      </c>
      <c r="C523" s="103" t="s">
        <v>528</v>
      </c>
      <c r="D523" s="104">
        <v>352</v>
      </c>
      <c r="E523" s="103" t="s">
        <v>384</v>
      </c>
      <c r="F523" s="104">
        <v>775</v>
      </c>
      <c r="G523" s="161" t="s">
        <v>441</v>
      </c>
      <c r="H523" s="152"/>
      <c r="I523" s="153">
        <v>9770</v>
      </c>
      <c r="J523" s="153">
        <v>2203</v>
      </c>
      <c r="K523" s="153">
        <v>0</v>
      </c>
      <c r="L523" s="153">
        <v>937.65</v>
      </c>
      <c r="M523" s="153">
        <v>12910.65</v>
      </c>
      <c r="N523" s="152"/>
      <c r="O523" s="154">
        <v>18</v>
      </c>
      <c r="P523" s="155">
        <v>215514</v>
      </c>
      <c r="Q523" s="155">
        <v>0</v>
      </c>
      <c r="R523" s="155">
        <v>0</v>
      </c>
      <c r="S523" s="155">
        <v>16884</v>
      </c>
      <c r="T523" s="112">
        <v>232416</v>
      </c>
      <c r="U523" s="156"/>
      <c r="V523" s="157">
        <v>0</v>
      </c>
      <c r="W523" s="155">
        <v>0</v>
      </c>
      <c r="X523" s="155">
        <v>0.09</v>
      </c>
      <c r="Y523" s="155">
        <v>5.4242151205824716E-3</v>
      </c>
      <c r="Z523" s="155">
        <v>0</v>
      </c>
      <c r="AA523" s="158"/>
      <c r="AB523" s="157">
        <v>0</v>
      </c>
      <c r="AC523" s="157">
        <v>0</v>
      </c>
      <c r="AD523" s="155">
        <v>0</v>
      </c>
      <c r="AE523" s="155">
        <v>0</v>
      </c>
      <c r="AF523" s="155">
        <v>0</v>
      </c>
      <c r="AG523" s="159"/>
    </row>
    <row r="524" spans="1:33" ht="12.6" customHeight="1" x14ac:dyDescent="0.25">
      <c r="A524" s="104">
        <v>479</v>
      </c>
      <c r="B524" s="102">
        <v>479278005</v>
      </c>
      <c r="C524" s="103" t="s">
        <v>529</v>
      </c>
      <c r="D524" s="104">
        <v>278</v>
      </c>
      <c r="E524" s="103" t="s">
        <v>310</v>
      </c>
      <c r="F524" s="104">
        <v>5</v>
      </c>
      <c r="G524" s="161" t="s">
        <v>37</v>
      </c>
      <c r="H524" s="152"/>
      <c r="I524" s="153">
        <v>10623</v>
      </c>
      <c r="J524" s="153">
        <v>4664</v>
      </c>
      <c r="K524" s="153">
        <v>0</v>
      </c>
      <c r="L524" s="153">
        <v>937.65</v>
      </c>
      <c r="M524" s="153">
        <v>16224.65</v>
      </c>
      <c r="N524" s="152"/>
      <c r="O524" s="154">
        <v>5</v>
      </c>
      <c r="P524" s="155">
        <v>76435</v>
      </c>
      <c r="Q524" s="155">
        <v>0</v>
      </c>
      <c r="R524" s="155">
        <v>0</v>
      </c>
      <c r="S524" s="155">
        <v>4690</v>
      </c>
      <c r="T524" s="112">
        <v>81130</v>
      </c>
      <c r="U524" s="156"/>
      <c r="V524" s="157">
        <v>0</v>
      </c>
      <c r="W524" s="155">
        <v>0</v>
      </c>
      <c r="X524" s="155">
        <v>0.09</v>
      </c>
      <c r="Y524" s="155">
        <v>1.2596938176825339E-2</v>
      </c>
      <c r="Z524" s="155">
        <v>0</v>
      </c>
      <c r="AA524" s="158"/>
      <c r="AB524" s="157">
        <v>0</v>
      </c>
      <c r="AC524" s="157">
        <v>0</v>
      </c>
      <c r="AD524" s="155">
        <v>0</v>
      </c>
      <c r="AE524" s="155">
        <v>0</v>
      </c>
      <c r="AF524" s="155">
        <v>0</v>
      </c>
      <c r="AG524" s="159"/>
    </row>
    <row r="525" spans="1:33" ht="12.6" customHeight="1" x14ac:dyDescent="0.25">
      <c r="A525" s="104">
        <v>479</v>
      </c>
      <c r="B525" s="102">
        <v>479278024</v>
      </c>
      <c r="C525" s="103" t="s">
        <v>529</v>
      </c>
      <c r="D525" s="104">
        <v>278</v>
      </c>
      <c r="E525" s="103" t="s">
        <v>310</v>
      </c>
      <c r="F525" s="104">
        <v>24</v>
      </c>
      <c r="G525" s="161" t="s">
        <v>56</v>
      </c>
      <c r="H525" s="152"/>
      <c r="I525" s="153">
        <v>10397</v>
      </c>
      <c r="J525" s="153">
        <v>2380</v>
      </c>
      <c r="K525" s="153">
        <v>0</v>
      </c>
      <c r="L525" s="153">
        <v>937.65</v>
      </c>
      <c r="M525" s="153">
        <v>13714.65</v>
      </c>
      <c r="N525" s="152"/>
      <c r="O525" s="154">
        <v>21</v>
      </c>
      <c r="P525" s="155">
        <v>268317</v>
      </c>
      <c r="Q525" s="155">
        <v>0</v>
      </c>
      <c r="R525" s="155">
        <v>0</v>
      </c>
      <c r="S525" s="155">
        <v>19698</v>
      </c>
      <c r="T525" s="112">
        <v>288036</v>
      </c>
      <c r="U525" s="156"/>
      <c r="V525" s="157">
        <v>0</v>
      </c>
      <c r="W525" s="155">
        <v>0</v>
      </c>
      <c r="X525" s="155">
        <v>0.09</v>
      </c>
      <c r="Y525" s="155">
        <v>1.9167925414094848E-2</v>
      </c>
      <c r="Z525" s="155">
        <v>0</v>
      </c>
      <c r="AA525" s="158"/>
      <c r="AB525" s="157">
        <v>0</v>
      </c>
      <c r="AC525" s="157">
        <v>0</v>
      </c>
      <c r="AD525" s="155">
        <v>0</v>
      </c>
      <c r="AE525" s="155">
        <v>0</v>
      </c>
      <c r="AF525" s="155">
        <v>0</v>
      </c>
      <c r="AG525" s="159"/>
    </row>
    <row r="526" spans="1:33" ht="12.6" customHeight="1" x14ac:dyDescent="0.25">
      <c r="A526" s="104">
        <v>479</v>
      </c>
      <c r="B526" s="102">
        <v>479278061</v>
      </c>
      <c r="C526" s="103" t="s">
        <v>529</v>
      </c>
      <c r="D526" s="104">
        <v>278</v>
      </c>
      <c r="E526" s="103" t="s">
        <v>310</v>
      </c>
      <c r="F526" s="104">
        <v>61</v>
      </c>
      <c r="G526" s="161" t="s">
        <v>93</v>
      </c>
      <c r="H526" s="152"/>
      <c r="I526" s="153">
        <v>12548</v>
      </c>
      <c r="J526" s="153">
        <v>906</v>
      </c>
      <c r="K526" s="153">
        <v>0</v>
      </c>
      <c r="L526" s="153">
        <v>937.65</v>
      </c>
      <c r="M526" s="153">
        <v>14391.65</v>
      </c>
      <c r="N526" s="152"/>
      <c r="O526" s="154">
        <v>38</v>
      </c>
      <c r="P526" s="155">
        <v>511252</v>
      </c>
      <c r="Q526" s="155">
        <v>0</v>
      </c>
      <c r="R526" s="155">
        <v>0</v>
      </c>
      <c r="S526" s="155">
        <v>35644</v>
      </c>
      <c r="T526" s="112">
        <v>546934</v>
      </c>
      <c r="U526" s="156"/>
      <c r="V526" s="157">
        <v>0</v>
      </c>
      <c r="W526" s="155">
        <v>0</v>
      </c>
      <c r="X526" s="155">
        <v>0.09</v>
      </c>
      <c r="Y526" s="155">
        <v>3.4977102646383242E-2</v>
      </c>
      <c r="Z526" s="155">
        <v>0</v>
      </c>
      <c r="AA526" s="158"/>
      <c r="AB526" s="157">
        <v>0</v>
      </c>
      <c r="AC526" s="157">
        <v>0</v>
      </c>
      <c r="AD526" s="155">
        <v>0</v>
      </c>
      <c r="AE526" s="155">
        <v>0</v>
      </c>
      <c r="AF526" s="155">
        <v>0</v>
      </c>
      <c r="AG526" s="159"/>
    </row>
    <row r="527" spans="1:33" ht="12.6" customHeight="1" x14ac:dyDescent="0.25">
      <c r="A527" s="104">
        <v>479</v>
      </c>
      <c r="B527" s="102">
        <v>479278086</v>
      </c>
      <c r="C527" s="103" t="s">
        <v>529</v>
      </c>
      <c r="D527" s="104">
        <v>278</v>
      </c>
      <c r="E527" s="103" t="s">
        <v>310</v>
      </c>
      <c r="F527" s="104">
        <v>86</v>
      </c>
      <c r="G527" s="161" t="s">
        <v>118</v>
      </c>
      <c r="H527" s="152"/>
      <c r="I527" s="153">
        <v>9873</v>
      </c>
      <c r="J527" s="153">
        <v>1655</v>
      </c>
      <c r="K527" s="153">
        <v>0</v>
      </c>
      <c r="L527" s="153">
        <v>937.65</v>
      </c>
      <c r="M527" s="153">
        <v>12465.65</v>
      </c>
      <c r="N527" s="152"/>
      <c r="O527" s="154">
        <v>9</v>
      </c>
      <c r="P527" s="155">
        <v>103752</v>
      </c>
      <c r="Q527" s="155">
        <v>0</v>
      </c>
      <c r="R527" s="155">
        <v>0</v>
      </c>
      <c r="S527" s="155">
        <v>8442</v>
      </c>
      <c r="T527" s="112">
        <v>112203</v>
      </c>
      <c r="U527" s="156"/>
      <c r="V527" s="157">
        <v>0</v>
      </c>
      <c r="W527" s="155">
        <v>0</v>
      </c>
      <c r="X527" s="155">
        <v>0.09</v>
      </c>
      <c r="Y527" s="155">
        <v>5.7901827209754834E-2</v>
      </c>
      <c r="Z527" s="155">
        <v>0</v>
      </c>
      <c r="AA527" s="158"/>
      <c r="AB527" s="157">
        <v>0</v>
      </c>
      <c r="AC527" s="157">
        <v>0</v>
      </c>
      <c r="AD527" s="155">
        <v>0</v>
      </c>
      <c r="AE527" s="155">
        <v>0</v>
      </c>
      <c r="AF527" s="155">
        <v>0</v>
      </c>
      <c r="AG527" s="159"/>
    </row>
    <row r="528" spans="1:33" ht="12.6" customHeight="1" x14ac:dyDescent="0.25">
      <c r="A528" s="104">
        <v>479</v>
      </c>
      <c r="B528" s="102">
        <v>479278087</v>
      </c>
      <c r="C528" s="103" t="s">
        <v>529</v>
      </c>
      <c r="D528" s="104">
        <v>278</v>
      </c>
      <c r="E528" s="103" t="s">
        <v>310</v>
      </c>
      <c r="F528" s="104">
        <v>87</v>
      </c>
      <c r="G528" s="161" t="s">
        <v>119</v>
      </c>
      <c r="H528" s="152"/>
      <c r="I528" s="153">
        <v>10269</v>
      </c>
      <c r="J528" s="153">
        <v>3484</v>
      </c>
      <c r="K528" s="153">
        <v>0</v>
      </c>
      <c r="L528" s="153">
        <v>937.65</v>
      </c>
      <c r="M528" s="153">
        <v>14690.65</v>
      </c>
      <c r="N528" s="152"/>
      <c r="O528" s="154">
        <v>6</v>
      </c>
      <c r="P528" s="155">
        <v>82518</v>
      </c>
      <c r="Q528" s="155">
        <v>0</v>
      </c>
      <c r="R528" s="155">
        <v>0</v>
      </c>
      <c r="S528" s="155">
        <v>5628</v>
      </c>
      <c r="T528" s="112">
        <v>88152</v>
      </c>
      <c r="U528" s="156"/>
      <c r="V528" s="157">
        <v>0</v>
      </c>
      <c r="W528" s="155">
        <v>0</v>
      </c>
      <c r="X528" s="155">
        <v>0.09</v>
      </c>
      <c r="Y528" s="155">
        <v>4.3761594574675397E-3</v>
      </c>
      <c r="Z528" s="155">
        <v>0</v>
      </c>
      <c r="AA528" s="158"/>
      <c r="AB528" s="157">
        <v>0</v>
      </c>
      <c r="AC528" s="157">
        <v>0</v>
      </c>
      <c r="AD528" s="155">
        <v>0</v>
      </c>
      <c r="AE528" s="155">
        <v>0</v>
      </c>
      <c r="AF528" s="155">
        <v>0</v>
      </c>
      <c r="AG528" s="159"/>
    </row>
    <row r="529" spans="1:33" ht="12.6" customHeight="1" x14ac:dyDescent="0.25">
      <c r="A529" s="104">
        <v>479</v>
      </c>
      <c r="B529" s="102">
        <v>479278091</v>
      </c>
      <c r="C529" s="103" t="s">
        <v>529</v>
      </c>
      <c r="D529" s="104">
        <v>278</v>
      </c>
      <c r="E529" s="103" t="s">
        <v>310</v>
      </c>
      <c r="F529" s="104">
        <v>91</v>
      </c>
      <c r="G529" s="161" t="s">
        <v>123</v>
      </c>
      <c r="H529" s="152"/>
      <c r="I529" s="153">
        <v>8785</v>
      </c>
      <c r="J529" s="153">
        <v>11293</v>
      </c>
      <c r="K529" s="153">
        <v>0</v>
      </c>
      <c r="L529" s="153">
        <v>937.65</v>
      </c>
      <c r="M529" s="153">
        <v>21015.65</v>
      </c>
      <c r="N529" s="152"/>
      <c r="O529" s="154">
        <v>1</v>
      </c>
      <c r="P529" s="155">
        <v>20078</v>
      </c>
      <c r="Q529" s="155">
        <v>0</v>
      </c>
      <c r="R529" s="155">
        <v>0</v>
      </c>
      <c r="S529" s="155">
        <v>938</v>
      </c>
      <c r="T529" s="112">
        <v>21017</v>
      </c>
      <c r="U529" s="156"/>
      <c r="V529" s="157">
        <v>0</v>
      </c>
      <c r="W529" s="155">
        <v>0</v>
      </c>
      <c r="X529" s="155">
        <v>0.09</v>
      </c>
      <c r="Y529" s="155">
        <v>1.4137275176983205E-2</v>
      </c>
      <c r="Z529" s="155">
        <v>0</v>
      </c>
      <c r="AA529" s="158"/>
      <c r="AB529" s="157">
        <v>0</v>
      </c>
      <c r="AC529" s="157">
        <v>0</v>
      </c>
      <c r="AD529" s="155">
        <v>0</v>
      </c>
      <c r="AE529" s="155">
        <v>0</v>
      </c>
      <c r="AF529" s="155">
        <v>0</v>
      </c>
      <c r="AG529" s="159"/>
    </row>
    <row r="530" spans="1:33" ht="12.6" customHeight="1" x14ac:dyDescent="0.25">
      <c r="A530" s="104">
        <v>479</v>
      </c>
      <c r="B530" s="102">
        <v>479278111</v>
      </c>
      <c r="C530" s="103" t="s">
        <v>529</v>
      </c>
      <c r="D530" s="104">
        <v>278</v>
      </c>
      <c r="E530" s="103" t="s">
        <v>310</v>
      </c>
      <c r="F530" s="104">
        <v>111</v>
      </c>
      <c r="G530" s="161" t="s">
        <v>143</v>
      </c>
      <c r="H530" s="152"/>
      <c r="I530" s="153">
        <v>10208</v>
      </c>
      <c r="J530" s="153">
        <v>3590</v>
      </c>
      <c r="K530" s="153">
        <v>0</v>
      </c>
      <c r="L530" s="153">
        <v>937.65</v>
      </c>
      <c r="M530" s="153">
        <v>14735.65</v>
      </c>
      <c r="N530" s="152"/>
      <c r="O530" s="154">
        <v>9</v>
      </c>
      <c r="P530" s="155">
        <v>124182</v>
      </c>
      <c r="Q530" s="155">
        <v>0</v>
      </c>
      <c r="R530" s="155">
        <v>0</v>
      </c>
      <c r="S530" s="155">
        <v>8442</v>
      </c>
      <c r="T530" s="112">
        <v>132633</v>
      </c>
      <c r="U530" s="156"/>
      <c r="V530" s="157">
        <v>0</v>
      </c>
      <c r="W530" s="155">
        <v>0</v>
      </c>
      <c r="X530" s="155">
        <v>0.09</v>
      </c>
      <c r="Y530" s="155">
        <v>2.6442943599205637E-2</v>
      </c>
      <c r="Z530" s="155">
        <v>0</v>
      </c>
      <c r="AA530" s="158"/>
      <c r="AB530" s="157">
        <v>0</v>
      </c>
      <c r="AC530" s="157">
        <v>0</v>
      </c>
      <c r="AD530" s="155">
        <v>0</v>
      </c>
      <c r="AE530" s="155">
        <v>0</v>
      </c>
      <c r="AF530" s="155">
        <v>0</v>
      </c>
      <c r="AG530" s="159"/>
    </row>
    <row r="531" spans="1:33" ht="12.6" customHeight="1" x14ac:dyDescent="0.25">
      <c r="A531" s="104">
        <v>479</v>
      </c>
      <c r="B531" s="102">
        <v>479278114</v>
      </c>
      <c r="C531" s="103" t="s">
        <v>529</v>
      </c>
      <c r="D531" s="104">
        <v>278</v>
      </c>
      <c r="E531" s="103" t="s">
        <v>310</v>
      </c>
      <c r="F531" s="104">
        <v>114</v>
      </c>
      <c r="G531" s="161" t="s">
        <v>146</v>
      </c>
      <c r="H531" s="152"/>
      <c r="I531" s="153">
        <v>11105</v>
      </c>
      <c r="J531" s="153">
        <v>2294</v>
      </c>
      <c r="K531" s="153">
        <v>0</v>
      </c>
      <c r="L531" s="153">
        <v>937.65</v>
      </c>
      <c r="M531" s="153">
        <v>14336.65</v>
      </c>
      <c r="N531" s="152"/>
      <c r="O531" s="154">
        <v>4</v>
      </c>
      <c r="P531" s="155">
        <v>53596</v>
      </c>
      <c r="Q531" s="155">
        <v>0</v>
      </c>
      <c r="R531" s="155">
        <v>0</v>
      </c>
      <c r="S531" s="155">
        <v>3752</v>
      </c>
      <c r="T531" s="112">
        <v>57352</v>
      </c>
      <c r="U531" s="156"/>
      <c r="V531" s="157">
        <v>0</v>
      </c>
      <c r="W531" s="155">
        <v>0</v>
      </c>
      <c r="X531" s="155">
        <v>0.09</v>
      </c>
      <c r="Y531" s="155">
        <v>3.9858964450676826E-2</v>
      </c>
      <c r="Z531" s="155">
        <v>0</v>
      </c>
      <c r="AA531" s="158"/>
      <c r="AB531" s="157">
        <v>0</v>
      </c>
      <c r="AC531" s="157">
        <v>0</v>
      </c>
      <c r="AD531" s="155">
        <v>0</v>
      </c>
      <c r="AE531" s="155">
        <v>0</v>
      </c>
      <c r="AF531" s="155">
        <v>0</v>
      </c>
      <c r="AG531" s="159"/>
    </row>
    <row r="532" spans="1:33" ht="12.6" customHeight="1" x14ac:dyDescent="0.25">
      <c r="A532" s="104">
        <v>479</v>
      </c>
      <c r="B532" s="102">
        <v>479278117</v>
      </c>
      <c r="C532" s="103" t="s">
        <v>529</v>
      </c>
      <c r="D532" s="104">
        <v>278</v>
      </c>
      <c r="E532" s="103" t="s">
        <v>310</v>
      </c>
      <c r="F532" s="104">
        <v>117</v>
      </c>
      <c r="G532" s="161" t="s">
        <v>149</v>
      </c>
      <c r="H532" s="152"/>
      <c r="I532" s="153">
        <v>10778</v>
      </c>
      <c r="J532" s="153">
        <v>4594</v>
      </c>
      <c r="K532" s="153">
        <v>0</v>
      </c>
      <c r="L532" s="153">
        <v>937.65</v>
      </c>
      <c r="M532" s="153">
        <v>16309.65</v>
      </c>
      <c r="N532" s="152"/>
      <c r="O532" s="154">
        <v>10</v>
      </c>
      <c r="P532" s="155">
        <v>153720</v>
      </c>
      <c r="Q532" s="155">
        <v>0</v>
      </c>
      <c r="R532" s="155">
        <v>0</v>
      </c>
      <c r="S532" s="155">
        <v>9380</v>
      </c>
      <c r="T532" s="112">
        <v>163110</v>
      </c>
      <c r="U532" s="156"/>
      <c r="V532" s="157">
        <v>0</v>
      </c>
      <c r="W532" s="155">
        <v>0</v>
      </c>
      <c r="X532" s="155">
        <v>0.09</v>
      </c>
      <c r="Y532" s="155">
        <v>6.6062033328119649E-2</v>
      </c>
      <c r="Z532" s="155">
        <v>0</v>
      </c>
      <c r="AA532" s="158"/>
      <c r="AB532" s="157">
        <v>0</v>
      </c>
      <c r="AC532" s="157">
        <v>0</v>
      </c>
      <c r="AD532" s="155">
        <v>0</v>
      </c>
      <c r="AE532" s="155">
        <v>0</v>
      </c>
      <c r="AF532" s="155">
        <v>0</v>
      </c>
      <c r="AG532" s="159"/>
    </row>
    <row r="533" spans="1:33" ht="12.6" customHeight="1" x14ac:dyDescent="0.25">
      <c r="A533" s="104">
        <v>479</v>
      </c>
      <c r="B533" s="102">
        <v>479278127</v>
      </c>
      <c r="C533" s="103" t="s">
        <v>529</v>
      </c>
      <c r="D533" s="104">
        <v>278</v>
      </c>
      <c r="E533" s="103" t="s">
        <v>310</v>
      </c>
      <c r="F533" s="104">
        <v>127</v>
      </c>
      <c r="G533" s="161" t="s">
        <v>159</v>
      </c>
      <c r="H533" s="152"/>
      <c r="I533" s="153">
        <v>9228</v>
      </c>
      <c r="J533" s="153">
        <v>4378</v>
      </c>
      <c r="K533" s="153">
        <v>0</v>
      </c>
      <c r="L533" s="153">
        <v>937.65</v>
      </c>
      <c r="M533" s="153">
        <v>14543.65</v>
      </c>
      <c r="N533" s="152"/>
      <c r="O533" s="154">
        <v>5</v>
      </c>
      <c r="P533" s="155">
        <v>68030</v>
      </c>
      <c r="Q533" s="155">
        <v>0</v>
      </c>
      <c r="R533" s="155">
        <v>0</v>
      </c>
      <c r="S533" s="155">
        <v>4690</v>
      </c>
      <c r="T533" s="112">
        <v>72725</v>
      </c>
      <c r="U533" s="156"/>
      <c r="V533" s="157">
        <v>0</v>
      </c>
      <c r="W533" s="155">
        <v>0</v>
      </c>
      <c r="X533" s="155">
        <v>0.09</v>
      </c>
      <c r="Y533" s="155">
        <v>2.8862132927230045E-2</v>
      </c>
      <c r="Z533" s="155">
        <v>0</v>
      </c>
      <c r="AA533" s="158"/>
      <c r="AB533" s="157">
        <v>0</v>
      </c>
      <c r="AC533" s="157">
        <v>0</v>
      </c>
      <c r="AD533" s="155">
        <v>0</v>
      </c>
      <c r="AE533" s="155">
        <v>0</v>
      </c>
      <c r="AF533" s="155">
        <v>0</v>
      </c>
      <c r="AG533" s="159"/>
    </row>
    <row r="534" spans="1:33" ht="12.6" customHeight="1" x14ac:dyDescent="0.25">
      <c r="A534" s="104">
        <v>479</v>
      </c>
      <c r="B534" s="102">
        <v>479278137</v>
      </c>
      <c r="C534" s="103" t="s">
        <v>529</v>
      </c>
      <c r="D534" s="104">
        <v>278</v>
      </c>
      <c r="E534" s="103" t="s">
        <v>310</v>
      </c>
      <c r="F534" s="104">
        <v>137</v>
      </c>
      <c r="G534" s="161" t="s">
        <v>169</v>
      </c>
      <c r="H534" s="152"/>
      <c r="I534" s="153">
        <v>12335</v>
      </c>
      <c r="J534" s="153">
        <v>0</v>
      </c>
      <c r="K534" s="153">
        <v>0</v>
      </c>
      <c r="L534" s="153">
        <v>937.65</v>
      </c>
      <c r="M534" s="153">
        <v>13272.65</v>
      </c>
      <c r="N534" s="152"/>
      <c r="O534" s="154">
        <v>24</v>
      </c>
      <c r="P534" s="155">
        <v>296040</v>
      </c>
      <c r="Q534" s="155">
        <v>0</v>
      </c>
      <c r="R534" s="155">
        <v>0</v>
      </c>
      <c r="S534" s="155">
        <v>22512</v>
      </c>
      <c r="T534" s="112">
        <v>318576</v>
      </c>
      <c r="U534" s="156"/>
      <c r="V534" s="157">
        <v>0</v>
      </c>
      <c r="W534" s="155">
        <v>0</v>
      </c>
      <c r="X534" s="155">
        <v>0.09</v>
      </c>
      <c r="Y534" s="155">
        <v>0.11969981158559011</v>
      </c>
      <c r="Z534" s="155">
        <v>0</v>
      </c>
      <c r="AA534" s="158"/>
      <c r="AB534" s="157">
        <v>0</v>
      </c>
      <c r="AC534" s="157">
        <v>0</v>
      </c>
      <c r="AD534" s="155">
        <v>0</v>
      </c>
      <c r="AE534" s="155">
        <v>0</v>
      </c>
      <c r="AF534" s="155">
        <v>0</v>
      </c>
      <c r="AG534" s="159"/>
    </row>
    <row r="535" spans="1:33" ht="12.6" customHeight="1" x14ac:dyDescent="0.25">
      <c r="A535" s="104">
        <v>479</v>
      </c>
      <c r="B535" s="102">
        <v>479278159</v>
      </c>
      <c r="C535" s="103" t="s">
        <v>529</v>
      </c>
      <c r="D535" s="104">
        <v>278</v>
      </c>
      <c r="E535" s="103" t="s">
        <v>310</v>
      </c>
      <c r="F535" s="104">
        <v>159</v>
      </c>
      <c r="G535" s="161" t="s">
        <v>191</v>
      </c>
      <c r="H535" s="152"/>
      <c r="I535" s="153">
        <v>9966</v>
      </c>
      <c r="J535" s="153">
        <v>4393</v>
      </c>
      <c r="K535" s="153">
        <v>0</v>
      </c>
      <c r="L535" s="153">
        <v>937.65</v>
      </c>
      <c r="M535" s="153">
        <v>15296.65</v>
      </c>
      <c r="N535" s="152"/>
      <c r="O535" s="154">
        <v>3</v>
      </c>
      <c r="P535" s="155">
        <v>43077</v>
      </c>
      <c r="Q535" s="155">
        <v>0</v>
      </c>
      <c r="R535" s="155">
        <v>0</v>
      </c>
      <c r="S535" s="155">
        <v>2814</v>
      </c>
      <c r="T535" s="112">
        <v>45894</v>
      </c>
      <c r="U535" s="156"/>
      <c r="V535" s="157">
        <v>0</v>
      </c>
      <c r="W535" s="155">
        <v>0</v>
      </c>
      <c r="X535" s="155">
        <v>0.09</v>
      </c>
      <c r="Y535" s="155">
        <v>3.4115124495654962E-3</v>
      </c>
      <c r="Z535" s="155">
        <v>0</v>
      </c>
      <c r="AA535" s="158"/>
      <c r="AB535" s="157">
        <v>0</v>
      </c>
      <c r="AC535" s="157">
        <v>0</v>
      </c>
      <c r="AD535" s="155">
        <v>0</v>
      </c>
      <c r="AE535" s="155">
        <v>0</v>
      </c>
      <c r="AF535" s="155">
        <v>0</v>
      </c>
      <c r="AG535" s="159"/>
    </row>
    <row r="536" spans="1:33" ht="12.6" customHeight="1" x14ac:dyDescent="0.25">
      <c r="A536" s="104">
        <v>479</v>
      </c>
      <c r="B536" s="102">
        <v>479278161</v>
      </c>
      <c r="C536" s="103" t="s">
        <v>529</v>
      </c>
      <c r="D536" s="104">
        <v>278</v>
      </c>
      <c r="E536" s="103" t="s">
        <v>310</v>
      </c>
      <c r="F536" s="104">
        <v>161</v>
      </c>
      <c r="G536" s="161" t="s">
        <v>193</v>
      </c>
      <c r="H536" s="152"/>
      <c r="I536" s="153">
        <v>10202</v>
      </c>
      <c r="J536" s="153">
        <v>3991</v>
      </c>
      <c r="K536" s="153">
        <v>0</v>
      </c>
      <c r="L536" s="153">
        <v>937.65</v>
      </c>
      <c r="M536" s="153">
        <v>15130.65</v>
      </c>
      <c r="N536" s="152"/>
      <c r="O536" s="154">
        <v>8</v>
      </c>
      <c r="P536" s="155">
        <v>113544</v>
      </c>
      <c r="Q536" s="155">
        <v>0</v>
      </c>
      <c r="R536" s="155">
        <v>0</v>
      </c>
      <c r="S536" s="155">
        <v>7504</v>
      </c>
      <c r="T536" s="112">
        <v>121056</v>
      </c>
      <c r="U536" s="156"/>
      <c r="V536" s="157">
        <v>0</v>
      </c>
      <c r="W536" s="155">
        <v>0</v>
      </c>
      <c r="X536" s="155">
        <v>0.09</v>
      </c>
      <c r="Y536" s="155">
        <v>1.0975014078450012E-2</v>
      </c>
      <c r="Z536" s="155">
        <v>0</v>
      </c>
      <c r="AA536" s="158"/>
      <c r="AB536" s="157">
        <v>0</v>
      </c>
      <c r="AC536" s="157">
        <v>0</v>
      </c>
      <c r="AD536" s="155">
        <v>0</v>
      </c>
      <c r="AE536" s="155">
        <v>0</v>
      </c>
      <c r="AF536" s="155">
        <v>0</v>
      </c>
      <c r="AG536" s="159"/>
    </row>
    <row r="537" spans="1:33" ht="12.6" customHeight="1" x14ac:dyDescent="0.25">
      <c r="A537" s="104">
        <v>479</v>
      </c>
      <c r="B537" s="102">
        <v>479278191</v>
      </c>
      <c r="C537" s="103" t="s">
        <v>529</v>
      </c>
      <c r="D537" s="104">
        <v>278</v>
      </c>
      <c r="E537" s="103" t="s">
        <v>310</v>
      </c>
      <c r="F537" s="104">
        <v>191</v>
      </c>
      <c r="G537" s="161" t="s">
        <v>223</v>
      </c>
      <c r="H537" s="152"/>
      <c r="I537" s="153">
        <v>11093</v>
      </c>
      <c r="J537" s="153">
        <v>4236</v>
      </c>
      <c r="K537" s="153">
        <v>0</v>
      </c>
      <c r="L537" s="153">
        <v>937.65</v>
      </c>
      <c r="M537" s="153">
        <v>16266.65</v>
      </c>
      <c r="N537" s="152"/>
      <c r="O537" s="154">
        <v>3</v>
      </c>
      <c r="P537" s="155">
        <v>45987</v>
      </c>
      <c r="Q537" s="155">
        <v>0</v>
      </c>
      <c r="R537" s="155">
        <v>0</v>
      </c>
      <c r="S537" s="155">
        <v>2814</v>
      </c>
      <c r="T537" s="112">
        <v>48804</v>
      </c>
      <c r="U537" s="156"/>
      <c r="V537" s="157">
        <v>0</v>
      </c>
      <c r="W537" s="155">
        <v>0</v>
      </c>
      <c r="X537" s="155">
        <v>0.09</v>
      </c>
      <c r="Y537" s="155">
        <v>3.4549391283756822E-2</v>
      </c>
      <c r="Z537" s="155">
        <v>0</v>
      </c>
      <c r="AA537" s="158"/>
      <c r="AB537" s="157">
        <v>0</v>
      </c>
      <c r="AC537" s="157">
        <v>0</v>
      </c>
      <c r="AD537" s="155">
        <v>0</v>
      </c>
      <c r="AE537" s="155">
        <v>0</v>
      </c>
      <c r="AF537" s="155">
        <v>0</v>
      </c>
      <c r="AG537" s="159"/>
    </row>
    <row r="538" spans="1:33" ht="12.6" customHeight="1" x14ac:dyDescent="0.25">
      <c r="A538" s="104">
        <v>479</v>
      </c>
      <c r="B538" s="102">
        <v>479278210</v>
      </c>
      <c r="C538" s="103" t="s">
        <v>529</v>
      </c>
      <c r="D538" s="104">
        <v>278</v>
      </c>
      <c r="E538" s="103" t="s">
        <v>310</v>
      </c>
      <c r="F538" s="104">
        <v>210</v>
      </c>
      <c r="G538" s="161" t="s">
        <v>242</v>
      </c>
      <c r="H538" s="152"/>
      <c r="I538" s="153">
        <v>11044</v>
      </c>
      <c r="J538" s="153">
        <v>3581</v>
      </c>
      <c r="K538" s="153">
        <v>0</v>
      </c>
      <c r="L538" s="153">
        <v>937.65</v>
      </c>
      <c r="M538" s="153">
        <v>15562.65</v>
      </c>
      <c r="N538" s="152"/>
      <c r="O538" s="154">
        <v>27</v>
      </c>
      <c r="P538" s="155">
        <v>394875</v>
      </c>
      <c r="Q538" s="155">
        <v>0</v>
      </c>
      <c r="R538" s="155">
        <v>0</v>
      </c>
      <c r="S538" s="155">
        <v>25326</v>
      </c>
      <c r="T538" s="112">
        <v>420228</v>
      </c>
      <c r="U538" s="156"/>
      <c r="V538" s="157">
        <v>0</v>
      </c>
      <c r="W538" s="155">
        <v>0</v>
      </c>
      <c r="X538" s="155">
        <v>0.09</v>
      </c>
      <c r="Y538" s="155">
        <v>5.4832135780373062E-2</v>
      </c>
      <c r="Z538" s="155">
        <v>0</v>
      </c>
      <c r="AA538" s="158"/>
      <c r="AB538" s="157">
        <v>0</v>
      </c>
      <c r="AC538" s="157">
        <v>0</v>
      </c>
      <c r="AD538" s="155">
        <v>0</v>
      </c>
      <c r="AE538" s="155">
        <v>0</v>
      </c>
      <c r="AF538" s="155">
        <v>0</v>
      </c>
      <c r="AG538" s="159"/>
    </row>
    <row r="539" spans="1:33" ht="12.6" customHeight="1" x14ac:dyDescent="0.25">
      <c r="A539" s="104">
        <v>479</v>
      </c>
      <c r="B539" s="102">
        <v>479278227</v>
      </c>
      <c r="C539" s="103" t="s">
        <v>529</v>
      </c>
      <c r="D539" s="104">
        <v>278</v>
      </c>
      <c r="E539" s="103" t="s">
        <v>310</v>
      </c>
      <c r="F539" s="104">
        <v>227</v>
      </c>
      <c r="G539" s="161" t="s">
        <v>259</v>
      </c>
      <c r="H539" s="152"/>
      <c r="I539" s="153">
        <v>11396</v>
      </c>
      <c r="J539" s="153">
        <v>3296</v>
      </c>
      <c r="K539" s="153">
        <v>0</v>
      </c>
      <c r="L539" s="153">
        <v>937.65</v>
      </c>
      <c r="M539" s="153">
        <v>15629.65</v>
      </c>
      <c r="N539" s="152"/>
      <c r="O539" s="154">
        <v>5</v>
      </c>
      <c r="P539" s="155">
        <v>73460</v>
      </c>
      <c r="Q539" s="155">
        <v>0</v>
      </c>
      <c r="R539" s="155">
        <v>0</v>
      </c>
      <c r="S539" s="155">
        <v>4690</v>
      </c>
      <c r="T539" s="112">
        <v>78155</v>
      </c>
      <c r="U539" s="156"/>
      <c r="V539" s="157">
        <v>0</v>
      </c>
      <c r="W539" s="155">
        <v>0</v>
      </c>
      <c r="X539" s="155">
        <v>0.09</v>
      </c>
      <c r="Y539" s="155">
        <v>1.2362329974840719E-2</v>
      </c>
      <c r="Z539" s="155">
        <v>0</v>
      </c>
      <c r="AA539" s="158"/>
      <c r="AB539" s="157">
        <v>0</v>
      </c>
      <c r="AC539" s="157">
        <v>0</v>
      </c>
      <c r="AD539" s="155">
        <v>0</v>
      </c>
      <c r="AE539" s="155">
        <v>0</v>
      </c>
      <c r="AF539" s="155">
        <v>0</v>
      </c>
      <c r="AG539" s="159"/>
    </row>
    <row r="540" spans="1:33" ht="12.6" customHeight="1" x14ac:dyDescent="0.25">
      <c r="A540" s="104">
        <v>479</v>
      </c>
      <c r="B540" s="102">
        <v>479278278</v>
      </c>
      <c r="C540" s="103" t="s">
        <v>529</v>
      </c>
      <c r="D540" s="104">
        <v>278</v>
      </c>
      <c r="E540" s="103" t="s">
        <v>310</v>
      </c>
      <c r="F540" s="104">
        <v>278</v>
      </c>
      <c r="G540" s="161" t="s">
        <v>310</v>
      </c>
      <c r="H540" s="152"/>
      <c r="I540" s="153">
        <v>10861</v>
      </c>
      <c r="J540" s="153">
        <v>2126</v>
      </c>
      <c r="K540" s="153">
        <v>0</v>
      </c>
      <c r="L540" s="153">
        <v>937.65</v>
      </c>
      <c r="M540" s="153">
        <v>13924.65</v>
      </c>
      <c r="N540" s="152"/>
      <c r="O540" s="154">
        <v>57</v>
      </c>
      <c r="P540" s="155">
        <v>740259</v>
      </c>
      <c r="Q540" s="155">
        <v>0</v>
      </c>
      <c r="R540" s="155">
        <v>0</v>
      </c>
      <c r="S540" s="155">
        <v>53466</v>
      </c>
      <c r="T540" s="112">
        <v>793782</v>
      </c>
      <c r="U540" s="156"/>
      <c r="V540" s="157">
        <v>0</v>
      </c>
      <c r="W540" s="155">
        <v>0</v>
      </c>
      <c r="X540" s="155">
        <v>0.09</v>
      </c>
      <c r="Y540" s="155">
        <v>5.9697435325461096E-2</v>
      </c>
      <c r="Z540" s="155">
        <v>0</v>
      </c>
      <c r="AA540" s="158"/>
      <c r="AB540" s="157">
        <v>0</v>
      </c>
      <c r="AC540" s="157">
        <v>0</v>
      </c>
      <c r="AD540" s="155">
        <v>0</v>
      </c>
      <c r="AE540" s="155">
        <v>0</v>
      </c>
      <c r="AF540" s="155">
        <v>0</v>
      </c>
      <c r="AG540" s="159"/>
    </row>
    <row r="541" spans="1:33" ht="12.6" customHeight="1" x14ac:dyDescent="0.25">
      <c r="A541" s="104">
        <v>479</v>
      </c>
      <c r="B541" s="102">
        <v>479278281</v>
      </c>
      <c r="C541" s="103" t="s">
        <v>529</v>
      </c>
      <c r="D541" s="104">
        <v>278</v>
      </c>
      <c r="E541" s="103" t="s">
        <v>310</v>
      </c>
      <c r="F541" s="104">
        <v>281</v>
      </c>
      <c r="G541" s="161" t="s">
        <v>313</v>
      </c>
      <c r="H541" s="152"/>
      <c r="I541" s="153">
        <v>12731</v>
      </c>
      <c r="J541" s="153">
        <v>1</v>
      </c>
      <c r="K541" s="153">
        <v>0</v>
      </c>
      <c r="L541" s="153">
        <v>937.65</v>
      </c>
      <c r="M541" s="153">
        <v>13669.65</v>
      </c>
      <c r="N541" s="152"/>
      <c r="O541" s="154">
        <v>58</v>
      </c>
      <c r="P541" s="155">
        <v>738456</v>
      </c>
      <c r="Q541" s="155">
        <v>0</v>
      </c>
      <c r="R541" s="155">
        <v>0</v>
      </c>
      <c r="S541" s="155">
        <v>54404</v>
      </c>
      <c r="T541" s="112">
        <v>792918</v>
      </c>
      <c r="U541" s="156"/>
      <c r="V541" s="157">
        <v>0</v>
      </c>
      <c r="W541" s="155">
        <v>0</v>
      </c>
      <c r="X541" s="155">
        <v>0.09</v>
      </c>
      <c r="Y541" s="155">
        <v>0.13082598719238064</v>
      </c>
      <c r="Z541" s="155">
        <v>0</v>
      </c>
      <c r="AA541" s="158"/>
      <c r="AB541" s="157">
        <v>0</v>
      </c>
      <c r="AC541" s="157">
        <v>0</v>
      </c>
      <c r="AD541" s="155">
        <v>0</v>
      </c>
      <c r="AE541" s="155">
        <v>0</v>
      </c>
      <c r="AF541" s="155">
        <v>0</v>
      </c>
      <c r="AG541" s="159"/>
    </row>
    <row r="542" spans="1:33" ht="12.6" customHeight="1" x14ac:dyDescent="0.25">
      <c r="A542" s="104">
        <v>479</v>
      </c>
      <c r="B542" s="102">
        <v>479278309</v>
      </c>
      <c r="C542" s="103" t="s">
        <v>529</v>
      </c>
      <c r="D542" s="104">
        <v>278</v>
      </c>
      <c r="E542" s="103" t="s">
        <v>310</v>
      </c>
      <c r="F542" s="104">
        <v>309</v>
      </c>
      <c r="G542" s="161" t="s">
        <v>341</v>
      </c>
      <c r="H542" s="152"/>
      <c r="I542" s="153">
        <v>15145</v>
      </c>
      <c r="J542" s="153">
        <v>1341</v>
      </c>
      <c r="K542" s="153">
        <v>0</v>
      </c>
      <c r="L542" s="153">
        <v>937.65</v>
      </c>
      <c r="M542" s="153">
        <v>17423.650000000001</v>
      </c>
      <c r="N542" s="152"/>
      <c r="O542" s="154">
        <v>3</v>
      </c>
      <c r="P542" s="155">
        <v>49458</v>
      </c>
      <c r="Q542" s="155">
        <v>0</v>
      </c>
      <c r="R542" s="155">
        <v>0</v>
      </c>
      <c r="S542" s="155">
        <v>2814</v>
      </c>
      <c r="T542" s="112">
        <v>52275</v>
      </c>
      <c r="U542" s="156"/>
      <c r="V542" s="157">
        <v>0</v>
      </c>
      <c r="W542" s="155">
        <v>0</v>
      </c>
      <c r="X542" s="155">
        <v>0.09</v>
      </c>
      <c r="Y542" s="155">
        <v>2.8494266217687801E-3</v>
      </c>
      <c r="Z542" s="155">
        <v>0</v>
      </c>
      <c r="AA542" s="158"/>
      <c r="AB542" s="157">
        <v>0</v>
      </c>
      <c r="AC542" s="157">
        <v>0</v>
      </c>
      <c r="AD542" s="155">
        <v>0</v>
      </c>
      <c r="AE542" s="155">
        <v>0</v>
      </c>
      <c r="AF542" s="155">
        <v>0</v>
      </c>
      <c r="AG542" s="159"/>
    </row>
    <row r="543" spans="1:33" ht="12.6" customHeight="1" x14ac:dyDescent="0.25">
      <c r="A543" s="104">
        <v>479</v>
      </c>
      <c r="B543" s="102">
        <v>479278325</v>
      </c>
      <c r="C543" s="103" t="s">
        <v>529</v>
      </c>
      <c r="D543" s="104">
        <v>278</v>
      </c>
      <c r="E543" s="103" t="s">
        <v>310</v>
      </c>
      <c r="F543" s="104">
        <v>325</v>
      </c>
      <c r="G543" s="161" t="s">
        <v>357</v>
      </c>
      <c r="H543" s="152"/>
      <c r="I543" s="153">
        <v>11093</v>
      </c>
      <c r="J543" s="153">
        <v>1440</v>
      </c>
      <c r="K543" s="153">
        <v>0</v>
      </c>
      <c r="L543" s="153">
        <v>937.65</v>
      </c>
      <c r="M543" s="153">
        <v>13470.65</v>
      </c>
      <c r="N543" s="152"/>
      <c r="O543" s="154">
        <v>9</v>
      </c>
      <c r="P543" s="155">
        <v>112797</v>
      </c>
      <c r="Q543" s="155">
        <v>0</v>
      </c>
      <c r="R543" s="155">
        <v>0</v>
      </c>
      <c r="S543" s="155">
        <v>8442</v>
      </c>
      <c r="T543" s="112">
        <v>121248</v>
      </c>
      <c r="U543" s="156"/>
      <c r="V543" s="157">
        <v>0</v>
      </c>
      <c r="W543" s="155">
        <v>0</v>
      </c>
      <c r="X543" s="155">
        <v>0.09</v>
      </c>
      <c r="Y543" s="155">
        <v>8.8507604086263091E-3</v>
      </c>
      <c r="Z543" s="155">
        <v>0</v>
      </c>
      <c r="AA543" s="158"/>
      <c r="AB543" s="157">
        <v>0</v>
      </c>
      <c r="AC543" s="157">
        <v>0</v>
      </c>
      <c r="AD543" s="155">
        <v>0</v>
      </c>
      <c r="AE543" s="155">
        <v>0</v>
      </c>
      <c r="AF543" s="155">
        <v>0</v>
      </c>
      <c r="AG543" s="159"/>
    </row>
    <row r="544" spans="1:33" ht="12.6" customHeight="1" x14ac:dyDescent="0.25">
      <c r="A544" s="104">
        <v>479</v>
      </c>
      <c r="B544" s="102">
        <v>479278332</v>
      </c>
      <c r="C544" s="103" t="s">
        <v>529</v>
      </c>
      <c r="D544" s="104">
        <v>278</v>
      </c>
      <c r="E544" s="103" t="s">
        <v>310</v>
      </c>
      <c r="F544" s="104">
        <v>332</v>
      </c>
      <c r="G544" s="161" t="s">
        <v>364</v>
      </c>
      <c r="H544" s="152"/>
      <c r="I544" s="153">
        <v>10814</v>
      </c>
      <c r="J544" s="153">
        <v>731</v>
      </c>
      <c r="K544" s="153">
        <v>0</v>
      </c>
      <c r="L544" s="153">
        <v>937.65</v>
      </c>
      <c r="M544" s="153">
        <v>12482.65</v>
      </c>
      <c r="N544" s="152"/>
      <c r="O544" s="154">
        <v>11</v>
      </c>
      <c r="P544" s="155">
        <v>126995</v>
      </c>
      <c r="Q544" s="155">
        <v>0</v>
      </c>
      <c r="R544" s="155">
        <v>0</v>
      </c>
      <c r="S544" s="155">
        <v>10318</v>
      </c>
      <c r="T544" s="112">
        <v>137324</v>
      </c>
      <c r="U544" s="156"/>
      <c r="V544" s="157">
        <v>0</v>
      </c>
      <c r="W544" s="155">
        <v>0</v>
      </c>
      <c r="X544" s="155">
        <v>0.09</v>
      </c>
      <c r="Y544" s="155">
        <v>1.7069583664526225E-2</v>
      </c>
      <c r="Z544" s="155">
        <v>0</v>
      </c>
      <c r="AA544" s="158"/>
      <c r="AB544" s="157">
        <v>0</v>
      </c>
      <c r="AC544" s="157">
        <v>0</v>
      </c>
      <c r="AD544" s="155">
        <v>0</v>
      </c>
      <c r="AE544" s="155">
        <v>0</v>
      </c>
      <c r="AF544" s="155">
        <v>0</v>
      </c>
      <c r="AG544" s="159"/>
    </row>
    <row r="545" spans="1:33" ht="12.6" customHeight="1" x14ac:dyDescent="0.25">
      <c r="A545" s="104">
        <v>479</v>
      </c>
      <c r="B545" s="102">
        <v>479278605</v>
      </c>
      <c r="C545" s="103" t="s">
        <v>529</v>
      </c>
      <c r="D545" s="104">
        <v>278</v>
      </c>
      <c r="E545" s="103" t="s">
        <v>310</v>
      </c>
      <c r="F545" s="104">
        <v>605</v>
      </c>
      <c r="G545" s="161" t="s">
        <v>388</v>
      </c>
      <c r="H545" s="152"/>
      <c r="I545" s="153">
        <v>10363</v>
      </c>
      <c r="J545" s="153">
        <v>7978</v>
      </c>
      <c r="K545" s="153">
        <v>0</v>
      </c>
      <c r="L545" s="153">
        <v>937.65</v>
      </c>
      <c r="M545" s="153">
        <v>19278.650000000001</v>
      </c>
      <c r="N545" s="152"/>
      <c r="O545" s="154">
        <v>39</v>
      </c>
      <c r="P545" s="155">
        <v>715299</v>
      </c>
      <c r="Q545" s="155">
        <v>0</v>
      </c>
      <c r="R545" s="155">
        <v>0</v>
      </c>
      <c r="S545" s="155">
        <v>36582</v>
      </c>
      <c r="T545" s="112">
        <v>751920</v>
      </c>
      <c r="U545" s="156"/>
      <c r="V545" s="157">
        <v>0</v>
      </c>
      <c r="W545" s="155">
        <v>0</v>
      </c>
      <c r="X545" s="155">
        <v>0.09</v>
      </c>
      <c r="Y545" s="155">
        <v>5.3262581019946423E-2</v>
      </c>
      <c r="Z545" s="155">
        <v>0</v>
      </c>
      <c r="AA545" s="158"/>
      <c r="AB545" s="157">
        <v>0</v>
      </c>
      <c r="AC545" s="157">
        <v>0</v>
      </c>
      <c r="AD545" s="155">
        <v>0</v>
      </c>
      <c r="AE545" s="155">
        <v>0</v>
      </c>
      <c r="AF545" s="155">
        <v>0</v>
      </c>
      <c r="AG545" s="159"/>
    </row>
    <row r="546" spans="1:33" ht="12.6" customHeight="1" x14ac:dyDescent="0.25">
      <c r="A546" s="104">
        <v>479</v>
      </c>
      <c r="B546" s="102">
        <v>479278635</v>
      </c>
      <c r="C546" s="103" t="s">
        <v>529</v>
      </c>
      <c r="D546" s="104">
        <v>278</v>
      </c>
      <c r="E546" s="103" t="s">
        <v>310</v>
      </c>
      <c r="F546" s="104">
        <v>635</v>
      </c>
      <c r="G546" s="161" t="s">
        <v>397</v>
      </c>
      <c r="H546" s="152"/>
      <c r="I546" s="153">
        <v>9966</v>
      </c>
      <c r="J546" s="153">
        <v>3901</v>
      </c>
      <c r="K546" s="153">
        <v>0</v>
      </c>
      <c r="L546" s="153">
        <v>937.65</v>
      </c>
      <c r="M546" s="153">
        <v>14804.65</v>
      </c>
      <c r="N546" s="152"/>
      <c r="O546" s="154">
        <v>2</v>
      </c>
      <c r="P546" s="155">
        <v>27734</v>
      </c>
      <c r="Q546" s="155">
        <v>0</v>
      </c>
      <c r="R546" s="155">
        <v>0</v>
      </c>
      <c r="S546" s="155">
        <v>1876</v>
      </c>
      <c r="T546" s="112">
        <v>29612</v>
      </c>
      <c r="U546" s="156"/>
      <c r="V546" s="157">
        <v>0</v>
      </c>
      <c r="W546" s="155">
        <v>0</v>
      </c>
      <c r="X546" s="155">
        <v>0.09</v>
      </c>
      <c r="Y546" s="155">
        <v>1.2711863097689432E-2</v>
      </c>
      <c r="Z546" s="155">
        <v>0</v>
      </c>
      <c r="AA546" s="158"/>
      <c r="AB546" s="157">
        <v>0</v>
      </c>
      <c r="AC546" s="157">
        <v>0</v>
      </c>
      <c r="AD546" s="155">
        <v>0</v>
      </c>
      <c r="AE546" s="155">
        <v>0</v>
      </c>
      <c r="AF546" s="155">
        <v>0</v>
      </c>
      <c r="AG546" s="159"/>
    </row>
    <row r="547" spans="1:33" ht="12.6" customHeight="1" x14ac:dyDescent="0.25">
      <c r="A547" s="104">
        <v>479</v>
      </c>
      <c r="B547" s="102">
        <v>479278670</v>
      </c>
      <c r="C547" s="103" t="s">
        <v>529</v>
      </c>
      <c r="D547" s="104">
        <v>278</v>
      </c>
      <c r="E547" s="103" t="s">
        <v>310</v>
      </c>
      <c r="F547" s="104">
        <v>670</v>
      </c>
      <c r="G547" s="161" t="s">
        <v>406</v>
      </c>
      <c r="H547" s="152"/>
      <c r="I547" s="153">
        <v>10237</v>
      </c>
      <c r="J547" s="153">
        <v>7903</v>
      </c>
      <c r="K547" s="153">
        <v>0</v>
      </c>
      <c r="L547" s="153">
        <v>937.65</v>
      </c>
      <c r="M547" s="153">
        <v>19077.650000000001</v>
      </c>
      <c r="N547" s="152"/>
      <c r="O547" s="154">
        <v>13</v>
      </c>
      <c r="P547" s="155">
        <v>235820</v>
      </c>
      <c r="Q547" s="155">
        <v>0</v>
      </c>
      <c r="R547" s="155">
        <v>0</v>
      </c>
      <c r="S547" s="155">
        <v>12194</v>
      </c>
      <c r="T547" s="112">
        <v>248027</v>
      </c>
      <c r="U547" s="156"/>
      <c r="V547" s="157">
        <v>0</v>
      </c>
      <c r="W547" s="155">
        <v>0</v>
      </c>
      <c r="X547" s="155">
        <v>0.09</v>
      </c>
      <c r="Y547" s="155">
        <v>7.3814907321657547E-2</v>
      </c>
      <c r="Z547" s="155">
        <v>0</v>
      </c>
      <c r="AA547" s="158"/>
      <c r="AB547" s="157">
        <v>2</v>
      </c>
      <c r="AC547" s="157">
        <v>0</v>
      </c>
      <c r="AD547" s="155">
        <v>0</v>
      </c>
      <c r="AE547" s="155">
        <v>0</v>
      </c>
      <c r="AF547" s="155">
        <v>0</v>
      </c>
      <c r="AG547" s="159"/>
    </row>
    <row r="548" spans="1:33" ht="12.6" customHeight="1" x14ac:dyDescent="0.25">
      <c r="A548" s="104">
        <v>479</v>
      </c>
      <c r="B548" s="102">
        <v>479278672</v>
      </c>
      <c r="C548" s="103" t="s">
        <v>529</v>
      </c>
      <c r="D548" s="104">
        <v>278</v>
      </c>
      <c r="E548" s="103" t="s">
        <v>310</v>
      </c>
      <c r="F548" s="104">
        <v>672</v>
      </c>
      <c r="G548" s="161" t="s">
        <v>407</v>
      </c>
      <c r="H548" s="152"/>
      <c r="I548" s="153">
        <v>13615</v>
      </c>
      <c r="J548" s="153">
        <v>4398</v>
      </c>
      <c r="K548" s="153">
        <v>0</v>
      </c>
      <c r="L548" s="153">
        <v>937.65</v>
      </c>
      <c r="M548" s="153">
        <v>18950.650000000001</v>
      </c>
      <c r="N548" s="152"/>
      <c r="O548" s="154">
        <v>2</v>
      </c>
      <c r="P548" s="155">
        <v>36026</v>
      </c>
      <c r="Q548" s="155">
        <v>0</v>
      </c>
      <c r="R548" s="155">
        <v>0</v>
      </c>
      <c r="S548" s="155">
        <v>1876</v>
      </c>
      <c r="T548" s="112">
        <v>37904</v>
      </c>
      <c r="U548" s="156"/>
      <c r="V548" s="157">
        <v>0</v>
      </c>
      <c r="W548" s="155">
        <v>0</v>
      </c>
      <c r="X548" s="155">
        <v>0.09</v>
      </c>
      <c r="Y548" s="155">
        <v>3.8979241479283259E-3</v>
      </c>
      <c r="Z548" s="155">
        <v>0</v>
      </c>
      <c r="AA548" s="158"/>
      <c r="AB548" s="157">
        <v>0</v>
      </c>
      <c r="AC548" s="157">
        <v>0</v>
      </c>
      <c r="AD548" s="155">
        <v>0</v>
      </c>
      <c r="AE548" s="155">
        <v>0</v>
      </c>
      <c r="AF548" s="155">
        <v>0</v>
      </c>
      <c r="AG548" s="159"/>
    </row>
    <row r="549" spans="1:33" ht="12.6" customHeight="1" x14ac:dyDescent="0.25">
      <c r="A549" s="104">
        <v>479</v>
      </c>
      <c r="B549" s="102">
        <v>479278674</v>
      </c>
      <c r="C549" s="103" t="s">
        <v>529</v>
      </c>
      <c r="D549" s="104">
        <v>278</v>
      </c>
      <c r="E549" s="103" t="s">
        <v>310</v>
      </c>
      <c r="F549" s="104">
        <v>674</v>
      </c>
      <c r="G549" s="161" t="s">
        <v>409</v>
      </c>
      <c r="H549" s="152"/>
      <c r="I549" s="153">
        <v>15145</v>
      </c>
      <c r="J549" s="153">
        <v>4027</v>
      </c>
      <c r="K549" s="153">
        <v>0</v>
      </c>
      <c r="L549" s="153">
        <v>937.65</v>
      </c>
      <c r="M549" s="153">
        <v>20109.650000000001</v>
      </c>
      <c r="N549" s="152"/>
      <c r="O549" s="154">
        <v>4</v>
      </c>
      <c r="P549" s="155">
        <v>76688</v>
      </c>
      <c r="Q549" s="155">
        <v>0</v>
      </c>
      <c r="R549" s="155">
        <v>0</v>
      </c>
      <c r="S549" s="155">
        <v>3752</v>
      </c>
      <c r="T549" s="112">
        <v>80444</v>
      </c>
      <c r="U549" s="156"/>
      <c r="V549" s="157">
        <v>0</v>
      </c>
      <c r="W549" s="155">
        <v>0</v>
      </c>
      <c r="X549" s="155">
        <v>0.09</v>
      </c>
      <c r="Y549" s="155">
        <v>5.5414410449059807E-2</v>
      </c>
      <c r="Z549" s="155">
        <v>0</v>
      </c>
      <c r="AA549" s="158"/>
      <c r="AB549" s="157">
        <v>0</v>
      </c>
      <c r="AC549" s="157">
        <v>0</v>
      </c>
      <c r="AD549" s="155">
        <v>0</v>
      </c>
      <c r="AE549" s="155">
        <v>0</v>
      </c>
      <c r="AF549" s="155">
        <v>0</v>
      </c>
      <c r="AG549" s="159"/>
    </row>
    <row r="550" spans="1:33" ht="12.6" customHeight="1" x14ac:dyDescent="0.25">
      <c r="A550" s="104">
        <v>479</v>
      </c>
      <c r="B550" s="102">
        <v>479278680</v>
      </c>
      <c r="C550" s="103" t="s">
        <v>529</v>
      </c>
      <c r="D550" s="104">
        <v>278</v>
      </c>
      <c r="E550" s="103" t="s">
        <v>310</v>
      </c>
      <c r="F550" s="104">
        <v>680</v>
      </c>
      <c r="G550" s="161" t="s">
        <v>411</v>
      </c>
      <c r="H550" s="152"/>
      <c r="I550" s="153">
        <v>10651</v>
      </c>
      <c r="J550" s="153">
        <v>3535</v>
      </c>
      <c r="K550" s="153">
        <v>0</v>
      </c>
      <c r="L550" s="153">
        <v>937.65</v>
      </c>
      <c r="M550" s="153">
        <v>15123.65</v>
      </c>
      <c r="N550" s="152"/>
      <c r="O550" s="154">
        <v>4</v>
      </c>
      <c r="P550" s="155">
        <v>56744</v>
      </c>
      <c r="Q550" s="155">
        <v>0</v>
      </c>
      <c r="R550" s="155">
        <v>0</v>
      </c>
      <c r="S550" s="155">
        <v>3752</v>
      </c>
      <c r="T550" s="112">
        <v>60500</v>
      </c>
      <c r="U550" s="156"/>
      <c r="V550" s="157">
        <v>0</v>
      </c>
      <c r="W550" s="155">
        <v>0</v>
      </c>
      <c r="X550" s="155">
        <v>0.09</v>
      </c>
      <c r="Y550" s="155">
        <v>2.3763308811937914E-3</v>
      </c>
      <c r="Z550" s="155">
        <v>0</v>
      </c>
      <c r="AA550" s="158"/>
      <c r="AB550" s="157">
        <v>0</v>
      </c>
      <c r="AC550" s="157">
        <v>0</v>
      </c>
      <c r="AD550" s="155">
        <v>0</v>
      </c>
      <c r="AE550" s="155">
        <v>0</v>
      </c>
      <c r="AF550" s="155">
        <v>0</v>
      </c>
      <c r="AG550" s="159"/>
    </row>
    <row r="551" spans="1:33" ht="12.6" customHeight="1" x14ac:dyDescent="0.25">
      <c r="A551" s="104">
        <v>479</v>
      </c>
      <c r="B551" s="102">
        <v>479278683</v>
      </c>
      <c r="C551" s="103" t="s">
        <v>529</v>
      </c>
      <c r="D551" s="104">
        <v>278</v>
      </c>
      <c r="E551" s="103" t="s">
        <v>310</v>
      </c>
      <c r="F551" s="104">
        <v>683</v>
      </c>
      <c r="G551" s="161" t="s">
        <v>412</v>
      </c>
      <c r="H551" s="152"/>
      <c r="I551" s="153">
        <v>10404</v>
      </c>
      <c r="J551" s="153">
        <v>7174</v>
      </c>
      <c r="K551" s="153">
        <v>0</v>
      </c>
      <c r="L551" s="153">
        <v>937.65</v>
      </c>
      <c r="M551" s="153">
        <v>18515.650000000001</v>
      </c>
      <c r="N551" s="152"/>
      <c r="O551" s="154">
        <v>9</v>
      </c>
      <c r="P551" s="155">
        <v>158202</v>
      </c>
      <c r="Q551" s="155">
        <v>0</v>
      </c>
      <c r="R551" s="155">
        <v>0</v>
      </c>
      <c r="S551" s="155">
        <v>8442</v>
      </c>
      <c r="T551" s="112">
        <v>166653</v>
      </c>
      <c r="U551" s="156"/>
      <c r="V551" s="157">
        <v>0</v>
      </c>
      <c r="W551" s="155">
        <v>0</v>
      </c>
      <c r="X551" s="155">
        <v>0.09</v>
      </c>
      <c r="Y551" s="155">
        <v>2.5310390993387156E-2</v>
      </c>
      <c r="Z551" s="155">
        <v>0</v>
      </c>
      <c r="AA551" s="158"/>
      <c r="AB551" s="157">
        <v>0</v>
      </c>
      <c r="AC551" s="157">
        <v>0</v>
      </c>
      <c r="AD551" s="155">
        <v>0</v>
      </c>
      <c r="AE551" s="155">
        <v>0</v>
      </c>
      <c r="AF551" s="155">
        <v>0</v>
      </c>
      <c r="AG551" s="159"/>
    </row>
    <row r="552" spans="1:33" ht="12.6" customHeight="1" x14ac:dyDescent="0.25">
      <c r="A552" s="104">
        <v>479</v>
      </c>
      <c r="B552" s="102">
        <v>479278717</v>
      </c>
      <c r="C552" s="103" t="s">
        <v>529</v>
      </c>
      <c r="D552" s="104">
        <v>278</v>
      </c>
      <c r="E552" s="103" t="s">
        <v>310</v>
      </c>
      <c r="F552" s="104">
        <v>717</v>
      </c>
      <c r="G552" s="161" t="s">
        <v>422</v>
      </c>
      <c r="H552" s="152"/>
      <c r="I552" s="153">
        <v>12850</v>
      </c>
      <c r="J552" s="153">
        <v>6314</v>
      </c>
      <c r="K552" s="153">
        <v>0</v>
      </c>
      <c r="L552" s="153">
        <v>937.65</v>
      </c>
      <c r="M552" s="153">
        <v>20101.650000000001</v>
      </c>
      <c r="N552" s="152"/>
      <c r="O552" s="154">
        <v>1</v>
      </c>
      <c r="P552" s="155">
        <v>19164</v>
      </c>
      <c r="Q552" s="155">
        <v>0</v>
      </c>
      <c r="R552" s="155">
        <v>0</v>
      </c>
      <c r="S552" s="155">
        <v>938</v>
      </c>
      <c r="T552" s="112">
        <v>20103</v>
      </c>
      <c r="U552" s="156"/>
      <c r="V552" s="157">
        <v>0</v>
      </c>
      <c r="W552" s="155">
        <v>0</v>
      </c>
      <c r="X552" s="155">
        <v>0.09</v>
      </c>
      <c r="Y552" s="155">
        <v>4.9440525757691749E-2</v>
      </c>
      <c r="Z552" s="155">
        <v>0</v>
      </c>
      <c r="AA552" s="158"/>
      <c r="AB552" s="157">
        <v>0</v>
      </c>
      <c r="AC552" s="157">
        <v>0</v>
      </c>
      <c r="AD552" s="155">
        <v>0</v>
      </c>
      <c r="AE552" s="155">
        <v>0</v>
      </c>
      <c r="AF552" s="155">
        <v>0</v>
      </c>
      <c r="AG552" s="159"/>
    </row>
    <row r="553" spans="1:33" ht="12.6" customHeight="1" x14ac:dyDescent="0.25">
      <c r="A553" s="104">
        <v>479</v>
      </c>
      <c r="B553" s="102">
        <v>479278755</v>
      </c>
      <c r="C553" s="103" t="s">
        <v>529</v>
      </c>
      <c r="D553" s="104">
        <v>278</v>
      </c>
      <c r="E553" s="103" t="s">
        <v>310</v>
      </c>
      <c r="F553" s="104">
        <v>755</v>
      </c>
      <c r="G553" s="161" t="s">
        <v>432</v>
      </c>
      <c r="H553" s="152"/>
      <c r="I553" s="153">
        <v>11965</v>
      </c>
      <c r="J553" s="153">
        <v>6207</v>
      </c>
      <c r="K553" s="153">
        <v>0</v>
      </c>
      <c r="L553" s="153">
        <v>937.65</v>
      </c>
      <c r="M553" s="153">
        <v>19109.650000000001</v>
      </c>
      <c r="N553" s="152"/>
      <c r="O553" s="154">
        <v>3</v>
      </c>
      <c r="P553" s="155">
        <v>54516</v>
      </c>
      <c r="Q553" s="155">
        <v>0</v>
      </c>
      <c r="R553" s="155">
        <v>0</v>
      </c>
      <c r="S553" s="155">
        <v>2814</v>
      </c>
      <c r="T553" s="112">
        <v>57333</v>
      </c>
      <c r="U553" s="156"/>
      <c r="V553" s="157">
        <v>0</v>
      </c>
      <c r="W553" s="155">
        <v>0</v>
      </c>
      <c r="X553" s="155">
        <v>0.09</v>
      </c>
      <c r="Y553" s="155">
        <v>1.7505366812947377E-2</v>
      </c>
      <c r="Z553" s="155">
        <v>0</v>
      </c>
      <c r="AA553" s="158"/>
      <c r="AB553" s="157">
        <v>0</v>
      </c>
      <c r="AC553" s="157">
        <v>0</v>
      </c>
      <c r="AD553" s="155">
        <v>0</v>
      </c>
      <c r="AE553" s="155">
        <v>0</v>
      </c>
      <c r="AF553" s="155">
        <v>0</v>
      </c>
      <c r="AG553" s="159"/>
    </row>
    <row r="554" spans="1:33" ht="12.6" customHeight="1" x14ac:dyDescent="0.25">
      <c r="A554" s="104">
        <v>479</v>
      </c>
      <c r="B554" s="102">
        <v>479278766</v>
      </c>
      <c r="C554" s="103" t="s">
        <v>529</v>
      </c>
      <c r="D554" s="104">
        <v>278</v>
      </c>
      <c r="E554" s="103" t="s">
        <v>310</v>
      </c>
      <c r="F554" s="104">
        <v>766</v>
      </c>
      <c r="G554" s="161" t="s">
        <v>436</v>
      </c>
      <c r="H554" s="152"/>
      <c r="I554" s="153">
        <v>11396</v>
      </c>
      <c r="J554" s="153">
        <v>3954</v>
      </c>
      <c r="K554" s="153">
        <v>0</v>
      </c>
      <c r="L554" s="153">
        <v>937.65</v>
      </c>
      <c r="M554" s="153">
        <v>16287.65</v>
      </c>
      <c r="N554" s="152"/>
      <c r="O554" s="154">
        <v>3</v>
      </c>
      <c r="P554" s="155">
        <v>46050</v>
      </c>
      <c r="Q554" s="155">
        <v>0</v>
      </c>
      <c r="R554" s="155">
        <v>0</v>
      </c>
      <c r="S554" s="155">
        <v>2814</v>
      </c>
      <c r="T554" s="112">
        <v>48867</v>
      </c>
      <c r="U554" s="156"/>
      <c r="V554" s="157">
        <v>0</v>
      </c>
      <c r="W554" s="155">
        <v>0</v>
      </c>
      <c r="X554" s="155">
        <v>0.09</v>
      </c>
      <c r="Y554" s="155">
        <v>3.3452016749810926E-3</v>
      </c>
      <c r="Z554" s="155">
        <v>0</v>
      </c>
      <c r="AA554" s="158"/>
      <c r="AB554" s="157">
        <v>0</v>
      </c>
      <c r="AC554" s="157">
        <v>0</v>
      </c>
      <c r="AD554" s="155">
        <v>0</v>
      </c>
      <c r="AE554" s="155">
        <v>0</v>
      </c>
      <c r="AF554" s="155">
        <v>0</v>
      </c>
      <c r="AG554" s="159"/>
    </row>
    <row r="555" spans="1:33" ht="12.6" customHeight="1" x14ac:dyDescent="0.25">
      <c r="A555" s="104">
        <v>481</v>
      </c>
      <c r="B555" s="102">
        <v>481035016</v>
      </c>
      <c r="C555" s="103" t="s">
        <v>530</v>
      </c>
      <c r="D555" s="104">
        <v>35</v>
      </c>
      <c r="E555" s="103" t="s">
        <v>67</v>
      </c>
      <c r="F555" s="104">
        <v>16</v>
      </c>
      <c r="G555" s="161" t="s">
        <v>48</v>
      </c>
      <c r="H555" s="152"/>
      <c r="I555" s="153">
        <v>12236.155870717672</v>
      </c>
      <c r="J555" s="153">
        <v>313</v>
      </c>
      <c r="K555" s="153">
        <v>0</v>
      </c>
      <c r="L555" s="153">
        <v>937.65</v>
      </c>
      <c r="M555" s="153">
        <v>13486.805870717671</v>
      </c>
      <c r="N555" s="152"/>
      <c r="O555" s="154">
        <v>1</v>
      </c>
      <c r="P555" s="155">
        <v>12549</v>
      </c>
      <c r="Q555" s="155">
        <v>0</v>
      </c>
      <c r="R555" s="155">
        <v>0</v>
      </c>
      <c r="S555" s="155">
        <v>938</v>
      </c>
      <c r="T555" s="112">
        <v>13488</v>
      </c>
      <c r="U555" s="156"/>
      <c r="V555" s="157">
        <v>0</v>
      </c>
      <c r="W555" s="155">
        <v>0</v>
      </c>
      <c r="X555" s="155">
        <v>0.09</v>
      </c>
      <c r="Y555" s="155">
        <v>4.7485706034194664E-2</v>
      </c>
      <c r="Z555" s="155">
        <v>0</v>
      </c>
      <c r="AA555" s="158"/>
      <c r="AB555" s="157">
        <v>0</v>
      </c>
      <c r="AC555" s="157">
        <v>0</v>
      </c>
      <c r="AD555" s="155">
        <v>0</v>
      </c>
      <c r="AE555" s="155">
        <v>0</v>
      </c>
      <c r="AF555" s="155">
        <v>0</v>
      </c>
      <c r="AG555" s="159"/>
    </row>
    <row r="556" spans="1:33" ht="12.6" customHeight="1" x14ac:dyDescent="0.25">
      <c r="A556" s="104">
        <v>481</v>
      </c>
      <c r="B556" s="102">
        <v>481035018</v>
      </c>
      <c r="C556" s="103" t="s">
        <v>530</v>
      </c>
      <c r="D556" s="104">
        <v>35</v>
      </c>
      <c r="E556" s="103" t="s">
        <v>67</v>
      </c>
      <c r="F556" s="104">
        <v>18</v>
      </c>
      <c r="G556" s="161" t="s">
        <v>50</v>
      </c>
      <c r="H556" s="152"/>
      <c r="I556" s="153">
        <v>11818.706982097145</v>
      </c>
      <c r="J556" s="153">
        <v>7359</v>
      </c>
      <c r="K556" s="153">
        <v>0</v>
      </c>
      <c r="L556" s="153">
        <v>937.65</v>
      </c>
      <c r="M556" s="153">
        <v>20115.356982097146</v>
      </c>
      <c r="N556" s="152"/>
      <c r="O556" s="154">
        <v>1</v>
      </c>
      <c r="P556" s="155">
        <v>19178</v>
      </c>
      <c r="Q556" s="155">
        <v>0</v>
      </c>
      <c r="R556" s="155">
        <v>0</v>
      </c>
      <c r="S556" s="155">
        <v>938</v>
      </c>
      <c r="T556" s="112">
        <v>20117</v>
      </c>
      <c r="U556" s="156"/>
      <c r="V556" s="157">
        <v>0</v>
      </c>
      <c r="W556" s="155">
        <v>0</v>
      </c>
      <c r="X556" s="155">
        <v>0.09</v>
      </c>
      <c r="Y556" s="155">
        <v>2.6082479157529256E-2</v>
      </c>
      <c r="Z556" s="155">
        <v>0</v>
      </c>
      <c r="AA556" s="158"/>
      <c r="AB556" s="157">
        <v>0</v>
      </c>
      <c r="AC556" s="157">
        <v>0</v>
      </c>
      <c r="AD556" s="155">
        <v>0</v>
      </c>
      <c r="AE556" s="155">
        <v>0</v>
      </c>
      <c r="AF556" s="155">
        <v>0</v>
      </c>
      <c r="AG556" s="159"/>
    </row>
    <row r="557" spans="1:33" ht="12.6" customHeight="1" x14ac:dyDescent="0.25">
      <c r="A557" s="104">
        <v>481</v>
      </c>
      <c r="B557" s="102">
        <v>481035035</v>
      </c>
      <c r="C557" s="103" t="s">
        <v>530</v>
      </c>
      <c r="D557" s="104">
        <v>35</v>
      </c>
      <c r="E557" s="103" t="s">
        <v>67</v>
      </c>
      <c r="F557" s="104">
        <v>35</v>
      </c>
      <c r="G557" s="161" t="s">
        <v>67</v>
      </c>
      <c r="H557" s="152"/>
      <c r="I557" s="153">
        <v>12848</v>
      </c>
      <c r="J557" s="153">
        <v>4609</v>
      </c>
      <c r="K557" s="153">
        <v>0</v>
      </c>
      <c r="L557" s="153">
        <v>937.65</v>
      </c>
      <c r="M557" s="153">
        <v>18394.650000000001</v>
      </c>
      <c r="N557" s="152"/>
      <c r="O557" s="154">
        <v>876</v>
      </c>
      <c r="P557" s="155">
        <v>15292332</v>
      </c>
      <c r="Q557" s="155">
        <v>0</v>
      </c>
      <c r="R557" s="155">
        <v>0</v>
      </c>
      <c r="S557" s="155">
        <v>821688</v>
      </c>
      <c r="T557" s="112">
        <v>16114896</v>
      </c>
      <c r="U557" s="156"/>
      <c r="V557" s="157">
        <v>0</v>
      </c>
      <c r="W557" s="155">
        <v>0</v>
      </c>
      <c r="X557" s="155">
        <v>0.09</v>
      </c>
      <c r="Y557" s="155">
        <v>0.15529279493918327</v>
      </c>
      <c r="Z557" s="155">
        <v>0</v>
      </c>
      <c r="AA557" s="158"/>
      <c r="AB557" s="157">
        <v>0</v>
      </c>
      <c r="AC557" s="157">
        <v>0</v>
      </c>
      <c r="AD557" s="155">
        <v>0</v>
      </c>
      <c r="AE557" s="155">
        <v>0</v>
      </c>
      <c r="AF557" s="155">
        <v>0</v>
      </c>
      <c r="AG557" s="159"/>
    </row>
    <row r="558" spans="1:33" ht="12.6" customHeight="1" x14ac:dyDescent="0.25">
      <c r="A558" s="104">
        <v>481</v>
      </c>
      <c r="B558" s="102">
        <v>481035044</v>
      </c>
      <c r="C558" s="103" t="s">
        <v>530</v>
      </c>
      <c r="D558" s="104">
        <v>35</v>
      </c>
      <c r="E558" s="103" t="s">
        <v>67</v>
      </c>
      <c r="F558" s="104">
        <v>44</v>
      </c>
      <c r="G558" s="161" t="s">
        <v>76</v>
      </c>
      <c r="H558" s="152"/>
      <c r="I558" s="153">
        <v>13811</v>
      </c>
      <c r="J558" s="153">
        <v>58</v>
      </c>
      <c r="K558" s="153">
        <v>0</v>
      </c>
      <c r="L558" s="153">
        <v>937.65</v>
      </c>
      <c r="M558" s="153">
        <v>14806.65</v>
      </c>
      <c r="N558" s="152"/>
      <c r="O558" s="154">
        <v>8</v>
      </c>
      <c r="P558" s="155">
        <v>110952</v>
      </c>
      <c r="Q558" s="155">
        <v>0</v>
      </c>
      <c r="R558" s="155">
        <v>0</v>
      </c>
      <c r="S558" s="155">
        <v>7504</v>
      </c>
      <c r="T558" s="112">
        <v>118464</v>
      </c>
      <c r="U558" s="156"/>
      <c r="V558" s="157">
        <v>0</v>
      </c>
      <c r="W558" s="155">
        <v>0</v>
      </c>
      <c r="X558" s="155">
        <v>0.09</v>
      </c>
      <c r="Y558" s="155">
        <v>6.5659390812220414E-2</v>
      </c>
      <c r="Z558" s="155">
        <v>0</v>
      </c>
      <c r="AA558" s="158"/>
      <c r="AB558" s="157">
        <v>0</v>
      </c>
      <c r="AC558" s="157">
        <v>0</v>
      </c>
      <c r="AD558" s="155">
        <v>0</v>
      </c>
      <c r="AE558" s="155">
        <v>0</v>
      </c>
      <c r="AF558" s="155">
        <v>0</v>
      </c>
      <c r="AG558" s="159"/>
    </row>
    <row r="559" spans="1:33" ht="12.6" customHeight="1" x14ac:dyDescent="0.25">
      <c r="A559" s="104">
        <v>481</v>
      </c>
      <c r="B559" s="102">
        <v>481035050</v>
      </c>
      <c r="C559" s="103" t="s">
        <v>530</v>
      </c>
      <c r="D559" s="104">
        <v>35</v>
      </c>
      <c r="E559" s="103" t="s">
        <v>67</v>
      </c>
      <c r="F559" s="104">
        <v>50</v>
      </c>
      <c r="G559" s="161" t="s">
        <v>82</v>
      </c>
      <c r="H559" s="152"/>
      <c r="I559" s="153">
        <v>12189</v>
      </c>
      <c r="J559" s="153">
        <v>5357</v>
      </c>
      <c r="K559" s="153">
        <v>0</v>
      </c>
      <c r="L559" s="153">
        <v>937.65</v>
      </c>
      <c r="M559" s="153">
        <v>18483.650000000001</v>
      </c>
      <c r="N559" s="152"/>
      <c r="O559" s="154">
        <v>2</v>
      </c>
      <c r="P559" s="155">
        <v>35092</v>
      </c>
      <c r="Q559" s="155">
        <v>0</v>
      </c>
      <c r="R559" s="155">
        <v>0</v>
      </c>
      <c r="S559" s="155">
        <v>1876</v>
      </c>
      <c r="T559" s="112">
        <v>36970</v>
      </c>
      <c r="U559" s="156"/>
      <c r="V559" s="157">
        <v>0</v>
      </c>
      <c r="W559" s="155">
        <v>0</v>
      </c>
      <c r="X559" s="155">
        <v>0.09</v>
      </c>
      <c r="Y559" s="155">
        <v>4.099273548969517E-3</v>
      </c>
      <c r="Z559" s="155">
        <v>0</v>
      </c>
      <c r="AA559" s="158"/>
      <c r="AB559" s="157">
        <v>0</v>
      </c>
      <c r="AC559" s="157">
        <v>0</v>
      </c>
      <c r="AD559" s="155">
        <v>0</v>
      </c>
      <c r="AE559" s="155">
        <v>0</v>
      </c>
      <c r="AF559" s="155">
        <v>0</v>
      </c>
      <c r="AG559" s="159"/>
    </row>
    <row r="560" spans="1:33" ht="12.6" customHeight="1" x14ac:dyDescent="0.25">
      <c r="A560" s="104">
        <v>481</v>
      </c>
      <c r="B560" s="102">
        <v>481035073</v>
      </c>
      <c r="C560" s="103" t="s">
        <v>530</v>
      </c>
      <c r="D560" s="104">
        <v>35</v>
      </c>
      <c r="E560" s="103" t="s">
        <v>67</v>
      </c>
      <c r="F560" s="104">
        <v>73</v>
      </c>
      <c r="G560" s="161" t="s">
        <v>105</v>
      </c>
      <c r="H560" s="152"/>
      <c r="I560" s="153">
        <v>11349</v>
      </c>
      <c r="J560" s="153">
        <v>7444</v>
      </c>
      <c r="K560" s="153">
        <v>0</v>
      </c>
      <c r="L560" s="153">
        <v>937.65</v>
      </c>
      <c r="M560" s="153">
        <v>19730.650000000001</v>
      </c>
      <c r="N560" s="152"/>
      <c r="O560" s="154">
        <v>3</v>
      </c>
      <c r="P560" s="155">
        <v>56379</v>
      </c>
      <c r="Q560" s="155">
        <v>0</v>
      </c>
      <c r="R560" s="155">
        <v>0</v>
      </c>
      <c r="S560" s="155">
        <v>2814</v>
      </c>
      <c r="T560" s="112">
        <v>59196</v>
      </c>
      <c r="U560" s="156"/>
      <c r="V560" s="157">
        <v>0</v>
      </c>
      <c r="W560" s="155">
        <v>0</v>
      </c>
      <c r="X560" s="155">
        <v>0.09</v>
      </c>
      <c r="Y560" s="155">
        <v>1.0550246967972254E-2</v>
      </c>
      <c r="Z560" s="155">
        <v>0</v>
      </c>
      <c r="AA560" s="158"/>
      <c r="AB560" s="157">
        <v>0</v>
      </c>
      <c r="AC560" s="157">
        <v>0</v>
      </c>
      <c r="AD560" s="155">
        <v>0</v>
      </c>
      <c r="AE560" s="155">
        <v>0</v>
      </c>
      <c r="AF560" s="155">
        <v>0</v>
      </c>
      <c r="AG560" s="159"/>
    </row>
    <row r="561" spans="1:33" ht="12.6" customHeight="1" x14ac:dyDescent="0.25">
      <c r="A561" s="104">
        <v>481</v>
      </c>
      <c r="B561" s="102">
        <v>481035189</v>
      </c>
      <c r="C561" s="103" t="s">
        <v>530</v>
      </c>
      <c r="D561" s="104">
        <v>35</v>
      </c>
      <c r="E561" s="103" t="s">
        <v>67</v>
      </c>
      <c r="F561" s="104">
        <v>189</v>
      </c>
      <c r="G561" s="161" t="s">
        <v>221</v>
      </c>
      <c r="H561" s="152"/>
      <c r="I561" s="153">
        <v>6983</v>
      </c>
      <c r="J561" s="153">
        <v>2609</v>
      </c>
      <c r="K561" s="153">
        <v>0</v>
      </c>
      <c r="L561" s="153">
        <v>937.65</v>
      </c>
      <c r="M561" s="153">
        <v>10529.65</v>
      </c>
      <c r="N561" s="152"/>
      <c r="O561" s="154">
        <v>1</v>
      </c>
      <c r="P561" s="155">
        <v>9592</v>
      </c>
      <c r="Q561" s="155">
        <v>0</v>
      </c>
      <c r="R561" s="155">
        <v>0</v>
      </c>
      <c r="S561" s="155">
        <v>938</v>
      </c>
      <c r="T561" s="112">
        <v>10531</v>
      </c>
      <c r="U561" s="156"/>
      <c r="V561" s="157">
        <v>0</v>
      </c>
      <c r="W561" s="155">
        <v>0</v>
      </c>
      <c r="X561" s="155">
        <v>0.09</v>
      </c>
      <c r="Y561" s="155">
        <v>1.1310285815657121E-3</v>
      </c>
      <c r="Z561" s="155">
        <v>0</v>
      </c>
      <c r="AA561" s="158"/>
      <c r="AB561" s="157">
        <v>0</v>
      </c>
      <c r="AC561" s="157">
        <v>0</v>
      </c>
      <c r="AD561" s="155">
        <v>0</v>
      </c>
      <c r="AE561" s="155">
        <v>0</v>
      </c>
      <c r="AF561" s="155">
        <v>0</v>
      </c>
      <c r="AG561" s="159"/>
    </row>
    <row r="562" spans="1:33" ht="12.6" customHeight="1" x14ac:dyDescent="0.25">
      <c r="A562" s="104">
        <v>481</v>
      </c>
      <c r="B562" s="102">
        <v>481035212</v>
      </c>
      <c r="C562" s="103" t="s">
        <v>530</v>
      </c>
      <c r="D562" s="104">
        <v>35</v>
      </c>
      <c r="E562" s="103" t="s">
        <v>67</v>
      </c>
      <c r="F562" s="104">
        <v>212</v>
      </c>
      <c r="G562" s="161" t="s">
        <v>244</v>
      </c>
      <c r="H562" s="152"/>
      <c r="I562" s="153">
        <v>7008</v>
      </c>
      <c r="J562" s="153">
        <v>1897</v>
      </c>
      <c r="K562" s="153">
        <v>0</v>
      </c>
      <c r="L562" s="153">
        <v>937.65</v>
      </c>
      <c r="M562" s="153">
        <v>9842.65</v>
      </c>
      <c r="N562" s="152"/>
      <c r="O562" s="154">
        <v>2</v>
      </c>
      <c r="P562" s="155">
        <v>17810</v>
      </c>
      <c r="Q562" s="155">
        <v>0</v>
      </c>
      <c r="R562" s="155">
        <v>0</v>
      </c>
      <c r="S562" s="155">
        <v>1876</v>
      </c>
      <c r="T562" s="112">
        <v>19688</v>
      </c>
      <c r="U562" s="156"/>
      <c r="V562" s="157">
        <v>0</v>
      </c>
      <c r="W562" s="155">
        <v>0</v>
      </c>
      <c r="X562" s="155">
        <v>0.09</v>
      </c>
      <c r="Y562" s="155">
        <v>3.3399254495883039E-2</v>
      </c>
      <c r="Z562" s="155">
        <v>0</v>
      </c>
      <c r="AA562" s="158"/>
      <c r="AB562" s="157">
        <v>0</v>
      </c>
      <c r="AC562" s="157">
        <v>0</v>
      </c>
      <c r="AD562" s="155">
        <v>0</v>
      </c>
      <c r="AE562" s="155">
        <v>0</v>
      </c>
      <c r="AF562" s="155">
        <v>0</v>
      </c>
      <c r="AG562" s="159"/>
    </row>
    <row r="563" spans="1:33" ht="12.6" customHeight="1" x14ac:dyDescent="0.25">
      <c r="A563" s="104">
        <v>481</v>
      </c>
      <c r="B563" s="102">
        <v>481035218</v>
      </c>
      <c r="C563" s="103" t="s">
        <v>530</v>
      </c>
      <c r="D563" s="104">
        <v>35</v>
      </c>
      <c r="E563" s="103" t="s">
        <v>67</v>
      </c>
      <c r="F563" s="104">
        <v>218</v>
      </c>
      <c r="G563" s="161" t="s">
        <v>250</v>
      </c>
      <c r="H563" s="152"/>
      <c r="I563" s="153">
        <v>10677.291788183042</v>
      </c>
      <c r="J563" s="153">
        <v>3829</v>
      </c>
      <c r="K563" s="153">
        <v>0</v>
      </c>
      <c r="L563" s="153">
        <v>937.65</v>
      </c>
      <c r="M563" s="153">
        <v>15443.941788183041</v>
      </c>
      <c r="N563" s="152"/>
      <c r="O563" s="154">
        <v>1</v>
      </c>
      <c r="P563" s="155">
        <v>14506</v>
      </c>
      <c r="Q563" s="155">
        <v>0</v>
      </c>
      <c r="R563" s="155">
        <v>0</v>
      </c>
      <c r="S563" s="155">
        <v>938</v>
      </c>
      <c r="T563" s="112">
        <v>15445</v>
      </c>
      <c r="U563" s="156"/>
      <c r="V563" s="157">
        <v>0</v>
      </c>
      <c r="W563" s="155">
        <v>0</v>
      </c>
      <c r="X563" s="155">
        <v>0.09</v>
      </c>
      <c r="Y563" s="155">
        <v>3.602286281220185E-2</v>
      </c>
      <c r="Z563" s="155">
        <v>0</v>
      </c>
      <c r="AA563" s="158"/>
      <c r="AB563" s="157">
        <v>0</v>
      </c>
      <c r="AC563" s="157">
        <v>0</v>
      </c>
      <c r="AD563" s="155">
        <v>0</v>
      </c>
      <c r="AE563" s="155">
        <v>0</v>
      </c>
      <c r="AF563" s="155">
        <v>0</v>
      </c>
      <c r="AG563" s="159"/>
    </row>
    <row r="564" spans="1:33" ht="12.6" customHeight="1" x14ac:dyDescent="0.25">
      <c r="A564" s="104">
        <v>481</v>
      </c>
      <c r="B564" s="102">
        <v>481035220</v>
      </c>
      <c r="C564" s="103" t="s">
        <v>530</v>
      </c>
      <c r="D564" s="104">
        <v>35</v>
      </c>
      <c r="E564" s="103" t="s">
        <v>67</v>
      </c>
      <c r="F564" s="104">
        <v>220</v>
      </c>
      <c r="G564" s="161" t="s">
        <v>252</v>
      </c>
      <c r="H564" s="152"/>
      <c r="I564" s="153">
        <v>10560</v>
      </c>
      <c r="J564" s="153">
        <v>4559</v>
      </c>
      <c r="K564" s="153">
        <v>0</v>
      </c>
      <c r="L564" s="153">
        <v>937.65</v>
      </c>
      <c r="M564" s="153">
        <v>16056.65</v>
      </c>
      <c r="N564" s="152"/>
      <c r="O564" s="154">
        <v>6</v>
      </c>
      <c r="P564" s="155">
        <v>90714</v>
      </c>
      <c r="Q564" s="155">
        <v>0</v>
      </c>
      <c r="R564" s="155">
        <v>0</v>
      </c>
      <c r="S564" s="155">
        <v>5628</v>
      </c>
      <c r="T564" s="112">
        <v>96348</v>
      </c>
      <c r="U564" s="156"/>
      <c r="V564" s="157">
        <v>0</v>
      </c>
      <c r="W564" s="155">
        <v>0</v>
      </c>
      <c r="X564" s="155">
        <v>0.09</v>
      </c>
      <c r="Y564" s="155">
        <v>1.5440183740943523E-2</v>
      </c>
      <c r="Z564" s="155">
        <v>0</v>
      </c>
      <c r="AA564" s="158"/>
      <c r="AB564" s="157">
        <v>0</v>
      </c>
      <c r="AC564" s="157">
        <v>0</v>
      </c>
      <c r="AD564" s="155">
        <v>0</v>
      </c>
      <c r="AE564" s="155">
        <v>0</v>
      </c>
      <c r="AF564" s="155">
        <v>0</v>
      </c>
      <c r="AG564" s="159"/>
    </row>
    <row r="565" spans="1:33" ht="12.6" customHeight="1" x14ac:dyDescent="0.25">
      <c r="A565" s="104">
        <v>481</v>
      </c>
      <c r="B565" s="102">
        <v>481035243</v>
      </c>
      <c r="C565" s="103" t="s">
        <v>530</v>
      </c>
      <c r="D565" s="104">
        <v>35</v>
      </c>
      <c r="E565" s="103" t="s">
        <v>67</v>
      </c>
      <c r="F565" s="104">
        <v>243</v>
      </c>
      <c r="G565" s="161" t="s">
        <v>275</v>
      </c>
      <c r="H565" s="152"/>
      <c r="I565" s="153">
        <v>14650</v>
      </c>
      <c r="J565" s="153">
        <v>3463</v>
      </c>
      <c r="K565" s="153">
        <v>0</v>
      </c>
      <c r="L565" s="153">
        <v>937.65</v>
      </c>
      <c r="M565" s="153">
        <v>19050.650000000001</v>
      </c>
      <c r="N565" s="152"/>
      <c r="O565" s="154">
        <v>3</v>
      </c>
      <c r="P565" s="155">
        <v>54339</v>
      </c>
      <c r="Q565" s="155">
        <v>0</v>
      </c>
      <c r="R565" s="155">
        <v>0</v>
      </c>
      <c r="S565" s="155">
        <v>2814</v>
      </c>
      <c r="T565" s="112">
        <v>57156</v>
      </c>
      <c r="U565" s="156"/>
      <c r="V565" s="157">
        <v>0</v>
      </c>
      <c r="W565" s="155">
        <v>0</v>
      </c>
      <c r="X565" s="155">
        <v>0.09</v>
      </c>
      <c r="Y565" s="155">
        <v>5.231940623182595E-3</v>
      </c>
      <c r="Z565" s="155">
        <v>0</v>
      </c>
      <c r="AA565" s="158"/>
      <c r="AB565" s="157">
        <v>0</v>
      </c>
      <c r="AC565" s="157">
        <v>0</v>
      </c>
      <c r="AD565" s="155">
        <v>0</v>
      </c>
      <c r="AE565" s="155">
        <v>0</v>
      </c>
      <c r="AF565" s="155">
        <v>0</v>
      </c>
      <c r="AG565" s="159"/>
    </row>
    <row r="566" spans="1:33" ht="12.6" customHeight="1" x14ac:dyDescent="0.25">
      <c r="A566" s="104">
        <v>481</v>
      </c>
      <c r="B566" s="102">
        <v>481035244</v>
      </c>
      <c r="C566" s="103" t="s">
        <v>530</v>
      </c>
      <c r="D566" s="104">
        <v>35</v>
      </c>
      <c r="E566" s="103" t="s">
        <v>67</v>
      </c>
      <c r="F566" s="104">
        <v>244</v>
      </c>
      <c r="G566" s="161" t="s">
        <v>276</v>
      </c>
      <c r="H566" s="152"/>
      <c r="I566" s="153">
        <v>12773</v>
      </c>
      <c r="J566" s="153">
        <v>4762</v>
      </c>
      <c r="K566" s="153">
        <v>0</v>
      </c>
      <c r="L566" s="153">
        <v>937.65</v>
      </c>
      <c r="M566" s="153">
        <v>18472.650000000001</v>
      </c>
      <c r="N566" s="152"/>
      <c r="O566" s="154">
        <v>18</v>
      </c>
      <c r="P566" s="155">
        <v>315630</v>
      </c>
      <c r="Q566" s="155">
        <v>0</v>
      </c>
      <c r="R566" s="155">
        <v>0</v>
      </c>
      <c r="S566" s="155">
        <v>16884</v>
      </c>
      <c r="T566" s="112">
        <v>332532</v>
      </c>
      <c r="U566" s="156"/>
      <c r="V566" s="157">
        <v>0</v>
      </c>
      <c r="W566" s="155">
        <v>0</v>
      </c>
      <c r="X566" s="155">
        <v>0.09</v>
      </c>
      <c r="Y566" s="155">
        <v>0.11956945299035214</v>
      </c>
      <c r="Z566" s="155">
        <v>0</v>
      </c>
      <c r="AA566" s="158"/>
      <c r="AB566" s="157">
        <v>11</v>
      </c>
      <c r="AC566" s="157">
        <v>7.363749116606054</v>
      </c>
      <c r="AD566" s="155">
        <v>136026</v>
      </c>
      <c r="AE566" s="155">
        <v>0</v>
      </c>
      <c r="AF566" s="155">
        <v>0</v>
      </c>
      <c r="AG566" s="159"/>
    </row>
    <row r="567" spans="1:33" ht="12.6" customHeight="1" x14ac:dyDescent="0.25">
      <c r="A567" s="104">
        <v>481</v>
      </c>
      <c r="B567" s="102">
        <v>481035251</v>
      </c>
      <c r="C567" s="103" t="s">
        <v>530</v>
      </c>
      <c r="D567" s="104">
        <v>35</v>
      </c>
      <c r="E567" s="103" t="s">
        <v>67</v>
      </c>
      <c r="F567" s="104">
        <v>251</v>
      </c>
      <c r="G567" s="161" t="s">
        <v>283</v>
      </c>
      <c r="H567" s="152"/>
      <c r="I567" s="153">
        <v>12087.64868019136</v>
      </c>
      <c r="J567" s="153">
        <v>2820</v>
      </c>
      <c r="K567" s="153">
        <v>0</v>
      </c>
      <c r="L567" s="153">
        <v>937.65</v>
      </c>
      <c r="M567" s="153">
        <v>15845.298680191359</v>
      </c>
      <c r="N567" s="152"/>
      <c r="O567" s="154">
        <v>1</v>
      </c>
      <c r="P567" s="155">
        <v>14908</v>
      </c>
      <c r="Q567" s="155">
        <v>0</v>
      </c>
      <c r="R567" s="155">
        <v>0</v>
      </c>
      <c r="S567" s="155">
        <v>938</v>
      </c>
      <c r="T567" s="112">
        <v>15847</v>
      </c>
      <c r="U567" s="156"/>
      <c r="V567" s="157">
        <v>0</v>
      </c>
      <c r="W567" s="155">
        <v>0</v>
      </c>
      <c r="X567" s="155">
        <v>0.09</v>
      </c>
      <c r="Y567" s="155">
        <v>3.9994127736465955E-2</v>
      </c>
      <c r="Z567" s="155">
        <v>0</v>
      </c>
      <c r="AA567" s="158"/>
      <c r="AB567" s="157">
        <v>0</v>
      </c>
      <c r="AC567" s="157">
        <v>0</v>
      </c>
      <c r="AD567" s="155">
        <v>0</v>
      </c>
      <c r="AE567" s="155">
        <v>0</v>
      </c>
      <c r="AF567" s="155">
        <v>0</v>
      </c>
      <c r="AG567" s="159"/>
    </row>
    <row r="568" spans="1:33" ht="12.6" customHeight="1" x14ac:dyDescent="0.25">
      <c r="A568" s="104">
        <v>481</v>
      </c>
      <c r="B568" s="102">
        <v>481035285</v>
      </c>
      <c r="C568" s="103" t="s">
        <v>530</v>
      </c>
      <c r="D568" s="104">
        <v>35</v>
      </c>
      <c r="E568" s="103" t="s">
        <v>67</v>
      </c>
      <c r="F568" s="104">
        <v>285</v>
      </c>
      <c r="G568" s="161" t="s">
        <v>317</v>
      </c>
      <c r="H568" s="152"/>
      <c r="I568" s="153">
        <v>10027</v>
      </c>
      <c r="J568" s="153">
        <v>2855</v>
      </c>
      <c r="K568" s="153">
        <v>0</v>
      </c>
      <c r="L568" s="153">
        <v>937.65</v>
      </c>
      <c r="M568" s="153">
        <v>13819.65</v>
      </c>
      <c r="N568" s="152"/>
      <c r="O568" s="154">
        <v>5</v>
      </c>
      <c r="P568" s="155">
        <v>64410</v>
      </c>
      <c r="Q568" s="155">
        <v>0</v>
      </c>
      <c r="R568" s="155">
        <v>0</v>
      </c>
      <c r="S568" s="155">
        <v>4690</v>
      </c>
      <c r="T568" s="112">
        <v>69105</v>
      </c>
      <c r="U568" s="156"/>
      <c r="V568" s="157">
        <v>0</v>
      </c>
      <c r="W568" s="155">
        <v>0</v>
      </c>
      <c r="X568" s="155">
        <v>0.09</v>
      </c>
      <c r="Y568" s="155">
        <v>3.7068308493911219E-2</v>
      </c>
      <c r="Z568" s="155">
        <v>0</v>
      </c>
      <c r="AA568" s="158"/>
      <c r="AB568" s="157">
        <v>0</v>
      </c>
      <c r="AC568" s="157">
        <v>0</v>
      </c>
      <c r="AD568" s="155">
        <v>0</v>
      </c>
      <c r="AE568" s="155">
        <v>0</v>
      </c>
      <c r="AF568" s="155">
        <v>0</v>
      </c>
      <c r="AG568" s="159"/>
    </row>
    <row r="569" spans="1:33" ht="12.6" customHeight="1" x14ac:dyDescent="0.25">
      <c r="A569" s="104">
        <v>481</v>
      </c>
      <c r="B569" s="102">
        <v>481035307</v>
      </c>
      <c r="C569" s="103" t="s">
        <v>530</v>
      </c>
      <c r="D569" s="104">
        <v>35</v>
      </c>
      <c r="E569" s="103" t="s">
        <v>67</v>
      </c>
      <c r="F569" s="104">
        <v>307</v>
      </c>
      <c r="G569" s="161" t="s">
        <v>339</v>
      </c>
      <c r="H569" s="152"/>
      <c r="I569" s="153">
        <v>9678</v>
      </c>
      <c r="J569" s="153">
        <v>4084</v>
      </c>
      <c r="K569" s="153">
        <v>0</v>
      </c>
      <c r="L569" s="153">
        <v>937.65</v>
      </c>
      <c r="M569" s="153">
        <v>14699.65</v>
      </c>
      <c r="N569" s="152"/>
      <c r="O569" s="154">
        <v>1</v>
      </c>
      <c r="P569" s="155">
        <v>13762</v>
      </c>
      <c r="Q569" s="155">
        <v>0</v>
      </c>
      <c r="R569" s="155">
        <v>0</v>
      </c>
      <c r="S569" s="155">
        <v>938</v>
      </c>
      <c r="T569" s="112">
        <v>14701</v>
      </c>
      <c r="U569" s="156"/>
      <c r="V569" s="157">
        <v>0</v>
      </c>
      <c r="W569" s="155">
        <v>0</v>
      </c>
      <c r="X569" s="155">
        <v>0.09</v>
      </c>
      <c r="Y569" s="155">
        <v>1.1611837162720424E-2</v>
      </c>
      <c r="Z569" s="155">
        <v>0</v>
      </c>
      <c r="AA569" s="158"/>
      <c r="AB569" s="157">
        <v>0</v>
      </c>
      <c r="AC569" s="157">
        <v>0</v>
      </c>
      <c r="AD569" s="155">
        <v>0</v>
      </c>
      <c r="AE569" s="155">
        <v>0</v>
      </c>
      <c r="AF569" s="155">
        <v>0</v>
      </c>
      <c r="AG569" s="159"/>
    </row>
    <row r="570" spans="1:33" ht="12.6" customHeight="1" x14ac:dyDescent="0.25">
      <c r="A570" s="104">
        <v>481</v>
      </c>
      <c r="B570" s="102">
        <v>481035625</v>
      </c>
      <c r="C570" s="103" t="s">
        <v>530</v>
      </c>
      <c r="D570" s="104">
        <v>35</v>
      </c>
      <c r="E570" s="103" t="s">
        <v>67</v>
      </c>
      <c r="F570" s="104">
        <v>625</v>
      </c>
      <c r="G570" s="161" t="s">
        <v>395</v>
      </c>
      <c r="H570" s="152"/>
      <c r="I570" s="153">
        <v>10508.673207733596</v>
      </c>
      <c r="J570" s="153">
        <v>1451</v>
      </c>
      <c r="K570" s="153">
        <v>0</v>
      </c>
      <c r="L570" s="153">
        <v>937.65</v>
      </c>
      <c r="M570" s="153">
        <v>12897.323207733596</v>
      </c>
      <c r="N570" s="152"/>
      <c r="O570" s="154">
        <v>1</v>
      </c>
      <c r="P570" s="155">
        <v>11960</v>
      </c>
      <c r="Q570" s="155">
        <v>0</v>
      </c>
      <c r="R570" s="155">
        <v>0</v>
      </c>
      <c r="S570" s="155">
        <v>938</v>
      </c>
      <c r="T570" s="112">
        <v>12899</v>
      </c>
      <c r="U570" s="156"/>
      <c r="V570" s="157">
        <v>0</v>
      </c>
      <c r="W570" s="155">
        <v>0</v>
      </c>
      <c r="X570" s="155">
        <v>0.09</v>
      </c>
      <c r="Y570" s="155">
        <v>5.7477521759411706E-3</v>
      </c>
      <c r="Z570" s="155">
        <v>0</v>
      </c>
      <c r="AA570" s="158"/>
      <c r="AB570" s="157">
        <v>0</v>
      </c>
      <c r="AC570" s="157">
        <v>0</v>
      </c>
      <c r="AD570" s="155">
        <v>0</v>
      </c>
      <c r="AE570" s="155">
        <v>0</v>
      </c>
      <c r="AF570" s="155">
        <v>0</v>
      </c>
      <c r="AG570" s="159"/>
    </row>
    <row r="571" spans="1:33" ht="12.6" customHeight="1" x14ac:dyDescent="0.25">
      <c r="A571" s="104">
        <v>482</v>
      </c>
      <c r="B571" s="102">
        <v>482204007</v>
      </c>
      <c r="C571" s="103" t="s">
        <v>531</v>
      </c>
      <c r="D571" s="104">
        <v>204</v>
      </c>
      <c r="E571" s="103" t="s">
        <v>236</v>
      </c>
      <c r="F571" s="104">
        <v>7</v>
      </c>
      <c r="G571" s="161" t="s">
        <v>39</v>
      </c>
      <c r="H571" s="152"/>
      <c r="I571" s="153">
        <v>9379</v>
      </c>
      <c r="J571" s="153">
        <v>3913</v>
      </c>
      <c r="K571" s="153">
        <v>0</v>
      </c>
      <c r="L571" s="153">
        <v>937.65</v>
      </c>
      <c r="M571" s="153">
        <v>14229.65</v>
      </c>
      <c r="N571" s="152"/>
      <c r="O571" s="154">
        <v>61</v>
      </c>
      <c r="P571" s="155">
        <v>810812</v>
      </c>
      <c r="Q571" s="155">
        <v>0</v>
      </c>
      <c r="R571" s="155">
        <v>0</v>
      </c>
      <c r="S571" s="155">
        <v>57218</v>
      </c>
      <c r="T571" s="112">
        <v>868091</v>
      </c>
      <c r="U571" s="156"/>
      <c r="V571" s="157">
        <v>0</v>
      </c>
      <c r="W571" s="155">
        <v>0</v>
      </c>
      <c r="X571" s="155">
        <v>0.09</v>
      </c>
      <c r="Y571" s="155">
        <v>2.4967235940239207E-2</v>
      </c>
      <c r="Z571" s="155">
        <v>0</v>
      </c>
      <c r="AA571" s="158"/>
      <c r="AB571" s="157">
        <v>0</v>
      </c>
      <c r="AC571" s="157">
        <v>0</v>
      </c>
      <c r="AD571" s="155">
        <v>0</v>
      </c>
      <c r="AE571" s="155">
        <v>0</v>
      </c>
      <c r="AF571" s="155">
        <v>0</v>
      </c>
      <c r="AG571" s="159"/>
    </row>
    <row r="572" spans="1:33" ht="12.6" customHeight="1" x14ac:dyDescent="0.25">
      <c r="A572" s="104">
        <v>482</v>
      </c>
      <c r="B572" s="102">
        <v>482204030</v>
      </c>
      <c r="C572" s="103" t="s">
        <v>531</v>
      </c>
      <c r="D572" s="104">
        <v>204</v>
      </c>
      <c r="E572" s="103" t="s">
        <v>236</v>
      </c>
      <c r="F572" s="104">
        <v>30</v>
      </c>
      <c r="G572" s="161" t="s">
        <v>62</v>
      </c>
      <c r="H572" s="152"/>
      <c r="I572" s="153">
        <v>11091.610376181779</v>
      </c>
      <c r="J572" s="153">
        <v>2949</v>
      </c>
      <c r="K572" s="153">
        <v>0</v>
      </c>
      <c r="L572" s="153">
        <v>937.65</v>
      </c>
      <c r="M572" s="153">
        <v>14978.260376181779</v>
      </c>
      <c r="N572" s="152"/>
      <c r="O572" s="154">
        <v>1</v>
      </c>
      <c r="P572" s="155">
        <v>14041</v>
      </c>
      <c r="Q572" s="155">
        <v>0</v>
      </c>
      <c r="R572" s="155">
        <v>0</v>
      </c>
      <c r="S572" s="155">
        <v>938</v>
      </c>
      <c r="T572" s="112">
        <v>14980</v>
      </c>
      <c r="U572" s="156"/>
      <c r="V572" s="157">
        <v>0</v>
      </c>
      <c r="W572" s="155">
        <v>0</v>
      </c>
      <c r="X572" s="155">
        <v>0.09</v>
      </c>
      <c r="Y572" s="155">
        <v>2.6479425729542361E-3</v>
      </c>
      <c r="Z572" s="155">
        <v>0</v>
      </c>
      <c r="AA572" s="158"/>
      <c r="AB572" s="157">
        <v>0</v>
      </c>
      <c r="AC572" s="157">
        <v>0</v>
      </c>
      <c r="AD572" s="155">
        <v>0</v>
      </c>
      <c r="AE572" s="155">
        <v>0</v>
      </c>
      <c r="AF572" s="155">
        <v>0</v>
      </c>
      <c r="AG572" s="159"/>
    </row>
    <row r="573" spans="1:33" ht="12.6" customHeight="1" x14ac:dyDescent="0.25">
      <c r="A573" s="104">
        <v>482</v>
      </c>
      <c r="B573" s="102">
        <v>482204105</v>
      </c>
      <c r="C573" s="103" t="s">
        <v>531</v>
      </c>
      <c r="D573" s="104">
        <v>204</v>
      </c>
      <c r="E573" s="103" t="s">
        <v>236</v>
      </c>
      <c r="F573" s="104">
        <v>105</v>
      </c>
      <c r="G573" s="161" t="s">
        <v>137</v>
      </c>
      <c r="H573" s="152"/>
      <c r="I573" s="153">
        <v>8954</v>
      </c>
      <c r="J573" s="153">
        <v>3430</v>
      </c>
      <c r="K573" s="153">
        <v>0</v>
      </c>
      <c r="L573" s="153">
        <v>937.65</v>
      </c>
      <c r="M573" s="153">
        <v>13321.65</v>
      </c>
      <c r="N573" s="152"/>
      <c r="O573" s="154">
        <v>3</v>
      </c>
      <c r="P573" s="155">
        <v>37152</v>
      </c>
      <c r="Q573" s="155">
        <v>0</v>
      </c>
      <c r="R573" s="155">
        <v>0</v>
      </c>
      <c r="S573" s="155">
        <v>2814</v>
      </c>
      <c r="T573" s="112">
        <v>39969</v>
      </c>
      <c r="U573" s="156"/>
      <c r="V573" s="157">
        <v>0</v>
      </c>
      <c r="W573" s="155">
        <v>0</v>
      </c>
      <c r="X573" s="155">
        <v>0.09</v>
      </c>
      <c r="Y573" s="155">
        <v>1.9596900388563934E-3</v>
      </c>
      <c r="Z573" s="155">
        <v>0</v>
      </c>
      <c r="AA573" s="158"/>
      <c r="AB573" s="157">
        <v>0</v>
      </c>
      <c r="AC573" s="157">
        <v>0</v>
      </c>
      <c r="AD573" s="155">
        <v>0</v>
      </c>
      <c r="AE573" s="155">
        <v>0</v>
      </c>
      <c r="AF573" s="155">
        <v>0</v>
      </c>
      <c r="AG573" s="159"/>
    </row>
    <row r="574" spans="1:33" ht="12.6" customHeight="1" x14ac:dyDescent="0.25">
      <c r="A574" s="104">
        <v>482</v>
      </c>
      <c r="B574" s="102">
        <v>482204128</v>
      </c>
      <c r="C574" s="103" t="s">
        <v>531</v>
      </c>
      <c r="D574" s="104">
        <v>204</v>
      </c>
      <c r="E574" s="103" t="s">
        <v>236</v>
      </c>
      <c r="F574" s="104">
        <v>128</v>
      </c>
      <c r="G574" s="161" t="s">
        <v>160</v>
      </c>
      <c r="H574" s="152"/>
      <c r="I574" s="153">
        <v>12196.58468970729</v>
      </c>
      <c r="J574" s="153">
        <v>888</v>
      </c>
      <c r="K574" s="153">
        <v>0</v>
      </c>
      <c r="L574" s="153">
        <v>937.65</v>
      </c>
      <c r="M574" s="153">
        <v>14022.234689707289</v>
      </c>
      <c r="N574" s="152"/>
      <c r="O574" s="154">
        <v>1</v>
      </c>
      <c r="P574" s="155">
        <v>13085</v>
      </c>
      <c r="Q574" s="155">
        <v>0</v>
      </c>
      <c r="R574" s="155">
        <v>0</v>
      </c>
      <c r="S574" s="155">
        <v>938</v>
      </c>
      <c r="T574" s="112">
        <v>14024</v>
      </c>
      <c r="U574" s="156"/>
      <c r="V574" s="157">
        <v>0</v>
      </c>
      <c r="W574" s="155">
        <v>0</v>
      </c>
      <c r="X574" s="155">
        <v>0.09</v>
      </c>
      <c r="Y574" s="155">
        <v>3.6120867349133799E-2</v>
      </c>
      <c r="Z574" s="155">
        <v>0</v>
      </c>
      <c r="AA574" s="158"/>
      <c r="AB574" s="157">
        <v>0</v>
      </c>
      <c r="AC574" s="157">
        <v>0</v>
      </c>
      <c r="AD574" s="155">
        <v>0</v>
      </c>
      <c r="AE574" s="155">
        <v>0</v>
      </c>
      <c r="AF574" s="155">
        <v>0</v>
      </c>
      <c r="AG574" s="159"/>
    </row>
    <row r="575" spans="1:33" ht="12.6" customHeight="1" x14ac:dyDescent="0.25">
      <c r="A575" s="104">
        <v>482</v>
      </c>
      <c r="B575" s="102">
        <v>482204204</v>
      </c>
      <c r="C575" s="103" t="s">
        <v>531</v>
      </c>
      <c r="D575" s="104">
        <v>204</v>
      </c>
      <c r="E575" s="103" t="s">
        <v>236</v>
      </c>
      <c r="F575" s="104">
        <v>204</v>
      </c>
      <c r="G575" s="161" t="s">
        <v>236</v>
      </c>
      <c r="H575" s="152"/>
      <c r="I575" s="153">
        <v>9260</v>
      </c>
      <c r="J575" s="153">
        <v>5487</v>
      </c>
      <c r="K575" s="153">
        <v>0</v>
      </c>
      <c r="L575" s="153">
        <v>937.65</v>
      </c>
      <c r="M575" s="153">
        <v>15684.65</v>
      </c>
      <c r="N575" s="152"/>
      <c r="O575" s="154">
        <v>139</v>
      </c>
      <c r="P575" s="155">
        <v>2049833</v>
      </c>
      <c r="Q575" s="155">
        <v>0</v>
      </c>
      <c r="R575" s="155">
        <v>0</v>
      </c>
      <c r="S575" s="155">
        <v>130382</v>
      </c>
      <c r="T575" s="112">
        <v>2180354</v>
      </c>
      <c r="U575" s="156"/>
      <c r="V575" s="157">
        <v>0</v>
      </c>
      <c r="W575" s="155">
        <v>0</v>
      </c>
      <c r="X575" s="155">
        <v>0.09</v>
      </c>
      <c r="Y575" s="155">
        <v>5.2307697411298058E-2</v>
      </c>
      <c r="Z575" s="155">
        <v>0</v>
      </c>
      <c r="AA575" s="158"/>
      <c r="AB575" s="157">
        <v>0</v>
      </c>
      <c r="AC575" s="157">
        <v>0</v>
      </c>
      <c r="AD575" s="155">
        <v>0</v>
      </c>
      <c r="AE575" s="155">
        <v>0</v>
      </c>
      <c r="AF575" s="155">
        <v>0</v>
      </c>
      <c r="AG575" s="159"/>
    </row>
    <row r="576" spans="1:33" ht="12.6" customHeight="1" x14ac:dyDescent="0.25">
      <c r="A576" s="104">
        <v>482</v>
      </c>
      <c r="B576" s="102">
        <v>482204705</v>
      </c>
      <c r="C576" s="103" t="s">
        <v>531</v>
      </c>
      <c r="D576" s="104">
        <v>204</v>
      </c>
      <c r="E576" s="103" t="s">
        <v>236</v>
      </c>
      <c r="F576" s="104">
        <v>705</v>
      </c>
      <c r="G576" s="161" t="s">
        <v>418</v>
      </c>
      <c r="H576" s="152"/>
      <c r="I576" s="153">
        <v>8785</v>
      </c>
      <c r="J576" s="153">
        <v>5087</v>
      </c>
      <c r="K576" s="153">
        <v>0</v>
      </c>
      <c r="L576" s="153">
        <v>937.65</v>
      </c>
      <c r="M576" s="153">
        <v>14809.65</v>
      </c>
      <c r="N576" s="152"/>
      <c r="O576" s="154">
        <v>1</v>
      </c>
      <c r="P576" s="155">
        <v>13872</v>
      </c>
      <c r="Q576" s="155">
        <v>0</v>
      </c>
      <c r="R576" s="155">
        <v>0</v>
      </c>
      <c r="S576" s="155">
        <v>938</v>
      </c>
      <c r="T576" s="112">
        <v>14811</v>
      </c>
      <c r="U576" s="156"/>
      <c r="V576" s="157">
        <v>0</v>
      </c>
      <c r="W576" s="155">
        <v>0</v>
      </c>
      <c r="X576" s="155">
        <v>0.09</v>
      </c>
      <c r="Y576" s="155">
        <v>9.5438971785067684E-4</v>
      </c>
      <c r="Z576" s="155">
        <v>0</v>
      </c>
      <c r="AA576" s="158"/>
      <c r="AB576" s="157">
        <v>0</v>
      </c>
      <c r="AC576" s="157">
        <v>0</v>
      </c>
      <c r="AD576" s="155">
        <v>0</v>
      </c>
      <c r="AE576" s="155">
        <v>0</v>
      </c>
      <c r="AF576" s="155">
        <v>0</v>
      </c>
      <c r="AG576" s="159"/>
    </row>
    <row r="577" spans="1:33" ht="12.6" customHeight="1" x14ac:dyDescent="0.25">
      <c r="A577" s="104">
        <v>482</v>
      </c>
      <c r="B577" s="102">
        <v>482204745</v>
      </c>
      <c r="C577" s="103" t="s">
        <v>531</v>
      </c>
      <c r="D577" s="104">
        <v>204</v>
      </c>
      <c r="E577" s="103" t="s">
        <v>236</v>
      </c>
      <c r="F577" s="104">
        <v>745</v>
      </c>
      <c r="G577" s="161" t="s">
        <v>429</v>
      </c>
      <c r="H577" s="152"/>
      <c r="I577" s="153">
        <v>9538</v>
      </c>
      <c r="J577" s="153">
        <v>4169</v>
      </c>
      <c r="K577" s="153">
        <v>0</v>
      </c>
      <c r="L577" s="153">
        <v>937.65</v>
      </c>
      <c r="M577" s="153">
        <v>14644.65</v>
      </c>
      <c r="N577" s="152"/>
      <c r="O577" s="154">
        <v>26</v>
      </c>
      <c r="P577" s="155">
        <v>356382</v>
      </c>
      <c r="Q577" s="155">
        <v>0</v>
      </c>
      <c r="R577" s="155">
        <v>0</v>
      </c>
      <c r="S577" s="155">
        <v>24388</v>
      </c>
      <c r="T577" s="112">
        <v>380796</v>
      </c>
      <c r="U577" s="156"/>
      <c r="V577" s="157">
        <v>0</v>
      </c>
      <c r="W577" s="155">
        <v>0</v>
      </c>
      <c r="X577" s="155">
        <v>0.09</v>
      </c>
      <c r="Y577" s="155">
        <v>1.0281470227995509E-2</v>
      </c>
      <c r="Z577" s="155">
        <v>0</v>
      </c>
      <c r="AA577" s="158"/>
      <c r="AB577" s="157">
        <v>0</v>
      </c>
      <c r="AC577" s="157">
        <v>0</v>
      </c>
      <c r="AD577" s="155">
        <v>0</v>
      </c>
      <c r="AE577" s="155">
        <v>0</v>
      </c>
      <c r="AF577" s="155">
        <v>0</v>
      </c>
      <c r="AG577" s="159"/>
    </row>
    <row r="578" spans="1:33" ht="12.6" customHeight="1" x14ac:dyDescent="0.25">
      <c r="A578" s="104">
        <v>482</v>
      </c>
      <c r="B578" s="102">
        <v>482204773</v>
      </c>
      <c r="C578" s="103" t="s">
        <v>531</v>
      </c>
      <c r="D578" s="104">
        <v>204</v>
      </c>
      <c r="E578" s="103" t="s">
        <v>236</v>
      </c>
      <c r="F578" s="104">
        <v>773</v>
      </c>
      <c r="G578" s="161" t="s">
        <v>439</v>
      </c>
      <c r="H578" s="152"/>
      <c r="I578" s="153">
        <v>9766</v>
      </c>
      <c r="J578" s="153">
        <v>4742</v>
      </c>
      <c r="K578" s="153">
        <v>0</v>
      </c>
      <c r="L578" s="153">
        <v>937.65</v>
      </c>
      <c r="M578" s="153">
        <v>15445.65</v>
      </c>
      <c r="N578" s="152"/>
      <c r="O578" s="154">
        <v>56</v>
      </c>
      <c r="P578" s="155">
        <v>812448</v>
      </c>
      <c r="Q578" s="155">
        <v>0</v>
      </c>
      <c r="R578" s="155">
        <v>0</v>
      </c>
      <c r="S578" s="155">
        <v>52528</v>
      </c>
      <c r="T578" s="112">
        <v>865032</v>
      </c>
      <c r="U578" s="156"/>
      <c r="V578" s="157">
        <v>0</v>
      </c>
      <c r="W578" s="155">
        <v>0</v>
      </c>
      <c r="X578" s="155">
        <v>0.09</v>
      </c>
      <c r="Y578" s="155">
        <v>2.1085872258727961E-2</v>
      </c>
      <c r="Z578" s="155">
        <v>0</v>
      </c>
      <c r="AA578" s="158"/>
      <c r="AB578" s="157">
        <v>0</v>
      </c>
      <c r="AC578" s="157">
        <v>0</v>
      </c>
      <c r="AD578" s="155">
        <v>0</v>
      </c>
      <c r="AE578" s="155">
        <v>0</v>
      </c>
      <c r="AF578" s="155">
        <v>0</v>
      </c>
      <c r="AG578" s="159"/>
    </row>
    <row r="579" spans="1:33" ht="12.6" customHeight="1" x14ac:dyDescent="0.25">
      <c r="A579" s="104">
        <v>483</v>
      </c>
      <c r="B579" s="102">
        <v>483239020</v>
      </c>
      <c r="C579" s="103" t="s">
        <v>532</v>
      </c>
      <c r="D579" s="104">
        <v>239</v>
      </c>
      <c r="E579" s="103" t="s">
        <v>271</v>
      </c>
      <c r="F579" s="104">
        <v>20</v>
      </c>
      <c r="G579" s="161" t="s">
        <v>52</v>
      </c>
      <c r="H579" s="152"/>
      <c r="I579" s="153">
        <v>10123</v>
      </c>
      <c r="J579" s="153">
        <v>2824</v>
      </c>
      <c r="K579" s="153">
        <v>0</v>
      </c>
      <c r="L579" s="153">
        <v>937.65</v>
      </c>
      <c r="M579" s="153">
        <v>13884.65</v>
      </c>
      <c r="N579" s="152"/>
      <c r="O579" s="154">
        <v>8</v>
      </c>
      <c r="P579" s="155">
        <v>103576</v>
      </c>
      <c r="Q579" s="155">
        <v>0</v>
      </c>
      <c r="R579" s="155">
        <v>0</v>
      </c>
      <c r="S579" s="155">
        <v>7504</v>
      </c>
      <c r="T579" s="112">
        <v>111088</v>
      </c>
      <c r="U579" s="156"/>
      <c r="V579" s="157">
        <v>0</v>
      </c>
      <c r="W579" s="155">
        <v>0</v>
      </c>
      <c r="X579" s="155">
        <v>0.09</v>
      </c>
      <c r="Y579" s="155">
        <v>4.3927960404817862E-2</v>
      </c>
      <c r="Z579" s="155">
        <v>0</v>
      </c>
      <c r="AA579" s="158"/>
      <c r="AB579" s="157">
        <v>0</v>
      </c>
      <c r="AC579" s="157">
        <v>0</v>
      </c>
      <c r="AD579" s="155">
        <v>0</v>
      </c>
      <c r="AE579" s="155">
        <v>0</v>
      </c>
      <c r="AF579" s="155">
        <v>0</v>
      </c>
      <c r="AG579" s="159"/>
    </row>
    <row r="580" spans="1:33" ht="12.6" customHeight="1" x14ac:dyDescent="0.25">
      <c r="A580" s="104">
        <v>483</v>
      </c>
      <c r="B580" s="102">
        <v>483239036</v>
      </c>
      <c r="C580" s="103" t="s">
        <v>532</v>
      </c>
      <c r="D580" s="104">
        <v>239</v>
      </c>
      <c r="E580" s="103" t="s">
        <v>271</v>
      </c>
      <c r="F580" s="104">
        <v>36</v>
      </c>
      <c r="G580" s="161" t="s">
        <v>68</v>
      </c>
      <c r="H580" s="152"/>
      <c r="I580" s="153">
        <v>10227</v>
      </c>
      <c r="J580" s="153">
        <v>3530</v>
      </c>
      <c r="K580" s="153">
        <v>0</v>
      </c>
      <c r="L580" s="153">
        <v>937.65</v>
      </c>
      <c r="M580" s="153">
        <v>14694.65</v>
      </c>
      <c r="N580" s="152"/>
      <c r="O580" s="154">
        <v>24</v>
      </c>
      <c r="P580" s="155">
        <v>330168</v>
      </c>
      <c r="Q580" s="155">
        <v>0</v>
      </c>
      <c r="R580" s="155">
        <v>0</v>
      </c>
      <c r="S580" s="155">
        <v>22512</v>
      </c>
      <c r="T580" s="112">
        <v>352704</v>
      </c>
      <c r="U580" s="156"/>
      <c r="V580" s="157">
        <v>0</v>
      </c>
      <c r="W580" s="155">
        <v>0</v>
      </c>
      <c r="X580" s="155">
        <v>0.09</v>
      </c>
      <c r="Y580" s="155">
        <v>6.3615084369860575E-2</v>
      </c>
      <c r="Z580" s="155">
        <v>0</v>
      </c>
      <c r="AA580" s="158"/>
      <c r="AB580" s="157">
        <v>0</v>
      </c>
      <c r="AC580" s="157">
        <v>0</v>
      </c>
      <c r="AD580" s="155">
        <v>0</v>
      </c>
      <c r="AE580" s="155">
        <v>0</v>
      </c>
      <c r="AF580" s="155">
        <v>0</v>
      </c>
      <c r="AG580" s="159"/>
    </row>
    <row r="581" spans="1:33" ht="12.6" customHeight="1" x14ac:dyDescent="0.25">
      <c r="A581" s="104">
        <v>483</v>
      </c>
      <c r="B581" s="102">
        <v>483239052</v>
      </c>
      <c r="C581" s="103" t="s">
        <v>532</v>
      </c>
      <c r="D581" s="104">
        <v>239</v>
      </c>
      <c r="E581" s="103" t="s">
        <v>271</v>
      </c>
      <c r="F581" s="104">
        <v>52</v>
      </c>
      <c r="G581" s="161" t="s">
        <v>84</v>
      </c>
      <c r="H581" s="152"/>
      <c r="I581" s="153">
        <v>10218</v>
      </c>
      <c r="J581" s="153">
        <v>3306</v>
      </c>
      <c r="K581" s="153">
        <v>0</v>
      </c>
      <c r="L581" s="153">
        <v>937.65</v>
      </c>
      <c r="M581" s="153">
        <v>14461.65</v>
      </c>
      <c r="N581" s="152"/>
      <c r="O581" s="154">
        <v>35</v>
      </c>
      <c r="P581" s="155">
        <v>473340</v>
      </c>
      <c r="Q581" s="155">
        <v>0</v>
      </c>
      <c r="R581" s="155">
        <v>0</v>
      </c>
      <c r="S581" s="155">
        <v>32830</v>
      </c>
      <c r="T581" s="112">
        <v>506205</v>
      </c>
      <c r="U581" s="156"/>
      <c r="V581" s="157">
        <v>0</v>
      </c>
      <c r="W581" s="155">
        <v>0</v>
      </c>
      <c r="X581" s="155">
        <v>0.09</v>
      </c>
      <c r="Y581" s="155">
        <v>3.4158925663746752E-2</v>
      </c>
      <c r="Z581" s="155">
        <v>0</v>
      </c>
      <c r="AA581" s="158"/>
      <c r="AB581" s="157">
        <v>0</v>
      </c>
      <c r="AC581" s="157">
        <v>0</v>
      </c>
      <c r="AD581" s="155">
        <v>0</v>
      </c>
      <c r="AE581" s="155">
        <v>0</v>
      </c>
      <c r="AF581" s="155">
        <v>0</v>
      </c>
      <c r="AG581" s="159"/>
    </row>
    <row r="582" spans="1:33" ht="12.6" customHeight="1" x14ac:dyDescent="0.25">
      <c r="A582" s="104">
        <v>483</v>
      </c>
      <c r="B582" s="102">
        <v>483239082</v>
      </c>
      <c r="C582" s="103" t="s">
        <v>532</v>
      </c>
      <c r="D582" s="104">
        <v>239</v>
      </c>
      <c r="E582" s="103" t="s">
        <v>271</v>
      </c>
      <c r="F582" s="104">
        <v>82</v>
      </c>
      <c r="G582" s="161" t="s">
        <v>114</v>
      </c>
      <c r="H582" s="152"/>
      <c r="I582" s="153">
        <v>10674</v>
      </c>
      <c r="J582" s="153">
        <v>4155</v>
      </c>
      <c r="K582" s="153">
        <v>0</v>
      </c>
      <c r="L582" s="153">
        <v>937.65</v>
      </c>
      <c r="M582" s="153">
        <v>15766.65</v>
      </c>
      <c r="N582" s="152"/>
      <c r="O582" s="154">
        <v>7</v>
      </c>
      <c r="P582" s="155">
        <v>103803</v>
      </c>
      <c r="Q582" s="155">
        <v>0</v>
      </c>
      <c r="R582" s="155">
        <v>0</v>
      </c>
      <c r="S582" s="155">
        <v>6566</v>
      </c>
      <c r="T582" s="112">
        <v>110376</v>
      </c>
      <c r="U582" s="156"/>
      <c r="V582" s="157">
        <v>0</v>
      </c>
      <c r="W582" s="155">
        <v>0</v>
      </c>
      <c r="X582" s="155">
        <v>0.09</v>
      </c>
      <c r="Y582" s="155">
        <v>3.836329240411425E-3</v>
      </c>
      <c r="Z582" s="155">
        <v>0</v>
      </c>
      <c r="AA582" s="158"/>
      <c r="AB582" s="157">
        <v>0</v>
      </c>
      <c r="AC582" s="157">
        <v>0</v>
      </c>
      <c r="AD582" s="155">
        <v>0</v>
      </c>
      <c r="AE582" s="155">
        <v>0</v>
      </c>
      <c r="AF582" s="155">
        <v>0</v>
      </c>
      <c r="AG582" s="159"/>
    </row>
    <row r="583" spans="1:33" ht="12.6" customHeight="1" x14ac:dyDescent="0.25">
      <c r="A583" s="104">
        <v>483</v>
      </c>
      <c r="B583" s="102">
        <v>483239083</v>
      </c>
      <c r="C583" s="103" t="s">
        <v>532</v>
      </c>
      <c r="D583" s="104">
        <v>239</v>
      </c>
      <c r="E583" s="103" t="s">
        <v>271</v>
      </c>
      <c r="F583" s="104">
        <v>83</v>
      </c>
      <c r="G583" s="161" t="s">
        <v>115</v>
      </c>
      <c r="H583" s="152"/>
      <c r="I583" s="153">
        <v>10663.031898635332</v>
      </c>
      <c r="J583" s="153">
        <v>1766</v>
      </c>
      <c r="K583" s="153">
        <v>0</v>
      </c>
      <c r="L583" s="153">
        <v>937.65</v>
      </c>
      <c r="M583" s="153">
        <v>13366.681898635332</v>
      </c>
      <c r="N583" s="152"/>
      <c r="O583" s="154">
        <v>1</v>
      </c>
      <c r="P583" s="155">
        <v>12429</v>
      </c>
      <c r="Q583" s="155">
        <v>0</v>
      </c>
      <c r="R583" s="155">
        <v>0</v>
      </c>
      <c r="S583" s="155">
        <v>938</v>
      </c>
      <c r="T583" s="112">
        <v>13368</v>
      </c>
      <c r="U583" s="156"/>
      <c r="V583" s="157">
        <v>0</v>
      </c>
      <c r="W583" s="155">
        <v>0</v>
      </c>
      <c r="X583" s="155">
        <v>0.09</v>
      </c>
      <c r="Y583" s="155">
        <v>5.2128710009640873E-3</v>
      </c>
      <c r="Z583" s="155">
        <v>0</v>
      </c>
      <c r="AA583" s="158"/>
      <c r="AB583" s="157">
        <v>0</v>
      </c>
      <c r="AC583" s="157">
        <v>0</v>
      </c>
      <c r="AD583" s="155">
        <v>0</v>
      </c>
      <c r="AE583" s="155">
        <v>0</v>
      </c>
      <c r="AF583" s="155">
        <v>0</v>
      </c>
      <c r="AG583" s="159"/>
    </row>
    <row r="584" spans="1:33" ht="12.6" customHeight="1" x14ac:dyDescent="0.25">
      <c r="A584" s="104">
        <v>483</v>
      </c>
      <c r="B584" s="102">
        <v>483239096</v>
      </c>
      <c r="C584" s="103" t="s">
        <v>532</v>
      </c>
      <c r="D584" s="104">
        <v>239</v>
      </c>
      <c r="E584" s="103" t="s">
        <v>271</v>
      </c>
      <c r="F584" s="104">
        <v>96</v>
      </c>
      <c r="G584" s="161" t="s">
        <v>128</v>
      </c>
      <c r="H584" s="152"/>
      <c r="I584" s="153">
        <v>11494.50871795174</v>
      </c>
      <c r="J584" s="153">
        <v>6295</v>
      </c>
      <c r="K584" s="153">
        <v>0</v>
      </c>
      <c r="L584" s="153">
        <v>937.65</v>
      </c>
      <c r="M584" s="153">
        <v>18727.158717951741</v>
      </c>
      <c r="N584" s="152"/>
      <c r="O584" s="154">
        <v>2</v>
      </c>
      <c r="P584" s="155">
        <v>35580</v>
      </c>
      <c r="Q584" s="155">
        <v>0</v>
      </c>
      <c r="R584" s="155">
        <v>0</v>
      </c>
      <c r="S584" s="155">
        <v>1876</v>
      </c>
      <c r="T584" s="112">
        <v>37458</v>
      </c>
      <c r="U584" s="156"/>
      <c r="V584" s="157">
        <v>0</v>
      </c>
      <c r="W584" s="155">
        <v>0</v>
      </c>
      <c r="X584" s="155">
        <v>0.09</v>
      </c>
      <c r="Y584" s="155">
        <v>3.1649991032071875E-2</v>
      </c>
      <c r="Z584" s="155">
        <v>0</v>
      </c>
      <c r="AA584" s="158"/>
      <c r="AB584" s="157">
        <v>0</v>
      </c>
      <c r="AC584" s="157">
        <v>0</v>
      </c>
      <c r="AD584" s="155">
        <v>0</v>
      </c>
      <c r="AE584" s="155">
        <v>0</v>
      </c>
      <c r="AF584" s="155">
        <v>0</v>
      </c>
      <c r="AG584" s="159"/>
    </row>
    <row r="585" spans="1:33" ht="12.6" customHeight="1" x14ac:dyDescent="0.25">
      <c r="A585" s="104">
        <v>483</v>
      </c>
      <c r="B585" s="102">
        <v>483239118</v>
      </c>
      <c r="C585" s="103" t="s">
        <v>532</v>
      </c>
      <c r="D585" s="104">
        <v>239</v>
      </c>
      <c r="E585" s="103" t="s">
        <v>271</v>
      </c>
      <c r="F585" s="104">
        <v>118</v>
      </c>
      <c r="G585" s="161" t="s">
        <v>150</v>
      </c>
      <c r="H585" s="152"/>
      <c r="I585" s="153">
        <v>9275</v>
      </c>
      <c r="J585" s="153">
        <v>1944</v>
      </c>
      <c r="K585" s="153">
        <v>0</v>
      </c>
      <c r="L585" s="153">
        <v>937.65</v>
      </c>
      <c r="M585" s="153">
        <v>12156.65</v>
      </c>
      <c r="N585" s="152"/>
      <c r="O585" s="154">
        <v>2</v>
      </c>
      <c r="P585" s="155">
        <v>22438</v>
      </c>
      <c r="Q585" s="155">
        <v>0</v>
      </c>
      <c r="R585" s="155">
        <v>0</v>
      </c>
      <c r="S585" s="155">
        <v>1876</v>
      </c>
      <c r="T585" s="112">
        <v>24316</v>
      </c>
      <c r="U585" s="156"/>
      <c r="V585" s="157">
        <v>0</v>
      </c>
      <c r="W585" s="155">
        <v>0</v>
      </c>
      <c r="X585" s="155">
        <v>0.09</v>
      </c>
      <c r="Y585" s="155">
        <v>3.9799602577195413E-3</v>
      </c>
      <c r="Z585" s="155">
        <v>0</v>
      </c>
      <c r="AA585" s="158"/>
      <c r="AB585" s="157">
        <v>0</v>
      </c>
      <c r="AC585" s="157">
        <v>0</v>
      </c>
      <c r="AD585" s="155">
        <v>0</v>
      </c>
      <c r="AE585" s="155">
        <v>0</v>
      </c>
      <c r="AF585" s="155">
        <v>0</v>
      </c>
      <c r="AG585" s="159"/>
    </row>
    <row r="586" spans="1:33" ht="12.6" customHeight="1" x14ac:dyDescent="0.25">
      <c r="A586" s="104">
        <v>483</v>
      </c>
      <c r="B586" s="102">
        <v>483239145</v>
      </c>
      <c r="C586" s="103" t="s">
        <v>532</v>
      </c>
      <c r="D586" s="104">
        <v>239</v>
      </c>
      <c r="E586" s="103" t="s">
        <v>271</v>
      </c>
      <c r="F586" s="104">
        <v>145</v>
      </c>
      <c r="G586" s="161" t="s">
        <v>177</v>
      </c>
      <c r="H586" s="152"/>
      <c r="I586" s="153">
        <v>9322</v>
      </c>
      <c r="J586" s="153">
        <v>2485</v>
      </c>
      <c r="K586" s="153">
        <v>0</v>
      </c>
      <c r="L586" s="153">
        <v>937.65</v>
      </c>
      <c r="M586" s="153">
        <v>12744.65</v>
      </c>
      <c r="N586" s="152"/>
      <c r="O586" s="154">
        <v>12</v>
      </c>
      <c r="P586" s="155">
        <v>141684</v>
      </c>
      <c r="Q586" s="155">
        <v>0</v>
      </c>
      <c r="R586" s="155">
        <v>0</v>
      </c>
      <c r="S586" s="155">
        <v>11256</v>
      </c>
      <c r="T586" s="112">
        <v>152952</v>
      </c>
      <c r="U586" s="156"/>
      <c r="V586" s="157">
        <v>0</v>
      </c>
      <c r="W586" s="155">
        <v>0</v>
      </c>
      <c r="X586" s="155">
        <v>0.09</v>
      </c>
      <c r="Y586" s="155">
        <v>1.5216624839948501E-2</v>
      </c>
      <c r="Z586" s="155">
        <v>0</v>
      </c>
      <c r="AA586" s="158"/>
      <c r="AB586" s="157">
        <v>0</v>
      </c>
      <c r="AC586" s="157">
        <v>0</v>
      </c>
      <c r="AD586" s="155">
        <v>0</v>
      </c>
      <c r="AE586" s="155">
        <v>0</v>
      </c>
      <c r="AF586" s="155">
        <v>0</v>
      </c>
      <c r="AG586" s="159"/>
    </row>
    <row r="587" spans="1:33" ht="12.6" customHeight="1" x14ac:dyDescent="0.25">
      <c r="A587" s="104">
        <v>483</v>
      </c>
      <c r="B587" s="102">
        <v>483239171</v>
      </c>
      <c r="C587" s="103" t="s">
        <v>532</v>
      </c>
      <c r="D587" s="104">
        <v>239</v>
      </c>
      <c r="E587" s="103" t="s">
        <v>271</v>
      </c>
      <c r="F587" s="104">
        <v>171</v>
      </c>
      <c r="G587" s="161" t="s">
        <v>203</v>
      </c>
      <c r="H587" s="152"/>
      <c r="I587" s="153">
        <v>10792</v>
      </c>
      <c r="J587" s="153">
        <v>2850</v>
      </c>
      <c r="K587" s="153">
        <v>0</v>
      </c>
      <c r="L587" s="153">
        <v>937.65</v>
      </c>
      <c r="M587" s="153">
        <v>14579.65</v>
      </c>
      <c r="N587" s="152"/>
      <c r="O587" s="154">
        <v>10</v>
      </c>
      <c r="P587" s="155">
        <v>136420</v>
      </c>
      <c r="Q587" s="155">
        <v>0</v>
      </c>
      <c r="R587" s="155">
        <v>0</v>
      </c>
      <c r="S587" s="155">
        <v>9380</v>
      </c>
      <c r="T587" s="112">
        <v>145810</v>
      </c>
      <c r="U587" s="156"/>
      <c r="V587" s="157">
        <v>0</v>
      </c>
      <c r="W587" s="155">
        <v>0</v>
      </c>
      <c r="X587" s="155">
        <v>0.09</v>
      </c>
      <c r="Y587" s="155">
        <v>5.3059882163962943E-3</v>
      </c>
      <c r="Z587" s="155">
        <v>0</v>
      </c>
      <c r="AA587" s="158"/>
      <c r="AB587" s="157">
        <v>0</v>
      </c>
      <c r="AC587" s="157">
        <v>0</v>
      </c>
      <c r="AD587" s="155">
        <v>0</v>
      </c>
      <c r="AE587" s="155">
        <v>0</v>
      </c>
      <c r="AF587" s="155">
        <v>0</v>
      </c>
      <c r="AG587" s="159"/>
    </row>
    <row r="588" spans="1:33" ht="12.6" customHeight="1" x14ac:dyDescent="0.25">
      <c r="A588" s="104">
        <v>483</v>
      </c>
      <c r="B588" s="102">
        <v>483239172</v>
      </c>
      <c r="C588" s="103" t="s">
        <v>532</v>
      </c>
      <c r="D588" s="104">
        <v>239</v>
      </c>
      <c r="E588" s="103" t="s">
        <v>271</v>
      </c>
      <c r="F588" s="104">
        <v>172</v>
      </c>
      <c r="G588" s="161" t="s">
        <v>204</v>
      </c>
      <c r="H588" s="152"/>
      <c r="I588" s="153">
        <v>9041</v>
      </c>
      <c r="J588" s="153">
        <v>5349</v>
      </c>
      <c r="K588" s="153">
        <v>0</v>
      </c>
      <c r="L588" s="153">
        <v>937.65</v>
      </c>
      <c r="M588" s="153">
        <v>15327.65</v>
      </c>
      <c r="N588" s="152"/>
      <c r="O588" s="154">
        <v>3</v>
      </c>
      <c r="P588" s="155">
        <v>43170</v>
      </c>
      <c r="Q588" s="155">
        <v>0</v>
      </c>
      <c r="R588" s="155">
        <v>0</v>
      </c>
      <c r="S588" s="155">
        <v>2814</v>
      </c>
      <c r="T588" s="112">
        <v>45987</v>
      </c>
      <c r="U588" s="156"/>
      <c r="V588" s="157">
        <v>0</v>
      </c>
      <c r="W588" s="155">
        <v>0</v>
      </c>
      <c r="X588" s="155">
        <v>0.09</v>
      </c>
      <c r="Y588" s="155">
        <v>2.8695681507405677E-2</v>
      </c>
      <c r="Z588" s="155">
        <v>0</v>
      </c>
      <c r="AA588" s="158"/>
      <c r="AB588" s="157">
        <v>0</v>
      </c>
      <c r="AC588" s="157">
        <v>0</v>
      </c>
      <c r="AD588" s="155">
        <v>0</v>
      </c>
      <c r="AE588" s="155">
        <v>0</v>
      </c>
      <c r="AF588" s="155">
        <v>0</v>
      </c>
      <c r="AG588" s="159"/>
    </row>
    <row r="589" spans="1:33" ht="12.6" customHeight="1" x14ac:dyDescent="0.25">
      <c r="A589" s="104">
        <v>483</v>
      </c>
      <c r="B589" s="102">
        <v>483239173</v>
      </c>
      <c r="C589" s="103" t="s">
        <v>532</v>
      </c>
      <c r="D589" s="104">
        <v>239</v>
      </c>
      <c r="E589" s="103" t="s">
        <v>271</v>
      </c>
      <c r="F589" s="104">
        <v>173</v>
      </c>
      <c r="G589" s="161" t="s">
        <v>205</v>
      </c>
      <c r="H589" s="152"/>
      <c r="I589" s="153">
        <v>14129</v>
      </c>
      <c r="J589" s="153">
        <v>12645</v>
      </c>
      <c r="K589" s="153">
        <v>0</v>
      </c>
      <c r="L589" s="153">
        <v>937.65</v>
      </c>
      <c r="M589" s="153">
        <v>27711.65</v>
      </c>
      <c r="N589" s="152"/>
      <c r="O589" s="154">
        <v>1</v>
      </c>
      <c r="P589" s="155">
        <v>26774</v>
      </c>
      <c r="Q589" s="155">
        <v>0</v>
      </c>
      <c r="R589" s="155">
        <v>0</v>
      </c>
      <c r="S589" s="155">
        <v>938</v>
      </c>
      <c r="T589" s="112">
        <v>27713</v>
      </c>
      <c r="U589" s="156"/>
      <c r="V589" s="157">
        <v>0</v>
      </c>
      <c r="W589" s="155">
        <v>0</v>
      </c>
      <c r="X589" s="155">
        <v>0.09</v>
      </c>
      <c r="Y589" s="155">
        <v>3.0893367356376266E-3</v>
      </c>
      <c r="Z589" s="155">
        <v>0</v>
      </c>
      <c r="AA589" s="158"/>
      <c r="AB589" s="157">
        <v>0</v>
      </c>
      <c r="AC589" s="157">
        <v>0</v>
      </c>
      <c r="AD589" s="155">
        <v>0</v>
      </c>
      <c r="AE589" s="155">
        <v>0</v>
      </c>
      <c r="AF589" s="155">
        <v>0</v>
      </c>
      <c r="AG589" s="159"/>
    </row>
    <row r="590" spans="1:33" ht="12.6" customHeight="1" x14ac:dyDescent="0.25">
      <c r="A590" s="104">
        <v>483</v>
      </c>
      <c r="B590" s="102">
        <v>483239182</v>
      </c>
      <c r="C590" s="103" t="s">
        <v>532</v>
      </c>
      <c r="D590" s="104">
        <v>239</v>
      </c>
      <c r="E590" s="103" t="s">
        <v>271</v>
      </c>
      <c r="F590" s="104">
        <v>182</v>
      </c>
      <c r="G590" s="161" t="s">
        <v>214</v>
      </c>
      <c r="H590" s="152"/>
      <c r="I590" s="153">
        <v>10241</v>
      </c>
      <c r="J590" s="153">
        <v>2410</v>
      </c>
      <c r="K590" s="153">
        <v>0</v>
      </c>
      <c r="L590" s="153">
        <v>937.65</v>
      </c>
      <c r="M590" s="153">
        <v>13588.65</v>
      </c>
      <c r="N590" s="152"/>
      <c r="O590" s="154">
        <v>33</v>
      </c>
      <c r="P590" s="155">
        <v>417483</v>
      </c>
      <c r="Q590" s="155">
        <v>0</v>
      </c>
      <c r="R590" s="155">
        <v>0</v>
      </c>
      <c r="S590" s="155">
        <v>30954</v>
      </c>
      <c r="T590" s="112">
        <v>448470</v>
      </c>
      <c r="U590" s="156"/>
      <c r="V590" s="157">
        <v>0</v>
      </c>
      <c r="W590" s="155">
        <v>0</v>
      </c>
      <c r="X590" s="155">
        <v>0.09</v>
      </c>
      <c r="Y590" s="155">
        <v>1.506860136884609E-2</v>
      </c>
      <c r="Z590" s="155">
        <v>0</v>
      </c>
      <c r="AA590" s="158"/>
      <c r="AB590" s="157">
        <v>0</v>
      </c>
      <c r="AC590" s="157">
        <v>0</v>
      </c>
      <c r="AD590" s="155">
        <v>0</v>
      </c>
      <c r="AE590" s="155">
        <v>0</v>
      </c>
      <c r="AF590" s="155">
        <v>0</v>
      </c>
      <c r="AG590" s="159"/>
    </row>
    <row r="591" spans="1:33" ht="12.6" customHeight="1" x14ac:dyDescent="0.25">
      <c r="A591" s="104">
        <v>483</v>
      </c>
      <c r="B591" s="102">
        <v>483239231</v>
      </c>
      <c r="C591" s="103" t="s">
        <v>532</v>
      </c>
      <c r="D591" s="104">
        <v>239</v>
      </c>
      <c r="E591" s="103" t="s">
        <v>271</v>
      </c>
      <c r="F591" s="104">
        <v>231</v>
      </c>
      <c r="G591" s="161" t="s">
        <v>263</v>
      </c>
      <c r="H591" s="152"/>
      <c r="I591" s="153">
        <v>10937</v>
      </c>
      <c r="J591" s="153">
        <v>2622</v>
      </c>
      <c r="K591" s="153">
        <v>0</v>
      </c>
      <c r="L591" s="153">
        <v>937.65</v>
      </c>
      <c r="M591" s="153">
        <v>14496.65</v>
      </c>
      <c r="N591" s="152"/>
      <c r="O591" s="154">
        <v>14</v>
      </c>
      <c r="P591" s="155">
        <v>189826</v>
      </c>
      <c r="Q591" s="155">
        <v>0</v>
      </c>
      <c r="R591" s="155">
        <v>0</v>
      </c>
      <c r="S591" s="155">
        <v>13132</v>
      </c>
      <c r="T591" s="112">
        <v>202972</v>
      </c>
      <c r="U591" s="156"/>
      <c r="V591" s="157">
        <v>0</v>
      </c>
      <c r="W591" s="155">
        <v>0</v>
      </c>
      <c r="X591" s="155">
        <v>0.09</v>
      </c>
      <c r="Y591" s="155">
        <v>1.73901932354836E-2</v>
      </c>
      <c r="Z591" s="155">
        <v>0</v>
      </c>
      <c r="AA591" s="158"/>
      <c r="AB591" s="157">
        <v>0</v>
      </c>
      <c r="AC591" s="157">
        <v>0</v>
      </c>
      <c r="AD591" s="155">
        <v>0</v>
      </c>
      <c r="AE591" s="155">
        <v>0</v>
      </c>
      <c r="AF591" s="155">
        <v>0</v>
      </c>
      <c r="AG591" s="159"/>
    </row>
    <row r="592" spans="1:33" ht="12.6" customHeight="1" x14ac:dyDescent="0.25">
      <c r="A592" s="104">
        <v>483</v>
      </c>
      <c r="B592" s="102">
        <v>483239239</v>
      </c>
      <c r="C592" s="103" t="s">
        <v>532</v>
      </c>
      <c r="D592" s="104">
        <v>239</v>
      </c>
      <c r="E592" s="103" t="s">
        <v>271</v>
      </c>
      <c r="F592" s="104">
        <v>239</v>
      </c>
      <c r="G592" s="161" t="s">
        <v>271</v>
      </c>
      <c r="H592" s="152"/>
      <c r="I592" s="153">
        <v>10315</v>
      </c>
      <c r="J592" s="153">
        <v>4434</v>
      </c>
      <c r="K592" s="153">
        <v>0</v>
      </c>
      <c r="L592" s="153">
        <v>937.65</v>
      </c>
      <c r="M592" s="153">
        <v>15686.65</v>
      </c>
      <c r="N592" s="152"/>
      <c r="O592" s="154">
        <v>379</v>
      </c>
      <c r="P592" s="155">
        <v>5589871</v>
      </c>
      <c r="Q592" s="155">
        <v>0</v>
      </c>
      <c r="R592" s="155">
        <v>0</v>
      </c>
      <c r="S592" s="155">
        <v>355502</v>
      </c>
      <c r="T592" s="112">
        <v>5945752</v>
      </c>
      <c r="U592" s="156"/>
      <c r="V592" s="157">
        <v>0</v>
      </c>
      <c r="W592" s="155">
        <v>0</v>
      </c>
      <c r="X592" s="155">
        <v>0.09</v>
      </c>
      <c r="Y592" s="155">
        <v>6.2934485633281287E-2</v>
      </c>
      <c r="Z592" s="155">
        <v>0</v>
      </c>
      <c r="AA592" s="158"/>
      <c r="AB592" s="157">
        <v>0</v>
      </c>
      <c r="AC592" s="157">
        <v>0</v>
      </c>
      <c r="AD592" s="155">
        <v>0</v>
      </c>
      <c r="AE592" s="155">
        <v>0</v>
      </c>
      <c r="AF592" s="155">
        <v>0</v>
      </c>
      <c r="AG592" s="159"/>
    </row>
    <row r="593" spans="1:33" ht="12.6" customHeight="1" x14ac:dyDescent="0.25">
      <c r="A593" s="104">
        <v>483</v>
      </c>
      <c r="B593" s="102">
        <v>483239261</v>
      </c>
      <c r="C593" s="103" t="s">
        <v>532</v>
      </c>
      <c r="D593" s="104">
        <v>239</v>
      </c>
      <c r="E593" s="103" t="s">
        <v>271</v>
      </c>
      <c r="F593" s="104">
        <v>261</v>
      </c>
      <c r="G593" s="161" t="s">
        <v>293</v>
      </c>
      <c r="H593" s="152"/>
      <c r="I593" s="153">
        <v>11126</v>
      </c>
      <c r="J593" s="153">
        <v>7104</v>
      </c>
      <c r="K593" s="153">
        <v>0</v>
      </c>
      <c r="L593" s="153">
        <v>937.65</v>
      </c>
      <c r="M593" s="153">
        <v>19167.650000000001</v>
      </c>
      <c r="N593" s="152"/>
      <c r="O593" s="154">
        <v>9</v>
      </c>
      <c r="P593" s="155">
        <v>164070</v>
      </c>
      <c r="Q593" s="155">
        <v>0</v>
      </c>
      <c r="R593" s="155">
        <v>0</v>
      </c>
      <c r="S593" s="155">
        <v>8442</v>
      </c>
      <c r="T593" s="112">
        <v>172521</v>
      </c>
      <c r="U593" s="156"/>
      <c r="V593" s="157">
        <v>0</v>
      </c>
      <c r="W593" s="155">
        <v>0</v>
      </c>
      <c r="X593" s="155">
        <v>0.09</v>
      </c>
      <c r="Y593" s="155">
        <v>8.1589210900920625E-2</v>
      </c>
      <c r="Z593" s="155">
        <v>0</v>
      </c>
      <c r="AA593" s="158"/>
      <c r="AB593" s="157">
        <v>0</v>
      </c>
      <c r="AC593" s="157">
        <v>0</v>
      </c>
      <c r="AD593" s="155">
        <v>0</v>
      </c>
      <c r="AE593" s="155">
        <v>0</v>
      </c>
      <c r="AF593" s="155">
        <v>0</v>
      </c>
      <c r="AG593" s="159"/>
    </row>
    <row r="594" spans="1:33" ht="12.6" customHeight="1" x14ac:dyDescent="0.25">
      <c r="A594" s="104">
        <v>483</v>
      </c>
      <c r="B594" s="102">
        <v>483239310</v>
      </c>
      <c r="C594" s="103" t="s">
        <v>532</v>
      </c>
      <c r="D594" s="104">
        <v>239</v>
      </c>
      <c r="E594" s="103" t="s">
        <v>271</v>
      </c>
      <c r="F594" s="104">
        <v>310</v>
      </c>
      <c r="G594" s="161" t="s">
        <v>342</v>
      </c>
      <c r="H594" s="152"/>
      <c r="I594" s="153">
        <v>11561</v>
      </c>
      <c r="J594" s="153">
        <v>2989</v>
      </c>
      <c r="K594" s="153">
        <v>0</v>
      </c>
      <c r="L594" s="153">
        <v>937.65</v>
      </c>
      <c r="M594" s="153">
        <v>15487.65</v>
      </c>
      <c r="N594" s="152"/>
      <c r="O594" s="154">
        <v>60</v>
      </c>
      <c r="P594" s="155">
        <v>873000</v>
      </c>
      <c r="Q594" s="155">
        <v>0</v>
      </c>
      <c r="R594" s="155">
        <v>0</v>
      </c>
      <c r="S594" s="155">
        <v>56280</v>
      </c>
      <c r="T594" s="112">
        <v>929340</v>
      </c>
      <c r="U594" s="156"/>
      <c r="V594" s="157">
        <v>0</v>
      </c>
      <c r="W594" s="155">
        <v>0</v>
      </c>
      <c r="X594" s="155">
        <v>0.09</v>
      </c>
      <c r="Y594" s="155">
        <v>3.4111638264433676E-2</v>
      </c>
      <c r="Z594" s="155">
        <v>0</v>
      </c>
      <c r="AA594" s="158"/>
      <c r="AB594" s="157">
        <v>0</v>
      </c>
      <c r="AC594" s="157">
        <v>0</v>
      </c>
      <c r="AD594" s="155">
        <v>0</v>
      </c>
      <c r="AE594" s="155">
        <v>0</v>
      </c>
      <c r="AF594" s="155">
        <v>0</v>
      </c>
      <c r="AG594" s="159"/>
    </row>
    <row r="595" spans="1:33" ht="12.6" customHeight="1" x14ac:dyDescent="0.25">
      <c r="A595" s="104">
        <v>483</v>
      </c>
      <c r="B595" s="102">
        <v>483239336</v>
      </c>
      <c r="C595" s="103" t="s">
        <v>532</v>
      </c>
      <c r="D595" s="104">
        <v>239</v>
      </c>
      <c r="E595" s="103" t="s">
        <v>271</v>
      </c>
      <c r="F595" s="104">
        <v>336</v>
      </c>
      <c r="G595" s="161" t="s">
        <v>368</v>
      </c>
      <c r="H595" s="152"/>
      <c r="I595" s="153">
        <v>12033.357723379762</v>
      </c>
      <c r="J595" s="153">
        <v>4022</v>
      </c>
      <c r="K595" s="153">
        <v>0</v>
      </c>
      <c r="L595" s="153">
        <v>937.65</v>
      </c>
      <c r="M595" s="153">
        <v>16993.007723379764</v>
      </c>
      <c r="N595" s="152"/>
      <c r="O595" s="154">
        <v>2</v>
      </c>
      <c r="P595" s="155">
        <v>32110</v>
      </c>
      <c r="Q595" s="155">
        <v>0</v>
      </c>
      <c r="R595" s="155">
        <v>0</v>
      </c>
      <c r="S595" s="155">
        <v>1876</v>
      </c>
      <c r="T595" s="112">
        <v>33988</v>
      </c>
      <c r="U595" s="156"/>
      <c r="V595" s="157">
        <v>0</v>
      </c>
      <c r="W595" s="155">
        <v>0</v>
      </c>
      <c r="X595" s="155">
        <v>0.09</v>
      </c>
      <c r="Y595" s="155">
        <v>4.1906779458009684E-2</v>
      </c>
      <c r="Z595" s="155">
        <v>0</v>
      </c>
      <c r="AA595" s="158"/>
      <c r="AB595" s="157">
        <v>0</v>
      </c>
      <c r="AC595" s="157">
        <v>0</v>
      </c>
      <c r="AD595" s="155">
        <v>0</v>
      </c>
      <c r="AE595" s="155">
        <v>0</v>
      </c>
      <c r="AF595" s="155">
        <v>0</v>
      </c>
      <c r="AG595" s="159"/>
    </row>
    <row r="596" spans="1:33" ht="12.6" customHeight="1" x14ac:dyDescent="0.25">
      <c r="A596" s="104">
        <v>483</v>
      </c>
      <c r="B596" s="102">
        <v>483239625</v>
      </c>
      <c r="C596" s="103" t="s">
        <v>532</v>
      </c>
      <c r="D596" s="104">
        <v>239</v>
      </c>
      <c r="E596" s="103" t="s">
        <v>271</v>
      </c>
      <c r="F596" s="104">
        <v>625</v>
      </c>
      <c r="G596" s="161" t="s">
        <v>395</v>
      </c>
      <c r="H596" s="152"/>
      <c r="I596" s="153">
        <v>10869</v>
      </c>
      <c r="J596" s="153">
        <v>1501</v>
      </c>
      <c r="K596" s="153">
        <v>0</v>
      </c>
      <c r="L596" s="153">
        <v>937.65</v>
      </c>
      <c r="M596" s="153">
        <v>13307.65</v>
      </c>
      <c r="N596" s="152"/>
      <c r="O596" s="154">
        <v>1</v>
      </c>
      <c r="P596" s="155">
        <v>12370</v>
      </c>
      <c r="Q596" s="155">
        <v>0</v>
      </c>
      <c r="R596" s="155">
        <v>0</v>
      </c>
      <c r="S596" s="155">
        <v>938</v>
      </c>
      <c r="T596" s="112">
        <v>13309</v>
      </c>
      <c r="U596" s="156"/>
      <c r="V596" s="157">
        <v>0</v>
      </c>
      <c r="W596" s="155">
        <v>0</v>
      </c>
      <c r="X596" s="155">
        <v>0.09</v>
      </c>
      <c r="Y596" s="155">
        <v>5.7477521759411706E-3</v>
      </c>
      <c r="Z596" s="155">
        <v>0</v>
      </c>
      <c r="AA596" s="158"/>
      <c r="AB596" s="157">
        <v>0</v>
      </c>
      <c r="AC596" s="157">
        <v>0</v>
      </c>
      <c r="AD596" s="155">
        <v>0</v>
      </c>
      <c r="AE596" s="155">
        <v>0</v>
      </c>
      <c r="AF596" s="155">
        <v>0</v>
      </c>
      <c r="AG596" s="159"/>
    </row>
    <row r="597" spans="1:33" ht="12.6" customHeight="1" x14ac:dyDescent="0.25">
      <c r="A597" s="104">
        <v>483</v>
      </c>
      <c r="B597" s="102">
        <v>483239665</v>
      </c>
      <c r="C597" s="103" t="s">
        <v>532</v>
      </c>
      <c r="D597" s="104">
        <v>239</v>
      </c>
      <c r="E597" s="103" t="s">
        <v>271</v>
      </c>
      <c r="F597" s="104">
        <v>665</v>
      </c>
      <c r="G597" s="161" t="s">
        <v>405</v>
      </c>
      <c r="H597" s="152"/>
      <c r="I597" s="153">
        <v>12018</v>
      </c>
      <c r="J597" s="153">
        <v>2144</v>
      </c>
      <c r="K597" s="153">
        <v>0</v>
      </c>
      <c r="L597" s="153">
        <v>937.65</v>
      </c>
      <c r="M597" s="153">
        <v>15099.65</v>
      </c>
      <c r="N597" s="152"/>
      <c r="O597" s="154">
        <v>9</v>
      </c>
      <c r="P597" s="155">
        <v>127458</v>
      </c>
      <c r="Q597" s="155">
        <v>0</v>
      </c>
      <c r="R597" s="155">
        <v>0</v>
      </c>
      <c r="S597" s="155">
        <v>8442</v>
      </c>
      <c r="T597" s="112">
        <v>135909</v>
      </c>
      <c r="U597" s="156"/>
      <c r="V597" s="157">
        <v>0</v>
      </c>
      <c r="W597" s="155">
        <v>0</v>
      </c>
      <c r="X597" s="155">
        <v>0.09</v>
      </c>
      <c r="Y597" s="155">
        <v>4.6530093056960471E-3</v>
      </c>
      <c r="Z597" s="155">
        <v>0</v>
      </c>
      <c r="AA597" s="158"/>
      <c r="AB597" s="157">
        <v>0</v>
      </c>
      <c r="AC597" s="157">
        <v>0</v>
      </c>
      <c r="AD597" s="155">
        <v>0</v>
      </c>
      <c r="AE597" s="155">
        <v>0</v>
      </c>
      <c r="AF597" s="155">
        <v>0</v>
      </c>
      <c r="AG597" s="159"/>
    </row>
    <row r="598" spans="1:33" ht="12.6" customHeight="1" x14ac:dyDescent="0.25">
      <c r="A598" s="104">
        <v>483</v>
      </c>
      <c r="B598" s="102">
        <v>483239740</v>
      </c>
      <c r="C598" s="103" t="s">
        <v>532</v>
      </c>
      <c r="D598" s="104">
        <v>239</v>
      </c>
      <c r="E598" s="103" t="s">
        <v>271</v>
      </c>
      <c r="F598" s="104">
        <v>740</v>
      </c>
      <c r="G598" s="161" t="s">
        <v>428</v>
      </c>
      <c r="H598" s="152"/>
      <c r="I598" s="153">
        <v>10819.667771984386</v>
      </c>
      <c r="J598" s="153">
        <v>5248</v>
      </c>
      <c r="K598" s="153">
        <v>0</v>
      </c>
      <c r="L598" s="153">
        <v>937.65</v>
      </c>
      <c r="M598" s="153">
        <v>17005.317771984388</v>
      </c>
      <c r="N598" s="152"/>
      <c r="O598" s="154">
        <v>2</v>
      </c>
      <c r="P598" s="155">
        <v>32136</v>
      </c>
      <c r="Q598" s="155">
        <v>0</v>
      </c>
      <c r="R598" s="155">
        <v>0</v>
      </c>
      <c r="S598" s="155">
        <v>1876</v>
      </c>
      <c r="T598" s="112">
        <v>34014</v>
      </c>
      <c r="U598" s="156"/>
      <c r="V598" s="157">
        <v>0</v>
      </c>
      <c r="W598" s="155">
        <v>0</v>
      </c>
      <c r="X598" s="155">
        <v>0.09</v>
      </c>
      <c r="Y598" s="155">
        <v>2.6851277989410017E-3</v>
      </c>
      <c r="Z598" s="155">
        <v>0</v>
      </c>
      <c r="AA598" s="158"/>
      <c r="AB598" s="157">
        <v>0</v>
      </c>
      <c r="AC598" s="157">
        <v>0</v>
      </c>
      <c r="AD598" s="155">
        <v>0</v>
      </c>
      <c r="AE598" s="155">
        <v>0</v>
      </c>
      <c r="AF598" s="155">
        <v>0</v>
      </c>
      <c r="AG598" s="159"/>
    </row>
    <row r="599" spans="1:33" ht="12.6" customHeight="1" x14ac:dyDescent="0.25">
      <c r="A599" s="104">
        <v>483</v>
      </c>
      <c r="B599" s="102">
        <v>483239760</v>
      </c>
      <c r="C599" s="103" t="s">
        <v>532</v>
      </c>
      <c r="D599" s="104">
        <v>239</v>
      </c>
      <c r="E599" s="103" t="s">
        <v>271</v>
      </c>
      <c r="F599" s="104">
        <v>760</v>
      </c>
      <c r="G599" s="161" t="s">
        <v>433</v>
      </c>
      <c r="H599" s="152"/>
      <c r="I599" s="153">
        <v>10991</v>
      </c>
      <c r="J599" s="153">
        <v>2829</v>
      </c>
      <c r="K599" s="153">
        <v>0</v>
      </c>
      <c r="L599" s="153">
        <v>937.65</v>
      </c>
      <c r="M599" s="153">
        <v>14757.65</v>
      </c>
      <c r="N599" s="152"/>
      <c r="O599" s="154">
        <v>42</v>
      </c>
      <c r="P599" s="155">
        <v>580440</v>
      </c>
      <c r="Q599" s="155">
        <v>0</v>
      </c>
      <c r="R599" s="155">
        <v>0</v>
      </c>
      <c r="S599" s="155">
        <v>39396</v>
      </c>
      <c r="T599" s="112">
        <v>619878</v>
      </c>
      <c r="U599" s="156"/>
      <c r="V599" s="157">
        <v>0</v>
      </c>
      <c r="W599" s="155">
        <v>0</v>
      </c>
      <c r="X599" s="155">
        <v>0.09</v>
      </c>
      <c r="Y599" s="155">
        <v>3.2318369097065758E-2</v>
      </c>
      <c r="Z599" s="155">
        <v>0</v>
      </c>
      <c r="AA599" s="158"/>
      <c r="AB599" s="157">
        <v>0</v>
      </c>
      <c r="AC599" s="157">
        <v>0</v>
      </c>
      <c r="AD599" s="155">
        <v>0</v>
      </c>
      <c r="AE599" s="155">
        <v>0</v>
      </c>
      <c r="AF599" s="155">
        <v>0</v>
      </c>
      <c r="AG599" s="159"/>
    </row>
    <row r="600" spans="1:33" ht="12.6" customHeight="1" x14ac:dyDescent="0.25">
      <c r="A600" s="104">
        <v>483</v>
      </c>
      <c r="B600" s="102">
        <v>483239780</v>
      </c>
      <c r="C600" s="103" t="s">
        <v>532</v>
      </c>
      <c r="D600" s="104">
        <v>239</v>
      </c>
      <c r="E600" s="103" t="s">
        <v>271</v>
      </c>
      <c r="F600" s="104">
        <v>780</v>
      </c>
      <c r="G600" s="161" t="s">
        <v>443</v>
      </c>
      <c r="H600" s="152"/>
      <c r="I600" s="153">
        <v>10752.450832366469</v>
      </c>
      <c r="J600" s="153">
        <v>2158</v>
      </c>
      <c r="K600" s="153">
        <v>0</v>
      </c>
      <c r="L600" s="153">
        <v>937.65</v>
      </c>
      <c r="M600" s="153">
        <v>13848.100832366468</v>
      </c>
      <c r="N600" s="152"/>
      <c r="O600" s="154">
        <v>1</v>
      </c>
      <c r="P600" s="155">
        <v>12910</v>
      </c>
      <c r="Q600" s="155">
        <v>0</v>
      </c>
      <c r="R600" s="155">
        <v>0</v>
      </c>
      <c r="S600" s="155">
        <v>938</v>
      </c>
      <c r="T600" s="112">
        <v>13849</v>
      </c>
      <c r="U600" s="156"/>
      <c r="V600" s="157">
        <v>0</v>
      </c>
      <c r="W600" s="155">
        <v>0</v>
      </c>
      <c r="X600" s="155">
        <v>0.09</v>
      </c>
      <c r="Y600" s="155">
        <v>1.3015199757100769E-2</v>
      </c>
      <c r="Z600" s="155">
        <v>0</v>
      </c>
      <c r="AA600" s="158"/>
      <c r="AB600" s="157">
        <v>0</v>
      </c>
      <c r="AC600" s="157">
        <v>0</v>
      </c>
      <c r="AD600" s="155">
        <v>0</v>
      </c>
      <c r="AE600" s="155">
        <v>0</v>
      </c>
      <c r="AF600" s="155">
        <v>0</v>
      </c>
      <c r="AG600" s="159"/>
    </row>
    <row r="601" spans="1:33" ht="12.6" customHeight="1" x14ac:dyDescent="0.25">
      <c r="A601" s="104">
        <v>484</v>
      </c>
      <c r="B601" s="102">
        <v>484035018</v>
      </c>
      <c r="C601" s="103" t="s">
        <v>533</v>
      </c>
      <c r="D601" s="104">
        <v>35</v>
      </c>
      <c r="E601" s="103" t="s">
        <v>67</v>
      </c>
      <c r="F601" s="104">
        <v>18</v>
      </c>
      <c r="G601" s="161" t="s">
        <v>50</v>
      </c>
      <c r="H601" s="152"/>
      <c r="I601" s="153">
        <v>11904</v>
      </c>
      <c r="J601" s="153">
        <v>7412</v>
      </c>
      <c r="K601" s="153">
        <v>0</v>
      </c>
      <c r="L601" s="153">
        <v>937.65</v>
      </c>
      <c r="M601" s="153">
        <v>20253.650000000001</v>
      </c>
      <c r="N601" s="152"/>
      <c r="O601" s="154">
        <v>1</v>
      </c>
      <c r="P601" s="155">
        <v>19316</v>
      </c>
      <c r="Q601" s="155">
        <v>0</v>
      </c>
      <c r="R601" s="155">
        <v>0</v>
      </c>
      <c r="S601" s="155">
        <v>938</v>
      </c>
      <c r="T601" s="112">
        <v>20255</v>
      </c>
      <c r="U601" s="156"/>
      <c r="V601" s="157">
        <v>0</v>
      </c>
      <c r="W601" s="155">
        <v>0</v>
      </c>
      <c r="X601" s="155">
        <v>0.09</v>
      </c>
      <c r="Y601" s="155">
        <v>2.6082479157529256E-2</v>
      </c>
      <c r="Z601" s="155">
        <v>0</v>
      </c>
      <c r="AA601" s="158"/>
      <c r="AB601" s="157">
        <v>0</v>
      </c>
      <c r="AC601" s="157">
        <v>0</v>
      </c>
      <c r="AD601" s="155">
        <v>0</v>
      </c>
      <c r="AE601" s="155">
        <v>0</v>
      </c>
      <c r="AF601" s="155">
        <v>0</v>
      </c>
      <c r="AG601" s="159"/>
    </row>
    <row r="602" spans="1:33" ht="12.6" customHeight="1" x14ac:dyDescent="0.25">
      <c r="A602" s="104">
        <v>484</v>
      </c>
      <c r="B602" s="102">
        <v>484035035</v>
      </c>
      <c r="C602" s="103" t="s">
        <v>533</v>
      </c>
      <c r="D602" s="104">
        <v>35</v>
      </c>
      <c r="E602" s="103" t="s">
        <v>67</v>
      </c>
      <c r="F602" s="104">
        <v>35</v>
      </c>
      <c r="G602" s="161" t="s">
        <v>67</v>
      </c>
      <c r="H602" s="152"/>
      <c r="I602" s="153">
        <v>13906</v>
      </c>
      <c r="J602" s="153">
        <v>4989</v>
      </c>
      <c r="K602" s="153">
        <v>0</v>
      </c>
      <c r="L602" s="153">
        <v>937.65</v>
      </c>
      <c r="M602" s="153">
        <v>19832.650000000001</v>
      </c>
      <c r="N602" s="152"/>
      <c r="O602" s="154">
        <v>1532</v>
      </c>
      <c r="P602" s="155">
        <v>28947140</v>
      </c>
      <c r="Q602" s="155">
        <v>0</v>
      </c>
      <c r="R602" s="155">
        <v>0</v>
      </c>
      <c r="S602" s="155">
        <v>1437016</v>
      </c>
      <c r="T602" s="112">
        <v>30385688</v>
      </c>
      <c r="U602" s="156"/>
      <c r="V602" s="157">
        <v>0</v>
      </c>
      <c r="W602" s="155">
        <v>0</v>
      </c>
      <c r="X602" s="155">
        <v>0.09</v>
      </c>
      <c r="Y602" s="155">
        <v>0.15529279493918327</v>
      </c>
      <c r="Z602" s="155">
        <v>0</v>
      </c>
      <c r="AA602" s="158"/>
      <c r="AB602" s="157">
        <v>0</v>
      </c>
      <c r="AC602" s="157">
        <v>0</v>
      </c>
      <c r="AD602" s="155">
        <v>0</v>
      </c>
      <c r="AE602" s="155">
        <v>0</v>
      </c>
      <c r="AF602" s="155">
        <v>0</v>
      </c>
      <c r="AG602" s="159"/>
    </row>
    <row r="603" spans="1:33" ht="12.6" customHeight="1" x14ac:dyDescent="0.25">
      <c r="A603" s="104">
        <v>484</v>
      </c>
      <c r="B603" s="102">
        <v>484035040</v>
      </c>
      <c r="C603" s="103" t="s">
        <v>533</v>
      </c>
      <c r="D603" s="104">
        <v>35</v>
      </c>
      <c r="E603" s="103" t="s">
        <v>67</v>
      </c>
      <c r="F603" s="104">
        <v>40</v>
      </c>
      <c r="G603" s="161" t="s">
        <v>72</v>
      </c>
      <c r="H603" s="152"/>
      <c r="I603" s="153">
        <v>16825</v>
      </c>
      <c r="J603" s="153">
        <v>4367</v>
      </c>
      <c r="K603" s="153">
        <v>0</v>
      </c>
      <c r="L603" s="153">
        <v>937.65</v>
      </c>
      <c r="M603" s="153">
        <v>22129.65</v>
      </c>
      <c r="N603" s="152"/>
      <c r="O603" s="154">
        <v>1</v>
      </c>
      <c r="P603" s="155">
        <v>21192</v>
      </c>
      <c r="Q603" s="155">
        <v>0</v>
      </c>
      <c r="R603" s="155">
        <v>0</v>
      </c>
      <c r="S603" s="155">
        <v>938</v>
      </c>
      <c r="T603" s="112">
        <v>22131</v>
      </c>
      <c r="U603" s="156"/>
      <c r="V603" s="157">
        <v>0</v>
      </c>
      <c r="W603" s="155">
        <v>0</v>
      </c>
      <c r="X603" s="155">
        <v>0.09</v>
      </c>
      <c r="Y603" s="155">
        <v>3.5085707126397579E-3</v>
      </c>
      <c r="Z603" s="155">
        <v>0</v>
      </c>
      <c r="AA603" s="158"/>
      <c r="AB603" s="157">
        <v>0</v>
      </c>
      <c r="AC603" s="157">
        <v>0</v>
      </c>
      <c r="AD603" s="155">
        <v>0</v>
      </c>
      <c r="AE603" s="155">
        <v>0</v>
      </c>
      <c r="AF603" s="155">
        <v>0</v>
      </c>
      <c r="AG603" s="159"/>
    </row>
    <row r="604" spans="1:33" ht="12.6" customHeight="1" x14ac:dyDescent="0.25">
      <c r="A604" s="104">
        <v>484</v>
      </c>
      <c r="B604" s="102">
        <v>484035044</v>
      </c>
      <c r="C604" s="103" t="s">
        <v>533</v>
      </c>
      <c r="D604" s="104">
        <v>35</v>
      </c>
      <c r="E604" s="103" t="s">
        <v>67</v>
      </c>
      <c r="F604" s="104">
        <v>44</v>
      </c>
      <c r="G604" s="161" t="s">
        <v>76</v>
      </c>
      <c r="H604" s="152"/>
      <c r="I604" s="153">
        <v>10574</v>
      </c>
      <c r="J604" s="153">
        <v>45</v>
      </c>
      <c r="K604" s="153">
        <v>0</v>
      </c>
      <c r="L604" s="153">
        <v>937.65</v>
      </c>
      <c r="M604" s="153">
        <v>11556.65</v>
      </c>
      <c r="N604" s="152"/>
      <c r="O604" s="154">
        <v>4</v>
      </c>
      <c r="P604" s="155">
        <v>42476</v>
      </c>
      <c r="Q604" s="155">
        <v>0</v>
      </c>
      <c r="R604" s="155">
        <v>0</v>
      </c>
      <c r="S604" s="155">
        <v>3752</v>
      </c>
      <c r="T604" s="112">
        <v>46232</v>
      </c>
      <c r="U604" s="156"/>
      <c r="V604" s="157">
        <v>0</v>
      </c>
      <c r="W604" s="155">
        <v>0</v>
      </c>
      <c r="X604" s="155">
        <v>0.09</v>
      </c>
      <c r="Y604" s="155">
        <v>6.5659390812220414E-2</v>
      </c>
      <c r="Z604" s="155">
        <v>0</v>
      </c>
      <c r="AA604" s="158"/>
      <c r="AB604" s="157">
        <v>0</v>
      </c>
      <c r="AC604" s="157">
        <v>0</v>
      </c>
      <c r="AD604" s="155">
        <v>0</v>
      </c>
      <c r="AE604" s="155">
        <v>0</v>
      </c>
      <c r="AF604" s="155">
        <v>0</v>
      </c>
      <c r="AG604" s="159"/>
    </row>
    <row r="605" spans="1:33" ht="12.6" customHeight="1" x14ac:dyDescent="0.25">
      <c r="A605" s="104">
        <v>484</v>
      </c>
      <c r="B605" s="102">
        <v>484035046</v>
      </c>
      <c r="C605" s="103" t="s">
        <v>533</v>
      </c>
      <c r="D605" s="104">
        <v>35</v>
      </c>
      <c r="E605" s="103" t="s">
        <v>67</v>
      </c>
      <c r="F605" s="104">
        <v>46</v>
      </c>
      <c r="G605" s="161" t="s">
        <v>78</v>
      </c>
      <c r="H605" s="152"/>
      <c r="I605" s="153">
        <v>10758.161659638534</v>
      </c>
      <c r="J605" s="153">
        <v>8556</v>
      </c>
      <c r="K605" s="153">
        <v>0</v>
      </c>
      <c r="L605" s="153">
        <v>937.65</v>
      </c>
      <c r="M605" s="153">
        <v>20251.811659638537</v>
      </c>
      <c r="N605" s="152"/>
      <c r="O605" s="154">
        <v>1</v>
      </c>
      <c r="P605" s="155">
        <v>19314</v>
      </c>
      <c r="Q605" s="155">
        <v>0</v>
      </c>
      <c r="R605" s="155">
        <v>0</v>
      </c>
      <c r="S605" s="155">
        <v>938</v>
      </c>
      <c r="T605" s="112">
        <v>20253</v>
      </c>
      <c r="U605" s="156"/>
      <c r="V605" s="157">
        <v>0</v>
      </c>
      <c r="W605" s="155">
        <v>0</v>
      </c>
      <c r="X605" s="155">
        <v>0.09</v>
      </c>
      <c r="Y605" s="155">
        <v>3.0566399638462213E-4</v>
      </c>
      <c r="Z605" s="155">
        <v>0</v>
      </c>
      <c r="AA605" s="158"/>
      <c r="AB605" s="157">
        <v>0</v>
      </c>
      <c r="AC605" s="157">
        <v>0</v>
      </c>
      <c r="AD605" s="155">
        <v>0</v>
      </c>
      <c r="AE605" s="155">
        <v>0</v>
      </c>
      <c r="AF605" s="155">
        <v>0</v>
      </c>
      <c r="AG605" s="159"/>
    </row>
    <row r="606" spans="1:33" ht="12.6" customHeight="1" x14ac:dyDescent="0.25">
      <c r="A606" s="104">
        <v>484</v>
      </c>
      <c r="B606" s="102">
        <v>484035050</v>
      </c>
      <c r="C606" s="103" t="s">
        <v>533</v>
      </c>
      <c r="D606" s="104">
        <v>35</v>
      </c>
      <c r="E606" s="103" t="s">
        <v>67</v>
      </c>
      <c r="F606" s="104">
        <v>50</v>
      </c>
      <c r="G606" s="161" t="s">
        <v>82</v>
      </c>
      <c r="H606" s="152"/>
      <c r="I606" s="153">
        <v>14283</v>
      </c>
      <c r="J606" s="153">
        <v>6277</v>
      </c>
      <c r="K606" s="153">
        <v>0</v>
      </c>
      <c r="L606" s="153">
        <v>937.65</v>
      </c>
      <c r="M606" s="153">
        <v>21497.65</v>
      </c>
      <c r="N606" s="152"/>
      <c r="O606" s="154">
        <v>1</v>
      </c>
      <c r="P606" s="155">
        <v>20560</v>
      </c>
      <c r="Q606" s="155">
        <v>0</v>
      </c>
      <c r="R606" s="155">
        <v>0</v>
      </c>
      <c r="S606" s="155">
        <v>938</v>
      </c>
      <c r="T606" s="112">
        <v>21499</v>
      </c>
      <c r="U606" s="156"/>
      <c r="V606" s="157">
        <v>0</v>
      </c>
      <c r="W606" s="155">
        <v>0</v>
      </c>
      <c r="X606" s="155">
        <v>0.09</v>
      </c>
      <c r="Y606" s="155">
        <v>4.099273548969517E-3</v>
      </c>
      <c r="Z606" s="155">
        <v>0</v>
      </c>
      <c r="AA606" s="158"/>
      <c r="AB606" s="157">
        <v>0</v>
      </c>
      <c r="AC606" s="157">
        <v>0</v>
      </c>
      <c r="AD606" s="155">
        <v>0</v>
      </c>
      <c r="AE606" s="155">
        <v>0</v>
      </c>
      <c r="AF606" s="155">
        <v>0</v>
      </c>
      <c r="AG606" s="159"/>
    </row>
    <row r="607" spans="1:33" ht="12.6" customHeight="1" x14ac:dyDescent="0.25">
      <c r="A607" s="104">
        <v>484</v>
      </c>
      <c r="B607" s="102">
        <v>484035057</v>
      </c>
      <c r="C607" s="103" t="s">
        <v>533</v>
      </c>
      <c r="D607" s="104">
        <v>35</v>
      </c>
      <c r="E607" s="103" t="s">
        <v>67</v>
      </c>
      <c r="F607" s="104">
        <v>57</v>
      </c>
      <c r="G607" s="161" t="s">
        <v>89</v>
      </c>
      <c r="H607" s="152"/>
      <c r="I607" s="153">
        <v>9361</v>
      </c>
      <c r="J607" s="153">
        <v>335</v>
      </c>
      <c r="K607" s="153">
        <v>0</v>
      </c>
      <c r="L607" s="153">
        <v>937.65</v>
      </c>
      <c r="M607" s="153">
        <v>10633.65</v>
      </c>
      <c r="N607" s="152"/>
      <c r="O607" s="154">
        <v>2</v>
      </c>
      <c r="P607" s="155">
        <v>19392</v>
      </c>
      <c r="Q607" s="155">
        <v>0</v>
      </c>
      <c r="R607" s="155">
        <v>0</v>
      </c>
      <c r="S607" s="155">
        <v>1876</v>
      </c>
      <c r="T607" s="112">
        <v>21270</v>
      </c>
      <c r="U607" s="156"/>
      <c r="V607" s="157">
        <v>0</v>
      </c>
      <c r="W607" s="155">
        <v>0</v>
      </c>
      <c r="X607" s="155">
        <v>0.09</v>
      </c>
      <c r="Y607" s="155">
        <v>0.13343791558770274</v>
      </c>
      <c r="Z607" s="155">
        <v>0</v>
      </c>
      <c r="AA607" s="158"/>
      <c r="AB607" s="157">
        <v>0</v>
      </c>
      <c r="AC607" s="157">
        <v>0</v>
      </c>
      <c r="AD607" s="155">
        <v>0</v>
      </c>
      <c r="AE607" s="155">
        <v>0</v>
      </c>
      <c r="AF607" s="155">
        <v>0</v>
      </c>
      <c r="AG607" s="159"/>
    </row>
    <row r="608" spans="1:33" ht="12.6" customHeight="1" x14ac:dyDescent="0.25">
      <c r="A608" s="104">
        <v>484</v>
      </c>
      <c r="B608" s="102">
        <v>484035073</v>
      </c>
      <c r="C608" s="103" t="s">
        <v>533</v>
      </c>
      <c r="D608" s="104">
        <v>35</v>
      </c>
      <c r="E608" s="103" t="s">
        <v>67</v>
      </c>
      <c r="F608" s="104">
        <v>73</v>
      </c>
      <c r="G608" s="161" t="s">
        <v>105</v>
      </c>
      <c r="H608" s="152"/>
      <c r="I608" s="153">
        <v>11312.126870607293</v>
      </c>
      <c r="J608" s="153">
        <v>7419</v>
      </c>
      <c r="K608" s="153">
        <v>0</v>
      </c>
      <c r="L608" s="153">
        <v>937.65</v>
      </c>
      <c r="M608" s="153">
        <v>19668.776870607297</v>
      </c>
      <c r="N608" s="152"/>
      <c r="O608" s="154">
        <v>3</v>
      </c>
      <c r="P608" s="155">
        <v>56193</v>
      </c>
      <c r="Q608" s="155">
        <v>0</v>
      </c>
      <c r="R608" s="155">
        <v>0</v>
      </c>
      <c r="S608" s="155">
        <v>2814</v>
      </c>
      <c r="T608" s="112">
        <v>59010</v>
      </c>
      <c r="U608" s="156"/>
      <c r="V608" s="157">
        <v>0</v>
      </c>
      <c r="W608" s="155">
        <v>0</v>
      </c>
      <c r="X608" s="155">
        <v>0.09</v>
      </c>
      <c r="Y608" s="155">
        <v>1.0550246967972254E-2</v>
      </c>
      <c r="Z608" s="155">
        <v>0</v>
      </c>
      <c r="AA608" s="158"/>
      <c r="AB608" s="157">
        <v>0</v>
      </c>
      <c r="AC608" s="157">
        <v>0</v>
      </c>
      <c r="AD608" s="155">
        <v>0</v>
      </c>
      <c r="AE608" s="155">
        <v>0</v>
      </c>
      <c r="AF608" s="155">
        <v>0</v>
      </c>
      <c r="AG608" s="159"/>
    </row>
    <row r="609" spans="1:33" ht="12.6" customHeight="1" x14ac:dyDescent="0.25">
      <c r="A609" s="104">
        <v>484</v>
      </c>
      <c r="B609" s="102">
        <v>484035093</v>
      </c>
      <c r="C609" s="103" t="s">
        <v>533</v>
      </c>
      <c r="D609" s="104">
        <v>35</v>
      </c>
      <c r="E609" s="103" t="s">
        <v>67</v>
      </c>
      <c r="F609" s="104">
        <v>93</v>
      </c>
      <c r="G609" s="161" t="s">
        <v>125</v>
      </c>
      <c r="H609" s="152"/>
      <c r="I609" s="153">
        <v>9361</v>
      </c>
      <c r="J609" s="153">
        <v>375</v>
      </c>
      <c r="K609" s="153">
        <v>0</v>
      </c>
      <c r="L609" s="153">
        <v>937.65</v>
      </c>
      <c r="M609" s="153">
        <v>10673.65</v>
      </c>
      <c r="N609" s="152"/>
      <c r="O609" s="154">
        <v>1</v>
      </c>
      <c r="P609" s="155">
        <v>9736</v>
      </c>
      <c r="Q609" s="155">
        <v>0</v>
      </c>
      <c r="R609" s="155">
        <v>0</v>
      </c>
      <c r="S609" s="155">
        <v>938</v>
      </c>
      <c r="T609" s="112">
        <v>10675</v>
      </c>
      <c r="U609" s="156"/>
      <c r="V609" s="157">
        <v>0</v>
      </c>
      <c r="W609" s="155">
        <v>0</v>
      </c>
      <c r="X609" s="155">
        <v>0.09</v>
      </c>
      <c r="Y609" s="155">
        <v>7.5367734393470748E-2</v>
      </c>
      <c r="Z609" s="155">
        <v>0</v>
      </c>
      <c r="AA609" s="158"/>
      <c r="AB609" s="157">
        <v>0</v>
      </c>
      <c r="AC609" s="157">
        <v>0</v>
      </c>
      <c r="AD609" s="155">
        <v>0</v>
      </c>
      <c r="AE609" s="155">
        <v>0</v>
      </c>
      <c r="AF609" s="155">
        <v>0</v>
      </c>
      <c r="AG609" s="159"/>
    </row>
    <row r="610" spans="1:33" ht="12.6" customHeight="1" x14ac:dyDescent="0.25">
      <c r="A610" s="104">
        <v>484</v>
      </c>
      <c r="B610" s="102">
        <v>484035095</v>
      </c>
      <c r="C610" s="103" t="s">
        <v>533</v>
      </c>
      <c r="D610" s="104">
        <v>35</v>
      </c>
      <c r="E610" s="103" t="s">
        <v>67</v>
      </c>
      <c r="F610" s="104">
        <v>95</v>
      </c>
      <c r="G610" s="161" t="s">
        <v>127</v>
      </c>
      <c r="H610" s="152"/>
      <c r="I610" s="153">
        <v>13523.922462156292</v>
      </c>
      <c r="J610" s="153">
        <v>2</v>
      </c>
      <c r="K610" s="153">
        <v>0</v>
      </c>
      <c r="L610" s="153">
        <v>937.65</v>
      </c>
      <c r="M610" s="153">
        <v>14463.572462156291</v>
      </c>
      <c r="N610" s="152"/>
      <c r="O610" s="154">
        <v>1</v>
      </c>
      <c r="P610" s="155">
        <v>13526</v>
      </c>
      <c r="Q610" s="155">
        <v>0</v>
      </c>
      <c r="R610" s="155">
        <v>0</v>
      </c>
      <c r="S610" s="155">
        <v>938</v>
      </c>
      <c r="T610" s="112">
        <v>14465</v>
      </c>
      <c r="U610" s="156"/>
      <c r="V610" s="157">
        <v>0</v>
      </c>
      <c r="W610" s="155">
        <v>0</v>
      </c>
      <c r="X610" s="155">
        <v>0.09</v>
      </c>
      <c r="Y610" s="155">
        <v>0.13279483489007637</v>
      </c>
      <c r="Z610" s="155">
        <v>0</v>
      </c>
      <c r="AA610" s="158"/>
      <c r="AB610" s="157">
        <v>0</v>
      </c>
      <c r="AC610" s="157">
        <v>0</v>
      </c>
      <c r="AD610" s="155">
        <v>0</v>
      </c>
      <c r="AE610" s="155">
        <v>0</v>
      </c>
      <c r="AF610" s="155">
        <v>0</v>
      </c>
      <c r="AG610" s="159"/>
    </row>
    <row r="611" spans="1:33" ht="12.6" customHeight="1" x14ac:dyDescent="0.25">
      <c r="A611" s="104">
        <v>484</v>
      </c>
      <c r="B611" s="102">
        <v>484035097</v>
      </c>
      <c r="C611" s="103" t="s">
        <v>533</v>
      </c>
      <c r="D611" s="104">
        <v>35</v>
      </c>
      <c r="E611" s="103" t="s">
        <v>67</v>
      </c>
      <c r="F611" s="104">
        <v>97</v>
      </c>
      <c r="G611" s="161" t="s">
        <v>129</v>
      </c>
      <c r="H611" s="152"/>
      <c r="I611" s="153">
        <v>12986.041569496731</v>
      </c>
      <c r="J611" s="153">
        <v>0</v>
      </c>
      <c r="K611" s="153">
        <v>0</v>
      </c>
      <c r="L611" s="153">
        <v>937.65</v>
      </c>
      <c r="M611" s="153">
        <v>13923.69156949673</v>
      </c>
      <c r="N611" s="152"/>
      <c r="O611" s="154">
        <v>1</v>
      </c>
      <c r="P611" s="155">
        <v>12986</v>
      </c>
      <c r="Q611" s="155">
        <v>0</v>
      </c>
      <c r="R611" s="155">
        <v>0</v>
      </c>
      <c r="S611" s="155">
        <v>938</v>
      </c>
      <c r="T611" s="112">
        <v>13925</v>
      </c>
      <c r="U611" s="156"/>
      <c r="V611" s="157">
        <v>0</v>
      </c>
      <c r="W611" s="155">
        <v>0</v>
      </c>
      <c r="X611" s="155">
        <v>0.09</v>
      </c>
      <c r="Y611" s="155">
        <v>3.5448163931811508E-2</v>
      </c>
      <c r="Z611" s="155">
        <v>0</v>
      </c>
      <c r="AA611" s="158"/>
      <c r="AB611" s="157">
        <v>0</v>
      </c>
      <c r="AC611" s="157">
        <v>0</v>
      </c>
      <c r="AD611" s="155">
        <v>0</v>
      </c>
      <c r="AE611" s="155">
        <v>0</v>
      </c>
      <c r="AF611" s="155">
        <v>0</v>
      </c>
      <c r="AG611" s="159"/>
    </row>
    <row r="612" spans="1:33" ht="12.6" customHeight="1" x14ac:dyDescent="0.25">
      <c r="A612" s="104">
        <v>484</v>
      </c>
      <c r="B612" s="102">
        <v>484035133</v>
      </c>
      <c r="C612" s="103" t="s">
        <v>533</v>
      </c>
      <c r="D612" s="104">
        <v>35</v>
      </c>
      <c r="E612" s="103" t="s">
        <v>67</v>
      </c>
      <c r="F612" s="104">
        <v>133</v>
      </c>
      <c r="G612" s="161" t="s">
        <v>165</v>
      </c>
      <c r="H612" s="152"/>
      <c r="I612" s="153">
        <v>11303</v>
      </c>
      <c r="J612" s="153">
        <v>2222</v>
      </c>
      <c r="K612" s="153">
        <v>0</v>
      </c>
      <c r="L612" s="153">
        <v>937.65</v>
      </c>
      <c r="M612" s="153">
        <v>14462.65</v>
      </c>
      <c r="N612" s="152"/>
      <c r="O612" s="154">
        <v>2</v>
      </c>
      <c r="P612" s="155">
        <v>27050</v>
      </c>
      <c r="Q612" s="155">
        <v>0</v>
      </c>
      <c r="R612" s="155">
        <v>0</v>
      </c>
      <c r="S612" s="155">
        <v>1876</v>
      </c>
      <c r="T612" s="112">
        <v>28928</v>
      </c>
      <c r="U612" s="156"/>
      <c r="V612" s="157">
        <v>0</v>
      </c>
      <c r="W612" s="155">
        <v>0</v>
      </c>
      <c r="X612" s="155">
        <v>0.09</v>
      </c>
      <c r="Y612" s="155">
        <v>3.1598145961991744E-2</v>
      </c>
      <c r="Z612" s="155">
        <v>0</v>
      </c>
      <c r="AA612" s="158"/>
      <c r="AB612" s="157">
        <v>0</v>
      </c>
      <c r="AC612" s="157">
        <v>0</v>
      </c>
      <c r="AD612" s="155">
        <v>0</v>
      </c>
      <c r="AE612" s="155">
        <v>0</v>
      </c>
      <c r="AF612" s="155">
        <v>0</v>
      </c>
      <c r="AG612" s="159"/>
    </row>
    <row r="613" spans="1:33" ht="12.6" customHeight="1" x14ac:dyDescent="0.25">
      <c r="A613" s="104">
        <v>484</v>
      </c>
      <c r="B613" s="102">
        <v>484035239</v>
      </c>
      <c r="C613" s="103" t="s">
        <v>533</v>
      </c>
      <c r="D613" s="104">
        <v>35</v>
      </c>
      <c r="E613" s="103" t="s">
        <v>67</v>
      </c>
      <c r="F613" s="104">
        <v>239</v>
      </c>
      <c r="G613" s="161" t="s">
        <v>271</v>
      </c>
      <c r="H613" s="152"/>
      <c r="I613" s="153">
        <v>14650</v>
      </c>
      <c r="J613" s="153">
        <v>6297</v>
      </c>
      <c r="K613" s="153">
        <v>0</v>
      </c>
      <c r="L613" s="153">
        <v>937.65</v>
      </c>
      <c r="M613" s="153">
        <v>21884.65</v>
      </c>
      <c r="N613" s="152"/>
      <c r="O613" s="154">
        <v>1</v>
      </c>
      <c r="P613" s="155">
        <v>20947</v>
      </c>
      <c r="Q613" s="155">
        <v>0</v>
      </c>
      <c r="R613" s="155">
        <v>0</v>
      </c>
      <c r="S613" s="155">
        <v>938</v>
      </c>
      <c r="T613" s="112">
        <v>21886</v>
      </c>
      <c r="U613" s="156"/>
      <c r="V613" s="157">
        <v>0</v>
      </c>
      <c r="W613" s="155">
        <v>0</v>
      </c>
      <c r="X613" s="155">
        <v>0.09</v>
      </c>
      <c r="Y613" s="155">
        <v>6.2934485633281287E-2</v>
      </c>
      <c r="Z613" s="155">
        <v>0</v>
      </c>
      <c r="AA613" s="158"/>
      <c r="AB613" s="157">
        <v>0</v>
      </c>
      <c r="AC613" s="157">
        <v>0</v>
      </c>
      <c r="AD613" s="155">
        <v>0</v>
      </c>
      <c r="AE613" s="155">
        <v>0</v>
      </c>
      <c r="AF613" s="155">
        <v>0</v>
      </c>
      <c r="AG613" s="159"/>
    </row>
    <row r="614" spans="1:33" ht="12.6" customHeight="1" x14ac:dyDescent="0.25">
      <c r="A614" s="104">
        <v>484</v>
      </c>
      <c r="B614" s="102">
        <v>484035243</v>
      </c>
      <c r="C614" s="103" t="s">
        <v>533</v>
      </c>
      <c r="D614" s="104">
        <v>35</v>
      </c>
      <c r="E614" s="103" t="s">
        <v>67</v>
      </c>
      <c r="F614" s="104">
        <v>243</v>
      </c>
      <c r="G614" s="161" t="s">
        <v>275</v>
      </c>
      <c r="H614" s="152"/>
      <c r="I614" s="153">
        <v>13093</v>
      </c>
      <c r="J614" s="153">
        <v>3095</v>
      </c>
      <c r="K614" s="153">
        <v>0</v>
      </c>
      <c r="L614" s="153">
        <v>937.65</v>
      </c>
      <c r="M614" s="153">
        <v>17125.650000000001</v>
      </c>
      <c r="N614" s="152"/>
      <c r="O614" s="154">
        <v>3</v>
      </c>
      <c r="P614" s="155">
        <v>48564</v>
      </c>
      <c r="Q614" s="155">
        <v>0</v>
      </c>
      <c r="R614" s="155">
        <v>0</v>
      </c>
      <c r="S614" s="155">
        <v>2814</v>
      </c>
      <c r="T614" s="112">
        <v>51381</v>
      </c>
      <c r="U614" s="156"/>
      <c r="V614" s="157">
        <v>0</v>
      </c>
      <c r="W614" s="155">
        <v>0</v>
      </c>
      <c r="X614" s="155">
        <v>0.09</v>
      </c>
      <c r="Y614" s="155">
        <v>5.231940623182595E-3</v>
      </c>
      <c r="Z614" s="155">
        <v>0</v>
      </c>
      <c r="AA614" s="158"/>
      <c r="AB614" s="157">
        <v>0</v>
      </c>
      <c r="AC614" s="157">
        <v>0</v>
      </c>
      <c r="AD614" s="155">
        <v>0</v>
      </c>
      <c r="AE614" s="155">
        <v>0</v>
      </c>
      <c r="AF614" s="155">
        <v>0</v>
      </c>
      <c r="AG614" s="159"/>
    </row>
    <row r="615" spans="1:33" ht="12.6" customHeight="1" x14ac:dyDescent="0.25">
      <c r="A615" s="104">
        <v>484</v>
      </c>
      <c r="B615" s="102">
        <v>484035244</v>
      </c>
      <c r="C615" s="103" t="s">
        <v>533</v>
      </c>
      <c r="D615" s="104">
        <v>35</v>
      </c>
      <c r="E615" s="103" t="s">
        <v>67</v>
      </c>
      <c r="F615" s="104">
        <v>244</v>
      </c>
      <c r="G615" s="161" t="s">
        <v>276</v>
      </c>
      <c r="H615" s="152"/>
      <c r="I615" s="153">
        <v>13275</v>
      </c>
      <c r="J615" s="153">
        <v>4949</v>
      </c>
      <c r="K615" s="153">
        <v>0</v>
      </c>
      <c r="L615" s="153">
        <v>937.65</v>
      </c>
      <c r="M615" s="153">
        <v>19161.650000000001</v>
      </c>
      <c r="N615" s="152"/>
      <c r="O615" s="154">
        <v>10</v>
      </c>
      <c r="P615" s="155">
        <v>182240</v>
      </c>
      <c r="Q615" s="155">
        <v>0</v>
      </c>
      <c r="R615" s="155">
        <v>0</v>
      </c>
      <c r="S615" s="155">
        <v>9380</v>
      </c>
      <c r="T615" s="112">
        <v>191630</v>
      </c>
      <c r="U615" s="156"/>
      <c r="V615" s="157">
        <v>0</v>
      </c>
      <c r="W615" s="155">
        <v>0</v>
      </c>
      <c r="X615" s="155">
        <v>0.09</v>
      </c>
      <c r="Y615" s="155">
        <v>0.11956945299035214</v>
      </c>
      <c r="Z615" s="155">
        <v>0</v>
      </c>
      <c r="AA615" s="158"/>
      <c r="AB615" s="157">
        <v>0</v>
      </c>
      <c r="AC615" s="157">
        <v>0</v>
      </c>
      <c r="AD615" s="155">
        <v>0</v>
      </c>
      <c r="AE615" s="155">
        <v>0</v>
      </c>
      <c r="AF615" s="155">
        <v>0</v>
      </c>
      <c r="AG615" s="159"/>
    </row>
    <row r="616" spans="1:33" ht="12.6" customHeight="1" x14ac:dyDescent="0.25">
      <c r="A616" s="104">
        <v>484</v>
      </c>
      <c r="B616" s="102">
        <v>484035285</v>
      </c>
      <c r="C616" s="103" t="s">
        <v>533</v>
      </c>
      <c r="D616" s="104">
        <v>35</v>
      </c>
      <c r="E616" s="103" t="s">
        <v>67</v>
      </c>
      <c r="F616" s="104">
        <v>285</v>
      </c>
      <c r="G616" s="161" t="s">
        <v>317</v>
      </c>
      <c r="H616" s="152"/>
      <c r="I616" s="153">
        <v>11688.430466808875</v>
      </c>
      <c r="J616" s="153">
        <v>3328</v>
      </c>
      <c r="K616" s="153">
        <v>0</v>
      </c>
      <c r="L616" s="153">
        <v>937.65</v>
      </c>
      <c r="M616" s="153">
        <v>15954.080466808875</v>
      </c>
      <c r="N616" s="152"/>
      <c r="O616" s="154">
        <v>3</v>
      </c>
      <c r="P616" s="155">
        <v>45048</v>
      </c>
      <c r="Q616" s="155">
        <v>0</v>
      </c>
      <c r="R616" s="155">
        <v>0</v>
      </c>
      <c r="S616" s="155">
        <v>2814</v>
      </c>
      <c r="T616" s="112">
        <v>47865</v>
      </c>
      <c r="U616" s="156"/>
      <c r="V616" s="157">
        <v>0</v>
      </c>
      <c r="W616" s="155">
        <v>0</v>
      </c>
      <c r="X616" s="155">
        <v>0.09</v>
      </c>
      <c r="Y616" s="155">
        <v>3.7068308493911219E-2</v>
      </c>
      <c r="Z616" s="155">
        <v>0</v>
      </c>
      <c r="AA616" s="158"/>
      <c r="AB616" s="157">
        <v>0</v>
      </c>
      <c r="AC616" s="157">
        <v>0</v>
      </c>
      <c r="AD616" s="155">
        <v>0</v>
      </c>
      <c r="AE616" s="155">
        <v>0</v>
      </c>
      <c r="AF616" s="155">
        <v>0</v>
      </c>
      <c r="AG616" s="159"/>
    </row>
    <row r="617" spans="1:33" ht="12.6" customHeight="1" x14ac:dyDescent="0.25">
      <c r="A617" s="104">
        <v>484</v>
      </c>
      <c r="B617" s="102">
        <v>484035307</v>
      </c>
      <c r="C617" s="103" t="s">
        <v>533</v>
      </c>
      <c r="D617" s="104">
        <v>35</v>
      </c>
      <c r="E617" s="103" t="s">
        <v>67</v>
      </c>
      <c r="F617" s="104">
        <v>307</v>
      </c>
      <c r="G617" s="161" t="s">
        <v>339</v>
      </c>
      <c r="H617" s="152"/>
      <c r="I617" s="153">
        <v>10709.427148722187</v>
      </c>
      <c r="J617" s="153">
        <v>4519</v>
      </c>
      <c r="K617" s="153">
        <v>0</v>
      </c>
      <c r="L617" s="153">
        <v>937.65</v>
      </c>
      <c r="M617" s="153">
        <v>16166.077148722186</v>
      </c>
      <c r="N617" s="152"/>
      <c r="O617" s="154">
        <v>1</v>
      </c>
      <c r="P617" s="155">
        <v>15228</v>
      </c>
      <c r="Q617" s="155">
        <v>0</v>
      </c>
      <c r="R617" s="155">
        <v>0</v>
      </c>
      <c r="S617" s="155">
        <v>938</v>
      </c>
      <c r="T617" s="112">
        <v>16167</v>
      </c>
      <c r="U617" s="156"/>
      <c r="V617" s="157">
        <v>0</v>
      </c>
      <c r="W617" s="155">
        <v>0</v>
      </c>
      <c r="X617" s="155">
        <v>0.09</v>
      </c>
      <c r="Y617" s="155">
        <v>1.1611837162720424E-2</v>
      </c>
      <c r="Z617" s="155">
        <v>0</v>
      </c>
      <c r="AA617" s="158"/>
      <c r="AB617" s="157">
        <v>0</v>
      </c>
      <c r="AC617" s="157">
        <v>0</v>
      </c>
      <c r="AD617" s="155">
        <v>0</v>
      </c>
      <c r="AE617" s="155">
        <v>0</v>
      </c>
      <c r="AF617" s="155">
        <v>0</v>
      </c>
      <c r="AG617" s="159"/>
    </row>
    <row r="618" spans="1:33" ht="12.6" customHeight="1" x14ac:dyDescent="0.25">
      <c r="A618" s="104">
        <v>485</v>
      </c>
      <c r="B618" s="102">
        <v>485258071</v>
      </c>
      <c r="C618" s="103" t="s">
        <v>534</v>
      </c>
      <c r="D618" s="104">
        <v>258</v>
      </c>
      <c r="E618" s="103" t="s">
        <v>290</v>
      </c>
      <c r="F618" s="104">
        <v>71</v>
      </c>
      <c r="G618" s="161" t="s">
        <v>103</v>
      </c>
      <c r="H618" s="152"/>
      <c r="I618" s="153">
        <v>11965</v>
      </c>
      <c r="J618" s="153">
        <v>5537</v>
      </c>
      <c r="K618" s="153">
        <v>0</v>
      </c>
      <c r="L618" s="153">
        <v>937.65</v>
      </c>
      <c r="M618" s="153">
        <v>18439.650000000001</v>
      </c>
      <c r="N618" s="152"/>
      <c r="O618" s="154">
        <v>1</v>
      </c>
      <c r="P618" s="155">
        <v>16972</v>
      </c>
      <c r="Q618" s="155">
        <v>0</v>
      </c>
      <c r="R618" s="155">
        <v>0</v>
      </c>
      <c r="S618" s="155">
        <v>909</v>
      </c>
      <c r="T618" s="112">
        <v>17882</v>
      </c>
      <c r="U618" s="156"/>
      <c r="V618" s="157">
        <v>3.0303030303030304E-2</v>
      </c>
      <c r="W618" s="155">
        <v>0</v>
      </c>
      <c r="X618" s="155">
        <v>0.09</v>
      </c>
      <c r="Y618" s="155">
        <v>2.7639370944965726E-3</v>
      </c>
      <c r="Z618" s="155">
        <v>0</v>
      </c>
      <c r="AA618" s="158"/>
      <c r="AB618" s="157">
        <v>0</v>
      </c>
      <c r="AC618" s="157">
        <v>0</v>
      </c>
      <c r="AD618" s="155">
        <v>0</v>
      </c>
      <c r="AE618" s="155">
        <v>0</v>
      </c>
      <c r="AF618" s="155">
        <v>0</v>
      </c>
      <c r="AG618" s="159"/>
    </row>
    <row r="619" spans="1:33" ht="12.6" customHeight="1" x14ac:dyDescent="0.25">
      <c r="A619" s="104">
        <v>485</v>
      </c>
      <c r="B619" s="102">
        <v>485258107</v>
      </c>
      <c r="C619" s="103" t="s">
        <v>534</v>
      </c>
      <c r="D619" s="104">
        <v>258</v>
      </c>
      <c r="E619" s="103" t="s">
        <v>290</v>
      </c>
      <c r="F619" s="104">
        <v>107</v>
      </c>
      <c r="G619" s="161" t="s">
        <v>139</v>
      </c>
      <c r="H619" s="152"/>
      <c r="I619" s="153">
        <v>10556</v>
      </c>
      <c r="J619" s="153">
        <v>3675</v>
      </c>
      <c r="K619" s="153">
        <v>0</v>
      </c>
      <c r="L619" s="153">
        <v>937.65</v>
      </c>
      <c r="M619" s="153">
        <v>15168.65</v>
      </c>
      <c r="N619" s="152"/>
      <c r="O619" s="154">
        <v>1</v>
      </c>
      <c r="P619" s="155">
        <v>13800</v>
      </c>
      <c r="Q619" s="155">
        <v>0</v>
      </c>
      <c r="R619" s="155">
        <v>0</v>
      </c>
      <c r="S619" s="155">
        <v>909</v>
      </c>
      <c r="T619" s="112">
        <v>14710</v>
      </c>
      <c r="U619" s="156"/>
      <c r="V619" s="157">
        <v>3.0303030303030304E-2</v>
      </c>
      <c r="W619" s="155">
        <v>0</v>
      </c>
      <c r="X619" s="155">
        <v>0.09</v>
      </c>
      <c r="Y619" s="155">
        <v>2.6207178261209438E-4</v>
      </c>
      <c r="Z619" s="155">
        <v>0</v>
      </c>
      <c r="AA619" s="158"/>
      <c r="AB619" s="157">
        <v>0</v>
      </c>
      <c r="AC619" s="157">
        <v>0</v>
      </c>
      <c r="AD619" s="155">
        <v>0</v>
      </c>
      <c r="AE619" s="155">
        <v>0</v>
      </c>
      <c r="AF619" s="155">
        <v>0</v>
      </c>
      <c r="AG619" s="159"/>
    </row>
    <row r="620" spans="1:33" ht="12.6" customHeight="1" x14ac:dyDescent="0.25">
      <c r="A620" s="104">
        <v>485</v>
      </c>
      <c r="B620" s="102">
        <v>485258163</v>
      </c>
      <c r="C620" s="103" t="s">
        <v>534</v>
      </c>
      <c r="D620" s="104">
        <v>258</v>
      </c>
      <c r="E620" s="103" t="s">
        <v>290</v>
      </c>
      <c r="F620" s="104">
        <v>163</v>
      </c>
      <c r="G620" s="161" t="s">
        <v>195</v>
      </c>
      <c r="H620" s="152"/>
      <c r="I620" s="153">
        <v>11972</v>
      </c>
      <c r="J620" s="153">
        <v>9</v>
      </c>
      <c r="K620" s="153">
        <v>0</v>
      </c>
      <c r="L620" s="153">
        <v>937.65</v>
      </c>
      <c r="M620" s="153">
        <v>12918.65</v>
      </c>
      <c r="N620" s="152"/>
      <c r="O620" s="154">
        <v>14</v>
      </c>
      <c r="P620" s="155">
        <v>162652</v>
      </c>
      <c r="Q620" s="155">
        <v>0</v>
      </c>
      <c r="R620" s="155">
        <v>0</v>
      </c>
      <c r="S620" s="155">
        <v>12726</v>
      </c>
      <c r="T620" s="112">
        <v>175392</v>
      </c>
      <c r="U620" s="156"/>
      <c r="V620" s="157">
        <v>0.42424242424242409</v>
      </c>
      <c r="W620" s="155">
        <v>0</v>
      </c>
      <c r="X620" s="155">
        <v>0.09</v>
      </c>
      <c r="Y620" s="155">
        <v>9.6888938887288042E-2</v>
      </c>
      <c r="Z620" s="155">
        <v>0</v>
      </c>
      <c r="AA620" s="158"/>
      <c r="AB620" s="157">
        <v>3</v>
      </c>
      <c r="AC620" s="157">
        <v>0.96643381394800343</v>
      </c>
      <c r="AD620" s="155">
        <v>12486</v>
      </c>
      <c r="AE620" s="155">
        <v>0</v>
      </c>
      <c r="AF620" s="155">
        <v>0</v>
      </c>
      <c r="AG620" s="159"/>
    </row>
    <row r="621" spans="1:33" ht="12.6" customHeight="1" x14ac:dyDescent="0.25">
      <c r="A621" s="104">
        <v>485</v>
      </c>
      <c r="B621" s="102">
        <v>485258168</v>
      </c>
      <c r="C621" s="103" t="s">
        <v>534</v>
      </c>
      <c r="D621" s="104">
        <v>258</v>
      </c>
      <c r="E621" s="103" t="s">
        <v>290</v>
      </c>
      <c r="F621" s="104">
        <v>168</v>
      </c>
      <c r="G621" s="161" t="s">
        <v>200</v>
      </c>
      <c r="H621" s="152"/>
      <c r="I621" s="153">
        <v>15145</v>
      </c>
      <c r="J621" s="153">
        <v>8291</v>
      </c>
      <c r="K621" s="153">
        <v>0</v>
      </c>
      <c r="L621" s="153">
        <v>937.65</v>
      </c>
      <c r="M621" s="153">
        <v>24373.65</v>
      </c>
      <c r="N621" s="152"/>
      <c r="O621" s="154">
        <v>1</v>
      </c>
      <c r="P621" s="155">
        <v>22726</v>
      </c>
      <c r="Q621" s="155">
        <v>0</v>
      </c>
      <c r="R621" s="155">
        <v>0</v>
      </c>
      <c r="S621" s="155">
        <v>909</v>
      </c>
      <c r="T621" s="112">
        <v>23636</v>
      </c>
      <c r="U621" s="156"/>
      <c r="V621" s="157">
        <v>3.0303030303030304E-2</v>
      </c>
      <c r="W621" s="155">
        <v>0</v>
      </c>
      <c r="X621" s="155">
        <v>0.09</v>
      </c>
      <c r="Y621" s="155">
        <v>3.4046661275732047E-2</v>
      </c>
      <c r="Z621" s="155">
        <v>0</v>
      </c>
      <c r="AA621" s="158"/>
      <c r="AB621" s="157">
        <v>0</v>
      </c>
      <c r="AC621" s="157">
        <v>0</v>
      </c>
      <c r="AD621" s="155">
        <v>0</v>
      </c>
      <c r="AE621" s="155">
        <v>0</v>
      </c>
      <c r="AF621" s="155">
        <v>0</v>
      </c>
      <c r="AG621" s="159"/>
    </row>
    <row r="622" spans="1:33" ht="12.6" customHeight="1" x14ac:dyDescent="0.25">
      <c r="A622" s="104">
        <v>485</v>
      </c>
      <c r="B622" s="102">
        <v>485258229</v>
      </c>
      <c r="C622" s="103" t="s">
        <v>534</v>
      </c>
      <c r="D622" s="104">
        <v>258</v>
      </c>
      <c r="E622" s="103" t="s">
        <v>290</v>
      </c>
      <c r="F622" s="104">
        <v>229</v>
      </c>
      <c r="G622" s="161" t="s">
        <v>261</v>
      </c>
      <c r="H622" s="152"/>
      <c r="I622" s="153">
        <v>12799</v>
      </c>
      <c r="J622" s="153">
        <v>2227</v>
      </c>
      <c r="K622" s="153">
        <v>0</v>
      </c>
      <c r="L622" s="153">
        <v>937.65</v>
      </c>
      <c r="M622" s="153">
        <v>15963.65</v>
      </c>
      <c r="N622" s="152"/>
      <c r="O622" s="154">
        <v>12</v>
      </c>
      <c r="P622" s="155">
        <v>174852</v>
      </c>
      <c r="Q622" s="155">
        <v>0</v>
      </c>
      <c r="R622" s="155">
        <v>0</v>
      </c>
      <c r="S622" s="155">
        <v>10908</v>
      </c>
      <c r="T622" s="112">
        <v>185772</v>
      </c>
      <c r="U622" s="156"/>
      <c r="V622" s="157">
        <v>0.36363636363636354</v>
      </c>
      <c r="W622" s="155">
        <v>0</v>
      </c>
      <c r="X622" s="155">
        <v>0.09</v>
      </c>
      <c r="Y622" s="155">
        <v>1.0047342429049524E-2</v>
      </c>
      <c r="Z622" s="155">
        <v>0</v>
      </c>
      <c r="AA622" s="158"/>
      <c r="AB622" s="157">
        <v>6</v>
      </c>
      <c r="AC622" s="157">
        <v>0</v>
      </c>
      <c r="AD622" s="155">
        <v>0</v>
      </c>
      <c r="AE622" s="155">
        <v>0</v>
      </c>
      <c r="AF622" s="155">
        <v>0</v>
      </c>
      <c r="AG622" s="159"/>
    </row>
    <row r="623" spans="1:33" ht="12.6" customHeight="1" x14ac:dyDescent="0.25">
      <c r="A623" s="104">
        <v>485</v>
      </c>
      <c r="B623" s="102">
        <v>485258248</v>
      </c>
      <c r="C623" s="103" t="s">
        <v>534</v>
      </c>
      <c r="D623" s="104">
        <v>258</v>
      </c>
      <c r="E623" s="103" t="s">
        <v>290</v>
      </c>
      <c r="F623" s="104">
        <v>248</v>
      </c>
      <c r="G623" s="161" t="s">
        <v>280</v>
      </c>
      <c r="H623" s="152"/>
      <c r="I623" s="153">
        <v>9670</v>
      </c>
      <c r="J623" s="153">
        <v>597</v>
      </c>
      <c r="K623" s="153">
        <v>0</v>
      </c>
      <c r="L623" s="153">
        <v>937.65</v>
      </c>
      <c r="M623" s="153">
        <v>11204.65</v>
      </c>
      <c r="N623" s="152"/>
      <c r="O623" s="154">
        <v>2</v>
      </c>
      <c r="P623" s="155">
        <v>19912</v>
      </c>
      <c r="Q623" s="155">
        <v>0</v>
      </c>
      <c r="R623" s="155">
        <v>0</v>
      </c>
      <c r="S623" s="155">
        <v>1818</v>
      </c>
      <c r="T623" s="112">
        <v>21732</v>
      </c>
      <c r="U623" s="156"/>
      <c r="V623" s="157">
        <v>6.0606060606060608E-2</v>
      </c>
      <c r="W623" s="155">
        <v>0</v>
      </c>
      <c r="X623" s="155">
        <v>0.09</v>
      </c>
      <c r="Y623" s="155">
        <v>5.0541256721514598E-2</v>
      </c>
      <c r="Z623" s="155">
        <v>0</v>
      </c>
      <c r="AA623" s="158"/>
      <c r="AB623" s="157">
        <v>2</v>
      </c>
      <c r="AC623" s="157">
        <v>0</v>
      </c>
      <c r="AD623" s="155">
        <v>0</v>
      </c>
      <c r="AE623" s="155">
        <v>0</v>
      </c>
      <c r="AF623" s="155">
        <v>0</v>
      </c>
      <c r="AG623" s="159"/>
    </row>
    <row r="624" spans="1:33" ht="12.6" customHeight="1" x14ac:dyDescent="0.25">
      <c r="A624" s="104">
        <v>485</v>
      </c>
      <c r="B624" s="102">
        <v>485258258</v>
      </c>
      <c r="C624" s="103" t="s">
        <v>534</v>
      </c>
      <c r="D624" s="104">
        <v>258</v>
      </c>
      <c r="E624" s="103" t="s">
        <v>290</v>
      </c>
      <c r="F624" s="104">
        <v>258</v>
      </c>
      <c r="G624" s="161" t="s">
        <v>290</v>
      </c>
      <c r="H624" s="152"/>
      <c r="I624" s="153">
        <v>11439</v>
      </c>
      <c r="J624" s="153">
        <v>2535</v>
      </c>
      <c r="K624" s="153">
        <v>0</v>
      </c>
      <c r="L624" s="153">
        <v>937.65</v>
      </c>
      <c r="M624" s="153">
        <v>14911.65</v>
      </c>
      <c r="N624" s="152"/>
      <c r="O624" s="154">
        <v>460</v>
      </c>
      <c r="P624" s="155">
        <v>6233460</v>
      </c>
      <c r="Q624" s="155">
        <v>0</v>
      </c>
      <c r="R624" s="155">
        <v>0</v>
      </c>
      <c r="S624" s="155">
        <v>418140</v>
      </c>
      <c r="T624" s="112">
        <v>6652060</v>
      </c>
      <c r="U624" s="156"/>
      <c r="V624" s="157">
        <v>13.939393939394101</v>
      </c>
      <c r="W624" s="155">
        <v>0</v>
      </c>
      <c r="X624" s="155">
        <v>0.09</v>
      </c>
      <c r="Y624" s="155">
        <v>9.1580522531910263E-2</v>
      </c>
      <c r="Z624" s="155">
        <v>0</v>
      </c>
      <c r="AA624" s="158"/>
      <c r="AB624" s="157">
        <v>199</v>
      </c>
      <c r="AC624" s="157">
        <v>7.6988201328175609</v>
      </c>
      <c r="AD624" s="155">
        <v>114823</v>
      </c>
      <c r="AE624" s="155">
        <v>0</v>
      </c>
      <c r="AF624" s="155">
        <v>0</v>
      </c>
      <c r="AG624" s="159"/>
    </row>
    <row r="625" spans="1:33" ht="12.6" customHeight="1" x14ac:dyDescent="0.25">
      <c r="A625" s="104">
        <v>485</v>
      </c>
      <c r="B625" s="102">
        <v>485258291</v>
      </c>
      <c r="C625" s="103" t="s">
        <v>534</v>
      </c>
      <c r="D625" s="104">
        <v>258</v>
      </c>
      <c r="E625" s="103" t="s">
        <v>290</v>
      </c>
      <c r="F625" s="104">
        <v>291</v>
      </c>
      <c r="G625" s="161" t="s">
        <v>323</v>
      </c>
      <c r="H625" s="152"/>
      <c r="I625" s="153">
        <v>9670</v>
      </c>
      <c r="J625" s="153">
        <v>5329</v>
      </c>
      <c r="K625" s="153">
        <v>0</v>
      </c>
      <c r="L625" s="153">
        <v>937.65</v>
      </c>
      <c r="M625" s="153">
        <v>15936.65</v>
      </c>
      <c r="N625" s="152"/>
      <c r="O625" s="154">
        <v>3</v>
      </c>
      <c r="P625" s="155">
        <v>43632</v>
      </c>
      <c r="Q625" s="155">
        <v>0</v>
      </c>
      <c r="R625" s="155">
        <v>0</v>
      </c>
      <c r="S625" s="155">
        <v>2727</v>
      </c>
      <c r="T625" s="112">
        <v>46362</v>
      </c>
      <c r="U625" s="156"/>
      <c r="V625" s="157">
        <v>9.0909090909090912E-2</v>
      </c>
      <c r="W625" s="155">
        <v>0</v>
      </c>
      <c r="X625" s="155">
        <v>0.09</v>
      </c>
      <c r="Y625" s="155">
        <v>2.082182659898053E-2</v>
      </c>
      <c r="Z625" s="155">
        <v>0</v>
      </c>
      <c r="AA625" s="158"/>
      <c r="AB625" s="157">
        <v>1</v>
      </c>
      <c r="AC625" s="157">
        <v>0</v>
      </c>
      <c r="AD625" s="155">
        <v>0</v>
      </c>
      <c r="AE625" s="155">
        <v>0</v>
      </c>
      <c r="AF625" s="155">
        <v>0</v>
      </c>
      <c r="AG625" s="159"/>
    </row>
    <row r="626" spans="1:33" ht="12.6" customHeight="1" x14ac:dyDescent="0.25">
      <c r="A626" s="104">
        <v>485</v>
      </c>
      <c r="B626" s="102">
        <v>485258305</v>
      </c>
      <c r="C626" s="103" t="s">
        <v>534</v>
      </c>
      <c r="D626" s="104">
        <v>258</v>
      </c>
      <c r="E626" s="103" t="s">
        <v>290</v>
      </c>
      <c r="F626" s="104">
        <v>305</v>
      </c>
      <c r="G626" s="161" t="s">
        <v>337</v>
      </c>
      <c r="H626" s="152"/>
      <c r="I626" s="153">
        <v>10864.468084310676</v>
      </c>
      <c r="J626" s="153">
        <v>4046</v>
      </c>
      <c r="K626" s="153">
        <v>0</v>
      </c>
      <c r="L626" s="153">
        <v>937.65</v>
      </c>
      <c r="M626" s="153">
        <v>15848.118084310676</v>
      </c>
      <c r="N626" s="152"/>
      <c r="O626" s="154">
        <v>1</v>
      </c>
      <c r="P626" s="155">
        <v>14459</v>
      </c>
      <c r="Q626" s="155">
        <v>0</v>
      </c>
      <c r="R626" s="155">
        <v>0</v>
      </c>
      <c r="S626" s="155">
        <v>909</v>
      </c>
      <c r="T626" s="112">
        <v>15369</v>
      </c>
      <c r="U626" s="156"/>
      <c r="V626" s="157">
        <v>3.0303030303030304E-2</v>
      </c>
      <c r="W626" s="155">
        <v>0</v>
      </c>
      <c r="X626" s="155">
        <v>0.09</v>
      </c>
      <c r="Y626" s="155">
        <v>1.698660017520489E-2</v>
      </c>
      <c r="Z626" s="155">
        <v>0</v>
      </c>
      <c r="AA626" s="158"/>
      <c r="AB626" s="157">
        <v>0</v>
      </c>
      <c r="AC626" s="157">
        <v>0</v>
      </c>
      <c r="AD626" s="155">
        <v>0</v>
      </c>
      <c r="AE626" s="155">
        <v>0</v>
      </c>
      <c r="AF626" s="155">
        <v>0</v>
      </c>
      <c r="AG626" s="159"/>
    </row>
    <row r="627" spans="1:33" ht="12.6" customHeight="1" x14ac:dyDescent="0.25">
      <c r="A627" s="104">
        <v>486</v>
      </c>
      <c r="B627" s="102">
        <v>486348017</v>
      </c>
      <c r="C627" s="103" t="s">
        <v>535</v>
      </c>
      <c r="D627" s="104">
        <v>348</v>
      </c>
      <c r="E627" s="103" t="s">
        <v>380</v>
      </c>
      <c r="F627" s="104">
        <v>17</v>
      </c>
      <c r="G627" s="161" t="s">
        <v>49</v>
      </c>
      <c r="H627" s="152"/>
      <c r="I627" s="153">
        <v>10730.931535531907</v>
      </c>
      <c r="J627" s="153">
        <v>2816</v>
      </c>
      <c r="K627" s="153">
        <v>0</v>
      </c>
      <c r="L627" s="153">
        <v>937.65</v>
      </c>
      <c r="M627" s="153">
        <v>14484.581535531906</v>
      </c>
      <c r="N627" s="152"/>
      <c r="O627" s="154">
        <v>3</v>
      </c>
      <c r="P627" s="155">
        <v>40458</v>
      </c>
      <c r="Q627" s="155">
        <v>0</v>
      </c>
      <c r="R627" s="155">
        <v>0</v>
      </c>
      <c r="S627" s="155">
        <v>2799</v>
      </c>
      <c r="T627" s="112">
        <v>43260</v>
      </c>
      <c r="U627" s="156"/>
      <c r="V627" s="157">
        <v>1.3452914798206279E-2</v>
      </c>
      <c r="W627" s="155">
        <v>0</v>
      </c>
      <c r="X627" s="155">
        <v>0.09</v>
      </c>
      <c r="Y627" s="155">
        <v>5.0028417000177816E-3</v>
      </c>
      <c r="Z627" s="155">
        <v>0</v>
      </c>
      <c r="AA627" s="158"/>
      <c r="AB627" s="157">
        <v>0</v>
      </c>
      <c r="AC627" s="157">
        <v>0</v>
      </c>
      <c r="AD627" s="155">
        <v>0</v>
      </c>
      <c r="AE627" s="155">
        <v>0</v>
      </c>
      <c r="AF627" s="155">
        <v>0</v>
      </c>
      <c r="AG627" s="159"/>
    </row>
    <row r="628" spans="1:33" ht="12.6" customHeight="1" x14ac:dyDescent="0.25">
      <c r="A628" s="104">
        <v>486</v>
      </c>
      <c r="B628" s="102">
        <v>486348151</v>
      </c>
      <c r="C628" s="103" t="s">
        <v>535</v>
      </c>
      <c r="D628" s="104">
        <v>348</v>
      </c>
      <c r="E628" s="103" t="s">
        <v>380</v>
      </c>
      <c r="F628" s="104">
        <v>151</v>
      </c>
      <c r="G628" s="161" t="s">
        <v>183</v>
      </c>
      <c r="H628" s="152"/>
      <c r="I628" s="153">
        <v>10261</v>
      </c>
      <c r="J628" s="153">
        <v>1544</v>
      </c>
      <c r="K628" s="153">
        <v>0</v>
      </c>
      <c r="L628" s="153">
        <v>937.65</v>
      </c>
      <c r="M628" s="153">
        <v>12742.65</v>
      </c>
      <c r="N628" s="152"/>
      <c r="O628" s="154">
        <v>3</v>
      </c>
      <c r="P628" s="155">
        <v>35256</v>
      </c>
      <c r="Q628" s="155">
        <v>0</v>
      </c>
      <c r="R628" s="155">
        <v>0</v>
      </c>
      <c r="S628" s="155">
        <v>2799</v>
      </c>
      <c r="T628" s="112">
        <v>38058</v>
      </c>
      <c r="U628" s="156"/>
      <c r="V628" s="157">
        <v>1.3452914798206279E-2</v>
      </c>
      <c r="W628" s="155">
        <v>0</v>
      </c>
      <c r="X628" s="155">
        <v>0.09</v>
      </c>
      <c r="Y628" s="155">
        <v>1.2404677979106033E-2</v>
      </c>
      <c r="Z628" s="155">
        <v>0</v>
      </c>
      <c r="AA628" s="158"/>
      <c r="AB628" s="157">
        <v>0</v>
      </c>
      <c r="AC628" s="157">
        <v>0</v>
      </c>
      <c r="AD628" s="155">
        <v>0</v>
      </c>
      <c r="AE628" s="155">
        <v>0</v>
      </c>
      <c r="AF628" s="155">
        <v>0</v>
      </c>
      <c r="AG628" s="159"/>
    </row>
    <row r="629" spans="1:33" ht="12.6" customHeight="1" x14ac:dyDescent="0.25">
      <c r="A629" s="104">
        <v>486</v>
      </c>
      <c r="B629" s="102">
        <v>486348186</v>
      </c>
      <c r="C629" s="103" t="s">
        <v>535</v>
      </c>
      <c r="D629" s="104">
        <v>348</v>
      </c>
      <c r="E629" s="103" t="s">
        <v>380</v>
      </c>
      <c r="F629" s="104">
        <v>186</v>
      </c>
      <c r="G629" s="161" t="s">
        <v>218</v>
      </c>
      <c r="H629" s="152"/>
      <c r="I629" s="153">
        <v>15988</v>
      </c>
      <c r="J629" s="153">
        <v>6321</v>
      </c>
      <c r="K629" s="153">
        <v>0</v>
      </c>
      <c r="L629" s="153">
        <v>937.65</v>
      </c>
      <c r="M629" s="153">
        <v>23246.65</v>
      </c>
      <c r="N629" s="152"/>
      <c r="O629" s="154">
        <v>2</v>
      </c>
      <c r="P629" s="155">
        <v>44418</v>
      </c>
      <c r="Q629" s="155">
        <v>0</v>
      </c>
      <c r="R629" s="155">
        <v>0</v>
      </c>
      <c r="S629" s="155">
        <v>1866</v>
      </c>
      <c r="T629" s="112">
        <v>46286</v>
      </c>
      <c r="U629" s="156"/>
      <c r="V629" s="157">
        <v>8.9686098654708519E-3</v>
      </c>
      <c r="W629" s="155">
        <v>0</v>
      </c>
      <c r="X629" s="155">
        <v>0.09</v>
      </c>
      <c r="Y629" s="155">
        <v>4.5925508635517552E-3</v>
      </c>
      <c r="Z629" s="155">
        <v>0</v>
      </c>
      <c r="AA629" s="158"/>
      <c r="AB629" s="157">
        <v>0</v>
      </c>
      <c r="AC629" s="157">
        <v>0</v>
      </c>
      <c r="AD629" s="155">
        <v>0</v>
      </c>
      <c r="AE629" s="155">
        <v>0</v>
      </c>
      <c r="AF629" s="155">
        <v>0</v>
      </c>
      <c r="AG629" s="159"/>
    </row>
    <row r="630" spans="1:33" ht="12.6" customHeight="1" x14ac:dyDescent="0.25">
      <c r="A630" s="104">
        <v>486</v>
      </c>
      <c r="B630" s="102">
        <v>486348214</v>
      </c>
      <c r="C630" s="103" t="s">
        <v>535</v>
      </c>
      <c r="D630" s="104">
        <v>348</v>
      </c>
      <c r="E630" s="103" t="s">
        <v>380</v>
      </c>
      <c r="F630" s="104">
        <v>214</v>
      </c>
      <c r="G630" s="161" t="s">
        <v>246</v>
      </c>
      <c r="H630" s="152"/>
      <c r="I630" s="153">
        <v>9123</v>
      </c>
      <c r="J630" s="153">
        <v>1743</v>
      </c>
      <c r="K630" s="153">
        <v>0</v>
      </c>
      <c r="L630" s="153">
        <v>937.65</v>
      </c>
      <c r="M630" s="153">
        <v>11803.65</v>
      </c>
      <c r="N630" s="152"/>
      <c r="O630" s="154">
        <v>2</v>
      </c>
      <c r="P630" s="155">
        <v>21634</v>
      </c>
      <c r="Q630" s="155">
        <v>0</v>
      </c>
      <c r="R630" s="155">
        <v>0</v>
      </c>
      <c r="S630" s="155">
        <v>1866</v>
      </c>
      <c r="T630" s="112">
        <v>23502</v>
      </c>
      <c r="U630" s="156"/>
      <c r="V630" s="157">
        <v>8.9686098654708519E-3</v>
      </c>
      <c r="W630" s="155">
        <v>0</v>
      </c>
      <c r="X630" s="155">
        <v>0.09</v>
      </c>
      <c r="Y630" s="155">
        <v>1.427136391089407E-3</v>
      </c>
      <c r="Z630" s="155">
        <v>0</v>
      </c>
      <c r="AA630" s="158"/>
      <c r="AB630" s="157">
        <v>0</v>
      </c>
      <c r="AC630" s="157">
        <v>0</v>
      </c>
      <c r="AD630" s="155">
        <v>0</v>
      </c>
      <c r="AE630" s="155">
        <v>0</v>
      </c>
      <c r="AF630" s="155">
        <v>0</v>
      </c>
      <c r="AG630" s="159"/>
    </row>
    <row r="631" spans="1:33" ht="12.6" customHeight="1" x14ac:dyDescent="0.25">
      <c r="A631" s="104">
        <v>486</v>
      </c>
      <c r="B631" s="102">
        <v>486348226</v>
      </c>
      <c r="C631" s="103" t="s">
        <v>535</v>
      </c>
      <c r="D631" s="104">
        <v>348</v>
      </c>
      <c r="E631" s="103" t="s">
        <v>380</v>
      </c>
      <c r="F631" s="104">
        <v>226</v>
      </c>
      <c r="G631" s="161" t="s">
        <v>258</v>
      </c>
      <c r="H631" s="152"/>
      <c r="I631" s="153">
        <v>11333.853438325716</v>
      </c>
      <c r="J631" s="153">
        <v>1288</v>
      </c>
      <c r="K631" s="153">
        <v>0</v>
      </c>
      <c r="L631" s="153">
        <v>937.65</v>
      </c>
      <c r="M631" s="153">
        <v>13559.503438325715</v>
      </c>
      <c r="N631" s="152"/>
      <c r="O631" s="154">
        <v>3</v>
      </c>
      <c r="P631" s="155">
        <v>37695</v>
      </c>
      <c r="Q631" s="155">
        <v>0</v>
      </c>
      <c r="R631" s="155">
        <v>0</v>
      </c>
      <c r="S631" s="155">
        <v>2799</v>
      </c>
      <c r="T631" s="112">
        <v>40497</v>
      </c>
      <c r="U631" s="156"/>
      <c r="V631" s="157">
        <v>1.3452914798206279E-2</v>
      </c>
      <c r="W631" s="155">
        <v>0</v>
      </c>
      <c r="X631" s="155">
        <v>0.09</v>
      </c>
      <c r="Y631" s="155">
        <v>1.9249537249554052E-2</v>
      </c>
      <c r="Z631" s="155">
        <v>0</v>
      </c>
      <c r="AA631" s="158"/>
      <c r="AB631" s="157">
        <v>0</v>
      </c>
      <c r="AC631" s="157">
        <v>0</v>
      </c>
      <c r="AD631" s="155">
        <v>0</v>
      </c>
      <c r="AE631" s="155">
        <v>0</v>
      </c>
      <c r="AF631" s="155">
        <v>0</v>
      </c>
      <c r="AG631" s="159"/>
    </row>
    <row r="632" spans="1:33" ht="12.6" customHeight="1" x14ac:dyDescent="0.25">
      <c r="A632" s="104">
        <v>486</v>
      </c>
      <c r="B632" s="102">
        <v>486348271</v>
      </c>
      <c r="C632" s="103" t="s">
        <v>535</v>
      </c>
      <c r="D632" s="104">
        <v>348</v>
      </c>
      <c r="E632" s="103" t="s">
        <v>380</v>
      </c>
      <c r="F632" s="104">
        <v>271</v>
      </c>
      <c r="G632" s="161" t="s">
        <v>303</v>
      </c>
      <c r="H632" s="152"/>
      <c r="I632" s="153">
        <v>13666</v>
      </c>
      <c r="J632" s="153">
        <v>3709</v>
      </c>
      <c r="K632" s="153">
        <v>0</v>
      </c>
      <c r="L632" s="153">
        <v>937.65</v>
      </c>
      <c r="M632" s="153">
        <v>18312.650000000001</v>
      </c>
      <c r="N632" s="152"/>
      <c r="O632" s="154">
        <v>6</v>
      </c>
      <c r="P632" s="155">
        <v>103782</v>
      </c>
      <c r="Q632" s="155">
        <v>0</v>
      </c>
      <c r="R632" s="155">
        <v>0</v>
      </c>
      <c r="S632" s="155">
        <v>5598</v>
      </c>
      <c r="T632" s="112">
        <v>109386</v>
      </c>
      <c r="U632" s="156"/>
      <c r="V632" s="157">
        <v>2.6905829596412554E-2</v>
      </c>
      <c r="W632" s="155">
        <v>0</v>
      </c>
      <c r="X632" s="155">
        <v>0.09</v>
      </c>
      <c r="Y632" s="155">
        <v>5.2161050283778257E-3</v>
      </c>
      <c r="Z632" s="155">
        <v>0</v>
      </c>
      <c r="AA632" s="158"/>
      <c r="AB632" s="157">
        <v>0</v>
      </c>
      <c r="AC632" s="157">
        <v>0</v>
      </c>
      <c r="AD632" s="155">
        <v>0</v>
      </c>
      <c r="AE632" s="155">
        <v>0</v>
      </c>
      <c r="AF632" s="155">
        <v>0</v>
      </c>
      <c r="AG632" s="159"/>
    </row>
    <row r="633" spans="1:33" ht="12.6" customHeight="1" x14ac:dyDescent="0.25">
      <c r="A633" s="104">
        <v>486</v>
      </c>
      <c r="B633" s="102">
        <v>486348277</v>
      </c>
      <c r="C633" s="103" t="s">
        <v>535</v>
      </c>
      <c r="D633" s="104">
        <v>348</v>
      </c>
      <c r="E633" s="103" t="s">
        <v>380</v>
      </c>
      <c r="F633" s="104">
        <v>277</v>
      </c>
      <c r="G633" s="161" t="s">
        <v>309</v>
      </c>
      <c r="H633" s="152"/>
      <c r="I633" s="153">
        <v>13268.669946648453</v>
      </c>
      <c r="J633" s="153">
        <v>573</v>
      </c>
      <c r="K633" s="153">
        <v>0</v>
      </c>
      <c r="L633" s="153">
        <v>937.65</v>
      </c>
      <c r="M633" s="153">
        <v>14779.319946648453</v>
      </c>
      <c r="N633" s="152"/>
      <c r="O633" s="154">
        <v>1</v>
      </c>
      <c r="P633" s="155">
        <v>13780</v>
      </c>
      <c r="Q633" s="155">
        <v>0</v>
      </c>
      <c r="R633" s="155">
        <v>0</v>
      </c>
      <c r="S633" s="155">
        <v>933</v>
      </c>
      <c r="T633" s="112">
        <v>14714</v>
      </c>
      <c r="U633" s="156"/>
      <c r="V633" s="157">
        <v>4.4843049327354259E-3</v>
      </c>
      <c r="W633" s="155">
        <v>0</v>
      </c>
      <c r="X633" s="155">
        <v>0.09</v>
      </c>
      <c r="Y633" s="155">
        <v>3.5507220866962279E-2</v>
      </c>
      <c r="Z633" s="155">
        <v>0</v>
      </c>
      <c r="AA633" s="158"/>
      <c r="AB633" s="157">
        <v>0</v>
      </c>
      <c r="AC633" s="157">
        <v>0</v>
      </c>
      <c r="AD633" s="155">
        <v>0</v>
      </c>
      <c r="AE633" s="155">
        <v>0</v>
      </c>
      <c r="AF633" s="155">
        <v>0</v>
      </c>
      <c r="AG633" s="159"/>
    </row>
    <row r="634" spans="1:33" ht="12.6" customHeight="1" x14ac:dyDescent="0.25">
      <c r="A634" s="104">
        <v>486</v>
      </c>
      <c r="B634" s="102">
        <v>486348316</v>
      </c>
      <c r="C634" s="103" t="s">
        <v>535</v>
      </c>
      <c r="D634" s="104">
        <v>348</v>
      </c>
      <c r="E634" s="103" t="s">
        <v>380</v>
      </c>
      <c r="F634" s="104">
        <v>316</v>
      </c>
      <c r="G634" s="161" t="s">
        <v>348</v>
      </c>
      <c r="H634" s="152"/>
      <c r="I634" s="153">
        <v>9123</v>
      </c>
      <c r="J634" s="153">
        <v>1040</v>
      </c>
      <c r="K634" s="153">
        <v>0</v>
      </c>
      <c r="L634" s="153">
        <v>937.65</v>
      </c>
      <c r="M634" s="153">
        <v>11100.65</v>
      </c>
      <c r="N634" s="152"/>
      <c r="O634" s="154">
        <v>8</v>
      </c>
      <c r="P634" s="155">
        <v>80936</v>
      </c>
      <c r="Q634" s="155">
        <v>0</v>
      </c>
      <c r="R634" s="155">
        <v>0</v>
      </c>
      <c r="S634" s="155">
        <v>7464</v>
      </c>
      <c r="T634" s="112">
        <v>88408</v>
      </c>
      <c r="U634" s="156"/>
      <c r="V634" s="157">
        <v>3.5874439461883408E-2</v>
      </c>
      <c r="W634" s="155">
        <v>0</v>
      </c>
      <c r="X634" s="155">
        <v>0.09</v>
      </c>
      <c r="Y634" s="155">
        <v>9.4969426325338061E-3</v>
      </c>
      <c r="Z634" s="155">
        <v>0</v>
      </c>
      <c r="AA634" s="158"/>
      <c r="AB634" s="157">
        <v>0</v>
      </c>
      <c r="AC634" s="157">
        <v>0</v>
      </c>
      <c r="AD634" s="155">
        <v>0</v>
      </c>
      <c r="AE634" s="155">
        <v>0</v>
      </c>
      <c r="AF634" s="155">
        <v>0</v>
      </c>
      <c r="AG634" s="159"/>
    </row>
    <row r="635" spans="1:33" ht="12.6" customHeight="1" x14ac:dyDescent="0.25">
      <c r="A635" s="104">
        <v>486</v>
      </c>
      <c r="B635" s="102">
        <v>486348348</v>
      </c>
      <c r="C635" s="103" t="s">
        <v>535</v>
      </c>
      <c r="D635" s="104">
        <v>348</v>
      </c>
      <c r="E635" s="103" t="s">
        <v>380</v>
      </c>
      <c r="F635" s="104">
        <v>348</v>
      </c>
      <c r="G635" s="161" t="s">
        <v>380</v>
      </c>
      <c r="H635" s="152"/>
      <c r="I635" s="153">
        <v>12936</v>
      </c>
      <c r="J635" s="153">
        <v>0</v>
      </c>
      <c r="K635" s="153">
        <v>0</v>
      </c>
      <c r="L635" s="153">
        <v>937.65</v>
      </c>
      <c r="M635" s="153">
        <v>13873.65</v>
      </c>
      <c r="N635" s="152"/>
      <c r="O635" s="154">
        <v>634</v>
      </c>
      <c r="P635" s="155">
        <v>8164652</v>
      </c>
      <c r="Q635" s="155">
        <v>0</v>
      </c>
      <c r="R635" s="155">
        <v>0</v>
      </c>
      <c r="S635" s="155">
        <v>591522</v>
      </c>
      <c r="T635" s="112">
        <v>8756808</v>
      </c>
      <c r="U635" s="156"/>
      <c r="V635" s="157">
        <v>2.8430493273542234</v>
      </c>
      <c r="W635" s="155">
        <v>0</v>
      </c>
      <c r="X635" s="155">
        <v>0.09</v>
      </c>
      <c r="Y635" s="155">
        <v>6.3753657469223249E-2</v>
      </c>
      <c r="Z635" s="155">
        <v>0</v>
      </c>
      <c r="AA635" s="158"/>
      <c r="AB635" s="157">
        <v>0</v>
      </c>
      <c r="AC635" s="157">
        <v>0</v>
      </c>
      <c r="AD635" s="155">
        <v>0</v>
      </c>
      <c r="AE635" s="155">
        <v>0</v>
      </c>
      <c r="AF635" s="155">
        <v>0</v>
      </c>
      <c r="AG635" s="159"/>
    </row>
    <row r="636" spans="1:33" ht="12.6" customHeight="1" x14ac:dyDescent="0.25">
      <c r="A636" s="104">
        <v>486</v>
      </c>
      <c r="B636" s="102">
        <v>486348753</v>
      </c>
      <c r="C636" s="103" t="s">
        <v>535</v>
      </c>
      <c r="D636" s="104">
        <v>348</v>
      </c>
      <c r="E636" s="103" t="s">
        <v>380</v>
      </c>
      <c r="F636" s="104">
        <v>753</v>
      </c>
      <c r="G636" s="161" t="s">
        <v>431</v>
      </c>
      <c r="H636" s="152"/>
      <c r="I636" s="153">
        <v>11076.503278166167</v>
      </c>
      <c r="J636" s="153">
        <v>4467</v>
      </c>
      <c r="K636" s="153">
        <v>0</v>
      </c>
      <c r="L636" s="153">
        <v>937.65</v>
      </c>
      <c r="M636" s="153">
        <v>16481.153278166166</v>
      </c>
      <c r="N636" s="152"/>
      <c r="O636" s="154">
        <v>1</v>
      </c>
      <c r="P636" s="155">
        <v>15474</v>
      </c>
      <c r="Q636" s="155">
        <v>0</v>
      </c>
      <c r="R636" s="155">
        <v>0</v>
      </c>
      <c r="S636" s="155">
        <v>933</v>
      </c>
      <c r="T636" s="112">
        <v>16408</v>
      </c>
      <c r="U636" s="156"/>
      <c r="V636" s="157">
        <v>4.4843049327354259E-3</v>
      </c>
      <c r="W636" s="155">
        <v>0</v>
      </c>
      <c r="X636" s="155">
        <v>0.09</v>
      </c>
      <c r="Y636" s="155">
        <v>1.0375582915623273E-2</v>
      </c>
      <c r="Z636" s="155">
        <v>0</v>
      </c>
      <c r="AA636" s="158"/>
      <c r="AB636" s="157">
        <v>0</v>
      </c>
      <c r="AC636" s="157">
        <v>0</v>
      </c>
      <c r="AD636" s="155">
        <v>0</v>
      </c>
      <c r="AE636" s="155">
        <v>0</v>
      </c>
      <c r="AF636" s="155">
        <v>0</v>
      </c>
      <c r="AG636" s="159"/>
    </row>
    <row r="637" spans="1:33" ht="12.6" customHeight="1" x14ac:dyDescent="0.25">
      <c r="A637" s="104">
        <v>486</v>
      </c>
      <c r="B637" s="102">
        <v>486348767</v>
      </c>
      <c r="C637" s="103" t="s">
        <v>535</v>
      </c>
      <c r="D637" s="104">
        <v>348</v>
      </c>
      <c r="E637" s="103" t="s">
        <v>380</v>
      </c>
      <c r="F637" s="104">
        <v>767</v>
      </c>
      <c r="G637" s="161" t="s">
        <v>437</v>
      </c>
      <c r="H637" s="152"/>
      <c r="I637" s="153">
        <v>11903.439164296964</v>
      </c>
      <c r="J637" s="153">
        <v>2629</v>
      </c>
      <c r="K637" s="153">
        <v>0</v>
      </c>
      <c r="L637" s="153">
        <v>937.65</v>
      </c>
      <c r="M637" s="153">
        <v>15470.089164296964</v>
      </c>
      <c r="N637" s="152"/>
      <c r="O637" s="154">
        <v>5</v>
      </c>
      <c r="P637" s="155">
        <v>72335</v>
      </c>
      <c r="Q637" s="155">
        <v>0</v>
      </c>
      <c r="R637" s="155">
        <v>0</v>
      </c>
      <c r="S637" s="155">
        <v>4665</v>
      </c>
      <c r="T637" s="112">
        <v>77005</v>
      </c>
      <c r="U637" s="156"/>
      <c r="V637" s="157">
        <v>2.2421524663677129E-2</v>
      </c>
      <c r="W637" s="155">
        <v>0</v>
      </c>
      <c r="X637" s="155">
        <v>0.09</v>
      </c>
      <c r="Y637" s="155">
        <v>3.0125573514360598E-2</v>
      </c>
      <c r="Z637" s="155">
        <v>0</v>
      </c>
      <c r="AA637" s="158"/>
      <c r="AB637" s="157">
        <v>0</v>
      </c>
      <c r="AC637" s="157">
        <v>0</v>
      </c>
      <c r="AD637" s="155">
        <v>0</v>
      </c>
      <c r="AE637" s="155">
        <v>0</v>
      </c>
      <c r="AF637" s="155">
        <v>0</v>
      </c>
      <c r="AG637" s="159"/>
    </row>
    <row r="638" spans="1:33" ht="12.6" customHeight="1" x14ac:dyDescent="0.25">
      <c r="A638" s="104">
        <v>486</v>
      </c>
      <c r="B638" s="102">
        <v>486348775</v>
      </c>
      <c r="C638" s="103" t="s">
        <v>535</v>
      </c>
      <c r="D638" s="104">
        <v>348</v>
      </c>
      <c r="E638" s="103" t="s">
        <v>380</v>
      </c>
      <c r="F638" s="104">
        <v>775</v>
      </c>
      <c r="G638" s="161" t="s">
        <v>441</v>
      </c>
      <c r="H638" s="152"/>
      <c r="I638" s="153">
        <v>10297.891884483211</v>
      </c>
      <c r="J638" s="153">
        <v>2322</v>
      </c>
      <c r="K638" s="153">
        <v>0</v>
      </c>
      <c r="L638" s="153">
        <v>937.65</v>
      </c>
      <c r="M638" s="153">
        <v>13557.541884483211</v>
      </c>
      <c r="N638" s="152"/>
      <c r="O638" s="154">
        <v>1</v>
      </c>
      <c r="P638" s="155">
        <v>12563</v>
      </c>
      <c r="Q638" s="155">
        <v>0</v>
      </c>
      <c r="R638" s="155">
        <v>0</v>
      </c>
      <c r="S638" s="155">
        <v>933</v>
      </c>
      <c r="T638" s="112">
        <v>13497</v>
      </c>
      <c r="U638" s="156"/>
      <c r="V638" s="157">
        <v>4.4843049327354259E-3</v>
      </c>
      <c r="W638" s="155">
        <v>0</v>
      </c>
      <c r="X638" s="155">
        <v>0.09</v>
      </c>
      <c r="Y638" s="155">
        <v>5.4242151205824716E-3</v>
      </c>
      <c r="Z638" s="155">
        <v>0</v>
      </c>
      <c r="AA638" s="158"/>
      <c r="AB638" s="157">
        <v>0</v>
      </c>
      <c r="AC638" s="157">
        <v>0</v>
      </c>
      <c r="AD638" s="155">
        <v>0</v>
      </c>
      <c r="AE638" s="155">
        <v>0</v>
      </c>
      <c r="AF638" s="155">
        <v>0</v>
      </c>
      <c r="AG638" s="159"/>
    </row>
    <row r="639" spans="1:33" ht="12.6" customHeight="1" x14ac:dyDescent="0.25">
      <c r="A639" s="104">
        <v>487</v>
      </c>
      <c r="B639" s="102">
        <v>487049031</v>
      </c>
      <c r="C639" s="103" t="s">
        <v>536</v>
      </c>
      <c r="D639" s="104">
        <v>49</v>
      </c>
      <c r="E639" s="103" t="s">
        <v>81</v>
      </c>
      <c r="F639" s="104">
        <v>31</v>
      </c>
      <c r="G639" s="161" t="s">
        <v>63</v>
      </c>
      <c r="H639" s="152"/>
      <c r="I639" s="153">
        <v>11425</v>
      </c>
      <c r="J639" s="153">
        <v>5374</v>
      </c>
      <c r="K639" s="153">
        <v>0</v>
      </c>
      <c r="L639" s="153">
        <v>937.65</v>
      </c>
      <c r="M639" s="153">
        <v>17736.650000000001</v>
      </c>
      <c r="N639" s="152"/>
      <c r="O639" s="154">
        <v>4</v>
      </c>
      <c r="P639" s="155">
        <v>67196</v>
      </c>
      <c r="Q639" s="155">
        <v>0</v>
      </c>
      <c r="R639" s="155">
        <v>0</v>
      </c>
      <c r="S639" s="155">
        <v>3752</v>
      </c>
      <c r="T639" s="112">
        <v>70952</v>
      </c>
      <c r="U639" s="156"/>
      <c r="V639" s="157">
        <v>0</v>
      </c>
      <c r="W639" s="155">
        <v>0</v>
      </c>
      <c r="X639" s="155">
        <v>0.09</v>
      </c>
      <c r="Y639" s="155">
        <v>2.2762726011846833E-2</v>
      </c>
      <c r="Z639" s="155">
        <v>0</v>
      </c>
      <c r="AA639" s="158"/>
      <c r="AB639" s="157">
        <v>0</v>
      </c>
      <c r="AC639" s="157">
        <v>0</v>
      </c>
      <c r="AD639" s="155">
        <v>0</v>
      </c>
      <c r="AE639" s="155">
        <v>0</v>
      </c>
      <c r="AF639" s="155">
        <v>0</v>
      </c>
      <c r="AG639" s="159"/>
    </row>
    <row r="640" spans="1:33" ht="12.6" customHeight="1" x14ac:dyDescent="0.25">
      <c r="A640" s="104">
        <v>487</v>
      </c>
      <c r="B640" s="102">
        <v>487049035</v>
      </c>
      <c r="C640" s="103" t="s">
        <v>536</v>
      </c>
      <c r="D640" s="104">
        <v>49</v>
      </c>
      <c r="E640" s="103" t="s">
        <v>81</v>
      </c>
      <c r="F640" s="104">
        <v>35</v>
      </c>
      <c r="G640" s="161" t="s">
        <v>67</v>
      </c>
      <c r="H640" s="152"/>
      <c r="I640" s="153">
        <v>13355</v>
      </c>
      <c r="J640" s="153">
        <v>4791</v>
      </c>
      <c r="K640" s="153">
        <v>0</v>
      </c>
      <c r="L640" s="153">
        <v>937.65</v>
      </c>
      <c r="M640" s="153">
        <v>19083.650000000001</v>
      </c>
      <c r="N640" s="152"/>
      <c r="O640" s="154">
        <v>48</v>
      </c>
      <c r="P640" s="155">
        <v>871008</v>
      </c>
      <c r="Q640" s="155">
        <v>0</v>
      </c>
      <c r="R640" s="155">
        <v>0</v>
      </c>
      <c r="S640" s="155">
        <v>45024</v>
      </c>
      <c r="T640" s="112">
        <v>916080</v>
      </c>
      <c r="U640" s="156"/>
      <c r="V640" s="157">
        <v>0</v>
      </c>
      <c r="W640" s="155">
        <v>0</v>
      </c>
      <c r="X640" s="155">
        <v>0.09</v>
      </c>
      <c r="Y640" s="155">
        <v>0.15529279493918327</v>
      </c>
      <c r="Z640" s="155">
        <v>0</v>
      </c>
      <c r="AA640" s="158"/>
      <c r="AB640" s="157">
        <v>0</v>
      </c>
      <c r="AC640" s="157">
        <v>0</v>
      </c>
      <c r="AD640" s="155">
        <v>0</v>
      </c>
      <c r="AE640" s="155">
        <v>0</v>
      </c>
      <c r="AF640" s="155">
        <v>0</v>
      </c>
      <c r="AG640" s="159"/>
    </row>
    <row r="641" spans="1:33" ht="12.6" customHeight="1" x14ac:dyDescent="0.25">
      <c r="A641" s="104">
        <v>487</v>
      </c>
      <c r="B641" s="102">
        <v>487049044</v>
      </c>
      <c r="C641" s="103" t="s">
        <v>536</v>
      </c>
      <c r="D641" s="104">
        <v>49</v>
      </c>
      <c r="E641" s="103" t="s">
        <v>81</v>
      </c>
      <c r="F641" s="104">
        <v>44</v>
      </c>
      <c r="G641" s="161" t="s">
        <v>76</v>
      </c>
      <c r="H641" s="152"/>
      <c r="I641" s="153">
        <v>10460</v>
      </c>
      <c r="J641" s="153">
        <v>44</v>
      </c>
      <c r="K641" s="153">
        <v>0</v>
      </c>
      <c r="L641" s="153">
        <v>937.65</v>
      </c>
      <c r="M641" s="153">
        <v>11441.65</v>
      </c>
      <c r="N641" s="152"/>
      <c r="O641" s="154">
        <v>1</v>
      </c>
      <c r="P641" s="155">
        <v>10504</v>
      </c>
      <c r="Q641" s="155">
        <v>0</v>
      </c>
      <c r="R641" s="155">
        <v>0</v>
      </c>
      <c r="S641" s="155">
        <v>938</v>
      </c>
      <c r="T641" s="112">
        <v>11443</v>
      </c>
      <c r="U641" s="156"/>
      <c r="V641" s="157">
        <v>0</v>
      </c>
      <c r="W641" s="155">
        <v>0</v>
      </c>
      <c r="X641" s="155">
        <v>0.09</v>
      </c>
      <c r="Y641" s="155">
        <v>6.5659390812220414E-2</v>
      </c>
      <c r="Z641" s="155">
        <v>0</v>
      </c>
      <c r="AA641" s="158"/>
      <c r="AB641" s="157">
        <v>0</v>
      </c>
      <c r="AC641" s="157">
        <v>0</v>
      </c>
      <c r="AD641" s="155">
        <v>0</v>
      </c>
      <c r="AE641" s="155">
        <v>0</v>
      </c>
      <c r="AF641" s="155">
        <v>0</v>
      </c>
      <c r="AG641" s="159"/>
    </row>
    <row r="642" spans="1:33" ht="12.6" customHeight="1" x14ac:dyDescent="0.25">
      <c r="A642" s="104">
        <v>487</v>
      </c>
      <c r="B642" s="102">
        <v>487049046</v>
      </c>
      <c r="C642" s="103" t="s">
        <v>536</v>
      </c>
      <c r="D642" s="104">
        <v>49</v>
      </c>
      <c r="E642" s="103" t="s">
        <v>81</v>
      </c>
      <c r="F642" s="104">
        <v>46</v>
      </c>
      <c r="G642" s="161" t="s">
        <v>78</v>
      </c>
      <c r="H642" s="152"/>
      <c r="I642" s="153">
        <v>14496</v>
      </c>
      <c r="J642" s="153">
        <v>11529</v>
      </c>
      <c r="K642" s="153">
        <v>0</v>
      </c>
      <c r="L642" s="153">
        <v>937.65</v>
      </c>
      <c r="M642" s="153">
        <v>26962.65</v>
      </c>
      <c r="N642" s="152"/>
      <c r="O642" s="154">
        <v>1</v>
      </c>
      <c r="P642" s="155">
        <v>26025</v>
      </c>
      <c r="Q642" s="155">
        <v>0</v>
      </c>
      <c r="R642" s="155">
        <v>0</v>
      </c>
      <c r="S642" s="155">
        <v>938</v>
      </c>
      <c r="T642" s="112">
        <v>26964</v>
      </c>
      <c r="U642" s="156"/>
      <c r="V642" s="157">
        <v>0</v>
      </c>
      <c r="W642" s="155">
        <v>0</v>
      </c>
      <c r="X642" s="155">
        <v>0.09</v>
      </c>
      <c r="Y642" s="155">
        <v>3.0566399638462213E-4</v>
      </c>
      <c r="Z642" s="155">
        <v>0</v>
      </c>
      <c r="AA642" s="158"/>
      <c r="AB642" s="157">
        <v>0</v>
      </c>
      <c r="AC642" s="157">
        <v>0</v>
      </c>
      <c r="AD642" s="155">
        <v>0</v>
      </c>
      <c r="AE642" s="155">
        <v>0</v>
      </c>
      <c r="AF642" s="155">
        <v>0</v>
      </c>
      <c r="AG642" s="159"/>
    </row>
    <row r="643" spans="1:33" ht="12.6" customHeight="1" x14ac:dyDescent="0.25">
      <c r="A643" s="104">
        <v>487</v>
      </c>
      <c r="B643" s="102">
        <v>487049048</v>
      </c>
      <c r="C643" s="103" t="s">
        <v>536</v>
      </c>
      <c r="D643" s="104">
        <v>49</v>
      </c>
      <c r="E643" s="103" t="s">
        <v>81</v>
      </c>
      <c r="F643" s="104">
        <v>48</v>
      </c>
      <c r="G643" s="161" t="s">
        <v>80</v>
      </c>
      <c r="H643" s="152"/>
      <c r="I643" s="153">
        <v>11098.353773469309</v>
      </c>
      <c r="J643" s="153">
        <v>8914</v>
      </c>
      <c r="K643" s="153">
        <v>0</v>
      </c>
      <c r="L643" s="153">
        <v>937.65</v>
      </c>
      <c r="M643" s="153">
        <v>20950.003773469311</v>
      </c>
      <c r="N643" s="152"/>
      <c r="O643" s="154">
        <v>1</v>
      </c>
      <c r="P643" s="155">
        <v>20012</v>
      </c>
      <c r="Q643" s="155">
        <v>0</v>
      </c>
      <c r="R643" s="155">
        <v>0</v>
      </c>
      <c r="S643" s="155">
        <v>938</v>
      </c>
      <c r="T643" s="112">
        <v>20951</v>
      </c>
      <c r="U643" s="156"/>
      <c r="V643" s="157">
        <v>0</v>
      </c>
      <c r="W643" s="155">
        <v>0</v>
      </c>
      <c r="X643" s="155">
        <v>0.09</v>
      </c>
      <c r="Y643" s="155">
        <v>1.8849683359329155E-3</v>
      </c>
      <c r="Z643" s="155">
        <v>0</v>
      </c>
      <c r="AA643" s="158"/>
      <c r="AB643" s="157">
        <v>0</v>
      </c>
      <c r="AC643" s="157">
        <v>0</v>
      </c>
      <c r="AD643" s="155">
        <v>0</v>
      </c>
      <c r="AE643" s="155">
        <v>0</v>
      </c>
      <c r="AF643" s="155">
        <v>0</v>
      </c>
      <c r="AG643" s="159"/>
    </row>
    <row r="644" spans="1:33" ht="12.6" customHeight="1" x14ac:dyDescent="0.25">
      <c r="A644" s="104">
        <v>487</v>
      </c>
      <c r="B644" s="102">
        <v>487049049</v>
      </c>
      <c r="C644" s="103" t="s">
        <v>536</v>
      </c>
      <c r="D644" s="104">
        <v>49</v>
      </c>
      <c r="E644" s="103" t="s">
        <v>81</v>
      </c>
      <c r="F644" s="104">
        <v>49</v>
      </c>
      <c r="G644" s="161" t="s">
        <v>81</v>
      </c>
      <c r="H644" s="152"/>
      <c r="I644" s="153">
        <v>13602</v>
      </c>
      <c r="J644" s="153">
        <v>16385</v>
      </c>
      <c r="K644" s="153">
        <v>0</v>
      </c>
      <c r="L644" s="153">
        <v>937.65</v>
      </c>
      <c r="M644" s="153">
        <v>30924.65</v>
      </c>
      <c r="N644" s="152"/>
      <c r="O644" s="154">
        <v>53</v>
      </c>
      <c r="P644" s="155">
        <v>1589311</v>
      </c>
      <c r="Q644" s="155">
        <v>0</v>
      </c>
      <c r="R644" s="155">
        <v>0</v>
      </c>
      <c r="S644" s="155">
        <v>49714</v>
      </c>
      <c r="T644" s="112">
        <v>1639078</v>
      </c>
      <c r="U644" s="156"/>
      <c r="V644" s="157">
        <v>0</v>
      </c>
      <c r="W644" s="155">
        <v>0</v>
      </c>
      <c r="X644" s="155">
        <v>0.09</v>
      </c>
      <c r="Y644" s="155">
        <v>7.1354825869973451E-2</v>
      </c>
      <c r="Z644" s="155">
        <v>0</v>
      </c>
      <c r="AA644" s="158"/>
      <c r="AB644" s="157">
        <v>0</v>
      </c>
      <c r="AC644" s="157">
        <v>0</v>
      </c>
      <c r="AD644" s="155">
        <v>0</v>
      </c>
      <c r="AE644" s="155">
        <v>0</v>
      </c>
      <c r="AF644" s="155">
        <v>0</v>
      </c>
      <c r="AG644" s="159"/>
    </row>
    <row r="645" spans="1:33" ht="12.6" customHeight="1" x14ac:dyDescent="0.25">
      <c r="A645" s="104">
        <v>487</v>
      </c>
      <c r="B645" s="102">
        <v>487049057</v>
      </c>
      <c r="C645" s="103" t="s">
        <v>536</v>
      </c>
      <c r="D645" s="104">
        <v>49</v>
      </c>
      <c r="E645" s="103" t="s">
        <v>81</v>
      </c>
      <c r="F645" s="104">
        <v>57</v>
      </c>
      <c r="G645" s="161" t="s">
        <v>89</v>
      </c>
      <c r="H645" s="152"/>
      <c r="I645" s="153">
        <v>11220</v>
      </c>
      <c r="J645" s="153">
        <v>401</v>
      </c>
      <c r="K645" s="153">
        <v>0</v>
      </c>
      <c r="L645" s="153">
        <v>937.65</v>
      </c>
      <c r="M645" s="153">
        <v>12558.65</v>
      </c>
      <c r="N645" s="152"/>
      <c r="O645" s="154">
        <v>4</v>
      </c>
      <c r="P645" s="155">
        <v>46484</v>
      </c>
      <c r="Q645" s="155">
        <v>0</v>
      </c>
      <c r="R645" s="155">
        <v>0</v>
      </c>
      <c r="S645" s="155">
        <v>3752</v>
      </c>
      <c r="T645" s="112">
        <v>50240</v>
      </c>
      <c r="U645" s="156"/>
      <c r="V645" s="157">
        <v>0</v>
      </c>
      <c r="W645" s="155">
        <v>0</v>
      </c>
      <c r="X645" s="155">
        <v>0.09</v>
      </c>
      <c r="Y645" s="155">
        <v>0.13343791558770274</v>
      </c>
      <c r="Z645" s="155">
        <v>0</v>
      </c>
      <c r="AA645" s="158"/>
      <c r="AB645" s="157">
        <v>0</v>
      </c>
      <c r="AC645" s="157">
        <v>0</v>
      </c>
      <c r="AD645" s="155">
        <v>0</v>
      </c>
      <c r="AE645" s="155">
        <v>0</v>
      </c>
      <c r="AF645" s="155">
        <v>0</v>
      </c>
      <c r="AG645" s="159"/>
    </row>
    <row r="646" spans="1:33" ht="12.6" customHeight="1" x14ac:dyDescent="0.25">
      <c r="A646" s="104">
        <v>487</v>
      </c>
      <c r="B646" s="102">
        <v>487049093</v>
      </c>
      <c r="C646" s="103" t="s">
        <v>536</v>
      </c>
      <c r="D646" s="104">
        <v>49</v>
      </c>
      <c r="E646" s="103" t="s">
        <v>81</v>
      </c>
      <c r="F646" s="104">
        <v>93</v>
      </c>
      <c r="G646" s="161" t="s">
        <v>125</v>
      </c>
      <c r="H646" s="152"/>
      <c r="I646" s="153">
        <v>12818</v>
      </c>
      <c r="J646" s="153">
        <v>513</v>
      </c>
      <c r="K646" s="153">
        <v>0</v>
      </c>
      <c r="L646" s="153">
        <v>937.65</v>
      </c>
      <c r="M646" s="153">
        <v>14268.65</v>
      </c>
      <c r="N646" s="152"/>
      <c r="O646" s="154">
        <v>47</v>
      </c>
      <c r="P646" s="155">
        <v>626557</v>
      </c>
      <c r="Q646" s="155">
        <v>0</v>
      </c>
      <c r="R646" s="155">
        <v>0</v>
      </c>
      <c r="S646" s="155">
        <v>44086</v>
      </c>
      <c r="T646" s="112">
        <v>670690</v>
      </c>
      <c r="U646" s="156"/>
      <c r="V646" s="157">
        <v>0</v>
      </c>
      <c r="W646" s="155">
        <v>0</v>
      </c>
      <c r="X646" s="155">
        <v>0.09</v>
      </c>
      <c r="Y646" s="155">
        <v>7.5367734393470748E-2</v>
      </c>
      <c r="Z646" s="155">
        <v>0</v>
      </c>
      <c r="AA646" s="158"/>
      <c r="AB646" s="157">
        <v>27</v>
      </c>
      <c r="AC646" s="157">
        <v>0</v>
      </c>
      <c r="AD646" s="155">
        <v>0</v>
      </c>
      <c r="AE646" s="155">
        <v>0</v>
      </c>
      <c r="AF646" s="155">
        <v>0</v>
      </c>
      <c r="AG646" s="159"/>
    </row>
    <row r="647" spans="1:33" ht="12.6" customHeight="1" x14ac:dyDescent="0.25">
      <c r="A647" s="104">
        <v>487</v>
      </c>
      <c r="B647" s="102">
        <v>487049095</v>
      </c>
      <c r="C647" s="103" t="s">
        <v>536</v>
      </c>
      <c r="D647" s="104">
        <v>49</v>
      </c>
      <c r="E647" s="103" t="s">
        <v>81</v>
      </c>
      <c r="F647" s="104">
        <v>95</v>
      </c>
      <c r="G647" s="161" t="s">
        <v>127</v>
      </c>
      <c r="H647" s="152"/>
      <c r="I647" s="153">
        <v>13523.922462156292</v>
      </c>
      <c r="J647" s="153">
        <v>2</v>
      </c>
      <c r="K647" s="153">
        <v>0</v>
      </c>
      <c r="L647" s="153">
        <v>937.65</v>
      </c>
      <c r="M647" s="153">
        <v>14463.572462156291</v>
      </c>
      <c r="N647" s="152"/>
      <c r="O647" s="154">
        <v>1</v>
      </c>
      <c r="P647" s="155">
        <v>13526</v>
      </c>
      <c r="Q647" s="155">
        <v>0</v>
      </c>
      <c r="R647" s="155">
        <v>0</v>
      </c>
      <c r="S647" s="155">
        <v>938</v>
      </c>
      <c r="T647" s="112">
        <v>14465</v>
      </c>
      <c r="U647" s="156"/>
      <c r="V647" s="157">
        <v>0</v>
      </c>
      <c r="W647" s="155">
        <v>0</v>
      </c>
      <c r="X647" s="155">
        <v>0.09</v>
      </c>
      <c r="Y647" s="155">
        <v>0.13279483489007637</v>
      </c>
      <c r="Z647" s="155">
        <v>0</v>
      </c>
      <c r="AA647" s="158"/>
      <c r="AB647" s="157">
        <v>0</v>
      </c>
      <c r="AC647" s="157">
        <v>0</v>
      </c>
      <c r="AD647" s="155">
        <v>0</v>
      </c>
      <c r="AE647" s="155">
        <v>0</v>
      </c>
      <c r="AF647" s="155">
        <v>0</v>
      </c>
      <c r="AG647" s="159"/>
    </row>
    <row r="648" spans="1:33" ht="12.6" customHeight="1" x14ac:dyDescent="0.25">
      <c r="A648" s="104">
        <v>487</v>
      </c>
      <c r="B648" s="102">
        <v>487049128</v>
      </c>
      <c r="C648" s="103" t="s">
        <v>536</v>
      </c>
      <c r="D648" s="104">
        <v>49</v>
      </c>
      <c r="E648" s="103" t="s">
        <v>81</v>
      </c>
      <c r="F648" s="104">
        <v>128</v>
      </c>
      <c r="G648" s="161" t="s">
        <v>160</v>
      </c>
      <c r="H648" s="152"/>
      <c r="I648" s="153">
        <v>11425</v>
      </c>
      <c r="J648" s="153">
        <v>832</v>
      </c>
      <c r="K648" s="153">
        <v>0</v>
      </c>
      <c r="L648" s="153">
        <v>937.65</v>
      </c>
      <c r="M648" s="153">
        <v>13194.65</v>
      </c>
      <c r="N648" s="152"/>
      <c r="O648" s="154">
        <v>1</v>
      </c>
      <c r="P648" s="155">
        <v>12257</v>
      </c>
      <c r="Q648" s="155">
        <v>0</v>
      </c>
      <c r="R648" s="155">
        <v>0</v>
      </c>
      <c r="S648" s="155">
        <v>938</v>
      </c>
      <c r="T648" s="112">
        <v>13196</v>
      </c>
      <c r="U648" s="156"/>
      <c r="V648" s="157">
        <v>0</v>
      </c>
      <c r="W648" s="155">
        <v>0</v>
      </c>
      <c r="X648" s="155">
        <v>0.09</v>
      </c>
      <c r="Y648" s="155">
        <v>3.6120867349133799E-2</v>
      </c>
      <c r="Z648" s="155">
        <v>0</v>
      </c>
      <c r="AA648" s="158"/>
      <c r="AB648" s="157">
        <v>0</v>
      </c>
      <c r="AC648" s="157">
        <v>0</v>
      </c>
      <c r="AD648" s="155">
        <v>0</v>
      </c>
      <c r="AE648" s="155">
        <v>0</v>
      </c>
      <c r="AF648" s="155">
        <v>0</v>
      </c>
      <c r="AG648" s="159"/>
    </row>
    <row r="649" spans="1:33" ht="12.6" customHeight="1" x14ac:dyDescent="0.25">
      <c r="A649" s="104">
        <v>487</v>
      </c>
      <c r="B649" s="102">
        <v>487049149</v>
      </c>
      <c r="C649" s="103" t="s">
        <v>536</v>
      </c>
      <c r="D649" s="104">
        <v>49</v>
      </c>
      <c r="E649" s="103" t="s">
        <v>81</v>
      </c>
      <c r="F649" s="104">
        <v>149</v>
      </c>
      <c r="G649" s="161" t="s">
        <v>181</v>
      </c>
      <c r="H649" s="152"/>
      <c r="I649" s="153">
        <v>10460</v>
      </c>
      <c r="J649" s="153">
        <v>9</v>
      </c>
      <c r="K649" s="153">
        <v>0</v>
      </c>
      <c r="L649" s="153">
        <v>937.65</v>
      </c>
      <c r="M649" s="153">
        <v>11406.65</v>
      </c>
      <c r="N649" s="152"/>
      <c r="O649" s="154">
        <v>1</v>
      </c>
      <c r="P649" s="155">
        <v>10469</v>
      </c>
      <c r="Q649" s="155">
        <v>0</v>
      </c>
      <c r="R649" s="155">
        <v>0</v>
      </c>
      <c r="S649" s="155">
        <v>938</v>
      </c>
      <c r="T649" s="112">
        <v>11408</v>
      </c>
      <c r="U649" s="156"/>
      <c r="V649" s="157">
        <v>0</v>
      </c>
      <c r="W649" s="155">
        <v>0</v>
      </c>
      <c r="X649" s="155">
        <v>0.09</v>
      </c>
      <c r="Y649" s="155">
        <v>0.11633765704967486</v>
      </c>
      <c r="Z649" s="155">
        <v>0</v>
      </c>
      <c r="AA649" s="158"/>
      <c r="AB649" s="157">
        <v>0</v>
      </c>
      <c r="AC649" s="157">
        <v>0</v>
      </c>
      <c r="AD649" s="155">
        <v>0</v>
      </c>
      <c r="AE649" s="155">
        <v>0</v>
      </c>
      <c r="AF649" s="155">
        <v>0</v>
      </c>
      <c r="AG649" s="159"/>
    </row>
    <row r="650" spans="1:33" ht="12.6" customHeight="1" x14ac:dyDescent="0.25">
      <c r="A650" s="104">
        <v>487</v>
      </c>
      <c r="B650" s="102">
        <v>487049153</v>
      </c>
      <c r="C650" s="103" t="s">
        <v>536</v>
      </c>
      <c r="D650" s="104">
        <v>49</v>
      </c>
      <c r="E650" s="103" t="s">
        <v>81</v>
      </c>
      <c r="F650" s="104">
        <v>153</v>
      </c>
      <c r="G650" s="161" t="s">
        <v>185</v>
      </c>
      <c r="H650" s="152"/>
      <c r="I650" s="153">
        <v>11425</v>
      </c>
      <c r="J650" s="153">
        <v>300</v>
      </c>
      <c r="K650" s="153">
        <v>0</v>
      </c>
      <c r="L650" s="153">
        <v>937.65</v>
      </c>
      <c r="M650" s="153">
        <v>12662.65</v>
      </c>
      <c r="N650" s="152"/>
      <c r="O650" s="154">
        <v>1</v>
      </c>
      <c r="P650" s="155">
        <v>11725</v>
      </c>
      <c r="Q650" s="155">
        <v>0</v>
      </c>
      <c r="R650" s="155">
        <v>0</v>
      </c>
      <c r="S650" s="155">
        <v>938</v>
      </c>
      <c r="T650" s="112">
        <v>12664</v>
      </c>
      <c r="U650" s="156"/>
      <c r="V650" s="157">
        <v>0</v>
      </c>
      <c r="W650" s="155">
        <v>0</v>
      </c>
      <c r="X650" s="155">
        <v>0.09</v>
      </c>
      <c r="Y650" s="155">
        <v>1.2325720054912837E-2</v>
      </c>
      <c r="Z650" s="155">
        <v>0</v>
      </c>
      <c r="AA650" s="158"/>
      <c r="AB650" s="157">
        <v>0</v>
      </c>
      <c r="AC650" s="157">
        <v>0</v>
      </c>
      <c r="AD650" s="155">
        <v>0</v>
      </c>
      <c r="AE650" s="155">
        <v>0</v>
      </c>
      <c r="AF650" s="155">
        <v>0</v>
      </c>
      <c r="AG650" s="159"/>
    </row>
    <row r="651" spans="1:33" ht="12.6" customHeight="1" x14ac:dyDescent="0.25">
      <c r="A651" s="104">
        <v>487</v>
      </c>
      <c r="B651" s="102">
        <v>487049163</v>
      </c>
      <c r="C651" s="103" t="s">
        <v>536</v>
      </c>
      <c r="D651" s="104">
        <v>49</v>
      </c>
      <c r="E651" s="103" t="s">
        <v>81</v>
      </c>
      <c r="F651" s="104">
        <v>163</v>
      </c>
      <c r="G651" s="161" t="s">
        <v>195</v>
      </c>
      <c r="H651" s="152"/>
      <c r="I651" s="153">
        <v>13825</v>
      </c>
      <c r="J651" s="153">
        <v>11</v>
      </c>
      <c r="K651" s="153">
        <v>0</v>
      </c>
      <c r="L651" s="153">
        <v>937.65</v>
      </c>
      <c r="M651" s="153">
        <v>14773.65</v>
      </c>
      <c r="N651" s="152"/>
      <c r="O651" s="154">
        <v>17</v>
      </c>
      <c r="P651" s="155">
        <v>235212</v>
      </c>
      <c r="Q651" s="155">
        <v>0</v>
      </c>
      <c r="R651" s="155">
        <v>0</v>
      </c>
      <c r="S651" s="155">
        <v>15939</v>
      </c>
      <c r="T651" s="112">
        <v>251168</v>
      </c>
      <c r="U651" s="156"/>
      <c r="V651" s="157">
        <v>0</v>
      </c>
      <c r="W651" s="155">
        <v>0</v>
      </c>
      <c r="X651" s="155">
        <v>0.09</v>
      </c>
      <c r="Y651" s="155">
        <v>9.6888938887288042E-2</v>
      </c>
      <c r="Z651" s="155">
        <v>0</v>
      </c>
      <c r="AA651" s="158"/>
      <c r="AB651" s="157">
        <v>7</v>
      </c>
      <c r="AC651" s="157">
        <v>2.3254813648123833</v>
      </c>
      <c r="AD651" s="155">
        <v>34349</v>
      </c>
      <c r="AE651" s="155">
        <v>0</v>
      </c>
      <c r="AF651" s="155">
        <v>0</v>
      </c>
      <c r="AG651" s="159"/>
    </row>
    <row r="652" spans="1:33" ht="12.6" customHeight="1" x14ac:dyDescent="0.25">
      <c r="A652" s="104">
        <v>487</v>
      </c>
      <c r="B652" s="102">
        <v>487049165</v>
      </c>
      <c r="C652" s="103" t="s">
        <v>536</v>
      </c>
      <c r="D652" s="104">
        <v>49</v>
      </c>
      <c r="E652" s="103" t="s">
        <v>81</v>
      </c>
      <c r="F652" s="104">
        <v>165</v>
      </c>
      <c r="G652" s="161" t="s">
        <v>197</v>
      </c>
      <c r="H652" s="152"/>
      <c r="I652" s="153">
        <v>12430</v>
      </c>
      <c r="J652" s="153">
        <v>244</v>
      </c>
      <c r="K652" s="153">
        <v>0</v>
      </c>
      <c r="L652" s="153">
        <v>937.65</v>
      </c>
      <c r="M652" s="153">
        <v>13611.65</v>
      </c>
      <c r="N652" s="152"/>
      <c r="O652" s="154">
        <v>47</v>
      </c>
      <c r="P652" s="155">
        <v>595678</v>
      </c>
      <c r="Q652" s="155">
        <v>0</v>
      </c>
      <c r="R652" s="155">
        <v>0</v>
      </c>
      <c r="S652" s="155">
        <v>44060</v>
      </c>
      <c r="T652" s="112">
        <v>639785</v>
      </c>
      <c r="U652" s="156"/>
      <c r="V652" s="157">
        <v>0</v>
      </c>
      <c r="W652" s="155">
        <v>0</v>
      </c>
      <c r="X652" s="155">
        <v>0.09</v>
      </c>
      <c r="Y652" s="155">
        <v>0.10084258620050031</v>
      </c>
      <c r="Z652" s="155">
        <v>0</v>
      </c>
      <c r="AA652" s="158"/>
      <c r="AB652" s="157">
        <v>26</v>
      </c>
      <c r="AC652" s="157">
        <v>1.9519068751886524</v>
      </c>
      <c r="AD652" s="155">
        <v>26546</v>
      </c>
      <c r="AE652" s="155">
        <v>0</v>
      </c>
      <c r="AF652" s="155">
        <v>0</v>
      </c>
      <c r="AG652" s="159"/>
    </row>
    <row r="653" spans="1:33" ht="12.6" customHeight="1" x14ac:dyDescent="0.25">
      <c r="A653" s="104">
        <v>487</v>
      </c>
      <c r="B653" s="102">
        <v>487049176</v>
      </c>
      <c r="C653" s="103" t="s">
        <v>536</v>
      </c>
      <c r="D653" s="104">
        <v>49</v>
      </c>
      <c r="E653" s="103" t="s">
        <v>81</v>
      </c>
      <c r="F653" s="104">
        <v>176</v>
      </c>
      <c r="G653" s="161" t="s">
        <v>208</v>
      </c>
      <c r="H653" s="152"/>
      <c r="I653" s="153">
        <v>13054</v>
      </c>
      <c r="J653" s="153">
        <v>4675</v>
      </c>
      <c r="K653" s="153">
        <v>0</v>
      </c>
      <c r="L653" s="153">
        <v>937.65</v>
      </c>
      <c r="M653" s="153">
        <v>18666.650000000001</v>
      </c>
      <c r="N653" s="152"/>
      <c r="O653" s="154">
        <v>52</v>
      </c>
      <c r="P653" s="155">
        <v>921908</v>
      </c>
      <c r="Q653" s="155">
        <v>0</v>
      </c>
      <c r="R653" s="155">
        <v>0</v>
      </c>
      <c r="S653" s="155">
        <v>48776</v>
      </c>
      <c r="T653" s="112">
        <v>970736</v>
      </c>
      <c r="U653" s="156"/>
      <c r="V653" s="157">
        <v>0</v>
      </c>
      <c r="W653" s="155">
        <v>0</v>
      </c>
      <c r="X653" s="155">
        <v>0.09</v>
      </c>
      <c r="Y653" s="155">
        <v>8.9950729305397215E-2</v>
      </c>
      <c r="Z653" s="155">
        <v>0</v>
      </c>
      <c r="AA653" s="158"/>
      <c r="AB653" s="157">
        <v>1</v>
      </c>
      <c r="AC653" s="157">
        <v>0</v>
      </c>
      <c r="AD653" s="155">
        <v>0</v>
      </c>
      <c r="AE653" s="155">
        <v>0</v>
      </c>
      <c r="AF653" s="155">
        <v>0</v>
      </c>
      <c r="AG653" s="159"/>
    </row>
    <row r="654" spans="1:33" ht="12.6" customHeight="1" x14ac:dyDescent="0.25">
      <c r="A654" s="104">
        <v>487</v>
      </c>
      <c r="B654" s="102">
        <v>487049178</v>
      </c>
      <c r="C654" s="103" t="s">
        <v>536</v>
      </c>
      <c r="D654" s="104">
        <v>49</v>
      </c>
      <c r="E654" s="103" t="s">
        <v>81</v>
      </c>
      <c r="F654" s="104">
        <v>178</v>
      </c>
      <c r="G654" s="161" t="s">
        <v>210</v>
      </c>
      <c r="H654" s="152"/>
      <c r="I654" s="153">
        <v>11425</v>
      </c>
      <c r="J654" s="153">
        <v>1392</v>
      </c>
      <c r="K654" s="153">
        <v>0</v>
      </c>
      <c r="L654" s="153">
        <v>937.65</v>
      </c>
      <c r="M654" s="153">
        <v>13754.65</v>
      </c>
      <c r="N654" s="152"/>
      <c r="O654" s="154">
        <v>3</v>
      </c>
      <c r="P654" s="155">
        <v>38451</v>
      </c>
      <c r="Q654" s="155">
        <v>0</v>
      </c>
      <c r="R654" s="155">
        <v>0</v>
      </c>
      <c r="S654" s="155">
        <v>2814</v>
      </c>
      <c r="T654" s="112">
        <v>41268</v>
      </c>
      <c r="U654" s="156"/>
      <c r="V654" s="157">
        <v>0</v>
      </c>
      <c r="W654" s="155">
        <v>0</v>
      </c>
      <c r="X654" s="155">
        <v>0.09</v>
      </c>
      <c r="Y654" s="155">
        <v>5.9976205001734263E-2</v>
      </c>
      <c r="Z654" s="155">
        <v>0</v>
      </c>
      <c r="AA654" s="158"/>
      <c r="AB654" s="157">
        <v>0</v>
      </c>
      <c r="AC654" s="157">
        <v>0</v>
      </c>
      <c r="AD654" s="155">
        <v>0</v>
      </c>
      <c r="AE654" s="155">
        <v>0</v>
      </c>
      <c r="AF654" s="155">
        <v>0</v>
      </c>
      <c r="AG654" s="159"/>
    </row>
    <row r="655" spans="1:33" ht="12.6" customHeight="1" x14ac:dyDescent="0.25">
      <c r="A655" s="104">
        <v>487</v>
      </c>
      <c r="B655" s="102">
        <v>487049181</v>
      </c>
      <c r="C655" s="103" t="s">
        <v>536</v>
      </c>
      <c r="D655" s="104">
        <v>49</v>
      </c>
      <c r="E655" s="103" t="s">
        <v>81</v>
      </c>
      <c r="F655" s="104">
        <v>181</v>
      </c>
      <c r="G655" s="161" t="s">
        <v>213</v>
      </c>
      <c r="H655" s="152"/>
      <c r="I655" s="153">
        <v>14496</v>
      </c>
      <c r="J655" s="153">
        <v>608</v>
      </c>
      <c r="K655" s="153">
        <v>0</v>
      </c>
      <c r="L655" s="153">
        <v>937.65</v>
      </c>
      <c r="M655" s="153">
        <v>16041.65</v>
      </c>
      <c r="N655" s="152"/>
      <c r="O655" s="154">
        <v>2</v>
      </c>
      <c r="P655" s="155">
        <v>30208</v>
      </c>
      <c r="Q655" s="155">
        <v>0</v>
      </c>
      <c r="R655" s="155">
        <v>0</v>
      </c>
      <c r="S655" s="155">
        <v>1876</v>
      </c>
      <c r="T655" s="112">
        <v>32086</v>
      </c>
      <c r="U655" s="156"/>
      <c r="V655" s="157">
        <v>0</v>
      </c>
      <c r="W655" s="155">
        <v>0</v>
      </c>
      <c r="X655" s="155">
        <v>0.09</v>
      </c>
      <c r="Y655" s="155">
        <v>1.7767930701945239E-2</v>
      </c>
      <c r="Z655" s="155">
        <v>0</v>
      </c>
      <c r="AA655" s="158"/>
      <c r="AB655" s="157">
        <v>0</v>
      </c>
      <c r="AC655" s="157">
        <v>0</v>
      </c>
      <c r="AD655" s="155">
        <v>0</v>
      </c>
      <c r="AE655" s="155">
        <v>0</v>
      </c>
      <c r="AF655" s="155">
        <v>0</v>
      </c>
      <c r="AG655" s="159"/>
    </row>
    <row r="656" spans="1:33" ht="12.6" customHeight="1" x14ac:dyDescent="0.25">
      <c r="A656" s="104">
        <v>487</v>
      </c>
      <c r="B656" s="102">
        <v>487049211</v>
      </c>
      <c r="C656" s="103" t="s">
        <v>536</v>
      </c>
      <c r="D656" s="104">
        <v>49</v>
      </c>
      <c r="E656" s="103" t="s">
        <v>81</v>
      </c>
      <c r="F656" s="104">
        <v>211</v>
      </c>
      <c r="G656" s="161" t="s">
        <v>243</v>
      </c>
      <c r="H656" s="152"/>
      <c r="I656" s="153">
        <v>16425</v>
      </c>
      <c r="J656" s="153">
        <v>3097</v>
      </c>
      <c r="K656" s="153">
        <v>0</v>
      </c>
      <c r="L656" s="153">
        <v>937.65</v>
      </c>
      <c r="M656" s="153">
        <v>20459.650000000001</v>
      </c>
      <c r="N656" s="152"/>
      <c r="O656" s="154">
        <v>1</v>
      </c>
      <c r="P656" s="155">
        <v>19522</v>
      </c>
      <c r="Q656" s="155">
        <v>0</v>
      </c>
      <c r="R656" s="155">
        <v>0</v>
      </c>
      <c r="S656" s="155">
        <v>938</v>
      </c>
      <c r="T656" s="112">
        <v>20461</v>
      </c>
      <c r="U656" s="156"/>
      <c r="V656" s="157">
        <v>0</v>
      </c>
      <c r="W656" s="155">
        <v>0</v>
      </c>
      <c r="X656" s="155">
        <v>0.09</v>
      </c>
      <c r="Y656" s="155">
        <v>1.4844334898900947E-3</v>
      </c>
      <c r="Z656" s="155">
        <v>0</v>
      </c>
      <c r="AA656" s="158"/>
      <c r="AB656" s="157">
        <v>0</v>
      </c>
      <c r="AC656" s="157">
        <v>0</v>
      </c>
      <c r="AD656" s="155">
        <v>0</v>
      </c>
      <c r="AE656" s="155">
        <v>0</v>
      </c>
      <c r="AF656" s="155">
        <v>0</v>
      </c>
      <c r="AG656" s="159"/>
    </row>
    <row r="657" spans="1:33" ht="12.6" customHeight="1" x14ac:dyDescent="0.25">
      <c r="A657" s="104">
        <v>487</v>
      </c>
      <c r="B657" s="102">
        <v>487049229</v>
      </c>
      <c r="C657" s="103" t="s">
        <v>536</v>
      </c>
      <c r="D657" s="104">
        <v>49</v>
      </c>
      <c r="E657" s="103" t="s">
        <v>81</v>
      </c>
      <c r="F657" s="104">
        <v>229</v>
      </c>
      <c r="G657" s="161" t="s">
        <v>261</v>
      </c>
      <c r="H657" s="152"/>
      <c r="I657" s="153">
        <v>11726.721266519022</v>
      </c>
      <c r="J657" s="153">
        <v>2041</v>
      </c>
      <c r="K657" s="153">
        <v>0</v>
      </c>
      <c r="L657" s="153">
        <v>937.65</v>
      </c>
      <c r="M657" s="153">
        <v>14705.371266519021</v>
      </c>
      <c r="N657" s="152"/>
      <c r="O657" s="154">
        <v>2</v>
      </c>
      <c r="P657" s="155">
        <v>27536</v>
      </c>
      <c r="Q657" s="155">
        <v>0</v>
      </c>
      <c r="R657" s="155">
        <v>0</v>
      </c>
      <c r="S657" s="155">
        <v>1876</v>
      </c>
      <c r="T657" s="112">
        <v>29414</v>
      </c>
      <c r="U657" s="156"/>
      <c r="V657" s="157">
        <v>0</v>
      </c>
      <c r="W657" s="155">
        <v>0</v>
      </c>
      <c r="X657" s="155">
        <v>0.09</v>
      </c>
      <c r="Y657" s="155">
        <v>1.0047342429049524E-2</v>
      </c>
      <c r="Z657" s="155">
        <v>0</v>
      </c>
      <c r="AA657" s="158"/>
      <c r="AB657" s="157">
        <v>0</v>
      </c>
      <c r="AC657" s="157">
        <v>0</v>
      </c>
      <c r="AD657" s="155">
        <v>0</v>
      </c>
      <c r="AE657" s="155">
        <v>0</v>
      </c>
      <c r="AF657" s="155">
        <v>0</v>
      </c>
      <c r="AG657" s="159"/>
    </row>
    <row r="658" spans="1:33" ht="12.6" customHeight="1" x14ac:dyDescent="0.25">
      <c r="A658" s="104">
        <v>487</v>
      </c>
      <c r="B658" s="102">
        <v>487049243</v>
      </c>
      <c r="C658" s="103" t="s">
        <v>536</v>
      </c>
      <c r="D658" s="104">
        <v>49</v>
      </c>
      <c r="E658" s="103" t="s">
        <v>81</v>
      </c>
      <c r="F658" s="104">
        <v>243</v>
      </c>
      <c r="G658" s="161" t="s">
        <v>275</v>
      </c>
      <c r="H658" s="152"/>
      <c r="I658" s="153">
        <v>16425</v>
      </c>
      <c r="J658" s="153">
        <v>3883</v>
      </c>
      <c r="K658" s="153">
        <v>0</v>
      </c>
      <c r="L658" s="153">
        <v>937.65</v>
      </c>
      <c r="M658" s="153">
        <v>21245.65</v>
      </c>
      <c r="N658" s="152"/>
      <c r="O658" s="154">
        <v>1</v>
      </c>
      <c r="P658" s="155">
        <v>20308</v>
      </c>
      <c r="Q658" s="155">
        <v>0</v>
      </c>
      <c r="R658" s="155">
        <v>0</v>
      </c>
      <c r="S658" s="155">
        <v>938</v>
      </c>
      <c r="T658" s="112">
        <v>21247</v>
      </c>
      <c r="U658" s="156"/>
      <c r="V658" s="157">
        <v>0</v>
      </c>
      <c r="W658" s="155">
        <v>0</v>
      </c>
      <c r="X658" s="155">
        <v>0.09</v>
      </c>
      <c r="Y658" s="155">
        <v>5.231940623182595E-3</v>
      </c>
      <c r="Z658" s="155">
        <v>0</v>
      </c>
      <c r="AA658" s="158"/>
      <c r="AB658" s="157">
        <v>0</v>
      </c>
      <c r="AC658" s="157">
        <v>0</v>
      </c>
      <c r="AD658" s="155">
        <v>0</v>
      </c>
      <c r="AE658" s="155">
        <v>0</v>
      </c>
      <c r="AF658" s="155">
        <v>0</v>
      </c>
      <c r="AG658" s="159"/>
    </row>
    <row r="659" spans="1:33" ht="12.6" customHeight="1" x14ac:dyDescent="0.25">
      <c r="A659" s="104">
        <v>487</v>
      </c>
      <c r="B659" s="102">
        <v>487049244</v>
      </c>
      <c r="C659" s="103" t="s">
        <v>536</v>
      </c>
      <c r="D659" s="104">
        <v>49</v>
      </c>
      <c r="E659" s="103" t="s">
        <v>81</v>
      </c>
      <c r="F659" s="104">
        <v>244</v>
      </c>
      <c r="G659" s="161" t="s">
        <v>276</v>
      </c>
      <c r="H659" s="152"/>
      <c r="I659" s="153">
        <v>12088</v>
      </c>
      <c r="J659" s="153">
        <v>4507</v>
      </c>
      <c r="K659" s="153">
        <v>0</v>
      </c>
      <c r="L659" s="153">
        <v>937.65</v>
      </c>
      <c r="M659" s="153">
        <v>17532.650000000001</v>
      </c>
      <c r="N659" s="152"/>
      <c r="O659" s="154">
        <v>11</v>
      </c>
      <c r="P659" s="155">
        <v>182545</v>
      </c>
      <c r="Q659" s="155">
        <v>0</v>
      </c>
      <c r="R659" s="155">
        <v>0</v>
      </c>
      <c r="S659" s="155">
        <v>10318</v>
      </c>
      <c r="T659" s="112">
        <v>192874</v>
      </c>
      <c r="U659" s="156"/>
      <c r="V659" s="157">
        <v>0</v>
      </c>
      <c r="W659" s="155">
        <v>0</v>
      </c>
      <c r="X659" s="155">
        <v>0.09</v>
      </c>
      <c r="Y659" s="155">
        <v>0.11956945299035214</v>
      </c>
      <c r="Z659" s="155">
        <v>0</v>
      </c>
      <c r="AA659" s="158"/>
      <c r="AB659" s="157">
        <v>3</v>
      </c>
      <c r="AC659" s="157">
        <v>2.0082952136198333</v>
      </c>
      <c r="AD659" s="155">
        <v>35211</v>
      </c>
      <c r="AE659" s="155">
        <v>0</v>
      </c>
      <c r="AF659" s="155">
        <v>0</v>
      </c>
      <c r="AG659" s="159"/>
    </row>
    <row r="660" spans="1:33" ht="12.6" customHeight="1" x14ac:dyDescent="0.25">
      <c r="A660" s="104">
        <v>487</v>
      </c>
      <c r="B660" s="102">
        <v>487049246</v>
      </c>
      <c r="C660" s="103" t="s">
        <v>536</v>
      </c>
      <c r="D660" s="104">
        <v>49</v>
      </c>
      <c r="E660" s="103" t="s">
        <v>81</v>
      </c>
      <c r="F660" s="104">
        <v>246</v>
      </c>
      <c r="G660" s="161" t="s">
        <v>278</v>
      </c>
      <c r="H660" s="152"/>
      <c r="I660" s="153">
        <v>14496</v>
      </c>
      <c r="J660" s="153">
        <v>5026</v>
      </c>
      <c r="K660" s="153">
        <v>0</v>
      </c>
      <c r="L660" s="153">
        <v>937.65</v>
      </c>
      <c r="M660" s="153">
        <v>20459.650000000001</v>
      </c>
      <c r="N660" s="152"/>
      <c r="O660" s="154">
        <v>1</v>
      </c>
      <c r="P660" s="155">
        <v>19522</v>
      </c>
      <c r="Q660" s="155">
        <v>0</v>
      </c>
      <c r="R660" s="155">
        <v>0</v>
      </c>
      <c r="S660" s="155">
        <v>938</v>
      </c>
      <c r="T660" s="112">
        <v>20461</v>
      </c>
      <c r="U660" s="156"/>
      <c r="V660" s="157">
        <v>0</v>
      </c>
      <c r="W660" s="155">
        <v>0</v>
      </c>
      <c r="X660" s="155">
        <v>0.09</v>
      </c>
      <c r="Y660" s="155">
        <v>3.3219405146860733E-4</v>
      </c>
      <c r="Z660" s="155">
        <v>0</v>
      </c>
      <c r="AA660" s="158"/>
      <c r="AB660" s="157">
        <v>0</v>
      </c>
      <c r="AC660" s="157">
        <v>0</v>
      </c>
      <c r="AD660" s="155">
        <v>0</v>
      </c>
      <c r="AE660" s="155">
        <v>0</v>
      </c>
      <c r="AF660" s="155">
        <v>0</v>
      </c>
      <c r="AG660" s="159"/>
    </row>
    <row r="661" spans="1:33" ht="12.6" customHeight="1" x14ac:dyDescent="0.25">
      <c r="A661" s="104">
        <v>487</v>
      </c>
      <c r="B661" s="102">
        <v>487049248</v>
      </c>
      <c r="C661" s="103" t="s">
        <v>536</v>
      </c>
      <c r="D661" s="104">
        <v>49</v>
      </c>
      <c r="E661" s="103" t="s">
        <v>81</v>
      </c>
      <c r="F661" s="104">
        <v>248</v>
      </c>
      <c r="G661" s="161" t="s">
        <v>280</v>
      </c>
      <c r="H661" s="152"/>
      <c r="I661" s="153">
        <v>12869</v>
      </c>
      <c r="J661" s="153">
        <v>794</v>
      </c>
      <c r="K661" s="153">
        <v>0</v>
      </c>
      <c r="L661" s="153">
        <v>937.65</v>
      </c>
      <c r="M661" s="153">
        <v>14600.65</v>
      </c>
      <c r="N661" s="152"/>
      <c r="O661" s="154">
        <v>9</v>
      </c>
      <c r="P661" s="155">
        <v>122967</v>
      </c>
      <c r="Q661" s="155">
        <v>0</v>
      </c>
      <c r="R661" s="155">
        <v>0</v>
      </c>
      <c r="S661" s="155">
        <v>8442</v>
      </c>
      <c r="T661" s="112">
        <v>131418</v>
      </c>
      <c r="U661" s="156"/>
      <c r="V661" s="157">
        <v>0</v>
      </c>
      <c r="W661" s="155">
        <v>0</v>
      </c>
      <c r="X661" s="155">
        <v>0.09</v>
      </c>
      <c r="Y661" s="155">
        <v>5.0541256721514598E-2</v>
      </c>
      <c r="Z661" s="155">
        <v>0</v>
      </c>
      <c r="AA661" s="158"/>
      <c r="AB661" s="157">
        <v>0</v>
      </c>
      <c r="AC661" s="157">
        <v>0</v>
      </c>
      <c r="AD661" s="155">
        <v>0</v>
      </c>
      <c r="AE661" s="155">
        <v>0</v>
      </c>
      <c r="AF661" s="155">
        <v>0</v>
      </c>
      <c r="AG661" s="159"/>
    </row>
    <row r="662" spans="1:33" ht="12.6" customHeight="1" x14ac:dyDescent="0.25">
      <c r="A662" s="104">
        <v>487</v>
      </c>
      <c r="B662" s="102">
        <v>487049262</v>
      </c>
      <c r="C662" s="103" t="s">
        <v>536</v>
      </c>
      <c r="D662" s="104">
        <v>49</v>
      </c>
      <c r="E662" s="103" t="s">
        <v>81</v>
      </c>
      <c r="F662" s="104">
        <v>262</v>
      </c>
      <c r="G662" s="161" t="s">
        <v>294</v>
      </c>
      <c r="H662" s="152"/>
      <c r="I662" s="153">
        <v>12960</v>
      </c>
      <c r="J662" s="153">
        <v>4884</v>
      </c>
      <c r="K662" s="153">
        <v>0</v>
      </c>
      <c r="L662" s="153">
        <v>937.65</v>
      </c>
      <c r="M662" s="153">
        <v>18781.650000000001</v>
      </c>
      <c r="N662" s="152"/>
      <c r="O662" s="154">
        <v>9</v>
      </c>
      <c r="P662" s="155">
        <v>160596</v>
      </c>
      <c r="Q662" s="155">
        <v>0</v>
      </c>
      <c r="R662" s="155">
        <v>0</v>
      </c>
      <c r="S662" s="155">
        <v>8442</v>
      </c>
      <c r="T662" s="112">
        <v>169047</v>
      </c>
      <c r="U662" s="156"/>
      <c r="V662" s="157">
        <v>0</v>
      </c>
      <c r="W662" s="155">
        <v>0</v>
      </c>
      <c r="X662" s="155">
        <v>0.09</v>
      </c>
      <c r="Y662" s="155">
        <v>7.200942321816918E-2</v>
      </c>
      <c r="Z662" s="155">
        <v>0</v>
      </c>
      <c r="AA662" s="158"/>
      <c r="AB662" s="157">
        <v>2</v>
      </c>
      <c r="AC662" s="157">
        <v>0</v>
      </c>
      <c r="AD662" s="155">
        <v>0</v>
      </c>
      <c r="AE662" s="155">
        <v>0</v>
      </c>
      <c r="AF662" s="155">
        <v>0</v>
      </c>
      <c r="AG662" s="159"/>
    </row>
    <row r="663" spans="1:33" ht="12.6" customHeight="1" x14ac:dyDescent="0.25">
      <c r="A663" s="104">
        <v>487</v>
      </c>
      <c r="B663" s="102">
        <v>487049274</v>
      </c>
      <c r="C663" s="103" t="s">
        <v>536</v>
      </c>
      <c r="D663" s="104">
        <v>49</v>
      </c>
      <c r="E663" s="103" t="s">
        <v>81</v>
      </c>
      <c r="F663" s="104">
        <v>274</v>
      </c>
      <c r="G663" s="161" t="s">
        <v>306</v>
      </c>
      <c r="H663" s="152"/>
      <c r="I663" s="153">
        <v>13202</v>
      </c>
      <c r="J663" s="153">
        <v>6211</v>
      </c>
      <c r="K663" s="153">
        <v>0</v>
      </c>
      <c r="L663" s="153">
        <v>937.65</v>
      </c>
      <c r="M663" s="153">
        <v>20350.650000000001</v>
      </c>
      <c r="N663" s="152"/>
      <c r="O663" s="154">
        <v>151</v>
      </c>
      <c r="P663" s="155">
        <v>2931363</v>
      </c>
      <c r="Q663" s="155">
        <v>0</v>
      </c>
      <c r="R663" s="155">
        <v>0</v>
      </c>
      <c r="S663" s="155">
        <v>141638</v>
      </c>
      <c r="T663" s="112">
        <v>3073152</v>
      </c>
      <c r="U663" s="156"/>
      <c r="V663" s="157">
        <v>0</v>
      </c>
      <c r="W663" s="155">
        <v>0</v>
      </c>
      <c r="X663" s="155">
        <v>0.09</v>
      </c>
      <c r="Y663" s="155">
        <v>7.2053455425963336E-2</v>
      </c>
      <c r="Z663" s="155">
        <v>0</v>
      </c>
      <c r="AA663" s="158"/>
      <c r="AB663" s="157">
        <v>0</v>
      </c>
      <c r="AC663" s="157">
        <v>0</v>
      </c>
      <c r="AD663" s="155">
        <v>0</v>
      </c>
      <c r="AE663" s="155">
        <v>0</v>
      </c>
      <c r="AF663" s="155">
        <v>0</v>
      </c>
      <c r="AG663" s="159"/>
    </row>
    <row r="664" spans="1:33" ht="12.6" customHeight="1" x14ac:dyDescent="0.25">
      <c r="A664" s="104">
        <v>487</v>
      </c>
      <c r="B664" s="102">
        <v>487049285</v>
      </c>
      <c r="C664" s="103" t="s">
        <v>536</v>
      </c>
      <c r="D664" s="104">
        <v>49</v>
      </c>
      <c r="E664" s="103" t="s">
        <v>81</v>
      </c>
      <c r="F664" s="104">
        <v>285</v>
      </c>
      <c r="G664" s="161" t="s">
        <v>317</v>
      </c>
      <c r="H664" s="152"/>
      <c r="I664" s="153">
        <v>11688.430466808875</v>
      </c>
      <c r="J664" s="153">
        <v>3328</v>
      </c>
      <c r="K664" s="153">
        <v>0</v>
      </c>
      <c r="L664" s="153">
        <v>937.65</v>
      </c>
      <c r="M664" s="153">
        <v>15954.080466808875</v>
      </c>
      <c r="N664" s="152"/>
      <c r="O664" s="154">
        <v>1</v>
      </c>
      <c r="P664" s="155">
        <v>15016</v>
      </c>
      <c r="Q664" s="155">
        <v>0</v>
      </c>
      <c r="R664" s="155">
        <v>0</v>
      </c>
      <c r="S664" s="155">
        <v>938</v>
      </c>
      <c r="T664" s="112">
        <v>15955</v>
      </c>
      <c r="U664" s="156"/>
      <c r="V664" s="157">
        <v>0</v>
      </c>
      <c r="W664" s="155">
        <v>0</v>
      </c>
      <c r="X664" s="155">
        <v>0.09</v>
      </c>
      <c r="Y664" s="155">
        <v>3.7068308493911219E-2</v>
      </c>
      <c r="Z664" s="155">
        <v>0</v>
      </c>
      <c r="AA664" s="158"/>
      <c r="AB664" s="157">
        <v>0</v>
      </c>
      <c r="AC664" s="157">
        <v>0</v>
      </c>
      <c r="AD664" s="155">
        <v>0</v>
      </c>
      <c r="AE664" s="155">
        <v>0</v>
      </c>
      <c r="AF664" s="155">
        <v>0</v>
      </c>
      <c r="AG664" s="159"/>
    </row>
    <row r="665" spans="1:33" ht="12.6" customHeight="1" x14ac:dyDescent="0.25">
      <c r="A665" s="104">
        <v>487</v>
      </c>
      <c r="B665" s="102">
        <v>487049308</v>
      </c>
      <c r="C665" s="103" t="s">
        <v>536</v>
      </c>
      <c r="D665" s="104">
        <v>49</v>
      </c>
      <c r="E665" s="103" t="s">
        <v>81</v>
      </c>
      <c r="F665" s="104">
        <v>308</v>
      </c>
      <c r="G665" s="161" t="s">
        <v>340</v>
      </c>
      <c r="H665" s="152"/>
      <c r="I665" s="153">
        <v>13442</v>
      </c>
      <c r="J665" s="153">
        <v>6708</v>
      </c>
      <c r="K665" s="153">
        <v>0</v>
      </c>
      <c r="L665" s="153">
        <v>937.65</v>
      </c>
      <c r="M665" s="153">
        <v>21087.65</v>
      </c>
      <c r="N665" s="152"/>
      <c r="O665" s="154">
        <v>3</v>
      </c>
      <c r="P665" s="155">
        <v>60450</v>
      </c>
      <c r="Q665" s="155">
        <v>0</v>
      </c>
      <c r="R665" s="155">
        <v>0</v>
      </c>
      <c r="S665" s="155">
        <v>2814</v>
      </c>
      <c r="T665" s="112">
        <v>63267</v>
      </c>
      <c r="U665" s="156"/>
      <c r="V665" s="157">
        <v>0</v>
      </c>
      <c r="W665" s="155">
        <v>0</v>
      </c>
      <c r="X665" s="155">
        <v>0.09</v>
      </c>
      <c r="Y665" s="155">
        <v>2.6285514756902288E-3</v>
      </c>
      <c r="Z665" s="155">
        <v>0</v>
      </c>
      <c r="AA665" s="158"/>
      <c r="AB665" s="157">
        <v>0</v>
      </c>
      <c r="AC665" s="157">
        <v>0</v>
      </c>
      <c r="AD665" s="155">
        <v>0</v>
      </c>
      <c r="AE665" s="155">
        <v>0</v>
      </c>
      <c r="AF665" s="155">
        <v>0</v>
      </c>
      <c r="AG665" s="159"/>
    </row>
    <row r="666" spans="1:33" ht="12.6" customHeight="1" x14ac:dyDescent="0.25">
      <c r="A666" s="104">
        <v>487</v>
      </c>
      <c r="B666" s="102">
        <v>487049314</v>
      </c>
      <c r="C666" s="103" t="s">
        <v>536</v>
      </c>
      <c r="D666" s="104">
        <v>49</v>
      </c>
      <c r="E666" s="103" t="s">
        <v>81</v>
      </c>
      <c r="F666" s="104">
        <v>314</v>
      </c>
      <c r="G666" s="161" t="s">
        <v>346</v>
      </c>
      <c r="H666" s="152"/>
      <c r="I666" s="153">
        <v>10460</v>
      </c>
      <c r="J666" s="153">
        <v>8699</v>
      </c>
      <c r="K666" s="153">
        <v>0</v>
      </c>
      <c r="L666" s="153">
        <v>937.65</v>
      </c>
      <c r="M666" s="153">
        <v>20096.650000000001</v>
      </c>
      <c r="N666" s="152"/>
      <c r="O666" s="154">
        <v>3</v>
      </c>
      <c r="P666" s="155">
        <v>57477</v>
      </c>
      <c r="Q666" s="155">
        <v>0</v>
      </c>
      <c r="R666" s="155">
        <v>0</v>
      </c>
      <c r="S666" s="155">
        <v>2814</v>
      </c>
      <c r="T666" s="112">
        <v>60294</v>
      </c>
      <c r="U666" s="156"/>
      <c r="V666" s="157">
        <v>0</v>
      </c>
      <c r="W666" s="155">
        <v>0</v>
      </c>
      <c r="X666" s="155">
        <v>0.09</v>
      </c>
      <c r="Y666" s="155">
        <v>2.341843130047724E-3</v>
      </c>
      <c r="Z666" s="155">
        <v>0</v>
      </c>
      <c r="AA666" s="158"/>
      <c r="AB666" s="157">
        <v>0</v>
      </c>
      <c r="AC666" s="157">
        <v>0</v>
      </c>
      <c r="AD666" s="155">
        <v>0</v>
      </c>
      <c r="AE666" s="155">
        <v>0</v>
      </c>
      <c r="AF666" s="155">
        <v>0</v>
      </c>
      <c r="AG666" s="159"/>
    </row>
    <row r="667" spans="1:33" ht="12.6" customHeight="1" x14ac:dyDescent="0.25">
      <c r="A667" s="104">
        <v>487</v>
      </c>
      <c r="B667" s="102">
        <v>487049347</v>
      </c>
      <c r="C667" s="103" t="s">
        <v>536</v>
      </c>
      <c r="D667" s="104">
        <v>49</v>
      </c>
      <c r="E667" s="103" t="s">
        <v>81</v>
      </c>
      <c r="F667" s="104">
        <v>347</v>
      </c>
      <c r="G667" s="161" t="s">
        <v>379</v>
      </c>
      <c r="H667" s="152"/>
      <c r="I667" s="153">
        <v>13472</v>
      </c>
      <c r="J667" s="153">
        <v>6030</v>
      </c>
      <c r="K667" s="153">
        <v>0</v>
      </c>
      <c r="L667" s="153">
        <v>937.65</v>
      </c>
      <c r="M667" s="153">
        <v>20439.650000000001</v>
      </c>
      <c r="N667" s="152"/>
      <c r="O667" s="154">
        <v>5</v>
      </c>
      <c r="P667" s="155">
        <v>97510</v>
      </c>
      <c r="Q667" s="155">
        <v>0</v>
      </c>
      <c r="R667" s="155">
        <v>0</v>
      </c>
      <c r="S667" s="155">
        <v>4690</v>
      </c>
      <c r="T667" s="112">
        <v>102205</v>
      </c>
      <c r="U667" s="156"/>
      <c r="V667" s="157">
        <v>0</v>
      </c>
      <c r="W667" s="155">
        <v>0</v>
      </c>
      <c r="X667" s="155">
        <v>0.09</v>
      </c>
      <c r="Y667" s="155">
        <v>6.798133445366992E-3</v>
      </c>
      <c r="Z667" s="155">
        <v>0</v>
      </c>
      <c r="AA667" s="158"/>
      <c r="AB667" s="157">
        <v>0</v>
      </c>
      <c r="AC667" s="157">
        <v>0</v>
      </c>
      <c r="AD667" s="155">
        <v>0</v>
      </c>
      <c r="AE667" s="155">
        <v>0</v>
      </c>
      <c r="AF667" s="155">
        <v>0</v>
      </c>
      <c r="AG667" s="159"/>
    </row>
    <row r="668" spans="1:33" ht="12.6" customHeight="1" x14ac:dyDescent="0.25">
      <c r="A668" s="104">
        <v>487</v>
      </c>
      <c r="B668" s="102">
        <v>487274010</v>
      </c>
      <c r="C668" s="103" t="s">
        <v>536</v>
      </c>
      <c r="D668" s="104">
        <v>274</v>
      </c>
      <c r="E668" s="103" t="s">
        <v>306</v>
      </c>
      <c r="F668" s="104">
        <v>10</v>
      </c>
      <c r="G668" s="161" t="s">
        <v>42</v>
      </c>
      <c r="H668" s="152"/>
      <c r="I668" s="153">
        <v>9374</v>
      </c>
      <c r="J668" s="153">
        <v>3051</v>
      </c>
      <c r="K668" s="153">
        <v>0</v>
      </c>
      <c r="L668" s="153">
        <v>937.65</v>
      </c>
      <c r="M668" s="153">
        <v>13362.65</v>
      </c>
      <c r="N668" s="152"/>
      <c r="O668" s="154">
        <v>8</v>
      </c>
      <c r="P668" s="155">
        <v>99400</v>
      </c>
      <c r="Q668" s="155">
        <v>0</v>
      </c>
      <c r="R668" s="155">
        <v>0</v>
      </c>
      <c r="S668" s="155">
        <v>7504</v>
      </c>
      <c r="T668" s="112">
        <v>106912</v>
      </c>
      <c r="U668" s="156"/>
      <c r="V668" s="157">
        <v>0</v>
      </c>
      <c r="W668" s="155">
        <v>0</v>
      </c>
      <c r="X668" s="155">
        <v>0.09</v>
      </c>
      <c r="Y668" s="155">
        <v>1.7963677833328835E-3</v>
      </c>
      <c r="Z668" s="155">
        <v>0</v>
      </c>
      <c r="AA668" s="158"/>
      <c r="AB668" s="157">
        <v>0</v>
      </c>
      <c r="AC668" s="157">
        <v>0</v>
      </c>
      <c r="AD668" s="155">
        <v>0</v>
      </c>
      <c r="AE668" s="155">
        <v>0</v>
      </c>
      <c r="AF668" s="155">
        <v>0</v>
      </c>
      <c r="AG668" s="159"/>
    </row>
    <row r="669" spans="1:33" ht="12.6" customHeight="1" x14ac:dyDescent="0.25">
      <c r="A669" s="104">
        <v>487</v>
      </c>
      <c r="B669" s="102">
        <v>487274031</v>
      </c>
      <c r="C669" s="103" t="s">
        <v>536</v>
      </c>
      <c r="D669" s="104">
        <v>274</v>
      </c>
      <c r="E669" s="103" t="s">
        <v>306</v>
      </c>
      <c r="F669" s="104">
        <v>31</v>
      </c>
      <c r="G669" s="161" t="s">
        <v>63</v>
      </c>
      <c r="H669" s="152"/>
      <c r="I669" s="153">
        <v>9055</v>
      </c>
      <c r="J669" s="153">
        <v>4259</v>
      </c>
      <c r="K669" s="153">
        <v>0</v>
      </c>
      <c r="L669" s="153">
        <v>937.65</v>
      </c>
      <c r="M669" s="153">
        <v>14251.65</v>
      </c>
      <c r="N669" s="152"/>
      <c r="O669" s="154">
        <v>3</v>
      </c>
      <c r="P669" s="155">
        <v>39942</v>
      </c>
      <c r="Q669" s="155">
        <v>0</v>
      </c>
      <c r="R669" s="155">
        <v>0</v>
      </c>
      <c r="S669" s="155">
        <v>2814</v>
      </c>
      <c r="T669" s="112">
        <v>42759</v>
      </c>
      <c r="U669" s="156"/>
      <c r="V669" s="157">
        <v>0</v>
      </c>
      <c r="W669" s="155">
        <v>0</v>
      </c>
      <c r="X669" s="155">
        <v>0.09</v>
      </c>
      <c r="Y669" s="155">
        <v>2.2762726011846833E-2</v>
      </c>
      <c r="Z669" s="155">
        <v>0</v>
      </c>
      <c r="AA669" s="158"/>
      <c r="AB669" s="157">
        <v>0</v>
      </c>
      <c r="AC669" s="157">
        <v>0</v>
      </c>
      <c r="AD669" s="155">
        <v>0</v>
      </c>
      <c r="AE669" s="155">
        <v>0</v>
      </c>
      <c r="AF669" s="155">
        <v>0</v>
      </c>
      <c r="AG669" s="159"/>
    </row>
    <row r="670" spans="1:33" ht="12.6" customHeight="1" x14ac:dyDescent="0.25">
      <c r="A670" s="104">
        <v>487</v>
      </c>
      <c r="B670" s="102">
        <v>487274035</v>
      </c>
      <c r="C670" s="103" t="s">
        <v>536</v>
      </c>
      <c r="D670" s="104">
        <v>274</v>
      </c>
      <c r="E670" s="103" t="s">
        <v>306</v>
      </c>
      <c r="F670" s="104">
        <v>35</v>
      </c>
      <c r="G670" s="161" t="s">
        <v>67</v>
      </c>
      <c r="H670" s="152"/>
      <c r="I670" s="153">
        <v>12472</v>
      </c>
      <c r="J670" s="153">
        <v>4474</v>
      </c>
      <c r="K670" s="153">
        <v>0</v>
      </c>
      <c r="L670" s="153">
        <v>937.65</v>
      </c>
      <c r="M670" s="153">
        <v>17883.650000000001</v>
      </c>
      <c r="N670" s="152"/>
      <c r="O670" s="154">
        <v>30</v>
      </c>
      <c r="P670" s="155">
        <v>508380</v>
      </c>
      <c r="Q670" s="155">
        <v>0</v>
      </c>
      <c r="R670" s="155">
        <v>0</v>
      </c>
      <c r="S670" s="155">
        <v>28140</v>
      </c>
      <c r="T670" s="112">
        <v>536550</v>
      </c>
      <c r="U670" s="156"/>
      <c r="V670" s="157">
        <v>0</v>
      </c>
      <c r="W670" s="155">
        <v>0</v>
      </c>
      <c r="X670" s="155">
        <v>0.09</v>
      </c>
      <c r="Y670" s="155">
        <v>0.15529279493918327</v>
      </c>
      <c r="Z670" s="155">
        <v>0</v>
      </c>
      <c r="AA670" s="158"/>
      <c r="AB670" s="157">
        <v>0</v>
      </c>
      <c r="AC670" s="157">
        <v>0</v>
      </c>
      <c r="AD670" s="155">
        <v>0</v>
      </c>
      <c r="AE670" s="155">
        <v>0</v>
      </c>
      <c r="AF670" s="155">
        <v>0</v>
      </c>
      <c r="AG670" s="159"/>
    </row>
    <row r="671" spans="1:33" ht="12.6" customHeight="1" x14ac:dyDescent="0.25">
      <c r="A671" s="104">
        <v>487</v>
      </c>
      <c r="B671" s="102">
        <v>487274048</v>
      </c>
      <c r="C671" s="103" t="s">
        <v>536</v>
      </c>
      <c r="D671" s="104">
        <v>274</v>
      </c>
      <c r="E671" s="103" t="s">
        <v>306</v>
      </c>
      <c r="F671" s="104">
        <v>48</v>
      </c>
      <c r="G671" s="161" t="s">
        <v>80</v>
      </c>
      <c r="H671" s="152"/>
      <c r="I671" s="153">
        <v>9207</v>
      </c>
      <c r="J671" s="153">
        <v>7395</v>
      </c>
      <c r="K671" s="153">
        <v>0</v>
      </c>
      <c r="L671" s="153">
        <v>937.65</v>
      </c>
      <c r="M671" s="153">
        <v>17539.650000000001</v>
      </c>
      <c r="N671" s="152"/>
      <c r="O671" s="154">
        <v>1</v>
      </c>
      <c r="P671" s="155">
        <v>16602</v>
      </c>
      <c r="Q671" s="155">
        <v>0</v>
      </c>
      <c r="R671" s="155">
        <v>0</v>
      </c>
      <c r="S671" s="155">
        <v>938</v>
      </c>
      <c r="T671" s="112">
        <v>17541</v>
      </c>
      <c r="U671" s="156"/>
      <c r="V671" s="157">
        <v>0</v>
      </c>
      <c r="W671" s="155">
        <v>0</v>
      </c>
      <c r="X671" s="155">
        <v>0.09</v>
      </c>
      <c r="Y671" s="155">
        <v>1.8849683359329155E-3</v>
      </c>
      <c r="Z671" s="155">
        <v>0</v>
      </c>
      <c r="AA671" s="158"/>
      <c r="AB671" s="157">
        <v>0</v>
      </c>
      <c r="AC671" s="157">
        <v>0</v>
      </c>
      <c r="AD671" s="155">
        <v>0</v>
      </c>
      <c r="AE671" s="155">
        <v>0</v>
      </c>
      <c r="AF671" s="155">
        <v>0</v>
      </c>
      <c r="AG671" s="159"/>
    </row>
    <row r="672" spans="1:33" ht="12.6" customHeight="1" x14ac:dyDescent="0.25">
      <c r="A672" s="104">
        <v>487</v>
      </c>
      <c r="B672" s="102">
        <v>487274049</v>
      </c>
      <c r="C672" s="103" t="s">
        <v>536</v>
      </c>
      <c r="D672" s="104">
        <v>274</v>
      </c>
      <c r="E672" s="103" t="s">
        <v>306</v>
      </c>
      <c r="F672" s="104">
        <v>49</v>
      </c>
      <c r="G672" s="161" t="s">
        <v>81</v>
      </c>
      <c r="H672" s="152"/>
      <c r="I672" s="153">
        <v>12497</v>
      </c>
      <c r="J672" s="153">
        <v>15054</v>
      </c>
      <c r="K672" s="153">
        <v>0</v>
      </c>
      <c r="L672" s="153">
        <v>937.65</v>
      </c>
      <c r="M672" s="153">
        <v>28488.65</v>
      </c>
      <c r="N672" s="152"/>
      <c r="O672" s="154">
        <v>77</v>
      </c>
      <c r="P672" s="155">
        <v>2121427</v>
      </c>
      <c r="Q672" s="155">
        <v>0</v>
      </c>
      <c r="R672" s="155">
        <v>0</v>
      </c>
      <c r="S672" s="155">
        <v>72226</v>
      </c>
      <c r="T672" s="112">
        <v>2193730</v>
      </c>
      <c r="U672" s="156"/>
      <c r="V672" s="157">
        <v>0</v>
      </c>
      <c r="W672" s="155">
        <v>0</v>
      </c>
      <c r="X672" s="155">
        <v>0.09</v>
      </c>
      <c r="Y672" s="155">
        <v>7.1354825869973451E-2</v>
      </c>
      <c r="Z672" s="155">
        <v>0</v>
      </c>
      <c r="AA672" s="158"/>
      <c r="AB672" s="157">
        <v>0</v>
      </c>
      <c r="AC672" s="157">
        <v>0</v>
      </c>
      <c r="AD672" s="155">
        <v>0</v>
      </c>
      <c r="AE672" s="155">
        <v>0</v>
      </c>
      <c r="AF672" s="155">
        <v>0</v>
      </c>
      <c r="AG672" s="159"/>
    </row>
    <row r="673" spans="1:33" ht="12.6" customHeight="1" x14ac:dyDescent="0.25">
      <c r="A673" s="104">
        <v>487</v>
      </c>
      <c r="B673" s="102">
        <v>487274057</v>
      </c>
      <c r="C673" s="103" t="s">
        <v>536</v>
      </c>
      <c r="D673" s="104">
        <v>274</v>
      </c>
      <c r="E673" s="103" t="s">
        <v>306</v>
      </c>
      <c r="F673" s="104">
        <v>57</v>
      </c>
      <c r="G673" s="161" t="s">
        <v>89</v>
      </c>
      <c r="H673" s="152"/>
      <c r="I673" s="153">
        <v>12402</v>
      </c>
      <c r="J673" s="153">
        <v>444</v>
      </c>
      <c r="K673" s="153">
        <v>0</v>
      </c>
      <c r="L673" s="153">
        <v>937.65</v>
      </c>
      <c r="M673" s="153">
        <v>13783.65</v>
      </c>
      <c r="N673" s="152"/>
      <c r="O673" s="154">
        <v>19</v>
      </c>
      <c r="P673" s="155">
        <v>244074</v>
      </c>
      <c r="Q673" s="155">
        <v>0</v>
      </c>
      <c r="R673" s="155">
        <v>0</v>
      </c>
      <c r="S673" s="155">
        <v>17822</v>
      </c>
      <c r="T673" s="112">
        <v>261915</v>
      </c>
      <c r="U673" s="156"/>
      <c r="V673" s="157">
        <v>0</v>
      </c>
      <c r="W673" s="155">
        <v>0</v>
      </c>
      <c r="X673" s="155">
        <v>0.09</v>
      </c>
      <c r="Y673" s="155">
        <v>0.13343791558770274</v>
      </c>
      <c r="Z673" s="155">
        <v>0</v>
      </c>
      <c r="AA673" s="158"/>
      <c r="AB673" s="157">
        <v>0</v>
      </c>
      <c r="AC673" s="157">
        <v>0</v>
      </c>
      <c r="AD673" s="155">
        <v>0</v>
      </c>
      <c r="AE673" s="155">
        <v>0</v>
      </c>
      <c r="AF673" s="155">
        <v>0</v>
      </c>
      <c r="AG673" s="159"/>
    </row>
    <row r="674" spans="1:33" ht="12.6" customHeight="1" x14ac:dyDescent="0.25">
      <c r="A674" s="104">
        <v>487</v>
      </c>
      <c r="B674" s="102">
        <v>487274071</v>
      </c>
      <c r="C674" s="103" t="s">
        <v>536</v>
      </c>
      <c r="D674" s="104">
        <v>274</v>
      </c>
      <c r="E674" s="103" t="s">
        <v>306</v>
      </c>
      <c r="F674" s="104">
        <v>71</v>
      </c>
      <c r="G674" s="161" t="s">
        <v>103</v>
      </c>
      <c r="H674" s="152"/>
      <c r="I674" s="153">
        <v>10467.592438273588</v>
      </c>
      <c r="J674" s="153">
        <v>4844</v>
      </c>
      <c r="K674" s="153">
        <v>0</v>
      </c>
      <c r="L674" s="153">
        <v>937.65</v>
      </c>
      <c r="M674" s="153">
        <v>16249.242438273588</v>
      </c>
      <c r="N674" s="152"/>
      <c r="O674" s="154">
        <v>1</v>
      </c>
      <c r="P674" s="155">
        <v>15312</v>
      </c>
      <c r="Q674" s="155">
        <v>0</v>
      </c>
      <c r="R674" s="155">
        <v>0</v>
      </c>
      <c r="S674" s="155">
        <v>938</v>
      </c>
      <c r="T674" s="112">
        <v>16251</v>
      </c>
      <c r="U674" s="156"/>
      <c r="V674" s="157">
        <v>0</v>
      </c>
      <c r="W674" s="155">
        <v>0</v>
      </c>
      <c r="X674" s="155">
        <v>0.09</v>
      </c>
      <c r="Y674" s="155">
        <v>2.7639370944965726E-3</v>
      </c>
      <c r="Z674" s="155">
        <v>0</v>
      </c>
      <c r="AA674" s="158"/>
      <c r="AB674" s="157">
        <v>0</v>
      </c>
      <c r="AC674" s="157">
        <v>0</v>
      </c>
      <c r="AD674" s="155">
        <v>0</v>
      </c>
      <c r="AE674" s="155">
        <v>0</v>
      </c>
      <c r="AF674" s="155">
        <v>0</v>
      </c>
      <c r="AG674" s="159"/>
    </row>
    <row r="675" spans="1:33" ht="12.6" customHeight="1" x14ac:dyDescent="0.25">
      <c r="A675" s="104">
        <v>487</v>
      </c>
      <c r="B675" s="102">
        <v>487274093</v>
      </c>
      <c r="C675" s="103" t="s">
        <v>536</v>
      </c>
      <c r="D675" s="104">
        <v>274</v>
      </c>
      <c r="E675" s="103" t="s">
        <v>306</v>
      </c>
      <c r="F675" s="104">
        <v>93</v>
      </c>
      <c r="G675" s="161" t="s">
        <v>125</v>
      </c>
      <c r="H675" s="152"/>
      <c r="I675" s="153">
        <v>12897</v>
      </c>
      <c r="J675" s="153">
        <v>516</v>
      </c>
      <c r="K675" s="153">
        <v>0</v>
      </c>
      <c r="L675" s="153">
        <v>937.65</v>
      </c>
      <c r="M675" s="153">
        <v>14350.65</v>
      </c>
      <c r="N675" s="152"/>
      <c r="O675" s="154">
        <v>37</v>
      </c>
      <c r="P675" s="155">
        <v>496281</v>
      </c>
      <c r="Q675" s="155">
        <v>0</v>
      </c>
      <c r="R675" s="155">
        <v>0</v>
      </c>
      <c r="S675" s="155">
        <v>34706</v>
      </c>
      <c r="T675" s="112">
        <v>531024</v>
      </c>
      <c r="U675" s="156"/>
      <c r="V675" s="157">
        <v>0</v>
      </c>
      <c r="W675" s="155">
        <v>0</v>
      </c>
      <c r="X675" s="155">
        <v>0.09</v>
      </c>
      <c r="Y675" s="155">
        <v>7.5367734393470748E-2</v>
      </c>
      <c r="Z675" s="155">
        <v>0</v>
      </c>
      <c r="AA675" s="158"/>
      <c r="AB675" s="157">
        <v>20</v>
      </c>
      <c r="AC675" s="157">
        <v>0</v>
      </c>
      <c r="AD675" s="155">
        <v>0</v>
      </c>
      <c r="AE675" s="155">
        <v>0</v>
      </c>
      <c r="AF675" s="155">
        <v>0</v>
      </c>
      <c r="AG675" s="159"/>
    </row>
    <row r="676" spans="1:33" ht="12.6" customHeight="1" x14ac:dyDescent="0.25">
      <c r="A676" s="104">
        <v>487</v>
      </c>
      <c r="B676" s="102">
        <v>487274095</v>
      </c>
      <c r="C676" s="103" t="s">
        <v>536</v>
      </c>
      <c r="D676" s="104">
        <v>274</v>
      </c>
      <c r="E676" s="103" t="s">
        <v>306</v>
      </c>
      <c r="F676" s="104">
        <v>95</v>
      </c>
      <c r="G676" s="161" t="s">
        <v>127</v>
      </c>
      <c r="H676" s="152"/>
      <c r="I676" s="153">
        <v>14104</v>
      </c>
      <c r="J676" s="153">
        <v>2</v>
      </c>
      <c r="K676" s="153">
        <v>0</v>
      </c>
      <c r="L676" s="153">
        <v>937.65</v>
      </c>
      <c r="M676" s="153">
        <v>15043.65</v>
      </c>
      <c r="N676" s="152"/>
      <c r="O676" s="154">
        <v>2</v>
      </c>
      <c r="P676" s="155">
        <v>28212</v>
      </c>
      <c r="Q676" s="155">
        <v>0</v>
      </c>
      <c r="R676" s="155">
        <v>0</v>
      </c>
      <c r="S676" s="155">
        <v>1876</v>
      </c>
      <c r="T676" s="112">
        <v>30090</v>
      </c>
      <c r="U676" s="156"/>
      <c r="V676" s="157">
        <v>0</v>
      </c>
      <c r="W676" s="155">
        <v>0</v>
      </c>
      <c r="X676" s="155">
        <v>0.09</v>
      </c>
      <c r="Y676" s="155">
        <v>0.13279483489007637</v>
      </c>
      <c r="Z676" s="155">
        <v>0</v>
      </c>
      <c r="AA676" s="158"/>
      <c r="AB676" s="157">
        <v>0</v>
      </c>
      <c r="AC676" s="157">
        <v>0</v>
      </c>
      <c r="AD676" s="155">
        <v>0</v>
      </c>
      <c r="AE676" s="155">
        <v>0</v>
      </c>
      <c r="AF676" s="155">
        <v>0</v>
      </c>
      <c r="AG676" s="159"/>
    </row>
    <row r="677" spans="1:33" ht="12.6" customHeight="1" x14ac:dyDescent="0.25">
      <c r="A677" s="104">
        <v>487</v>
      </c>
      <c r="B677" s="102">
        <v>487274103</v>
      </c>
      <c r="C677" s="103" t="s">
        <v>536</v>
      </c>
      <c r="D677" s="104">
        <v>274</v>
      </c>
      <c r="E677" s="103" t="s">
        <v>306</v>
      </c>
      <c r="F677" s="104">
        <v>103</v>
      </c>
      <c r="G677" s="161" t="s">
        <v>135</v>
      </c>
      <c r="H677" s="152"/>
      <c r="I677" s="153">
        <v>12311.715309719371</v>
      </c>
      <c r="J677" s="153">
        <v>138</v>
      </c>
      <c r="K677" s="153">
        <v>0</v>
      </c>
      <c r="L677" s="153">
        <v>937.65</v>
      </c>
      <c r="M677" s="153">
        <v>13387.365309719371</v>
      </c>
      <c r="N677" s="152"/>
      <c r="O677" s="154">
        <v>1</v>
      </c>
      <c r="P677" s="155">
        <v>12450</v>
      </c>
      <c r="Q677" s="155">
        <v>0</v>
      </c>
      <c r="R677" s="155">
        <v>0</v>
      </c>
      <c r="S677" s="155">
        <v>938</v>
      </c>
      <c r="T677" s="112">
        <v>13389</v>
      </c>
      <c r="U677" s="156"/>
      <c r="V677" s="157">
        <v>0</v>
      </c>
      <c r="W677" s="155">
        <v>0</v>
      </c>
      <c r="X677" s="155">
        <v>0.09</v>
      </c>
      <c r="Y677" s="155">
        <v>9.8462186487756117E-3</v>
      </c>
      <c r="Z677" s="155">
        <v>0</v>
      </c>
      <c r="AA677" s="158"/>
      <c r="AB677" s="157">
        <v>0</v>
      </c>
      <c r="AC677" s="157">
        <v>0</v>
      </c>
      <c r="AD677" s="155">
        <v>0</v>
      </c>
      <c r="AE677" s="155">
        <v>0</v>
      </c>
      <c r="AF677" s="155">
        <v>0</v>
      </c>
      <c r="AG677" s="159"/>
    </row>
    <row r="678" spans="1:33" ht="12.6" customHeight="1" x14ac:dyDescent="0.25">
      <c r="A678" s="104">
        <v>487</v>
      </c>
      <c r="B678" s="102">
        <v>487274149</v>
      </c>
      <c r="C678" s="103" t="s">
        <v>536</v>
      </c>
      <c r="D678" s="104">
        <v>274</v>
      </c>
      <c r="E678" s="103" t="s">
        <v>306</v>
      </c>
      <c r="F678" s="104">
        <v>149</v>
      </c>
      <c r="G678" s="161" t="s">
        <v>181</v>
      </c>
      <c r="H678" s="152"/>
      <c r="I678" s="153">
        <v>9407</v>
      </c>
      <c r="J678" s="153">
        <v>8</v>
      </c>
      <c r="K678" s="153">
        <v>0</v>
      </c>
      <c r="L678" s="153">
        <v>937.65</v>
      </c>
      <c r="M678" s="153">
        <v>10352.65</v>
      </c>
      <c r="N678" s="152"/>
      <c r="O678" s="154">
        <v>2</v>
      </c>
      <c r="P678" s="155">
        <v>18830</v>
      </c>
      <c r="Q678" s="155">
        <v>0</v>
      </c>
      <c r="R678" s="155">
        <v>0</v>
      </c>
      <c r="S678" s="155">
        <v>1876</v>
      </c>
      <c r="T678" s="112">
        <v>20708</v>
      </c>
      <c r="U678" s="156"/>
      <c r="V678" s="157">
        <v>0</v>
      </c>
      <c r="W678" s="155">
        <v>0</v>
      </c>
      <c r="X678" s="155">
        <v>0.09</v>
      </c>
      <c r="Y678" s="155">
        <v>0.11633765704967486</v>
      </c>
      <c r="Z678" s="155">
        <v>0</v>
      </c>
      <c r="AA678" s="158"/>
      <c r="AB678" s="157">
        <v>0</v>
      </c>
      <c r="AC678" s="157">
        <v>0</v>
      </c>
      <c r="AD678" s="155">
        <v>0</v>
      </c>
      <c r="AE678" s="155">
        <v>0</v>
      </c>
      <c r="AF678" s="155">
        <v>0</v>
      </c>
      <c r="AG678" s="159"/>
    </row>
    <row r="679" spans="1:33" ht="12.6" customHeight="1" x14ac:dyDescent="0.25">
      <c r="A679" s="104">
        <v>487</v>
      </c>
      <c r="B679" s="102">
        <v>487274163</v>
      </c>
      <c r="C679" s="103" t="s">
        <v>536</v>
      </c>
      <c r="D679" s="104">
        <v>274</v>
      </c>
      <c r="E679" s="103" t="s">
        <v>306</v>
      </c>
      <c r="F679" s="104">
        <v>163</v>
      </c>
      <c r="G679" s="161" t="s">
        <v>195</v>
      </c>
      <c r="H679" s="152"/>
      <c r="I679" s="153">
        <v>11241</v>
      </c>
      <c r="J679" s="153">
        <v>9</v>
      </c>
      <c r="K679" s="153">
        <v>0</v>
      </c>
      <c r="L679" s="153">
        <v>937.65</v>
      </c>
      <c r="M679" s="153">
        <v>12187.65</v>
      </c>
      <c r="N679" s="152"/>
      <c r="O679" s="154">
        <v>13</v>
      </c>
      <c r="P679" s="155">
        <v>146250</v>
      </c>
      <c r="Q679" s="155">
        <v>0</v>
      </c>
      <c r="R679" s="155">
        <v>0</v>
      </c>
      <c r="S679" s="155">
        <v>12186</v>
      </c>
      <c r="T679" s="112">
        <v>158449</v>
      </c>
      <c r="U679" s="156"/>
      <c r="V679" s="157">
        <v>0</v>
      </c>
      <c r="W679" s="155">
        <v>0</v>
      </c>
      <c r="X679" s="155">
        <v>0.09</v>
      </c>
      <c r="Y679" s="155">
        <v>9.6888938887288042E-2</v>
      </c>
      <c r="Z679" s="155">
        <v>0</v>
      </c>
      <c r="AA679" s="158"/>
      <c r="AB679" s="157">
        <v>8</v>
      </c>
      <c r="AC679" s="157">
        <v>2.6576929883570095</v>
      </c>
      <c r="AD679" s="155">
        <v>32384</v>
      </c>
      <c r="AE679" s="155">
        <v>0</v>
      </c>
      <c r="AF679" s="155">
        <v>0</v>
      </c>
      <c r="AG679" s="159"/>
    </row>
    <row r="680" spans="1:33" ht="12.6" customHeight="1" x14ac:dyDescent="0.25">
      <c r="A680" s="104">
        <v>487</v>
      </c>
      <c r="B680" s="102">
        <v>487274165</v>
      </c>
      <c r="C680" s="103" t="s">
        <v>536</v>
      </c>
      <c r="D680" s="104">
        <v>274</v>
      </c>
      <c r="E680" s="103" t="s">
        <v>306</v>
      </c>
      <c r="F680" s="104">
        <v>165</v>
      </c>
      <c r="G680" s="161" t="s">
        <v>197</v>
      </c>
      <c r="H680" s="152"/>
      <c r="I680" s="153">
        <v>12148</v>
      </c>
      <c r="J680" s="153">
        <v>239</v>
      </c>
      <c r="K680" s="153">
        <v>0</v>
      </c>
      <c r="L680" s="153">
        <v>937.65</v>
      </c>
      <c r="M680" s="153">
        <v>13324.65</v>
      </c>
      <c r="N680" s="152"/>
      <c r="O680" s="154">
        <v>43</v>
      </c>
      <c r="P680" s="155">
        <v>532641</v>
      </c>
      <c r="Q680" s="155">
        <v>0</v>
      </c>
      <c r="R680" s="155">
        <v>0</v>
      </c>
      <c r="S680" s="155">
        <v>40310</v>
      </c>
      <c r="T680" s="112">
        <v>572994</v>
      </c>
      <c r="U680" s="156"/>
      <c r="V680" s="157">
        <v>0</v>
      </c>
      <c r="W680" s="155">
        <v>0</v>
      </c>
      <c r="X680" s="155">
        <v>0.09</v>
      </c>
      <c r="Y680" s="155">
        <v>0.10084258620050031</v>
      </c>
      <c r="Z680" s="155">
        <v>0</v>
      </c>
      <c r="AA680" s="158"/>
      <c r="AB680" s="157">
        <v>24</v>
      </c>
      <c r="AC680" s="157">
        <v>1.8017601924818329</v>
      </c>
      <c r="AD680" s="155">
        <v>24000</v>
      </c>
      <c r="AE680" s="155">
        <v>0</v>
      </c>
      <c r="AF680" s="155">
        <v>0</v>
      </c>
      <c r="AG680" s="159"/>
    </row>
    <row r="681" spans="1:33" ht="12.6" customHeight="1" x14ac:dyDescent="0.25">
      <c r="A681" s="104">
        <v>487</v>
      </c>
      <c r="B681" s="102">
        <v>487274174</v>
      </c>
      <c r="C681" s="103" t="s">
        <v>536</v>
      </c>
      <c r="D681" s="104">
        <v>274</v>
      </c>
      <c r="E681" s="103" t="s">
        <v>306</v>
      </c>
      <c r="F681" s="104">
        <v>174</v>
      </c>
      <c r="G681" s="161" t="s">
        <v>206</v>
      </c>
      <c r="H681" s="152"/>
      <c r="I681" s="153">
        <v>11210.85316117426</v>
      </c>
      <c r="J681" s="153">
        <v>5862</v>
      </c>
      <c r="K681" s="153">
        <v>0</v>
      </c>
      <c r="L681" s="153">
        <v>937.65</v>
      </c>
      <c r="M681" s="153">
        <v>18010.50316117426</v>
      </c>
      <c r="N681" s="152"/>
      <c r="O681" s="154">
        <v>2</v>
      </c>
      <c r="P681" s="155">
        <v>34146</v>
      </c>
      <c r="Q681" s="155">
        <v>0</v>
      </c>
      <c r="R681" s="155">
        <v>0</v>
      </c>
      <c r="S681" s="155">
        <v>1876</v>
      </c>
      <c r="T681" s="112">
        <v>36024</v>
      </c>
      <c r="U681" s="156"/>
      <c r="V681" s="157">
        <v>0</v>
      </c>
      <c r="W681" s="155">
        <v>0</v>
      </c>
      <c r="X681" s="155">
        <v>0.09</v>
      </c>
      <c r="Y681" s="155">
        <v>4.1745328210668203E-2</v>
      </c>
      <c r="Z681" s="155">
        <v>0</v>
      </c>
      <c r="AA681" s="158"/>
      <c r="AB681" s="157">
        <v>0</v>
      </c>
      <c r="AC681" s="157">
        <v>0</v>
      </c>
      <c r="AD681" s="155">
        <v>0</v>
      </c>
      <c r="AE681" s="155">
        <v>0</v>
      </c>
      <c r="AF681" s="155">
        <v>0</v>
      </c>
      <c r="AG681" s="159"/>
    </row>
    <row r="682" spans="1:33" ht="12.6" customHeight="1" x14ac:dyDescent="0.25">
      <c r="A682" s="104">
        <v>487</v>
      </c>
      <c r="B682" s="102">
        <v>487274176</v>
      </c>
      <c r="C682" s="103" t="s">
        <v>536</v>
      </c>
      <c r="D682" s="104">
        <v>274</v>
      </c>
      <c r="E682" s="103" t="s">
        <v>306</v>
      </c>
      <c r="F682" s="104">
        <v>176</v>
      </c>
      <c r="G682" s="161" t="s">
        <v>208</v>
      </c>
      <c r="H682" s="152"/>
      <c r="I682" s="153">
        <v>12469</v>
      </c>
      <c r="J682" s="153">
        <v>4466</v>
      </c>
      <c r="K682" s="153">
        <v>0</v>
      </c>
      <c r="L682" s="153">
        <v>937.65</v>
      </c>
      <c r="M682" s="153">
        <v>17872.650000000001</v>
      </c>
      <c r="N682" s="152"/>
      <c r="O682" s="154">
        <v>80</v>
      </c>
      <c r="P682" s="155">
        <v>1354800</v>
      </c>
      <c r="Q682" s="155">
        <v>0</v>
      </c>
      <c r="R682" s="155">
        <v>0</v>
      </c>
      <c r="S682" s="155">
        <v>75040</v>
      </c>
      <c r="T682" s="112">
        <v>1429920</v>
      </c>
      <c r="U682" s="156"/>
      <c r="V682" s="157">
        <v>0</v>
      </c>
      <c r="W682" s="155">
        <v>0</v>
      </c>
      <c r="X682" s="155">
        <v>0.09</v>
      </c>
      <c r="Y682" s="155">
        <v>8.9950729305397215E-2</v>
      </c>
      <c r="Z682" s="155">
        <v>0</v>
      </c>
      <c r="AA682" s="158"/>
      <c r="AB682" s="157">
        <v>4</v>
      </c>
      <c r="AC682" s="157">
        <v>0</v>
      </c>
      <c r="AD682" s="155">
        <v>0</v>
      </c>
      <c r="AE682" s="155">
        <v>0</v>
      </c>
      <c r="AF682" s="155">
        <v>0</v>
      </c>
      <c r="AG682" s="159"/>
    </row>
    <row r="683" spans="1:33" ht="12.6" customHeight="1" x14ac:dyDescent="0.25">
      <c r="A683" s="104">
        <v>487</v>
      </c>
      <c r="B683" s="102">
        <v>487274178</v>
      </c>
      <c r="C683" s="103" t="s">
        <v>536</v>
      </c>
      <c r="D683" s="104">
        <v>274</v>
      </c>
      <c r="E683" s="103" t="s">
        <v>306</v>
      </c>
      <c r="F683" s="104">
        <v>178</v>
      </c>
      <c r="G683" s="161" t="s">
        <v>210</v>
      </c>
      <c r="H683" s="152"/>
      <c r="I683" s="153">
        <v>14152</v>
      </c>
      <c r="J683" s="153">
        <v>1724</v>
      </c>
      <c r="K683" s="153">
        <v>0</v>
      </c>
      <c r="L683" s="153">
        <v>937.65</v>
      </c>
      <c r="M683" s="153">
        <v>16813.650000000001</v>
      </c>
      <c r="N683" s="152"/>
      <c r="O683" s="154">
        <v>1</v>
      </c>
      <c r="P683" s="155">
        <v>15876</v>
      </c>
      <c r="Q683" s="155">
        <v>0</v>
      </c>
      <c r="R683" s="155">
        <v>0</v>
      </c>
      <c r="S683" s="155">
        <v>938</v>
      </c>
      <c r="T683" s="112">
        <v>16815</v>
      </c>
      <c r="U683" s="156"/>
      <c r="V683" s="157">
        <v>0</v>
      </c>
      <c r="W683" s="155">
        <v>0</v>
      </c>
      <c r="X683" s="155">
        <v>0.09</v>
      </c>
      <c r="Y683" s="155">
        <v>5.9976205001734263E-2</v>
      </c>
      <c r="Z683" s="155">
        <v>0</v>
      </c>
      <c r="AA683" s="158"/>
      <c r="AB683" s="157">
        <v>0</v>
      </c>
      <c r="AC683" s="157">
        <v>0</v>
      </c>
      <c r="AD683" s="155">
        <v>0</v>
      </c>
      <c r="AE683" s="155">
        <v>0</v>
      </c>
      <c r="AF683" s="155">
        <v>0</v>
      </c>
      <c r="AG683" s="159"/>
    </row>
    <row r="684" spans="1:33" ht="12.6" customHeight="1" x14ac:dyDescent="0.25">
      <c r="A684" s="104">
        <v>487</v>
      </c>
      <c r="B684" s="102">
        <v>487274181</v>
      </c>
      <c r="C684" s="103" t="s">
        <v>536</v>
      </c>
      <c r="D684" s="104">
        <v>274</v>
      </c>
      <c r="E684" s="103" t="s">
        <v>306</v>
      </c>
      <c r="F684" s="104">
        <v>181</v>
      </c>
      <c r="G684" s="161" t="s">
        <v>213</v>
      </c>
      <c r="H684" s="152"/>
      <c r="I684" s="153">
        <v>12878</v>
      </c>
      <c r="J684" s="153">
        <v>540</v>
      </c>
      <c r="K684" s="153">
        <v>0</v>
      </c>
      <c r="L684" s="153">
        <v>937.65</v>
      </c>
      <c r="M684" s="153">
        <v>14355.65</v>
      </c>
      <c r="N684" s="152"/>
      <c r="O684" s="154">
        <v>3</v>
      </c>
      <c r="P684" s="155">
        <v>40254</v>
      </c>
      <c r="Q684" s="155">
        <v>0</v>
      </c>
      <c r="R684" s="155">
        <v>0</v>
      </c>
      <c r="S684" s="155">
        <v>2814</v>
      </c>
      <c r="T684" s="112">
        <v>43071</v>
      </c>
      <c r="U684" s="156"/>
      <c r="V684" s="157">
        <v>0</v>
      </c>
      <c r="W684" s="155">
        <v>0</v>
      </c>
      <c r="X684" s="155">
        <v>0.09</v>
      </c>
      <c r="Y684" s="155">
        <v>1.7767930701945239E-2</v>
      </c>
      <c r="Z684" s="155">
        <v>0</v>
      </c>
      <c r="AA684" s="158"/>
      <c r="AB684" s="157">
        <v>0</v>
      </c>
      <c r="AC684" s="157">
        <v>0</v>
      </c>
      <c r="AD684" s="155">
        <v>0</v>
      </c>
      <c r="AE684" s="155">
        <v>0</v>
      </c>
      <c r="AF684" s="155">
        <v>0</v>
      </c>
      <c r="AG684" s="159"/>
    </row>
    <row r="685" spans="1:33" ht="12.6" customHeight="1" x14ac:dyDescent="0.25">
      <c r="A685" s="104">
        <v>487</v>
      </c>
      <c r="B685" s="102">
        <v>487274182</v>
      </c>
      <c r="C685" s="103" t="s">
        <v>536</v>
      </c>
      <c r="D685" s="104">
        <v>274</v>
      </c>
      <c r="E685" s="103" t="s">
        <v>306</v>
      </c>
      <c r="F685" s="104">
        <v>182</v>
      </c>
      <c r="G685" s="161" t="s">
        <v>214</v>
      </c>
      <c r="H685" s="152"/>
      <c r="I685" s="153">
        <v>9407</v>
      </c>
      <c r="J685" s="153">
        <v>2214</v>
      </c>
      <c r="K685" s="153">
        <v>0</v>
      </c>
      <c r="L685" s="153">
        <v>937.65</v>
      </c>
      <c r="M685" s="153">
        <v>12558.65</v>
      </c>
      <c r="N685" s="152"/>
      <c r="O685" s="154">
        <v>3</v>
      </c>
      <c r="P685" s="155">
        <v>34863</v>
      </c>
      <c r="Q685" s="155">
        <v>0</v>
      </c>
      <c r="R685" s="155">
        <v>0</v>
      </c>
      <c r="S685" s="155">
        <v>2814</v>
      </c>
      <c r="T685" s="112">
        <v>37680</v>
      </c>
      <c r="U685" s="156"/>
      <c r="V685" s="157">
        <v>0</v>
      </c>
      <c r="W685" s="155">
        <v>0</v>
      </c>
      <c r="X685" s="155">
        <v>0.09</v>
      </c>
      <c r="Y685" s="155">
        <v>1.506860136884609E-2</v>
      </c>
      <c r="Z685" s="155">
        <v>0</v>
      </c>
      <c r="AA685" s="158"/>
      <c r="AB685" s="157">
        <v>0</v>
      </c>
      <c r="AC685" s="157">
        <v>0</v>
      </c>
      <c r="AD685" s="155">
        <v>0</v>
      </c>
      <c r="AE685" s="155">
        <v>0</v>
      </c>
      <c r="AF685" s="155">
        <v>0</v>
      </c>
      <c r="AG685" s="159"/>
    </row>
    <row r="686" spans="1:33" ht="12.6" customHeight="1" x14ac:dyDescent="0.25">
      <c r="A686" s="104">
        <v>487</v>
      </c>
      <c r="B686" s="102">
        <v>487274220</v>
      </c>
      <c r="C686" s="103" t="s">
        <v>536</v>
      </c>
      <c r="D686" s="104">
        <v>274</v>
      </c>
      <c r="E686" s="103" t="s">
        <v>306</v>
      </c>
      <c r="F686" s="104">
        <v>220</v>
      </c>
      <c r="G686" s="161" t="s">
        <v>252</v>
      </c>
      <c r="H686" s="152"/>
      <c r="I686" s="153">
        <v>11691.573738218611</v>
      </c>
      <c r="J686" s="153">
        <v>5048</v>
      </c>
      <c r="K686" s="153">
        <v>0</v>
      </c>
      <c r="L686" s="153">
        <v>937.65</v>
      </c>
      <c r="M686" s="153">
        <v>17677.223738218614</v>
      </c>
      <c r="N686" s="152"/>
      <c r="O686" s="154">
        <v>1</v>
      </c>
      <c r="P686" s="155">
        <v>16740</v>
      </c>
      <c r="Q686" s="155">
        <v>0</v>
      </c>
      <c r="R686" s="155">
        <v>0</v>
      </c>
      <c r="S686" s="155">
        <v>938</v>
      </c>
      <c r="T686" s="112">
        <v>17679</v>
      </c>
      <c r="U686" s="156"/>
      <c r="V686" s="157">
        <v>0</v>
      </c>
      <c r="W686" s="155">
        <v>0</v>
      </c>
      <c r="X686" s="155">
        <v>0.09</v>
      </c>
      <c r="Y686" s="155">
        <v>1.5440183740943523E-2</v>
      </c>
      <c r="Z686" s="155">
        <v>0</v>
      </c>
      <c r="AA686" s="158"/>
      <c r="AB686" s="157">
        <v>0</v>
      </c>
      <c r="AC686" s="157">
        <v>0</v>
      </c>
      <c r="AD686" s="155">
        <v>0</v>
      </c>
      <c r="AE686" s="155">
        <v>0</v>
      </c>
      <c r="AF686" s="155">
        <v>0</v>
      </c>
      <c r="AG686" s="159"/>
    </row>
    <row r="687" spans="1:33" ht="12.6" customHeight="1" x14ac:dyDescent="0.25">
      <c r="A687" s="104">
        <v>487</v>
      </c>
      <c r="B687" s="102">
        <v>487274229</v>
      </c>
      <c r="C687" s="103" t="s">
        <v>536</v>
      </c>
      <c r="D687" s="104">
        <v>274</v>
      </c>
      <c r="E687" s="103" t="s">
        <v>306</v>
      </c>
      <c r="F687" s="104">
        <v>229</v>
      </c>
      <c r="G687" s="161" t="s">
        <v>261</v>
      </c>
      <c r="H687" s="152"/>
      <c r="I687" s="153">
        <v>10381</v>
      </c>
      <c r="J687" s="153">
        <v>1807</v>
      </c>
      <c r="K687" s="153">
        <v>0</v>
      </c>
      <c r="L687" s="153">
        <v>937.65</v>
      </c>
      <c r="M687" s="153">
        <v>13125.65</v>
      </c>
      <c r="N687" s="152"/>
      <c r="O687" s="154">
        <v>3</v>
      </c>
      <c r="P687" s="155">
        <v>36564</v>
      </c>
      <c r="Q687" s="155">
        <v>0</v>
      </c>
      <c r="R687" s="155">
        <v>0</v>
      </c>
      <c r="S687" s="155">
        <v>2814</v>
      </c>
      <c r="T687" s="112">
        <v>39381</v>
      </c>
      <c r="U687" s="156"/>
      <c r="V687" s="157">
        <v>0</v>
      </c>
      <c r="W687" s="155">
        <v>0</v>
      </c>
      <c r="X687" s="155">
        <v>0.09</v>
      </c>
      <c r="Y687" s="155">
        <v>1.0047342429049524E-2</v>
      </c>
      <c r="Z687" s="155">
        <v>0</v>
      </c>
      <c r="AA687" s="158"/>
      <c r="AB687" s="157">
        <v>0</v>
      </c>
      <c r="AC687" s="157">
        <v>0</v>
      </c>
      <c r="AD687" s="155">
        <v>0</v>
      </c>
      <c r="AE687" s="155">
        <v>0</v>
      </c>
      <c r="AF687" s="155">
        <v>0</v>
      </c>
      <c r="AG687" s="159"/>
    </row>
    <row r="688" spans="1:33" ht="12.6" customHeight="1" x14ac:dyDescent="0.25">
      <c r="A688" s="104">
        <v>487</v>
      </c>
      <c r="B688" s="102">
        <v>487274243</v>
      </c>
      <c r="C688" s="103" t="s">
        <v>536</v>
      </c>
      <c r="D688" s="104">
        <v>274</v>
      </c>
      <c r="E688" s="103" t="s">
        <v>306</v>
      </c>
      <c r="F688" s="104">
        <v>243</v>
      </c>
      <c r="G688" s="161" t="s">
        <v>275</v>
      </c>
      <c r="H688" s="152"/>
      <c r="I688" s="153">
        <v>10853</v>
      </c>
      <c r="J688" s="153">
        <v>2566</v>
      </c>
      <c r="K688" s="153">
        <v>0</v>
      </c>
      <c r="L688" s="153">
        <v>937.65</v>
      </c>
      <c r="M688" s="153">
        <v>14356.65</v>
      </c>
      <c r="N688" s="152"/>
      <c r="O688" s="154">
        <v>3</v>
      </c>
      <c r="P688" s="155">
        <v>40257</v>
      </c>
      <c r="Q688" s="155">
        <v>0</v>
      </c>
      <c r="R688" s="155">
        <v>0</v>
      </c>
      <c r="S688" s="155">
        <v>2814</v>
      </c>
      <c r="T688" s="112">
        <v>43074</v>
      </c>
      <c r="U688" s="156"/>
      <c r="V688" s="157">
        <v>0</v>
      </c>
      <c r="W688" s="155">
        <v>0</v>
      </c>
      <c r="X688" s="155">
        <v>0.09</v>
      </c>
      <c r="Y688" s="155">
        <v>5.231940623182595E-3</v>
      </c>
      <c r="Z688" s="155">
        <v>0</v>
      </c>
      <c r="AA688" s="158"/>
      <c r="AB688" s="157">
        <v>0</v>
      </c>
      <c r="AC688" s="157">
        <v>0</v>
      </c>
      <c r="AD688" s="155">
        <v>0</v>
      </c>
      <c r="AE688" s="155">
        <v>0</v>
      </c>
      <c r="AF688" s="155">
        <v>0</v>
      </c>
      <c r="AG688" s="159"/>
    </row>
    <row r="689" spans="1:33" ht="12.6" customHeight="1" x14ac:dyDescent="0.25">
      <c r="A689" s="104">
        <v>487</v>
      </c>
      <c r="B689" s="102">
        <v>487274244</v>
      </c>
      <c r="C689" s="103" t="s">
        <v>536</v>
      </c>
      <c r="D689" s="104">
        <v>274</v>
      </c>
      <c r="E689" s="103" t="s">
        <v>306</v>
      </c>
      <c r="F689" s="104">
        <v>244</v>
      </c>
      <c r="G689" s="161" t="s">
        <v>276</v>
      </c>
      <c r="H689" s="152"/>
      <c r="I689" s="153">
        <v>9290</v>
      </c>
      <c r="J689" s="153">
        <v>3464</v>
      </c>
      <c r="K689" s="153">
        <v>0</v>
      </c>
      <c r="L689" s="153">
        <v>937.65</v>
      </c>
      <c r="M689" s="153">
        <v>13691.65</v>
      </c>
      <c r="N689" s="152"/>
      <c r="O689" s="154">
        <v>2</v>
      </c>
      <c r="P689" s="155">
        <v>25508</v>
      </c>
      <c r="Q689" s="155">
        <v>0</v>
      </c>
      <c r="R689" s="155">
        <v>0</v>
      </c>
      <c r="S689" s="155">
        <v>1876</v>
      </c>
      <c r="T689" s="112">
        <v>27386</v>
      </c>
      <c r="U689" s="156"/>
      <c r="V689" s="157">
        <v>0</v>
      </c>
      <c r="W689" s="155">
        <v>0</v>
      </c>
      <c r="X689" s="155">
        <v>0.09</v>
      </c>
      <c r="Y689" s="155">
        <v>0.11956945299035214</v>
      </c>
      <c r="Z689" s="155">
        <v>0</v>
      </c>
      <c r="AA689" s="158"/>
      <c r="AB689" s="157">
        <v>2</v>
      </c>
      <c r="AC689" s="157">
        <v>1.3388634757465556</v>
      </c>
      <c r="AD689" s="155">
        <v>18332</v>
      </c>
      <c r="AE689" s="155">
        <v>0</v>
      </c>
      <c r="AF689" s="155">
        <v>0</v>
      </c>
      <c r="AG689" s="159"/>
    </row>
    <row r="690" spans="1:33" ht="12.6" customHeight="1" x14ac:dyDescent="0.25">
      <c r="A690" s="104">
        <v>487</v>
      </c>
      <c r="B690" s="102">
        <v>487274248</v>
      </c>
      <c r="C690" s="103" t="s">
        <v>536</v>
      </c>
      <c r="D690" s="104">
        <v>274</v>
      </c>
      <c r="E690" s="103" t="s">
        <v>306</v>
      </c>
      <c r="F690" s="104">
        <v>248</v>
      </c>
      <c r="G690" s="161" t="s">
        <v>280</v>
      </c>
      <c r="H690" s="152"/>
      <c r="I690" s="153">
        <v>11683</v>
      </c>
      <c r="J690" s="153">
        <v>721</v>
      </c>
      <c r="K690" s="153">
        <v>0</v>
      </c>
      <c r="L690" s="153">
        <v>937.65</v>
      </c>
      <c r="M690" s="153">
        <v>13341.65</v>
      </c>
      <c r="N690" s="152"/>
      <c r="O690" s="154">
        <v>21</v>
      </c>
      <c r="P690" s="155">
        <v>260484</v>
      </c>
      <c r="Q690" s="155">
        <v>0</v>
      </c>
      <c r="R690" s="155">
        <v>0</v>
      </c>
      <c r="S690" s="155">
        <v>19698</v>
      </c>
      <c r="T690" s="112">
        <v>280203</v>
      </c>
      <c r="U690" s="156"/>
      <c r="V690" s="157">
        <v>0</v>
      </c>
      <c r="W690" s="155">
        <v>0</v>
      </c>
      <c r="X690" s="155">
        <v>0.09</v>
      </c>
      <c r="Y690" s="155">
        <v>5.0541256721514598E-2</v>
      </c>
      <c r="Z690" s="155">
        <v>0</v>
      </c>
      <c r="AA690" s="158"/>
      <c r="AB690" s="157">
        <v>0</v>
      </c>
      <c r="AC690" s="157">
        <v>0</v>
      </c>
      <c r="AD690" s="155">
        <v>0</v>
      </c>
      <c r="AE690" s="155">
        <v>0</v>
      </c>
      <c r="AF690" s="155">
        <v>0</v>
      </c>
      <c r="AG690" s="159"/>
    </row>
    <row r="691" spans="1:33" ht="12.6" customHeight="1" x14ac:dyDescent="0.25">
      <c r="A691" s="104">
        <v>487</v>
      </c>
      <c r="B691" s="102">
        <v>487274258</v>
      </c>
      <c r="C691" s="103" t="s">
        <v>536</v>
      </c>
      <c r="D691" s="104">
        <v>274</v>
      </c>
      <c r="E691" s="103" t="s">
        <v>306</v>
      </c>
      <c r="F691" s="104">
        <v>258</v>
      </c>
      <c r="G691" s="161" t="s">
        <v>290</v>
      </c>
      <c r="H691" s="152"/>
      <c r="I691" s="153">
        <v>12941.452297129659</v>
      </c>
      <c r="J691" s="153">
        <v>2868</v>
      </c>
      <c r="K691" s="153">
        <v>0</v>
      </c>
      <c r="L691" s="153">
        <v>937.65</v>
      </c>
      <c r="M691" s="153">
        <v>16747.102297129659</v>
      </c>
      <c r="N691" s="152"/>
      <c r="O691" s="154">
        <v>1</v>
      </c>
      <c r="P691" s="155">
        <v>15809</v>
      </c>
      <c r="Q691" s="155">
        <v>0</v>
      </c>
      <c r="R691" s="155">
        <v>0</v>
      </c>
      <c r="S691" s="155">
        <v>938</v>
      </c>
      <c r="T691" s="112">
        <v>16748</v>
      </c>
      <c r="U691" s="156"/>
      <c r="V691" s="157">
        <v>0</v>
      </c>
      <c r="W691" s="155">
        <v>0</v>
      </c>
      <c r="X691" s="155">
        <v>0.09</v>
      </c>
      <c r="Y691" s="155">
        <v>9.1580522531910263E-2</v>
      </c>
      <c r="Z691" s="155">
        <v>0</v>
      </c>
      <c r="AA691" s="158"/>
      <c r="AB691" s="157">
        <v>0</v>
      </c>
      <c r="AC691" s="157">
        <v>0</v>
      </c>
      <c r="AD691" s="155">
        <v>0</v>
      </c>
      <c r="AE691" s="155">
        <v>0</v>
      </c>
      <c r="AF691" s="155">
        <v>0</v>
      </c>
      <c r="AG691" s="159"/>
    </row>
    <row r="692" spans="1:33" ht="12.6" customHeight="1" x14ac:dyDescent="0.25">
      <c r="A692" s="104">
        <v>487</v>
      </c>
      <c r="B692" s="102">
        <v>487274262</v>
      </c>
      <c r="C692" s="103" t="s">
        <v>536</v>
      </c>
      <c r="D692" s="104">
        <v>274</v>
      </c>
      <c r="E692" s="103" t="s">
        <v>306</v>
      </c>
      <c r="F692" s="104">
        <v>262</v>
      </c>
      <c r="G692" s="161" t="s">
        <v>294</v>
      </c>
      <c r="H692" s="152"/>
      <c r="I692" s="153">
        <v>11277</v>
      </c>
      <c r="J692" s="153">
        <v>4249</v>
      </c>
      <c r="K692" s="153">
        <v>0</v>
      </c>
      <c r="L692" s="153">
        <v>937.65</v>
      </c>
      <c r="M692" s="153">
        <v>16463.650000000001</v>
      </c>
      <c r="N692" s="152"/>
      <c r="O692" s="154">
        <v>8</v>
      </c>
      <c r="P692" s="155">
        <v>124208</v>
      </c>
      <c r="Q692" s="155">
        <v>0</v>
      </c>
      <c r="R692" s="155">
        <v>0</v>
      </c>
      <c r="S692" s="155">
        <v>7504</v>
      </c>
      <c r="T692" s="112">
        <v>131720</v>
      </c>
      <c r="U692" s="156"/>
      <c r="V692" s="157">
        <v>0</v>
      </c>
      <c r="W692" s="155">
        <v>0</v>
      </c>
      <c r="X692" s="155">
        <v>0.09</v>
      </c>
      <c r="Y692" s="155">
        <v>7.200942321816918E-2</v>
      </c>
      <c r="Z692" s="155">
        <v>0</v>
      </c>
      <c r="AA692" s="158"/>
      <c r="AB692" s="157">
        <v>2</v>
      </c>
      <c r="AC692" s="157">
        <v>0</v>
      </c>
      <c r="AD692" s="155">
        <v>0</v>
      </c>
      <c r="AE692" s="155">
        <v>0</v>
      </c>
      <c r="AF692" s="155">
        <v>0</v>
      </c>
      <c r="AG692" s="159"/>
    </row>
    <row r="693" spans="1:33" ht="12.6" customHeight="1" x14ac:dyDescent="0.25">
      <c r="A693" s="104">
        <v>487</v>
      </c>
      <c r="B693" s="102">
        <v>487274274</v>
      </c>
      <c r="C693" s="103" t="s">
        <v>536</v>
      </c>
      <c r="D693" s="104">
        <v>274</v>
      </c>
      <c r="E693" s="103" t="s">
        <v>306</v>
      </c>
      <c r="F693" s="104">
        <v>274</v>
      </c>
      <c r="G693" s="161" t="s">
        <v>306</v>
      </c>
      <c r="H693" s="152"/>
      <c r="I693" s="153">
        <v>12665</v>
      </c>
      <c r="J693" s="153">
        <v>5958</v>
      </c>
      <c r="K693" s="153">
        <v>0</v>
      </c>
      <c r="L693" s="153">
        <v>937.65</v>
      </c>
      <c r="M693" s="153">
        <v>19560.650000000001</v>
      </c>
      <c r="N693" s="152"/>
      <c r="O693" s="154">
        <v>235</v>
      </c>
      <c r="P693" s="155">
        <v>4376405</v>
      </c>
      <c r="Q693" s="155">
        <v>0</v>
      </c>
      <c r="R693" s="155">
        <v>0</v>
      </c>
      <c r="S693" s="155">
        <v>220430</v>
      </c>
      <c r="T693" s="112">
        <v>4597070</v>
      </c>
      <c r="U693" s="156"/>
      <c r="V693" s="157">
        <v>0</v>
      </c>
      <c r="W693" s="155">
        <v>0</v>
      </c>
      <c r="X693" s="155">
        <v>0.09</v>
      </c>
      <c r="Y693" s="155">
        <v>7.2053455425963336E-2</v>
      </c>
      <c r="Z693" s="155">
        <v>0</v>
      </c>
      <c r="AA693" s="158"/>
      <c r="AB693" s="157">
        <v>0</v>
      </c>
      <c r="AC693" s="157">
        <v>0</v>
      </c>
      <c r="AD693" s="155">
        <v>0</v>
      </c>
      <c r="AE693" s="155">
        <v>0</v>
      </c>
      <c r="AF693" s="155">
        <v>0</v>
      </c>
      <c r="AG693" s="159"/>
    </row>
    <row r="694" spans="1:33" ht="12.6" customHeight="1" x14ac:dyDescent="0.25">
      <c r="A694" s="104">
        <v>487</v>
      </c>
      <c r="B694" s="102">
        <v>487274284</v>
      </c>
      <c r="C694" s="103" t="s">
        <v>536</v>
      </c>
      <c r="D694" s="104">
        <v>274</v>
      </c>
      <c r="E694" s="103" t="s">
        <v>306</v>
      </c>
      <c r="F694" s="104">
        <v>284</v>
      </c>
      <c r="G694" s="161" t="s">
        <v>316</v>
      </c>
      <c r="H694" s="152"/>
      <c r="I694" s="153">
        <v>14152</v>
      </c>
      <c r="J694" s="153">
        <v>6309</v>
      </c>
      <c r="K694" s="153">
        <v>0</v>
      </c>
      <c r="L694" s="153">
        <v>937.65</v>
      </c>
      <c r="M694" s="153">
        <v>21398.65</v>
      </c>
      <c r="N694" s="152"/>
      <c r="O694" s="154">
        <v>4</v>
      </c>
      <c r="P694" s="155">
        <v>81844</v>
      </c>
      <c r="Q694" s="155">
        <v>0</v>
      </c>
      <c r="R694" s="155">
        <v>0</v>
      </c>
      <c r="S694" s="155">
        <v>3752</v>
      </c>
      <c r="T694" s="112">
        <v>85600</v>
      </c>
      <c r="U694" s="156"/>
      <c r="V694" s="157">
        <v>0</v>
      </c>
      <c r="W694" s="155">
        <v>0</v>
      </c>
      <c r="X694" s="155">
        <v>0.09</v>
      </c>
      <c r="Y694" s="155">
        <v>3.9349892493074808E-2</v>
      </c>
      <c r="Z694" s="155">
        <v>0</v>
      </c>
      <c r="AA694" s="158"/>
      <c r="AB694" s="157">
        <v>0</v>
      </c>
      <c r="AC694" s="157">
        <v>0</v>
      </c>
      <c r="AD694" s="155">
        <v>0</v>
      </c>
      <c r="AE694" s="155">
        <v>0</v>
      </c>
      <c r="AF694" s="155">
        <v>0</v>
      </c>
      <c r="AG694" s="159"/>
    </row>
    <row r="695" spans="1:33" ht="12.6" customHeight="1" x14ac:dyDescent="0.25">
      <c r="A695" s="104">
        <v>487</v>
      </c>
      <c r="B695" s="102">
        <v>487274285</v>
      </c>
      <c r="C695" s="103" t="s">
        <v>536</v>
      </c>
      <c r="D695" s="104">
        <v>274</v>
      </c>
      <c r="E695" s="103" t="s">
        <v>306</v>
      </c>
      <c r="F695" s="104">
        <v>285</v>
      </c>
      <c r="G695" s="161" t="s">
        <v>317</v>
      </c>
      <c r="H695" s="152"/>
      <c r="I695" s="153">
        <v>9407</v>
      </c>
      <c r="J695" s="153">
        <v>2679</v>
      </c>
      <c r="K695" s="153">
        <v>0</v>
      </c>
      <c r="L695" s="153">
        <v>937.65</v>
      </c>
      <c r="M695" s="153">
        <v>13023.65</v>
      </c>
      <c r="N695" s="152"/>
      <c r="O695" s="154">
        <v>2</v>
      </c>
      <c r="P695" s="155">
        <v>24172</v>
      </c>
      <c r="Q695" s="155">
        <v>0</v>
      </c>
      <c r="R695" s="155">
        <v>0</v>
      </c>
      <c r="S695" s="155">
        <v>1876</v>
      </c>
      <c r="T695" s="112">
        <v>26050</v>
      </c>
      <c r="U695" s="156"/>
      <c r="V695" s="157">
        <v>0</v>
      </c>
      <c r="W695" s="155">
        <v>0</v>
      </c>
      <c r="X695" s="155">
        <v>0.09</v>
      </c>
      <c r="Y695" s="155">
        <v>3.7068308493911219E-2</v>
      </c>
      <c r="Z695" s="155">
        <v>0</v>
      </c>
      <c r="AA695" s="158"/>
      <c r="AB695" s="157">
        <v>0</v>
      </c>
      <c r="AC695" s="157">
        <v>0</v>
      </c>
      <c r="AD695" s="155">
        <v>0</v>
      </c>
      <c r="AE695" s="155">
        <v>0</v>
      </c>
      <c r="AF695" s="155">
        <v>0</v>
      </c>
      <c r="AG695" s="159"/>
    </row>
    <row r="696" spans="1:33" ht="12.6" customHeight="1" x14ac:dyDescent="0.25">
      <c r="A696" s="104">
        <v>487</v>
      </c>
      <c r="B696" s="102">
        <v>487274308</v>
      </c>
      <c r="C696" s="103" t="s">
        <v>536</v>
      </c>
      <c r="D696" s="104">
        <v>274</v>
      </c>
      <c r="E696" s="103" t="s">
        <v>306</v>
      </c>
      <c r="F696" s="104">
        <v>308</v>
      </c>
      <c r="G696" s="161" t="s">
        <v>340</v>
      </c>
      <c r="H696" s="152"/>
      <c r="I696" s="153">
        <v>10599</v>
      </c>
      <c r="J696" s="153">
        <v>5289</v>
      </c>
      <c r="K696" s="153">
        <v>0</v>
      </c>
      <c r="L696" s="153">
        <v>937.65</v>
      </c>
      <c r="M696" s="153">
        <v>16825.650000000001</v>
      </c>
      <c r="N696" s="152"/>
      <c r="O696" s="154">
        <v>9</v>
      </c>
      <c r="P696" s="155">
        <v>142992</v>
      </c>
      <c r="Q696" s="155">
        <v>0</v>
      </c>
      <c r="R696" s="155">
        <v>0</v>
      </c>
      <c r="S696" s="155">
        <v>8442</v>
      </c>
      <c r="T696" s="112">
        <v>151443</v>
      </c>
      <c r="U696" s="156"/>
      <c r="V696" s="157">
        <v>0</v>
      </c>
      <c r="W696" s="155">
        <v>0</v>
      </c>
      <c r="X696" s="155">
        <v>0.09</v>
      </c>
      <c r="Y696" s="155">
        <v>2.6285514756902288E-3</v>
      </c>
      <c r="Z696" s="155">
        <v>0</v>
      </c>
      <c r="AA696" s="158"/>
      <c r="AB696" s="157">
        <v>0</v>
      </c>
      <c r="AC696" s="157">
        <v>0</v>
      </c>
      <c r="AD696" s="155">
        <v>0</v>
      </c>
      <c r="AE696" s="155">
        <v>0</v>
      </c>
      <c r="AF696" s="155">
        <v>0</v>
      </c>
      <c r="AG696" s="159"/>
    </row>
    <row r="697" spans="1:33" ht="12.6" customHeight="1" x14ac:dyDescent="0.25">
      <c r="A697" s="104">
        <v>487</v>
      </c>
      <c r="B697" s="102">
        <v>487274344</v>
      </c>
      <c r="C697" s="103" t="s">
        <v>536</v>
      </c>
      <c r="D697" s="104">
        <v>274</v>
      </c>
      <c r="E697" s="103" t="s">
        <v>306</v>
      </c>
      <c r="F697" s="104">
        <v>344</v>
      </c>
      <c r="G697" s="161" t="s">
        <v>376</v>
      </c>
      <c r="H697" s="152"/>
      <c r="I697" s="153">
        <v>10401.487917119341</v>
      </c>
      <c r="J697" s="153">
        <v>3553</v>
      </c>
      <c r="K697" s="153">
        <v>0</v>
      </c>
      <c r="L697" s="153">
        <v>937.65</v>
      </c>
      <c r="M697" s="153">
        <v>14892.13791711934</v>
      </c>
      <c r="N697" s="152"/>
      <c r="O697" s="154">
        <v>1</v>
      </c>
      <c r="P697" s="155">
        <v>13954</v>
      </c>
      <c r="Q697" s="155">
        <v>0</v>
      </c>
      <c r="R697" s="155">
        <v>0</v>
      </c>
      <c r="S697" s="155">
        <v>938</v>
      </c>
      <c r="T697" s="112">
        <v>14893</v>
      </c>
      <c r="U697" s="156"/>
      <c r="V697" s="157">
        <v>0</v>
      </c>
      <c r="W697" s="155">
        <v>0</v>
      </c>
      <c r="X697" s="155">
        <v>0.09</v>
      </c>
      <c r="Y697" s="155">
        <v>2.1293066220585689E-4</v>
      </c>
      <c r="Z697" s="155">
        <v>0</v>
      </c>
      <c r="AA697" s="158"/>
      <c r="AB697" s="157">
        <v>0</v>
      </c>
      <c r="AC697" s="157">
        <v>0</v>
      </c>
      <c r="AD697" s="155">
        <v>0</v>
      </c>
      <c r="AE697" s="155">
        <v>0</v>
      </c>
      <c r="AF697" s="155">
        <v>0</v>
      </c>
      <c r="AG697" s="159"/>
    </row>
    <row r="698" spans="1:33" ht="12.6" customHeight="1" x14ac:dyDescent="0.25">
      <c r="A698" s="104">
        <v>487</v>
      </c>
      <c r="B698" s="102">
        <v>487274346</v>
      </c>
      <c r="C698" s="103" t="s">
        <v>536</v>
      </c>
      <c r="D698" s="104">
        <v>274</v>
      </c>
      <c r="E698" s="103" t="s">
        <v>306</v>
      </c>
      <c r="F698" s="104">
        <v>346</v>
      </c>
      <c r="G698" s="161" t="s">
        <v>378</v>
      </c>
      <c r="H698" s="152"/>
      <c r="I698" s="153">
        <v>11606.305722145815</v>
      </c>
      <c r="J698" s="153">
        <v>1299</v>
      </c>
      <c r="K698" s="153">
        <v>0</v>
      </c>
      <c r="L698" s="153">
        <v>937.65</v>
      </c>
      <c r="M698" s="153">
        <v>13842.955722145814</v>
      </c>
      <c r="N698" s="152"/>
      <c r="O698" s="154">
        <v>1</v>
      </c>
      <c r="P698" s="155">
        <v>12905</v>
      </c>
      <c r="Q698" s="155">
        <v>0</v>
      </c>
      <c r="R698" s="155">
        <v>0</v>
      </c>
      <c r="S698" s="155">
        <v>938</v>
      </c>
      <c r="T698" s="112">
        <v>13844</v>
      </c>
      <c r="U698" s="156"/>
      <c r="V698" s="157">
        <v>0</v>
      </c>
      <c r="W698" s="155">
        <v>0</v>
      </c>
      <c r="X698" s="155">
        <v>0.09</v>
      </c>
      <c r="Y698" s="155">
        <v>1.2575467143491739E-2</v>
      </c>
      <c r="Z698" s="155">
        <v>0</v>
      </c>
      <c r="AA698" s="158"/>
      <c r="AB698" s="157">
        <v>0</v>
      </c>
      <c r="AC698" s="157">
        <v>0</v>
      </c>
      <c r="AD698" s="155">
        <v>0</v>
      </c>
      <c r="AE698" s="155">
        <v>0</v>
      </c>
      <c r="AF698" s="155">
        <v>0</v>
      </c>
      <c r="AG698" s="159"/>
    </row>
    <row r="699" spans="1:33" ht="12.6" customHeight="1" x14ac:dyDescent="0.25">
      <c r="A699" s="104">
        <v>487</v>
      </c>
      <c r="B699" s="102">
        <v>487274347</v>
      </c>
      <c r="C699" s="103" t="s">
        <v>536</v>
      </c>
      <c r="D699" s="104">
        <v>274</v>
      </c>
      <c r="E699" s="103" t="s">
        <v>306</v>
      </c>
      <c r="F699" s="104">
        <v>347</v>
      </c>
      <c r="G699" s="161" t="s">
        <v>379</v>
      </c>
      <c r="H699" s="152"/>
      <c r="I699" s="153">
        <v>12054</v>
      </c>
      <c r="J699" s="153">
        <v>5395</v>
      </c>
      <c r="K699" s="153">
        <v>0</v>
      </c>
      <c r="L699" s="153">
        <v>937.65</v>
      </c>
      <c r="M699" s="153">
        <v>18386.650000000001</v>
      </c>
      <c r="N699" s="152"/>
      <c r="O699" s="154">
        <v>8</v>
      </c>
      <c r="P699" s="155">
        <v>139592</v>
      </c>
      <c r="Q699" s="155">
        <v>0</v>
      </c>
      <c r="R699" s="155">
        <v>0</v>
      </c>
      <c r="S699" s="155">
        <v>7504</v>
      </c>
      <c r="T699" s="112">
        <v>147104</v>
      </c>
      <c r="U699" s="156"/>
      <c r="V699" s="157">
        <v>0</v>
      </c>
      <c r="W699" s="155">
        <v>0</v>
      </c>
      <c r="X699" s="155">
        <v>0.09</v>
      </c>
      <c r="Y699" s="155">
        <v>6.798133445366992E-3</v>
      </c>
      <c r="Z699" s="155">
        <v>0</v>
      </c>
      <c r="AA699" s="158"/>
      <c r="AB699" s="157">
        <v>0</v>
      </c>
      <c r="AC699" s="157">
        <v>0</v>
      </c>
      <c r="AD699" s="155">
        <v>0</v>
      </c>
      <c r="AE699" s="155">
        <v>0</v>
      </c>
      <c r="AF699" s="155">
        <v>0</v>
      </c>
      <c r="AG699" s="159"/>
    </row>
    <row r="700" spans="1:33" ht="12.6" customHeight="1" x14ac:dyDescent="0.25">
      <c r="A700" s="104">
        <v>488</v>
      </c>
      <c r="B700" s="102">
        <v>488219001</v>
      </c>
      <c r="C700" s="103" t="s">
        <v>465</v>
      </c>
      <c r="D700" s="104">
        <v>219</v>
      </c>
      <c r="E700" s="103" t="s">
        <v>251</v>
      </c>
      <c r="F700" s="104">
        <v>1</v>
      </c>
      <c r="G700" s="161" t="s">
        <v>33</v>
      </c>
      <c r="H700" s="152"/>
      <c r="I700" s="153">
        <v>10833</v>
      </c>
      <c r="J700" s="153">
        <v>1932</v>
      </c>
      <c r="K700" s="153">
        <v>0</v>
      </c>
      <c r="L700" s="153">
        <v>937.65</v>
      </c>
      <c r="M700" s="153">
        <v>13702.65</v>
      </c>
      <c r="N700" s="152"/>
      <c r="O700" s="154">
        <v>24</v>
      </c>
      <c r="P700" s="155">
        <v>306360</v>
      </c>
      <c r="Q700" s="155">
        <v>0</v>
      </c>
      <c r="R700" s="155">
        <v>0</v>
      </c>
      <c r="S700" s="155">
        <v>22512</v>
      </c>
      <c r="T700" s="112">
        <v>328896</v>
      </c>
      <c r="U700" s="156"/>
      <c r="V700" s="157">
        <v>0</v>
      </c>
      <c r="W700" s="155">
        <v>0</v>
      </c>
      <c r="X700" s="155">
        <v>0.09</v>
      </c>
      <c r="Y700" s="155">
        <v>1.2621200321963627E-2</v>
      </c>
      <c r="Z700" s="155">
        <v>0</v>
      </c>
      <c r="AA700" s="158"/>
      <c r="AB700" s="157">
        <v>2</v>
      </c>
      <c r="AC700" s="157">
        <v>0</v>
      </c>
      <c r="AD700" s="155">
        <v>0</v>
      </c>
      <c r="AE700" s="155">
        <v>0</v>
      </c>
      <c r="AF700" s="155">
        <v>0</v>
      </c>
      <c r="AG700" s="159"/>
    </row>
    <row r="701" spans="1:33" ht="12.6" customHeight="1" x14ac:dyDescent="0.25">
      <c r="A701" s="104">
        <v>488</v>
      </c>
      <c r="B701" s="102">
        <v>488219016</v>
      </c>
      <c r="C701" s="103" t="s">
        <v>465</v>
      </c>
      <c r="D701" s="104">
        <v>219</v>
      </c>
      <c r="E701" s="103" t="s">
        <v>251</v>
      </c>
      <c r="F701" s="104">
        <v>16</v>
      </c>
      <c r="G701" s="161" t="s">
        <v>48</v>
      </c>
      <c r="H701" s="152"/>
      <c r="I701" s="153">
        <v>12236.155870717672</v>
      </c>
      <c r="J701" s="153">
        <v>313</v>
      </c>
      <c r="K701" s="153">
        <v>0</v>
      </c>
      <c r="L701" s="153">
        <v>937.65</v>
      </c>
      <c r="M701" s="153">
        <v>13486.805870717671</v>
      </c>
      <c r="N701" s="152"/>
      <c r="O701" s="154">
        <v>2</v>
      </c>
      <c r="P701" s="155">
        <v>25098</v>
      </c>
      <c r="Q701" s="155">
        <v>0</v>
      </c>
      <c r="R701" s="155">
        <v>0</v>
      </c>
      <c r="S701" s="155">
        <v>1876</v>
      </c>
      <c r="T701" s="112">
        <v>26976</v>
      </c>
      <c r="U701" s="156"/>
      <c r="V701" s="157">
        <v>0</v>
      </c>
      <c r="W701" s="155">
        <v>0</v>
      </c>
      <c r="X701" s="155">
        <v>0.09</v>
      </c>
      <c r="Y701" s="155">
        <v>4.7485706034194664E-2</v>
      </c>
      <c r="Z701" s="155">
        <v>0</v>
      </c>
      <c r="AA701" s="158"/>
      <c r="AB701" s="157">
        <v>0</v>
      </c>
      <c r="AC701" s="157">
        <v>0</v>
      </c>
      <c r="AD701" s="155">
        <v>0</v>
      </c>
      <c r="AE701" s="155">
        <v>0</v>
      </c>
      <c r="AF701" s="155">
        <v>0</v>
      </c>
      <c r="AG701" s="159"/>
    </row>
    <row r="702" spans="1:33" ht="12.6" customHeight="1" x14ac:dyDescent="0.25">
      <c r="A702" s="104">
        <v>488</v>
      </c>
      <c r="B702" s="102">
        <v>488219018</v>
      </c>
      <c r="C702" s="103" t="s">
        <v>465</v>
      </c>
      <c r="D702" s="104">
        <v>219</v>
      </c>
      <c r="E702" s="103" t="s">
        <v>251</v>
      </c>
      <c r="F702" s="104">
        <v>18</v>
      </c>
      <c r="G702" s="161" t="s">
        <v>50</v>
      </c>
      <c r="H702" s="152"/>
      <c r="I702" s="153">
        <v>16703</v>
      </c>
      <c r="J702" s="153">
        <v>10400</v>
      </c>
      <c r="K702" s="153">
        <v>0</v>
      </c>
      <c r="L702" s="153">
        <v>937.65</v>
      </c>
      <c r="M702" s="153">
        <v>28040.65</v>
      </c>
      <c r="N702" s="152"/>
      <c r="O702" s="154">
        <v>3</v>
      </c>
      <c r="P702" s="155">
        <v>81309</v>
      </c>
      <c r="Q702" s="155">
        <v>0</v>
      </c>
      <c r="R702" s="155">
        <v>0</v>
      </c>
      <c r="S702" s="155">
        <v>2814</v>
      </c>
      <c r="T702" s="112">
        <v>84126</v>
      </c>
      <c r="U702" s="156"/>
      <c r="V702" s="157">
        <v>0</v>
      </c>
      <c r="W702" s="155">
        <v>0</v>
      </c>
      <c r="X702" s="155">
        <v>0.09</v>
      </c>
      <c r="Y702" s="155">
        <v>2.6082479157529256E-2</v>
      </c>
      <c r="Z702" s="155">
        <v>0</v>
      </c>
      <c r="AA702" s="158"/>
      <c r="AB702" s="157">
        <v>0</v>
      </c>
      <c r="AC702" s="157">
        <v>0</v>
      </c>
      <c r="AD702" s="155">
        <v>0</v>
      </c>
      <c r="AE702" s="155">
        <v>0</v>
      </c>
      <c r="AF702" s="155">
        <v>0</v>
      </c>
      <c r="AG702" s="159"/>
    </row>
    <row r="703" spans="1:33" ht="12.6" customHeight="1" x14ac:dyDescent="0.25">
      <c r="A703" s="104">
        <v>488</v>
      </c>
      <c r="B703" s="102">
        <v>488219035</v>
      </c>
      <c r="C703" s="103" t="s">
        <v>465</v>
      </c>
      <c r="D703" s="104">
        <v>219</v>
      </c>
      <c r="E703" s="103" t="s">
        <v>251</v>
      </c>
      <c r="F703" s="104">
        <v>35</v>
      </c>
      <c r="G703" s="161" t="s">
        <v>67</v>
      </c>
      <c r="H703" s="152"/>
      <c r="I703" s="153">
        <v>14896</v>
      </c>
      <c r="J703" s="153">
        <v>5344</v>
      </c>
      <c r="K703" s="153">
        <v>0</v>
      </c>
      <c r="L703" s="153">
        <v>937.65</v>
      </c>
      <c r="M703" s="153">
        <v>21177.65</v>
      </c>
      <c r="N703" s="152"/>
      <c r="O703" s="154">
        <v>1</v>
      </c>
      <c r="P703" s="155">
        <v>20240</v>
      </c>
      <c r="Q703" s="155">
        <v>0</v>
      </c>
      <c r="R703" s="155">
        <v>0</v>
      </c>
      <c r="S703" s="155">
        <v>938</v>
      </c>
      <c r="T703" s="112">
        <v>21179</v>
      </c>
      <c r="U703" s="156"/>
      <c r="V703" s="157">
        <v>0</v>
      </c>
      <c r="W703" s="155">
        <v>0</v>
      </c>
      <c r="X703" s="155">
        <v>0.09</v>
      </c>
      <c r="Y703" s="155">
        <v>0.15529279493918327</v>
      </c>
      <c r="Z703" s="155">
        <v>0</v>
      </c>
      <c r="AA703" s="158"/>
      <c r="AB703" s="157">
        <v>0</v>
      </c>
      <c r="AC703" s="157">
        <v>0</v>
      </c>
      <c r="AD703" s="155">
        <v>0</v>
      </c>
      <c r="AE703" s="155">
        <v>0</v>
      </c>
      <c r="AF703" s="155">
        <v>0</v>
      </c>
      <c r="AG703" s="159"/>
    </row>
    <row r="704" spans="1:33" ht="12.6" customHeight="1" x14ac:dyDescent="0.25">
      <c r="A704" s="104">
        <v>488</v>
      </c>
      <c r="B704" s="102">
        <v>488219040</v>
      </c>
      <c r="C704" s="103" t="s">
        <v>465</v>
      </c>
      <c r="D704" s="104">
        <v>219</v>
      </c>
      <c r="E704" s="103" t="s">
        <v>251</v>
      </c>
      <c r="F704" s="104">
        <v>40</v>
      </c>
      <c r="G704" s="161" t="s">
        <v>72</v>
      </c>
      <c r="H704" s="152"/>
      <c r="I704" s="153">
        <v>13082</v>
      </c>
      <c r="J704" s="153">
        <v>3396</v>
      </c>
      <c r="K704" s="153">
        <v>0</v>
      </c>
      <c r="L704" s="153">
        <v>937.65</v>
      </c>
      <c r="M704" s="153">
        <v>17415.650000000001</v>
      </c>
      <c r="N704" s="152"/>
      <c r="O704" s="154">
        <v>15</v>
      </c>
      <c r="P704" s="155">
        <v>247170</v>
      </c>
      <c r="Q704" s="155">
        <v>0</v>
      </c>
      <c r="R704" s="155">
        <v>0</v>
      </c>
      <c r="S704" s="155">
        <v>14070</v>
      </c>
      <c r="T704" s="112">
        <v>261255</v>
      </c>
      <c r="U704" s="156"/>
      <c r="V704" s="157">
        <v>0</v>
      </c>
      <c r="W704" s="155">
        <v>0</v>
      </c>
      <c r="X704" s="155">
        <v>0.09</v>
      </c>
      <c r="Y704" s="155">
        <v>3.5085707126397579E-3</v>
      </c>
      <c r="Z704" s="155">
        <v>0</v>
      </c>
      <c r="AA704" s="158"/>
      <c r="AB704" s="157">
        <v>0</v>
      </c>
      <c r="AC704" s="157">
        <v>0</v>
      </c>
      <c r="AD704" s="155">
        <v>0</v>
      </c>
      <c r="AE704" s="155">
        <v>0</v>
      </c>
      <c r="AF704" s="155">
        <v>0</v>
      </c>
      <c r="AG704" s="159"/>
    </row>
    <row r="705" spans="1:33" ht="12.6" customHeight="1" x14ac:dyDescent="0.25">
      <c r="A705" s="104">
        <v>488</v>
      </c>
      <c r="B705" s="102">
        <v>488219044</v>
      </c>
      <c r="C705" s="103" t="s">
        <v>465</v>
      </c>
      <c r="D705" s="104">
        <v>219</v>
      </c>
      <c r="E705" s="103" t="s">
        <v>251</v>
      </c>
      <c r="F705" s="104">
        <v>44</v>
      </c>
      <c r="G705" s="161" t="s">
        <v>76</v>
      </c>
      <c r="H705" s="152"/>
      <c r="I705" s="153">
        <v>13100</v>
      </c>
      <c r="J705" s="153">
        <v>55</v>
      </c>
      <c r="K705" s="153">
        <v>0</v>
      </c>
      <c r="L705" s="153">
        <v>937.65</v>
      </c>
      <c r="M705" s="153">
        <v>14092.65</v>
      </c>
      <c r="N705" s="152"/>
      <c r="O705" s="154">
        <v>108</v>
      </c>
      <c r="P705" s="155">
        <v>1420740</v>
      </c>
      <c r="Q705" s="155">
        <v>0</v>
      </c>
      <c r="R705" s="155">
        <v>0</v>
      </c>
      <c r="S705" s="155">
        <v>101304</v>
      </c>
      <c r="T705" s="112">
        <v>1522152</v>
      </c>
      <c r="U705" s="156"/>
      <c r="V705" s="157">
        <v>0</v>
      </c>
      <c r="W705" s="155">
        <v>0</v>
      </c>
      <c r="X705" s="155">
        <v>0.09</v>
      </c>
      <c r="Y705" s="155">
        <v>6.5659390812220414E-2</v>
      </c>
      <c r="Z705" s="155">
        <v>0</v>
      </c>
      <c r="AA705" s="158"/>
      <c r="AB705" s="157">
        <v>2</v>
      </c>
      <c r="AC705" s="157">
        <v>0</v>
      </c>
      <c r="AD705" s="155">
        <v>0</v>
      </c>
      <c r="AE705" s="155">
        <v>0</v>
      </c>
      <c r="AF705" s="155">
        <v>0</v>
      </c>
      <c r="AG705" s="159"/>
    </row>
    <row r="706" spans="1:33" ht="12.6" customHeight="1" x14ac:dyDescent="0.25">
      <c r="A706" s="104">
        <v>488</v>
      </c>
      <c r="B706" s="102">
        <v>488219065</v>
      </c>
      <c r="C706" s="103" t="s">
        <v>465</v>
      </c>
      <c r="D706" s="104">
        <v>219</v>
      </c>
      <c r="E706" s="103" t="s">
        <v>251</v>
      </c>
      <c r="F706" s="104">
        <v>65</v>
      </c>
      <c r="G706" s="161" t="s">
        <v>97</v>
      </c>
      <c r="H706" s="152"/>
      <c r="I706" s="153">
        <v>10417</v>
      </c>
      <c r="J706" s="153">
        <v>5996</v>
      </c>
      <c r="K706" s="153">
        <v>0</v>
      </c>
      <c r="L706" s="153">
        <v>937.65</v>
      </c>
      <c r="M706" s="153">
        <v>17350.650000000001</v>
      </c>
      <c r="N706" s="152"/>
      <c r="O706" s="154">
        <v>7</v>
      </c>
      <c r="P706" s="155">
        <v>114891</v>
      </c>
      <c r="Q706" s="155">
        <v>0</v>
      </c>
      <c r="R706" s="155">
        <v>0</v>
      </c>
      <c r="S706" s="155">
        <v>6566</v>
      </c>
      <c r="T706" s="112">
        <v>121464</v>
      </c>
      <c r="U706" s="156"/>
      <c r="V706" s="157">
        <v>0</v>
      </c>
      <c r="W706" s="155">
        <v>0</v>
      </c>
      <c r="X706" s="155">
        <v>0.09</v>
      </c>
      <c r="Y706" s="155">
        <v>4.5494035131338857E-3</v>
      </c>
      <c r="Z706" s="155">
        <v>0</v>
      </c>
      <c r="AA706" s="158"/>
      <c r="AB706" s="157">
        <v>0</v>
      </c>
      <c r="AC706" s="157">
        <v>0</v>
      </c>
      <c r="AD706" s="155">
        <v>0</v>
      </c>
      <c r="AE706" s="155">
        <v>0</v>
      </c>
      <c r="AF706" s="155">
        <v>0</v>
      </c>
      <c r="AG706" s="159"/>
    </row>
    <row r="707" spans="1:33" ht="12.6" customHeight="1" x14ac:dyDescent="0.25">
      <c r="A707" s="104">
        <v>488</v>
      </c>
      <c r="B707" s="102">
        <v>488219082</v>
      </c>
      <c r="C707" s="103" t="s">
        <v>465</v>
      </c>
      <c r="D707" s="104">
        <v>219</v>
      </c>
      <c r="E707" s="103" t="s">
        <v>251</v>
      </c>
      <c r="F707" s="104">
        <v>82</v>
      </c>
      <c r="G707" s="161" t="s">
        <v>114</v>
      </c>
      <c r="H707" s="152"/>
      <c r="I707" s="153">
        <v>10859</v>
      </c>
      <c r="J707" s="153">
        <v>4227</v>
      </c>
      <c r="K707" s="153">
        <v>0</v>
      </c>
      <c r="L707" s="153">
        <v>937.65</v>
      </c>
      <c r="M707" s="153">
        <v>16023.65</v>
      </c>
      <c r="N707" s="152"/>
      <c r="O707" s="154">
        <v>3</v>
      </c>
      <c r="P707" s="155">
        <v>45258</v>
      </c>
      <c r="Q707" s="155">
        <v>0</v>
      </c>
      <c r="R707" s="155">
        <v>0</v>
      </c>
      <c r="S707" s="155">
        <v>2814</v>
      </c>
      <c r="T707" s="112">
        <v>48075</v>
      </c>
      <c r="U707" s="156"/>
      <c r="V707" s="157">
        <v>0</v>
      </c>
      <c r="W707" s="155">
        <v>0</v>
      </c>
      <c r="X707" s="155">
        <v>0.09</v>
      </c>
      <c r="Y707" s="155">
        <v>3.836329240411425E-3</v>
      </c>
      <c r="Z707" s="155">
        <v>0</v>
      </c>
      <c r="AA707" s="158"/>
      <c r="AB707" s="157">
        <v>0</v>
      </c>
      <c r="AC707" s="157">
        <v>0</v>
      </c>
      <c r="AD707" s="155">
        <v>0</v>
      </c>
      <c r="AE707" s="155">
        <v>0</v>
      </c>
      <c r="AF707" s="155">
        <v>0</v>
      </c>
      <c r="AG707" s="159"/>
    </row>
    <row r="708" spans="1:33" ht="12.6" customHeight="1" x14ac:dyDescent="0.25">
      <c r="A708" s="104">
        <v>488</v>
      </c>
      <c r="B708" s="102">
        <v>488219083</v>
      </c>
      <c r="C708" s="103" t="s">
        <v>465</v>
      </c>
      <c r="D708" s="104">
        <v>219</v>
      </c>
      <c r="E708" s="103" t="s">
        <v>251</v>
      </c>
      <c r="F708" s="104">
        <v>83</v>
      </c>
      <c r="G708" s="161" t="s">
        <v>115</v>
      </c>
      <c r="H708" s="152"/>
      <c r="I708" s="153">
        <v>9804</v>
      </c>
      <c r="J708" s="153">
        <v>1623</v>
      </c>
      <c r="K708" s="153">
        <v>0</v>
      </c>
      <c r="L708" s="153">
        <v>937.65</v>
      </c>
      <c r="M708" s="153">
        <v>12364.65</v>
      </c>
      <c r="N708" s="152"/>
      <c r="O708" s="154">
        <v>9</v>
      </c>
      <c r="P708" s="155">
        <v>102843</v>
      </c>
      <c r="Q708" s="155">
        <v>0</v>
      </c>
      <c r="R708" s="155">
        <v>0</v>
      </c>
      <c r="S708" s="155">
        <v>8442</v>
      </c>
      <c r="T708" s="112">
        <v>111294</v>
      </c>
      <c r="U708" s="156"/>
      <c r="V708" s="157">
        <v>0</v>
      </c>
      <c r="W708" s="155">
        <v>0</v>
      </c>
      <c r="X708" s="155">
        <v>0.09</v>
      </c>
      <c r="Y708" s="155">
        <v>5.2128710009640873E-3</v>
      </c>
      <c r="Z708" s="155">
        <v>0</v>
      </c>
      <c r="AA708" s="158"/>
      <c r="AB708" s="157">
        <v>0</v>
      </c>
      <c r="AC708" s="157">
        <v>0</v>
      </c>
      <c r="AD708" s="155">
        <v>0</v>
      </c>
      <c r="AE708" s="155">
        <v>0</v>
      </c>
      <c r="AF708" s="155">
        <v>0</v>
      </c>
      <c r="AG708" s="159"/>
    </row>
    <row r="709" spans="1:33" ht="12.6" customHeight="1" x14ac:dyDescent="0.25">
      <c r="A709" s="104">
        <v>488</v>
      </c>
      <c r="B709" s="102">
        <v>488219118</v>
      </c>
      <c r="C709" s="103" t="s">
        <v>465</v>
      </c>
      <c r="D709" s="104">
        <v>219</v>
      </c>
      <c r="E709" s="103" t="s">
        <v>251</v>
      </c>
      <c r="F709" s="104">
        <v>118</v>
      </c>
      <c r="G709" s="161" t="s">
        <v>150</v>
      </c>
      <c r="H709" s="152"/>
      <c r="I709" s="153">
        <v>9519</v>
      </c>
      <c r="J709" s="153">
        <v>1995</v>
      </c>
      <c r="K709" s="153">
        <v>0</v>
      </c>
      <c r="L709" s="153">
        <v>937.65</v>
      </c>
      <c r="M709" s="153">
        <v>12451.65</v>
      </c>
      <c r="N709" s="152"/>
      <c r="O709" s="154">
        <v>1</v>
      </c>
      <c r="P709" s="155">
        <v>11514</v>
      </c>
      <c r="Q709" s="155">
        <v>0</v>
      </c>
      <c r="R709" s="155">
        <v>0</v>
      </c>
      <c r="S709" s="155">
        <v>938</v>
      </c>
      <c r="T709" s="112">
        <v>12453</v>
      </c>
      <c r="U709" s="156"/>
      <c r="V709" s="157">
        <v>0</v>
      </c>
      <c r="W709" s="155">
        <v>0</v>
      </c>
      <c r="X709" s="155">
        <v>0.09</v>
      </c>
      <c r="Y709" s="155">
        <v>3.9799602577195413E-3</v>
      </c>
      <c r="Z709" s="155">
        <v>0</v>
      </c>
      <c r="AA709" s="158"/>
      <c r="AB709" s="157">
        <v>0</v>
      </c>
      <c r="AC709" s="157">
        <v>0</v>
      </c>
      <c r="AD709" s="155">
        <v>0</v>
      </c>
      <c r="AE709" s="155">
        <v>0</v>
      </c>
      <c r="AF709" s="155">
        <v>0</v>
      </c>
      <c r="AG709" s="159"/>
    </row>
    <row r="710" spans="1:33" ht="12.6" customHeight="1" x14ac:dyDescent="0.25">
      <c r="A710" s="104">
        <v>488</v>
      </c>
      <c r="B710" s="102">
        <v>488219122</v>
      </c>
      <c r="C710" s="103" t="s">
        <v>465</v>
      </c>
      <c r="D710" s="104">
        <v>219</v>
      </c>
      <c r="E710" s="103" t="s">
        <v>251</v>
      </c>
      <c r="F710" s="104">
        <v>122</v>
      </c>
      <c r="G710" s="161" t="s">
        <v>154</v>
      </c>
      <c r="H710" s="152"/>
      <c r="I710" s="153">
        <v>10534</v>
      </c>
      <c r="J710" s="153">
        <v>3531</v>
      </c>
      <c r="K710" s="153">
        <v>0</v>
      </c>
      <c r="L710" s="153">
        <v>937.65</v>
      </c>
      <c r="M710" s="153">
        <v>15002.65</v>
      </c>
      <c r="N710" s="152"/>
      <c r="O710" s="154">
        <v>31</v>
      </c>
      <c r="P710" s="155">
        <v>436015</v>
      </c>
      <c r="Q710" s="155">
        <v>0</v>
      </c>
      <c r="R710" s="155">
        <v>0</v>
      </c>
      <c r="S710" s="155">
        <v>29078</v>
      </c>
      <c r="T710" s="112">
        <v>465124</v>
      </c>
      <c r="U710" s="156"/>
      <c r="V710" s="157">
        <v>0</v>
      </c>
      <c r="W710" s="155">
        <v>0</v>
      </c>
      <c r="X710" s="155">
        <v>0.09</v>
      </c>
      <c r="Y710" s="155">
        <v>1.2187708141021492E-2</v>
      </c>
      <c r="Z710" s="155">
        <v>0</v>
      </c>
      <c r="AA710" s="158"/>
      <c r="AB710" s="157">
        <v>0</v>
      </c>
      <c r="AC710" s="157">
        <v>0</v>
      </c>
      <c r="AD710" s="155">
        <v>0</v>
      </c>
      <c r="AE710" s="155">
        <v>0</v>
      </c>
      <c r="AF710" s="155">
        <v>0</v>
      </c>
      <c r="AG710" s="159"/>
    </row>
    <row r="711" spans="1:33" ht="12.6" customHeight="1" x14ac:dyDescent="0.25">
      <c r="A711" s="104">
        <v>488</v>
      </c>
      <c r="B711" s="102">
        <v>488219131</v>
      </c>
      <c r="C711" s="103" t="s">
        <v>465</v>
      </c>
      <c r="D711" s="104">
        <v>219</v>
      </c>
      <c r="E711" s="103" t="s">
        <v>251</v>
      </c>
      <c r="F711" s="104">
        <v>131</v>
      </c>
      <c r="G711" s="161" t="s">
        <v>163</v>
      </c>
      <c r="H711" s="152"/>
      <c r="I711" s="153">
        <v>10410</v>
      </c>
      <c r="J711" s="153">
        <v>2700</v>
      </c>
      <c r="K711" s="153">
        <v>0</v>
      </c>
      <c r="L711" s="153">
        <v>937.65</v>
      </c>
      <c r="M711" s="153">
        <v>14047.65</v>
      </c>
      <c r="N711" s="152"/>
      <c r="O711" s="154">
        <v>12</v>
      </c>
      <c r="P711" s="155">
        <v>157320</v>
      </c>
      <c r="Q711" s="155">
        <v>0</v>
      </c>
      <c r="R711" s="155">
        <v>0</v>
      </c>
      <c r="S711" s="155">
        <v>11256</v>
      </c>
      <c r="T711" s="112">
        <v>168588</v>
      </c>
      <c r="U711" s="156"/>
      <c r="V711" s="157">
        <v>0</v>
      </c>
      <c r="W711" s="155">
        <v>0</v>
      </c>
      <c r="X711" s="155">
        <v>0.09</v>
      </c>
      <c r="Y711" s="155">
        <v>3.0227157712481435E-3</v>
      </c>
      <c r="Z711" s="155">
        <v>0</v>
      </c>
      <c r="AA711" s="158"/>
      <c r="AB711" s="157">
        <v>0</v>
      </c>
      <c r="AC711" s="157">
        <v>0</v>
      </c>
      <c r="AD711" s="155">
        <v>0</v>
      </c>
      <c r="AE711" s="155">
        <v>0</v>
      </c>
      <c r="AF711" s="155">
        <v>0</v>
      </c>
      <c r="AG711" s="159"/>
    </row>
    <row r="712" spans="1:33" ht="12.6" customHeight="1" x14ac:dyDescent="0.25">
      <c r="A712" s="104">
        <v>488</v>
      </c>
      <c r="B712" s="102">
        <v>488219133</v>
      </c>
      <c r="C712" s="103" t="s">
        <v>465</v>
      </c>
      <c r="D712" s="104">
        <v>219</v>
      </c>
      <c r="E712" s="103" t="s">
        <v>251</v>
      </c>
      <c r="F712" s="104">
        <v>133</v>
      </c>
      <c r="G712" s="161" t="s">
        <v>165</v>
      </c>
      <c r="H712" s="152"/>
      <c r="I712" s="153">
        <v>11158</v>
      </c>
      <c r="J712" s="153">
        <v>2194</v>
      </c>
      <c r="K712" s="153">
        <v>0</v>
      </c>
      <c r="L712" s="153">
        <v>937.65</v>
      </c>
      <c r="M712" s="153">
        <v>14289.65</v>
      </c>
      <c r="N712" s="152"/>
      <c r="O712" s="154">
        <v>27</v>
      </c>
      <c r="P712" s="155">
        <v>360504</v>
      </c>
      <c r="Q712" s="155">
        <v>0</v>
      </c>
      <c r="R712" s="155">
        <v>0</v>
      </c>
      <c r="S712" s="155">
        <v>25326</v>
      </c>
      <c r="T712" s="112">
        <v>385857</v>
      </c>
      <c r="U712" s="156"/>
      <c r="V712" s="157">
        <v>0</v>
      </c>
      <c r="W712" s="155">
        <v>0</v>
      </c>
      <c r="X712" s="155">
        <v>0.09</v>
      </c>
      <c r="Y712" s="155">
        <v>3.1598145961991744E-2</v>
      </c>
      <c r="Z712" s="155">
        <v>0</v>
      </c>
      <c r="AA712" s="158"/>
      <c r="AB712" s="157">
        <v>0</v>
      </c>
      <c r="AC712" s="157">
        <v>0</v>
      </c>
      <c r="AD712" s="155">
        <v>0</v>
      </c>
      <c r="AE712" s="155">
        <v>0</v>
      </c>
      <c r="AF712" s="155">
        <v>0</v>
      </c>
      <c r="AG712" s="159"/>
    </row>
    <row r="713" spans="1:33" ht="12.6" customHeight="1" x14ac:dyDescent="0.25">
      <c r="A713" s="104">
        <v>488</v>
      </c>
      <c r="B713" s="102">
        <v>488219142</v>
      </c>
      <c r="C713" s="103" t="s">
        <v>465</v>
      </c>
      <c r="D713" s="104">
        <v>219</v>
      </c>
      <c r="E713" s="103" t="s">
        <v>251</v>
      </c>
      <c r="F713" s="104">
        <v>142</v>
      </c>
      <c r="G713" s="161" t="s">
        <v>174</v>
      </c>
      <c r="H713" s="152"/>
      <c r="I713" s="153">
        <v>10934</v>
      </c>
      <c r="J713" s="153">
        <v>8037</v>
      </c>
      <c r="K713" s="153">
        <v>0</v>
      </c>
      <c r="L713" s="153">
        <v>937.65</v>
      </c>
      <c r="M713" s="153">
        <v>19908.650000000001</v>
      </c>
      <c r="N713" s="152"/>
      <c r="O713" s="154">
        <v>30</v>
      </c>
      <c r="P713" s="155">
        <v>569130</v>
      </c>
      <c r="Q713" s="155">
        <v>0</v>
      </c>
      <c r="R713" s="155">
        <v>0</v>
      </c>
      <c r="S713" s="155">
        <v>28140</v>
      </c>
      <c r="T713" s="112">
        <v>597300</v>
      </c>
      <c r="U713" s="156"/>
      <c r="V713" s="157">
        <v>0</v>
      </c>
      <c r="W713" s="155">
        <v>0</v>
      </c>
      <c r="X713" s="155">
        <v>0.09</v>
      </c>
      <c r="Y713" s="155">
        <v>2.9359396659812603E-2</v>
      </c>
      <c r="Z713" s="155">
        <v>0</v>
      </c>
      <c r="AA713" s="158"/>
      <c r="AB713" s="157">
        <v>0</v>
      </c>
      <c r="AC713" s="157">
        <v>0</v>
      </c>
      <c r="AD713" s="155">
        <v>0</v>
      </c>
      <c r="AE713" s="155">
        <v>0</v>
      </c>
      <c r="AF713" s="155">
        <v>0</v>
      </c>
      <c r="AG713" s="159"/>
    </row>
    <row r="714" spans="1:33" ht="12.6" customHeight="1" x14ac:dyDescent="0.25">
      <c r="A714" s="104">
        <v>488</v>
      </c>
      <c r="B714" s="102">
        <v>488219145</v>
      </c>
      <c r="C714" s="103" t="s">
        <v>465</v>
      </c>
      <c r="D714" s="104">
        <v>219</v>
      </c>
      <c r="E714" s="103" t="s">
        <v>251</v>
      </c>
      <c r="F714" s="104">
        <v>145</v>
      </c>
      <c r="G714" s="161" t="s">
        <v>177</v>
      </c>
      <c r="H714" s="152"/>
      <c r="I714" s="153">
        <v>10042</v>
      </c>
      <c r="J714" s="153">
        <v>2677</v>
      </c>
      <c r="K714" s="153">
        <v>0</v>
      </c>
      <c r="L714" s="153">
        <v>937.65</v>
      </c>
      <c r="M714" s="153">
        <v>13656.65</v>
      </c>
      <c r="N714" s="152"/>
      <c r="O714" s="154">
        <v>7</v>
      </c>
      <c r="P714" s="155">
        <v>89033</v>
      </c>
      <c r="Q714" s="155">
        <v>0</v>
      </c>
      <c r="R714" s="155">
        <v>0</v>
      </c>
      <c r="S714" s="155">
        <v>6566</v>
      </c>
      <c r="T714" s="112">
        <v>95606</v>
      </c>
      <c r="U714" s="156"/>
      <c r="V714" s="157">
        <v>0</v>
      </c>
      <c r="W714" s="155">
        <v>0</v>
      </c>
      <c r="X714" s="155">
        <v>0.09</v>
      </c>
      <c r="Y714" s="155">
        <v>1.5216624839948501E-2</v>
      </c>
      <c r="Z714" s="155">
        <v>0</v>
      </c>
      <c r="AA714" s="158"/>
      <c r="AB714" s="157">
        <v>0</v>
      </c>
      <c r="AC714" s="157">
        <v>0</v>
      </c>
      <c r="AD714" s="155">
        <v>0</v>
      </c>
      <c r="AE714" s="155">
        <v>0</v>
      </c>
      <c r="AF714" s="155">
        <v>0</v>
      </c>
      <c r="AG714" s="159"/>
    </row>
    <row r="715" spans="1:33" ht="12.6" customHeight="1" x14ac:dyDescent="0.25">
      <c r="A715" s="104">
        <v>488</v>
      </c>
      <c r="B715" s="102">
        <v>488219171</v>
      </c>
      <c r="C715" s="103" t="s">
        <v>465</v>
      </c>
      <c r="D715" s="104">
        <v>219</v>
      </c>
      <c r="E715" s="103" t="s">
        <v>251</v>
      </c>
      <c r="F715" s="104">
        <v>171</v>
      </c>
      <c r="G715" s="161" t="s">
        <v>203</v>
      </c>
      <c r="H715" s="152"/>
      <c r="I715" s="153">
        <v>11007</v>
      </c>
      <c r="J715" s="153">
        <v>2907</v>
      </c>
      <c r="K715" s="153">
        <v>0</v>
      </c>
      <c r="L715" s="153">
        <v>937.65</v>
      </c>
      <c r="M715" s="153">
        <v>14851.65</v>
      </c>
      <c r="N715" s="152"/>
      <c r="O715" s="154">
        <v>9</v>
      </c>
      <c r="P715" s="155">
        <v>125226</v>
      </c>
      <c r="Q715" s="155">
        <v>0</v>
      </c>
      <c r="R715" s="155">
        <v>0</v>
      </c>
      <c r="S715" s="155">
        <v>8442</v>
      </c>
      <c r="T715" s="112">
        <v>133677</v>
      </c>
      <c r="U715" s="156"/>
      <c r="V715" s="157">
        <v>0</v>
      </c>
      <c r="W715" s="155">
        <v>0</v>
      </c>
      <c r="X715" s="155">
        <v>0.09</v>
      </c>
      <c r="Y715" s="155">
        <v>5.3059882163962943E-3</v>
      </c>
      <c r="Z715" s="155">
        <v>0</v>
      </c>
      <c r="AA715" s="158"/>
      <c r="AB715" s="157">
        <v>0</v>
      </c>
      <c r="AC715" s="157">
        <v>0</v>
      </c>
      <c r="AD715" s="155">
        <v>0</v>
      </c>
      <c r="AE715" s="155">
        <v>0</v>
      </c>
      <c r="AF715" s="155">
        <v>0</v>
      </c>
      <c r="AG715" s="159"/>
    </row>
    <row r="716" spans="1:33" ht="12.6" customHeight="1" x14ac:dyDescent="0.25">
      <c r="A716" s="104">
        <v>488</v>
      </c>
      <c r="B716" s="102">
        <v>488219219</v>
      </c>
      <c r="C716" s="103" t="s">
        <v>465</v>
      </c>
      <c r="D716" s="104">
        <v>219</v>
      </c>
      <c r="E716" s="103" t="s">
        <v>251</v>
      </c>
      <c r="F716" s="104">
        <v>219</v>
      </c>
      <c r="G716" s="161" t="s">
        <v>251</v>
      </c>
      <c r="H716" s="152"/>
      <c r="I716" s="153">
        <v>11039</v>
      </c>
      <c r="J716" s="153">
        <v>5302</v>
      </c>
      <c r="K716" s="153">
        <v>0</v>
      </c>
      <c r="L716" s="153">
        <v>937.65</v>
      </c>
      <c r="M716" s="153">
        <v>17278.650000000001</v>
      </c>
      <c r="N716" s="152"/>
      <c r="O716" s="154">
        <v>13</v>
      </c>
      <c r="P716" s="155">
        <v>212433</v>
      </c>
      <c r="Q716" s="155">
        <v>0</v>
      </c>
      <c r="R716" s="155">
        <v>0</v>
      </c>
      <c r="S716" s="155">
        <v>12194</v>
      </c>
      <c r="T716" s="112">
        <v>224640</v>
      </c>
      <c r="U716" s="156"/>
      <c r="V716" s="157">
        <v>0</v>
      </c>
      <c r="W716" s="155">
        <v>0</v>
      </c>
      <c r="X716" s="155">
        <v>0.09</v>
      </c>
      <c r="Y716" s="155">
        <v>6.3081759547765634E-3</v>
      </c>
      <c r="Z716" s="155">
        <v>0</v>
      </c>
      <c r="AA716" s="158"/>
      <c r="AB716" s="157">
        <v>0</v>
      </c>
      <c r="AC716" s="157">
        <v>0</v>
      </c>
      <c r="AD716" s="155">
        <v>0</v>
      </c>
      <c r="AE716" s="155">
        <v>0</v>
      </c>
      <c r="AF716" s="155">
        <v>0</v>
      </c>
      <c r="AG716" s="159"/>
    </row>
    <row r="717" spans="1:33" ht="12.6" customHeight="1" x14ac:dyDescent="0.25">
      <c r="A717" s="104">
        <v>488</v>
      </c>
      <c r="B717" s="102">
        <v>488219231</v>
      </c>
      <c r="C717" s="103" t="s">
        <v>465</v>
      </c>
      <c r="D717" s="104">
        <v>219</v>
      </c>
      <c r="E717" s="103" t="s">
        <v>251</v>
      </c>
      <c r="F717" s="104">
        <v>231</v>
      </c>
      <c r="G717" s="161" t="s">
        <v>263</v>
      </c>
      <c r="H717" s="152"/>
      <c r="I717" s="153">
        <v>10740</v>
      </c>
      <c r="J717" s="153">
        <v>2574</v>
      </c>
      <c r="K717" s="153">
        <v>0</v>
      </c>
      <c r="L717" s="153">
        <v>937.65</v>
      </c>
      <c r="M717" s="153">
        <v>14251.65</v>
      </c>
      <c r="N717" s="152"/>
      <c r="O717" s="154">
        <v>26</v>
      </c>
      <c r="P717" s="155">
        <v>346164</v>
      </c>
      <c r="Q717" s="155">
        <v>0</v>
      </c>
      <c r="R717" s="155">
        <v>0</v>
      </c>
      <c r="S717" s="155">
        <v>24388</v>
      </c>
      <c r="T717" s="112">
        <v>370578</v>
      </c>
      <c r="U717" s="156"/>
      <c r="V717" s="157">
        <v>0</v>
      </c>
      <c r="W717" s="155">
        <v>0</v>
      </c>
      <c r="X717" s="155">
        <v>0.09</v>
      </c>
      <c r="Y717" s="155">
        <v>1.73901932354836E-2</v>
      </c>
      <c r="Z717" s="155">
        <v>0</v>
      </c>
      <c r="AA717" s="158"/>
      <c r="AB717" s="157">
        <v>0</v>
      </c>
      <c r="AC717" s="157">
        <v>0</v>
      </c>
      <c r="AD717" s="155">
        <v>0</v>
      </c>
      <c r="AE717" s="155">
        <v>0</v>
      </c>
      <c r="AF717" s="155">
        <v>0</v>
      </c>
      <c r="AG717" s="159"/>
    </row>
    <row r="718" spans="1:33" ht="12.6" customHeight="1" x14ac:dyDescent="0.25">
      <c r="A718" s="104">
        <v>488</v>
      </c>
      <c r="B718" s="102">
        <v>488219239</v>
      </c>
      <c r="C718" s="103" t="s">
        <v>465</v>
      </c>
      <c r="D718" s="104">
        <v>219</v>
      </c>
      <c r="E718" s="103" t="s">
        <v>251</v>
      </c>
      <c r="F718" s="104">
        <v>239</v>
      </c>
      <c r="G718" s="161" t="s">
        <v>271</v>
      </c>
      <c r="H718" s="152"/>
      <c r="I718" s="153">
        <v>10036</v>
      </c>
      <c r="J718" s="153">
        <v>4314</v>
      </c>
      <c r="K718" s="153">
        <v>0</v>
      </c>
      <c r="L718" s="153">
        <v>937.65</v>
      </c>
      <c r="M718" s="153">
        <v>15287.65</v>
      </c>
      <c r="N718" s="152"/>
      <c r="O718" s="154">
        <v>8</v>
      </c>
      <c r="P718" s="155">
        <v>114800</v>
      </c>
      <c r="Q718" s="155">
        <v>0</v>
      </c>
      <c r="R718" s="155">
        <v>0</v>
      </c>
      <c r="S718" s="155">
        <v>7504</v>
      </c>
      <c r="T718" s="112">
        <v>122312</v>
      </c>
      <c r="U718" s="156"/>
      <c r="V718" s="157">
        <v>0</v>
      </c>
      <c r="W718" s="155">
        <v>0</v>
      </c>
      <c r="X718" s="155">
        <v>0.09</v>
      </c>
      <c r="Y718" s="155">
        <v>6.2934485633281287E-2</v>
      </c>
      <c r="Z718" s="155">
        <v>0</v>
      </c>
      <c r="AA718" s="158"/>
      <c r="AB718" s="157">
        <v>0</v>
      </c>
      <c r="AC718" s="157">
        <v>0</v>
      </c>
      <c r="AD718" s="155">
        <v>0</v>
      </c>
      <c r="AE718" s="155">
        <v>0</v>
      </c>
      <c r="AF718" s="155">
        <v>0</v>
      </c>
      <c r="AG718" s="159"/>
    </row>
    <row r="719" spans="1:33" ht="12.6" customHeight="1" x14ac:dyDescent="0.25">
      <c r="A719" s="104">
        <v>488</v>
      </c>
      <c r="B719" s="102">
        <v>488219243</v>
      </c>
      <c r="C719" s="103" t="s">
        <v>465</v>
      </c>
      <c r="D719" s="104">
        <v>219</v>
      </c>
      <c r="E719" s="103" t="s">
        <v>251</v>
      </c>
      <c r="F719" s="104">
        <v>243</v>
      </c>
      <c r="G719" s="161" t="s">
        <v>275</v>
      </c>
      <c r="H719" s="152"/>
      <c r="I719" s="153">
        <v>10520</v>
      </c>
      <c r="J719" s="153">
        <v>2487</v>
      </c>
      <c r="K719" s="153">
        <v>0</v>
      </c>
      <c r="L719" s="153">
        <v>937.65</v>
      </c>
      <c r="M719" s="153">
        <v>13944.65</v>
      </c>
      <c r="N719" s="152"/>
      <c r="O719" s="154">
        <v>24</v>
      </c>
      <c r="P719" s="155">
        <v>312168</v>
      </c>
      <c r="Q719" s="155">
        <v>0</v>
      </c>
      <c r="R719" s="155">
        <v>0</v>
      </c>
      <c r="S719" s="155">
        <v>22512</v>
      </c>
      <c r="T719" s="112">
        <v>334704</v>
      </c>
      <c r="U719" s="156"/>
      <c r="V719" s="157">
        <v>0</v>
      </c>
      <c r="W719" s="155">
        <v>0</v>
      </c>
      <c r="X719" s="155">
        <v>0.09</v>
      </c>
      <c r="Y719" s="155">
        <v>5.231940623182595E-3</v>
      </c>
      <c r="Z719" s="155">
        <v>0</v>
      </c>
      <c r="AA719" s="158"/>
      <c r="AB719" s="157">
        <v>0</v>
      </c>
      <c r="AC719" s="157">
        <v>0</v>
      </c>
      <c r="AD719" s="155">
        <v>0</v>
      </c>
      <c r="AE719" s="155">
        <v>0</v>
      </c>
      <c r="AF719" s="155">
        <v>0</v>
      </c>
      <c r="AG719" s="159"/>
    </row>
    <row r="720" spans="1:33" ht="12.6" customHeight="1" x14ac:dyDescent="0.25">
      <c r="A720" s="104">
        <v>488</v>
      </c>
      <c r="B720" s="102">
        <v>488219244</v>
      </c>
      <c r="C720" s="103" t="s">
        <v>465</v>
      </c>
      <c r="D720" s="104">
        <v>219</v>
      </c>
      <c r="E720" s="103" t="s">
        <v>251</v>
      </c>
      <c r="F720" s="104">
        <v>244</v>
      </c>
      <c r="G720" s="161" t="s">
        <v>276</v>
      </c>
      <c r="H720" s="152"/>
      <c r="I720" s="153">
        <v>11837</v>
      </c>
      <c r="J720" s="153">
        <v>4413</v>
      </c>
      <c r="K720" s="153">
        <v>0</v>
      </c>
      <c r="L720" s="153">
        <v>937.65</v>
      </c>
      <c r="M720" s="153">
        <v>17187.650000000001</v>
      </c>
      <c r="N720" s="152"/>
      <c r="O720" s="154">
        <v>201</v>
      </c>
      <c r="P720" s="155">
        <v>3266250</v>
      </c>
      <c r="Q720" s="155">
        <v>0</v>
      </c>
      <c r="R720" s="155">
        <v>0</v>
      </c>
      <c r="S720" s="155">
        <v>188538</v>
      </c>
      <c r="T720" s="112">
        <v>3454989</v>
      </c>
      <c r="U720" s="156"/>
      <c r="V720" s="157">
        <v>0</v>
      </c>
      <c r="W720" s="155">
        <v>0</v>
      </c>
      <c r="X720" s="155">
        <v>0.09</v>
      </c>
      <c r="Y720" s="155">
        <v>0.11956945299035214</v>
      </c>
      <c r="Z720" s="155">
        <v>0</v>
      </c>
      <c r="AA720" s="158"/>
      <c r="AB720" s="157">
        <v>115</v>
      </c>
      <c r="AC720" s="157">
        <v>76.984649855426895</v>
      </c>
      <c r="AD720" s="155">
        <v>1323190</v>
      </c>
      <c r="AE720" s="155">
        <v>0</v>
      </c>
      <c r="AF720" s="155">
        <v>0</v>
      </c>
      <c r="AG720" s="159"/>
    </row>
    <row r="721" spans="1:33" ht="12.6" customHeight="1" x14ac:dyDescent="0.25">
      <c r="A721" s="104">
        <v>488</v>
      </c>
      <c r="B721" s="102">
        <v>488219251</v>
      </c>
      <c r="C721" s="103" t="s">
        <v>465</v>
      </c>
      <c r="D721" s="104">
        <v>219</v>
      </c>
      <c r="E721" s="103" t="s">
        <v>251</v>
      </c>
      <c r="F721" s="104">
        <v>251</v>
      </c>
      <c r="G721" s="161" t="s">
        <v>283</v>
      </c>
      <c r="H721" s="152"/>
      <c r="I721" s="153">
        <v>10781</v>
      </c>
      <c r="J721" s="153">
        <v>2515</v>
      </c>
      <c r="K721" s="153">
        <v>0</v>
      </c>
      <c r="L721" s="153">
        <v>937.65</v>
      </c>
      <c r="M721" s="153">
        <v>14233.65</v>
      </c>
      <c r="N721" s="152"/>
      <c r="O721" s="154">
        <v>100</v>
      </c>
      <c r="P721" s="155">
        <v>1329600</v>
      </c>
      <c r="Q721" s="155">
        <v>0</v>
      </c>
      <c r="R721" s="155">
        <v>0</v>
      </c>
      <c r="S721" s="155">
        <v>93800</v>
      </c>
      <c r="T721" s="112">
        <v>1423500</v>
      </c>
      <c r="U721" s="156"/>
      <c r="V721" s="157">
        <v>0</v>
      </c>
      <c r="W721" s="155">
        <v>0</v>
      </c>
      <c r="X721" s="155">
        <v>0.09</v>
      </c>
      <c r="Y721" s="155">
        <v>3.9994127736465955E-2</v>
      </c>
      <c r="Z721" s="155">
        <v>0</v>
      </c>
      <c r="AA721" s="158"/>
      <c r="AB721" s="157">
        <v>0</v>
      </c>
      <c r="AC721" s="157">
        <v>0</v>
      </c>
      <c r="AD721" s="155">
        <v>0</v>
      </c>
      <c r="AE721" s="155">
        <v>0</v>
      </c>
      <c r="AF721" s="155">
        <v>0</v>
      </c>
      <c r="AG721" s="159"/>
    </row>
    <row r="722" spans="1:33" ht="12.6" customHeight="1" x14ac:dyDescent="0.25">
      <c r="A722" s="104">
        <v>488</v>
      </c>
      <c r="B722" s="102">
        <v>488219264</v>
      </c>
      <c r="C722" s="103" t="s">
        <v>465</v>
      </c>
      <c r="D722" s="104">
        <v>219</v>
      </c>
      <c r="E722" s="103" t="s">
        <v>251</v>
      </c>
      <c r="F722" s="104">
        <v>264</v>
      </c>
      <c r="G722" s="161" t="s">
        <v>296</v>
      </c>
      <c r="H722" s="152"/>
      <c r="I722" s="153">
        <v>10238</v>
      </c>
      <c r="J722" s="153">
        <v>4426</v>
      </c>
      <c r="K722" s="153">
        <v>0</v>
      </c>
      <c r="L722" s="153">
        <v>937.65</v>
      </c>
      <c r="M722" s="153">
        <v>15601.65</v>
      </c>
      <c r="N722" s="152"/>
      <c r="O722" s="154">
        <v>17</v>
      </c>
      <c r="P722" s="155">
        <v>249288</v>
      </c>
      <c r="Q722" s="155">
        <v>0</v>
      </c>
      <c r="R722" s="155">
        <v>0</v>
      </c>
      <c r="S722" s="155">
        <v>15946</v>
      </c>
      <c r="T722" s="112">
        <v>265251</v>
      </c>
      <c r="U722" s="156"/>
      <c r="V722" s="157">
        <v>0</v>
      </c>
      <c r="W722" s="155">
        <v>0</v>
      </c>
      <c r="X722" s="155">
        <v>0.09</v>
      </c>
      <c r="Y722" s="155">
        <v>5.5677501755052516E-3</v>
      </c>
      <c r="Z722" s="155">
        <v>0</v>
      </c>
      <c r="AA722" s="158"/>
      <c r="AB722" s="157">
        <v>0</v>
      </c>
      <c r="AC722" s="157">
        <v>0</v>
      </c>
      <c r="AD722" s="155">
        <v>0</v>
      </c>
      <c r="AE722" s="155">
        <v>0</v>
      </c>
      <c r="AF722" s="155">
        <v>0</v>
      </c>
      <c r="AG722" s="159"/>
    </row>
    <row r="723" spans="1:33" ht="12.6" customHeight="1" x14ac:dyDescent="0.25">
      <c r="A723" s="104">
        <v>488</v>
      </c>
      <c r="B723" s="102">
        <v>488219285</v>
      </c>
      <c r="C723" s="103" t="s">
        <v>465</v>
      </c>
      <c r="D723" s="104">
        <v>219</v>
      </c>
      <c r="E723" s="103" t="s">
        <v>251</v>
      </c>
      <c r="F723" s="104">
        <v>285</v>
      </c>
      <c r="G723" s="161" t="s">
        <v>317</v>
      </c>
      <c r="H723" s="152"/>
      <c r="I723" s="153">
        <v>11688.430466808875</v>
      </c>
      <c r="J723" s="153">
        <v>3328</v>
      </c>
      <c r="K723" s="153">
        <v>0</v>
      </c>
      <c r="L723" s="153">
        <v>937.65</v>
      </c>
      <c r="M723" s="153">
        <v>15954.080466808875</v>
      </c>
      <c r="N723" s="152"/>
      <c r="O723" s="154">
        <v>1</v>
      </c>
      <c r="P723" s="155">
        <v>15016</v>
      </c>
      <c r="Q723" s="155">
        <v>0</v>
      </c>
      <c r="R723" s="155">
        <v>0</v>
      </c>
      <c r="S723" s="155">
        <v>938</v>
      </c>
      <c r="T723" s="112">
        <v>15955</v>
      </c>
      <c r="U723" s="156"/>
      <c r="V723" s="157">
        <v>0</v>
      </c>
      <c r="W723" s="155">
        <v>0</v>
      </c>
      <c r="X723" s="155">
        <v>0.09</v>
      </c>
      <c r="Y723" s="155">
        <v>3.7068308493911219E-2</v>
      </c>
      <c r="Z723" s="155">
        <v>0</v>
      </c>
      <c r="AA723" s="158"/>
      <c r="AB723" s="157">
        <v>0</v>
      </c>
      <c r="AC723" s="157">
        <v>0</v>
      </c>
      <c r="AD723" s="155">
        <v>0</v>
      </c>
      <c r="AE723" s="155">
        <v>0</v>
      </c>
      <c r="AF723" s="155">
        <v>0</v>
      </c>
      <c r="AG723" s="159"/>
    </row>
    <row r="724" spans="1:33" ht="12.6" customHeight="1" x14ac:dyDescent="0.25">
      <c r="A724" s="104">
        <v>488</v>
      </c>
      <c r="B724" s="102">
        <v>488219293</v>
      </c>
      <c r="C724" s="103" t="s">
        <v>465</v>
      </c>
      <c r="D724" s="104">
        <v>219</v>
      </c>
      <c r="E724" s="103" t="s">
        <v>251</v>
      </c>
      <c r="F724" s="104">
        <v>293</v>
      </c>
      <c r="G724" s="161" t="s">
        <v>325</v>
      </c>
      <c r="H724" s="152"/>
      <c r="I724" s="153">
        <v>14147</v>
      </c>
      <c r="J724" s="153">
        <v>852</v>
      </c>
      <c r="K724" s="153">
        <v>0</v>
      </c>
      <c r="L724" s="153">
        <v>937.65</v>
      </c>
      <c r="M724" s="153">
        <v>15936.65</v>
      </c>
      <c r="N724" s="152"/>
      <c r="O724" s="154">
        <v>3</v>
      </c>
      <c r="P724" s="155">
        <v>44997</v>
      </c>
      <c r="Q724" s="155">
        <v>0</v>
      </c>
      <c r="R724" s="155">
        <v>0</v>
      </c>
      <c r="S724" s="155">
        <v>2814</v>
      </c>
      <c r="T724" s="112">
        <v>47814</v>
      </c>
      <c r="U724" s="156"/>
      <c r="V724" s="157">
        <v>0</v>
      </c>
      <c r="W724" s="155">
        <v>0</v>
      </c>
      <c r="X724" s="155">
        <v>0.09</v>
      </c>
      <c r="Y724" s="155">
        <v>7.9585368383968073E-3</v>
      </c>
      <c r="Z724" s="155">
        <v>0</v>
      </c>
      <c r="AA724" s="158"/>
      <c r="AB724" s="157">
        <v>0</v>
      </c>
      <c r="AC724" s="157">
        <v>0</v>
      </c>
      <c r="AD724" s="155">
        <v>0</v>
      </c>
      <c r="AE724" s="155">
        <v>0</v>
      </c>
      <c r="AF724" s="155">
        <v>0</v>
      </c>
      <c r="AG724" s="159"/>
    </row>
    <row r="725" spans="1:33" ht="12.6" customHeight="1" x14ac:dyDescent="0.25">
      <c r="A725" s="104">
        <v>488</v>
      </c>
      <c r="B725" s="102">
        <v>488219336</v>
      </c>
      <c r="C725" s="103" t="s">
        <v>465</v>
      </c>
      <c r="D725" s="104">
        <v>219</v>
      </c>
      <c r="E725" s="103" t="s">
        <v>251</v>
      </c>
      <c r="F725" s="104">
        <v>336</v>
      </c>
      <c r="G725" s="161" t="s">
        <v>368</v>
      </c>
      <c r="H725" s="152"/>
      <c r="I725" s="153">
        <v>10745</v>
      </c>
      <c r="J725" s="153">
        <v>3591</v>
      </c>
      <c r="K725" s="153">
        <v>0</v>
      </c>
      <c r="L725" s="153">
        <v>937.65</v>
      </c>
      <c r="M725" s="153">
        <v>15273.65</v>
      </c>
      <c r="N725" s="152"/>
      <c r="O725" s="154">
        <v>266</v>
      </c>
      <c r="P725" s="155">
        <v>3813376</v>
      </c>
      <c r="Q725" s="155">
        <v>0</v>
      </c>
      <c r="R725" s="155">
        <v>0</v>
      </c>
      <c r="S725" s="155">
        <v>249508</v>
      </c>
      <c r="T725" s="112">
        <v>4063150</v>
      </c>
      <c r="U725" s="156"/>
      <c r="V725" s="157">
        <v>0</v>
      </c>
      <c r="W725" s="155">
        <v>0</v>
      </c>
      <c r="X725" s="155">
        <v>0.09</v>
      </c>
      <c r="Y725" s="155">
        <v>4.1906779458009684E-2</v>
      </c>
      <c r="Z725" s="155">
        <v>0</v>
      </c>
      <c r="AA725" s="158"/>
      <c r="AB725" s="157">
        <v>0</v>
      </c>
      <c r="AC725" s="157">
        <v>0</v>
      </c>
      <c r="AD725" s="155">
        <v>0</v>
      </c>
      <c r="AE725" s="155">
        <v>0</v>
      </c>
      <c r="AF725" s="155">
        <v>0</v>
      </c>
      <c r="AG725" s="159"/>
    </row>
    <row r="726" spans="1:33" ht="12.6" customHeight="1" x14ac:dyDescent="0.25">
      <c r="A726" s="104">
        <v>488</v>
      </c>
      <c r="B726" s="102">
        <v>488219625</v>
      </c>
      <c r="C726" s="103" t="s">
        <v>465</v>
      </c>
      <c r="D726" s="104">
        <v>219</v>
      </c>
      <c r="E726" s="103" t="s">
        <v>251</v>
      </c>
      <c r="F726" s="104">
        <v>625</v>
      </c>
      <c r="G726" s="161" t="s">
        <v>395</v>
      </c>
      <c r="H726" s="152"/>
      <c r="I726" s="153">
        <v>9341</v>
      </c>
      <c r="J726" s="153">
        <v>1290</v>
      </c>
      <c r="K726" s="153">
        <v>0</v>
      </c>
      <c r="L726" s="153">
        <v>937.65</v>
      </c>
      <c r="M726" s="153">
        <v>11568.65</v>
      </c>
      <c r="N726" s="152"/>
      <c r="O726" s="154">
        <v>5</v>
      </c>
      <c r="P726" s="155">
        <v>53155</v>
      </c>
      <c r="Q726" s="155">
        <v>0</v>
      </c>
      <c r="R726" s="155">
        <v>0</v>
      </c>
      <c r="S726" s="155">
        <v>4690</v>
      </c>
      <c r="T726" s="112">
        <v>57850</v>
      </c>
      <c r="U726" s="156"/>
      <c r="V726" s="157">
        <v>0</v>
      </c>
      <c r="W726" s="155">
        <v>0</v>
      </c>
      <c r="X726" s="155">
        <v>0.09</v>
      </c>
      <c r="Y726" s="155">
        <v>5.7477521759411706E-3</v>
      </c>
      <c r="Z726" s="155">
        <v>0</v>
      </c>
      <c r="AA726" s="158"/>
      <c r="AB726" s="157">
        <v>0</v>
      </c>
      <c r="AC726" s="157">
        <v>0</v>
      </c>
      <c r="AD726" s="155">
        <v>0</v>
      </c>
      <c r="AE726" s="155">
        <v>0</v>
      </c>
      <c r="AF726" s="155">
        <v>0</v>
      </c>
      <c r="AG726" s="159"/>
    </row>
    <row r="727" spans="1:33" ht="12.6" customHeight="1" x14ac:dyDescent="0.25">
      <c r="A727" s="104">
        <v>488</v>
      </c>
      <c r="B727" s="102">
        <v>488219760</v>
      </c>
      <c r="C727" s="103" t="s">
        <v>465</v>
      </c>
      <c r="D727" s="104">
        <v>219</v>
      </c>
      <c r="E727" s="103" t="s">
        <v>251</v>
      </c>
      <c r="F727" s="104">
        <v>760</v>
      </c>
      <c r="G727" s="161" t="s">
        <v>433</v>
      </c>
      <c r="H727" s="152"/>
      <c r="I727" s="153">
        <v>10759</v>
      </c>
      <c r="J727" s="153">
        <v>2769</v>
      </c>
      <c r="K727" s="153">
        <v>0</v>
      </c>
      <c r="L727" s="153">
        <v>937.65</v>
      </c>
      <c r="M727" s="153">
        <v>14465.65</v>
      </c>
      <c r="N727" s="152"/>
      <c r="O727" s="154">
        <v>8</v>
      </c>
      <c r="P727" s="155">
        <v>108224</v>
      </c>
      <c r="Q727" s="155">
        <v>0</v>
      </c>
      <c r="R727" s="155">
        <v>0</v>
      </c>
      <c r="S727" s="155">
        <v>7504</v>
      </c>
      <c r="T727" s="112">
        <v>115736</v>
      </c>
      <c r="U727" s="156"/>
      <c r="V727" s="157">
        <v>0</v>
      </c>
      <c r="W727" s="155">
        <v>0</v>
      </c>
      <c r="X727" s="155">
        <v>0.09</v>
      </c>
      <c r="Y727" s="155">
        <v>3.2318369097065758E-2</v>
      </c>
      <c r="Z727" s="155">
        <v>0</v>
      </c>
      <c r="AA727" s="158"/>
      <c r="AB727" s="157">
        <v>0</v>
      </c>
      <c r="AC727" s="157">
        <v>0</v>
      </c>
      <c r="AD727" s="155">
        <v>0</v>
      </c>
      <c r="AE727" s="155">
        <v>0</v>
      </c>
      <c r="AF727" s="155">
        <v>0</v>
      </c>
      <c r="AG727" s="159"/>
    </row>
    <row r="728" spans="1:33" ht="12.6" customHeight="1" x14ac:dyDescent="0.25">
      <c r="A728" s="104">
        <v>488</v>
      </c>
      <c r="B728" s="102">
        <v>488219780</v>
      </c>
      <c r="C728" s="103" t="s">
        <v>465</v>
      </c>
      <c r="D728" s="104">
        <v>219</v>
      </c>
      <c r="E728" s="103" t="s">
        <v>251</v>
      </c>
      <c r="F728" s="104">
        <v>780</v>
      </c>
      <c r="G728" s="161" t="s">
        <v>443</v>
      </c>
      <c r="H728" s="152"/>
      <c r="I728" s="153">
        <v>11604</v>
      </c>
      <c r="J728" s="153">
        <v>2329</v>
      </c>
      <c r="K728" s="153">
        <v>0</v>
      </c>
      <c r="L728" s="153">
        <v>937.65</v>
      </c>
      <c r="M728" s="153">
        <v>14870.65</v>
      </c>
      <c r="N728" s="152"/>
      <c r="O728" s="154">
        <v>40</v>
      </c>
      <c r="P728" s="155">
        <v>557320</v>
      </c>
      <c r="Q728" s="155">
        <v>0</v>
      </c>
      <c r="R728" s="155">
        <v>0</v>
      </c>
      <c r="S728" s="155">
        <v>37520</v>
      </c>
      <c r="T728" s="112">
        <v>594880</v>
      </c>
      <c r="U728" s="156"/>
      <c r="V728" s="157">
        <v>0</v>
      </c>
      <c r="W728" s="155">
        <v>0</v>
      </c>
      <c r="X728" s="155">
        <v>0.09</v>
      </c>
      <c r="Y728" s="155">
        <v>1.3015199757100769E-2</v>
      </c>
      <c r="Z728" s="155">
        <v>0</v>
      </c>
      <c r="AA728" s="158"/>
      <c r="AB728" s="157">
        <v>0</v>
      </c>
      <c r="AC728" s="157">
        <v>0</v>
      </c>
      <c r="AD728" s="155">
        <v>0</v>
      </c>
      <c r="AE728" s="155">
        <v>0</v>
      </c>
      <c r="AF728" s="155">
        <v>0</v>
      </c>
      <c r="AG728" s="159"/>
    </row>
    <row r="729" spans="1:33" ht="12.6" customHeight="1" x14ac:dyDescent="0.25">
      <c r="A729" s="104">
        <v>489</v>
      </c>
      <c r="B729" s="102">
        <v>489020020</v>
      </c>
      <c r="C729" s="103" t="s">
        <v>537</v>
      </c>
      <c r="D729" s="104">
        <v>20</v>
      </c>
      <c r="E729" s="103" t="s">
        <v>52</v>
      </c>
      <c r="F729" s="104">
        <v>20</v>
      </c>
      <c r="G729" s="161" t="s">
        <v>52</v>
      </c>
      <c r="H729" s="152"/>
      <c r="I729" s="153">
        <v>11386</v>
      </c>
      <c r="J729" s="153">
        <v>3177</v>
      </c>
      <c r="K729" s="153">
        <v>0</v>
      </c>
      <c r="L729" s="153">
        <v>937.65</v>
      </c>
      <c r="M729" s="153">
        <v>15500.65</v>
      </c>
      <c r="N729" s="152"/>
      <c r="O729" s="154">
        <v>177</v>
      </c>
      <c r="P729" s="155">
        <v>2577651</v>
      </c>
      <c r="Q729" s="155">
        <v>0</v>
      </c>
      <c r="R729" s="155">
        <v>0</v>
      </c>
      <c r="S729" s="155">
        <v>166026</v>
      </c>
      <c r="T729" s="112">
        <v>2743854</v>
      </c>
      <c r="U729" s="156"/>
      <c r="V729" s="157">
        <v>0</v>
      </c>
      <c r="W729" s="155">
        <v>0</v>
      </c>
      <c r="X729" s="155">
        <v>0.09</v>
      </c>
      <c r="Y729" s="155">
        <v>4.3927960404817862E-2</v>
      </c>
      <c r="Z729" s="155">
        <v>0</v>
      </c>
      <c r="AA729" s="158"/>
      <c r="AB729" s="157">
        <v>0</v>
      </c>
      <c r="AC729" s="157">
        <v>0</v>
      </c>
      <c r="AD729" s="155">
        <v>0</v>
      </c>
      <c r="AE729" s="155">
        <v>0</v>
      </c>
      <c r="AF729" s="155">
        <v>0</v>
      </c>
      <c r="AG729" s="159"/>
    </row>
    <row r="730" spans="1:33" ht="12.6" customHeight="1" x14ac:dyDescent="0.25">
      <c r="A730" s="104">
        <v>489</v>
      </c>
      <c r="B730" s="102">
        <v>489020036</v>
      </c>
      <c r="C730" s="103" t="s">
        <v>537</v>
      </c>
      <c r="D730" s="104">
        <v>20</v>
      </c>
      <c r="E730" s="103" t="s">
        <v>52</v>
      </c>
      <c r="F730" s="104">
        <v>36</v>
      </c>
      <c r="G730" s="161" t="s">
        <v>68</v>
      </c>
      <c r="H730" s="152"/>
      <c r="I730" s="153">
        <v>11293</v>
      </c>
      <c r="J730" s="153">
        <v>3898</v>
      </c>
      <c r="K730" s="153">
        <v>0</v>
      </c>
      <c r="L730" s="153">
        <v>937.65</v>
      </c>
      <c r="M730" s="153">
        <v>16128.65</v>
      </c>
      <c r="N730" s="152"/>
      <c r="O730" s="154">
        <v>101</v>
      </c>
      <c r="P730" s="155">
        <v>1534291</v>
      </c>
      <c r="Q730" s="155">
        <v>0</v>
      </c>
      <c r="R730" s="155">
        <v>0</v>
      </c>
      <c r="S730" s="155">
        <v>94738</v>
      </c>
      <c r="T730" s="112">
        <v>1629130</v>
      </c>
      <c r="U730" s="156"/>
      <c r="V730" s="157">
        <v>0</v>
      </c>
      <c r="W730" s="155">
        <v>0</v>
      </c>
      <c r="X730" s="155">
        <v>0.09</v>
      </c>
      <c r="Y730" s="155">
        <v>6.3615084369860575E-2</v>
      </c>
      <c r="Z730" s="155">
        <v>0</v>
      </c>
      <c r="AA730" s="158"/>
      <c r="AB730" s="157">
        <v>0</v>
      </c>
      <c r="AC730" s="157">
        <v>0</v>
      </c>
      <c r="AD730" s="155">
        <v>0</v>
      </c>
      <c r="AE730" s="155">
        <v>0</v>
      </c>
      <c r="AF730" s="155">
        <v>0</v>
      </c>
      <c r="AG730" s="159"/>
    </row>
    <row r="731" spans="1:33" ht="12.6" customHeight="1" x14ac:dyDescent="0.25">
      <c r="A731" s="104">
        <v>489</v>
      </c>
      <c r="B731" s="102">
        <v>489020052</v>
      </c>
      <c r="C731" s="103" t="s">
        <v>537</v>
      </c>
      <c r="D731" s="104">
        <v>20</v>
      </c>
      <c r="E731" s="103" t="s">
        <v>52</v>
      </c>
      <c r="F731" s="104">
        <v>52</v>
      </c>
      <c r="G731" s="161" t="s">
        <v>84</v>
      </c>
      <c r="H731" s="152"/>
      <c r="I731" s="153">
        <v>11427</v>
      </c>
      <c r="J731" s="153">
        <v>3697</v>
      </c>
      <c r="K731" s="153">
        <v>0</v>
      </c>
      <c r="L731" s="153">
        <v>937.65</v>
      </c>
      <c r="M731" s="153">
        <v>16061.65</v>
      </c>
      <c r="N731" s="152"/>
      <c r="O731" s="154">
        <v>10</v>
      </c>
      <c r="P731" s="155">
        <v>151240</v>
      </c>
      <c r="Q731" s="155">
        <v>0</v>
      </c>
      <c r="R731" s="155">
        <v>0</v>
      </c>
      <c r="S731" s="155">
        <v>9380</v>
      </c>
      <c r="T731" s="112">
        <v>160630</v>
      </c>
      <c r="U731" s="156"/>
      <c r="V731" s="157">
        <v>0</v>
      </c>
      <c r="W731" s="155">
        <v>0</v>
      </c>
      <c r="X731" s="155">
        <v>0.09</v>
      </c>
      <c r="Y731" s="155">
        <v>3.4158925663746752E-2</v>
      </c>
      <c r="Z731" s="155">
        <v>0</v>
      </c>
      <c r="AA731" s="158"/>
      <c r="AB731" s="157">
        <v>0</v>
      </c>
      <c r="AC731" s="157">
        <v>0</v>
      </c>
      <c r="AD731" s="155">
        <v>0</v>
      </c>
      <c r="AE731" s="155">
        <v>0</v>
      </c>
      <c r="AF731" s="155">
        <v>0</v>
      </c>
      <c r="AG731" s="159"/>
    </row>
    <row r="732" spans="1:33" ht="12.6" customHeight="1" x14ac:dyDescent="0.25">
      <c r="A732" s="104">
        <v>489</v>
      </c>
      <c r="B732" s="102">
        <v>489020096</v>
      </c>
      <c r="C732" s="103" t="s">
        <v>537</v>
      </c>
      <c r="D732" s="104">
        <v>20</v>
      </c>
      <c r="E732" s="103" t="s">
        <v>52</v>
      </c>
      <c r="F732" s="104">
        <v>96</v>
      </c>
      <c r="G732" s="161" t="s">
        <v>128</v>
      </c>
      <c r="H732" s="152"/>
      <c r="I732" s="153">
        <v>11403</v>
      </c>
      <c r="J732" s="153">
        <v>6245</v>
      </c>
      <c r="K732" s="153">
        <v>0</v>
      </c>
      <c r="L732" s="153">
        <v>937.65</v>
      </c>
      <c r="M732" s="153">
        <v>18585.650000000001</v>
      </c>
      <c r="N732" s="152"/>
      <c r="O732" s="154">
        <v>103</v>
      </c>
      <c r="P732" s="155">
        <v>1817744</v>
      </c>
      <c r="Q732" s="155">
        <v>0</v>
      </c>
      <c r="R732" s="155">
        <v>0</v>
      </c>
      <c r="S732" s="155">
        <v>96614</v>
      </c>
      <c r="T732" s="112">
        <v>1914461</v>
      </c>
      <c r="U732" s="156"/>
      <c r="V732" s="157">
        <v>0</v>
      </c>
      <c r="W732" s="155">
        <v>0</v>
      </c>
      <c r="X732" s="155">
        <v>0.09</v>
      </c>
      <c r="Y732" s="155">
        <v>3.1649991032071875E-2</v>
      </c>
      <c r="Z732" s="155">
        <v>0</v>
      </c>
      <c r="AA732" s="158"/>
      <c r="AB732" s="157">
        <v>0</v>
      </c>
      <c r="AC732" s="157">
        <v>0</v>
      </c>
      <c r="AD732" s="155">
        <v>0</v>
      </c>
      <c r="AE732" s="155">
        <v>0</v>
      </c>
      <c r="AF732" s="155">
        <v>0</v>
      </c>
      <c r="AG732" s="159"/>
    </row>
    <row r="733" spans="1:33" ht="12.6" customHeight="1" x14ac:dyDescent="0.25">
      <c r="A733" s="104">
        <v>489</v>
      </c>
      <c r="B733" s="102">
        <v>489020172</v>
      </c>
      <c r="C733" s="103" t="s">
        <v>537</v>
      </c>
      <c r="D733" s="104">
        <v>20</v>
      </c>
      <c r="E733" s="103" t="s">
        <v>52</v>
      </c>
      <c r="F733" s="104">
        <v>172</v>
      </c>
      <c r="G733" s="161" t="s">
        <v>204</v>
      </c>
      <c r="H733" s="152"/>
      <c r="I733" s="153">
        <v>10981</v>
      </c>
      <c r="J733" s="153">
        <v>6497</v>
      </c>
      <c r="K733" s="153">
        <v>0</v>
      </c>
      <c r="L733" s="153">
        <v>937.65</v>
      </c>
      <c r="M733" s="153">
        <v>18415.650000000001</v>
      </c>
      <c r="N733" s="152"/>
      <c r="O733" s="154">
        <v>47</v>
      </c>
      <c r="P733" s="155">
        <v>821466</v>
      </c>
      <c r="Q733" s="155">
        <v>0</v>
      </c>
      <c r="R733" s="155">
        <v>0</v>
      </c>
      <c r="S733" s="155">
        <v>44086</v>
      </c>
      <c r="T733" s="112">
        <v>865599</v>
      </c>
      <c r="U733" s="156"/>
      <c r="V733" s="157">
        <v>0</v>
      </c>
      <c r="W733" s="155">
        <v>0</v>
      </c>
      <c r="X733" s="155">
        <v>0.09</v>
      </c>
      <c r="Y733" s="155">
        <v>2.8695681507405677E-2</v>
      </c>
      <c r="Z733" s="155">
        <v>0</v>
      </c>
      <c r="AA733" s="158"/>
      <c r="AB733" s="157">
        <v>0</v>
      </c>
      <c r="AC733" s="157">
        <v>0</v>
      </c>
      <c r="AD733" s="155">
        <v>0</v>
      </c>
      <c r="AE733" s="155">
        <v>0</v>
      </c>
      <c r="AF733" s="155">
        <v>0</v>
      </c>
      <c r="AG733" s="159"/>
    </row>
    <row r="734" spans="1:33" ht="12.6" customHeight="1" x14ac:dyDescent="0.25">
      <c r="A734" s="104">
        <v>489</v>
      </c>
      <c r="B734" s="102">
        <v>489020201</v>
      </c>
      <c r="C734" s="103" t="s">
        <v>537</v>
      </c>
      <c r="D734" s="104">
        <v>20</v>
      </c>
      <c r="E734" s="103" t="s">
        <v>52</v>
      </c>
      <c r="F734" s="104">
        <v>201</v>
      </c>
      <c r="G734" s="161" t="s">
        <v>233</v>
      </c>
      <c r="H734" s="152"/>
      <c r="I734" s="153">
        <v>15145</v>
      </c>
      <c r="J734" s="153">
        <v>39</v>
      </c>
      <c r="K734" s="153">
        <v>0</v>
      </c>
      <c r="L734" s="153">
        <v>937.65</v>
      </c>
      <c r="M734" s="153">
        <v>16121.65</v>
      </c>
      <c r="N734" s="152"/>
      <c r="O734" s="154">
        <v>1</v>
      </c>
      <c r="P734" s="155">
        <v>15184</v>
      </c>
      <c r="Q734" s="155">
        <v>0</v>
      </c>
      <c r="R734" s="155">
        <v>0</v>
      </c>
      <c r="S734" s="155">
        <v>938</v>
      </c>
      <c r="T734" s="112">
        <v>16123</v>
      </c>
      <c r="U734" s="156"/>
      <c r="V734" s="157">
        <v>0</v>
      </c>
      <c r="W734" s="155">
        <v>0</v>
      </c>
      <c r="X734" s="155">
        <v>0.09</v>
      </c>
      <c r="Y734" s="155">
        <v>8.5682210926808236E-2</v>
      </c>
      <c r="Z734" s="155">
        <v>0</v>
      </c>
      <c r="AA734" s="158"/>
      <c r="AB734" s="157">
        <v>0</v>
      </c>
      <c r="AC734" s="157">
        <v>0</v>
      </c>
      <c r="AD734" s="155">
        <v>0</v>
      </c>
      <c r="AE734" s="155">
        <v>0</v>
      </c>
      <c r="AF734" s="155">
        <v>0</v>
      </c>
      <c r="AG734" s="159"/>
    </row>
    <row r="735" spans="1:33" ht="12.6" customHeight="1" x14ac:dyDescent="0.25">
      <c r="A735" s="104">
        <v>489</v>
      </c>
      <c r="B735" s="102">
        <v>489020239</v>
      </c>
      <c r="C735" s="103" t="s">
        <v>537</v>
      </c>
      <c r="D735" s="104">
        <v>20</v>
      </c>
      <c r="E735" s="103" t="s">
        <v>52</v>
      </c>
      <c r="F735" s="104">
        <v>239</v>
      </c>
      <c r="G735" s="161" t="s">
        <v>271</v>
      </c>
      <c r="H735" s="152"/>
      <c r="I735" s="153">
        <v>11021</v>
      </c>
      <c r="J735" s="153">
        <v>4737</v>
      </c>
      <c r="K735" s="153">
        <v>0</v>
      </c>
      <c r="L735" s="153">
        <v>937.65</v>
      </c>
      <c r="M735" s="153">
        <v>16695.650000000001</v>
      </c>
      <c r="N735" s="152"/>
      <c r="O735" s="154">
        <v>61</v>
      </c>
      <c r="P735" s="155">
        <v>961238</v>
      </c>
      <c r="Q735" s="155">
        <v>0</v>
      </c>
      <c r="R735" s="155">
        <v>0</v>
      </c>
      <c r="S735" s="155">
        <v>57218</v>
      </c>
      <c r="T735" s="112">
        <v>1018517</v>
      </c>
      <c r="U735" s="156"/>
      <c r="V735" s="157">
        <v>0</v>
      </c>
      <c r="W735" s="155">
        <v>0</v>
      </c>
      <c r="X735" s="155">
        <v>0.09</v>
      </c>
      <c r="Y735" s="155">
        <v>6.2934485633281287E-2</v>
      </c>
      <c r="Z735" s="155">
        <v>0</v>
      </c>
      <c r="AA735" s="158"/>
      <c r="AB735" s="157">
        <v>0</v>
      </c>
      <c r="AC735" s="157">
        <v>0</v>
      </c>
      <c r="AD735" s="155">
        <v>0</v>
      </c>
      <c r="AE735" s="155">
        <v>0</v>
      </c>
      <c r="AF735" s="155">
        <v>0</v>
      </c>
      <c r="AG735" s="159"/>
    </row>
    <row r="736" spans="1:33" ht="12.6" customHeight="1" x14ac:dyDescent="0.25">
      <c r="A736" s="104">
        <v>489</v>
      </c>
      <c r="B736" s="102">
        <v>489020242</v>
      </c>
      <c r="C736" s="103" t="s">
        <v>537</v>
      </c>
      <c r="D736" s="104">
        <v>20</v>
      </c>
      <c r="E736" s="103" t="s">
        <v>52</v>
      </c>
      <c r="F736" s="104">
        <v>242</v>
      </c>
      <c r="G736" s="161" t="s">
        <v>274</v>
      </c>
      <c r="H736" s="152"/>
      <c r="I736" s="153">
        <v>13444</v>
      </c>
      <c r="J736" s="153">
        <v>37694</v>
      </c>
      <c r="K736" s="153">
        <v>0</v>
      </c>
      <c r="L736" s="153">
        <v>937.65</v>
      </c>
      <c r="M736" s="153">
        <v>52075.65</v>
      </c>
      <c r="N736" s="152"/>
      <c r="O736" s="154">
        <v>3</v>
      </c>
      <c r="P736" s="155">
        <v>153414</v>
      </c>
      <c r="Q736" s="155">
        <v>0</v>
      </c>
      <c r="R736" s="155">
        <v>0</v>
      </c>
      <c r="S736" s="155">
        <v>2814</v>
      </c>
      <c r="T736" s="112">
        <v>156231</v>
      </c>
      <c r="U736" s="156"/>
      <c r="V736" s="157">
        <v>0</v>
      </c>
      <c r="W736" s="155">
        <v>0</v>
      </c>
      <c r="X736" s="155">
        <v>0.09</v>
      </c>
      <c r="Y736" s="155">
        <v>2.7437865500965455E-2</v>
      </c>
      <c r="Z736" s="155">
        <v>0</v>
      </c>
      <c r="AA736" s="158"/>
      <c r="AB736" s="157">
        <v>0</v>
      </c>
      <c r="AC736" s="157">
        <v>0</v>
      </c>
      <c r="AD736" s="155">
        <v>0</v>
      </c>
      <c r="AE736" s="155">
        <v>0</v>
      </c>
      <c r="AF736" s="155">
        <v>0</v>
      </c>
      <c r="AG736" s="159"/>
    </row>
    <row r="737" spans="1:33" ht="12.6" customHeight="1" x14ac:dyDescent="0.25">
      <c r="A737" s="104">
        <v>489</v>
      </c>
      <c r="B737" s="102">
        <v>489020261</v>
      </c>
      <c r="C737" s="103" t="s">
        <v>537</v>
      </c>
      <c r="D737" s="104">
        <v>20</v>
      </c>
      <c r="E737" s="103" t="s">
        <v>52</v>
      </c>
      <c r="F737" s="104">
        <v>261</v>
      </c>
      <c r="G737" s="161" t="s">
        <v>293</v>
      </c>
      <c r="H737" s="152"/>
      <c r="I737" s="153">
        <v>11089</v>
      </c>
      <c r="J737" s="153">
        <v>7081</v>
      </c>
      <c r="K737" s="153">
        <v>0</v>
      </c>
      <c r="L737" s="153">
        <v>937.65</v>
      </c>
      <c r="M737" s="153">
        <v>19107.650000000001</v>
      </c>
      <c r="N737" s="152"/>
      <c r="O737" s="154">
        <v>187</v>
      </c>
      <c r="P737" s="155">
        <v>3397790</v>
      </c>
      <c r="Q737" s="155">
        <v>0</v>
      </c>
      <c r="R737" s="155">
        <v>0</v>
      </c>
      <c r="S737" s="155">
        <v>175406</v>
      </c>
      <c r="T737" s="112">
        <v>3573383</v>
      </c>
      <c r="U737" s="156"/>
      <c r="V737" s="157">
        <v>0</v>
      </c>
      <c r="W737" s="155">
        <v>0</v>
      </c>
      <c r="X737" s="155">
        <v>0.09</v>
      </c>
      <c r="Y737" s="155">
        <v>8.1589210900920625E-2</v>
      </c>
      <c r="Z737" s="155">
        <v>0</v>
      </c>
      <c r="AA737" s="158"/>
      <c r="AB737" s="157">
        <v>0</v>
      </c>
      <c r="AC737" s="157">
        <v>0</v>
      </c>
      <c r="AD737" s="155">
        <v>0</v>
      </c>
      <c r="AE737" s="155">
        <v>0</v>
      </c>
      <c r="AF737" s="155">
        <v>0</v>
      </c>
      <c r="AG737" s="159"/>
    </row>
    <row r="738" spans="1:33" ht="12.6" customHeight="1" x14ac:dyDescent="0.25">
      <c r="A738" s="104">
        <v>489</v>
      </c>
      <c r="B738" s="102">
        <v>489020300</v>
      </c>
      <c r="C738" s="103" t="s">
        <v>537</v>
      </c>
      <c r="D738" s="104">
        <v>20</v>
      </c>
      <c r="E738" s="103" t="s">
        <v>52</v>
      </c>
      <c r="F738" s="104">
        <v>300</v>
      </c>
      <c r="G738" s="161" t="s">
        <v>332</v>
      </c>
      <c r="H738" s="152"/>
      <c r="I738" s="153">
        <v>10556</v>
      </c>
      <c r="J738" s="153">
        <v>19910</v>
      </c>
      <c r="K738" s="153">
        <v>0</v>
      </c>
      <c r="L738" s="153">
        <v>937.65</v>
      </c>
      <c r="M738" s="153">
        <v>31403.65</v>
      </c>
      <c r="N738" s="152"/>
      <c r="O738" s="154">
        <v>3</v>
      </c>
      <c r="P738" s="155">
        <v>91398</v>
      </c>
      <c r="Q738" s="155">
        <v>0</v>
      </c>
      <c r="R738" s="155">
        <v>0</v>
      </c>
      <c r="S738" s="155">
        <v>2814</v>
      </c>
      <c r="T738" s="112">
        <v>94215</v>
      </c>
      <c r="U738" s="156"/>
      <c r="V738" s="157">
        <v>0</v>
      </c>
      <c r="W738" s="155">
        <v>0</v>
      </c>
      <c r="X738" s="155">
        <v>0.09</v>
      </c>
      <c r="Y738" s="155">
        <v>1.6548078693411454E-2</v>
      </c>
      <c r="Z738" s="155">
        <v>0</v>
      </c>
      <c r="AA738" s="158"/>
      <c r="AB738" s="157">
        <v>0</v>
      </c>
      <c r="AC738" s="157">
        <v>0</v>
      </c>
      <c r="AD738" s="155">
        <v>0</v>
      </c>
      <c r="AE738" s="155">
        <v>0</v>
      </c>
      <c r="AF738" s="155">
        <v>0</v>
      </c>
      <c r="AG738" s="159"/>
    </row>
    <row r="739" spans="1:33" ht="12.6" customHeight="1" x14ac:dyDescent="0.25">
      <c r="A739" s="104">
        <v>489</v>
      </c>
      <c r="B739" s="102">
        <v>489020310</v>
      </c>
      <c r="C739" s="103" t="s">
        <v>537</v>
      </c>
      <c r="D739" s="104">
        <v>20</v>
      </c>
      <c r="E739" s="103" t="s">
        <v>52</v>
      </c>
      <c r="F739" s="104">
        <v>310</v>
      </c>
      <c r="G739" s="161" t="s">
        <v>342</v>
      </c>
      <c r="H739" s="152"/>
      <c r="I739" s="153">
        <v>10882</v>
      </c>
      <c r="J739" s="153">
        <v>2813</v>
      </c>
      <c r="K739" s="153">
        <v>0</v>
      </c>
      <c r="L739" s="153">
        <v>937.65</v>
      </c>
      <c r="M739" s="153">
        <v>14632.65</v>
      </c>
      <c r="N739" s="152"/>
      <c r="O739" s="154">
        <v>17</v>
      </c>
      <c r="P739" s="155">
        <v>232815</v>
      </c>
      <c r="Q739" s="155">
        <v>0</v>
      </c>
      <c r="R739" s="155">
        <v>0</v>
      </c>
      <c r="S739" s="155">
        <v>15946</v>
      </c>
      <c r="T739" s="112">
        <v>248778</v>
      </c>
      <c r="U739" s="156"/>
      <c r="V739" s="157">
        <v>0</v>
      </c>
      <c r="W739" s="155">
        <v>0</v>
      </c>
      <c r="X739" s="155">
        <v>0.09</v>
      </c>
      <c r="Y739" s="155">
        <v>3.4111638264433676E-2</v>
      </c>
      <c r="Z739" s="155">
        <v>0</v>
      </c>
      <c r="AA739" s="158"/>
      <c r="AB739" s="157">
        <v>0</v>
      </c>
      <c r="AC739" s="157">
        <v>0</v>
      </c>
      <c r="AD739" s="155">
        <v>0</v>
      </c>
      <c r="AE739" s="155">
        <v>0</v>
      </c>
      <c r="AF739" s="155">
        <v>0</v>
      </c>
      <c r="AG739" s="159"/>
    </row>
    <row r="740" spans="1:33" ht="12.6" customHeight="1" x14ac:dyDescent="0.25">
      <c r="A740" s="104">
        <v>489</v>
      </c>
      <c r="B740" s="102">
        <v>489020645</v>
      </c>
      <c r="C740" s="103" t="s">
        <v>537</v>
      </c>
      <c r="D740" s="104">
        <v>20</v>
      </c>
      <c r="E740" s="103" t="s">
        <v>52</v>
      </c>
      <c r="F740" s="104">
        <v>645</v>
      </c>
      <c r="G740" s="161" t="s">
        <v>399</v>
      </c>
      <c r="H740" s="152"/>
      <c r="I740" s="153">
        <v>11550</v>
      </c>
      <c r="J740" s="153">
        <v>3744</v>
      </c>
      <c r="K740" s="153">
        <v>0</v>
      </c>
      <c r="L740" s="153">
        <v>937.65</v>
      </c>
      <c r="M740" s="153">
        <v>16231.65</v>
      </c>
      <c r="N740" s="152"/>
      <c r="O740" s="154">
        <v>75</v>
      </c>
      <c r="P740" s="155">
        <v>1147050</v>
      </c>
      <c r="Q740" s="155">
        <v>0</v>
      </c>
      <c r="R740" s="155">
        <v>0</v>
      </c>
      <c r="S740" s="155">
        <v>70350</v>
      </c>
      <c r="T740" s="112">
        <v>1217475</v>
      </c>
      <c r="U740" s="156"/>
      <c r="V740" s="157">
        <v>0</v>
      </c>
      <c r="W740" s="155">
        <v>0</v>
      </c>
      <c r="X740" s="155">
        <v>0.09</v>
      </c>
      <c r="Y740" s="155">
        <v>3.6053605515954282E-2</v>
      </c>
      <c r="Z740" s="155">
        <v>0</v>
      </c>
      <c r="AA740" s="158"/>
      <c r="AB740" s="157">
        <v>0</v>
      </c>
      <c r="AC740" s="157">
        <v>0</v>
      </c>
      <c r="AD740" s="155">
        <v>0</v>
      </c>
      <c r="AE740" s="155">
        <v>0</v>
      </c>
      <c r="AF740" s="155">
        <v>0</v>
      </c>
      <c r="AG740" s="159"/>
    </row>
    <row r="741" spans="1:33" ht="12.6" customHeight="1" x14ac:dyDescent="0.25">
      <c r="A741" s="104">
        <v>489</v>
      </c>
      <c r="B741" s="102">
        <v>489020660</v>
      </c>
      <c r="C741" s="103" t="s">
        <v>537</v>
      </c>
      <c r="D741" s="104">
        <v>20</v>
      </c>
      <c r="E741" s="103" t="s">
        <v>52</v>
      </c>
      <c r="F741" s="104">
        <v>660</v>
      </c>
      <c r="G741" s="161" t="s">
        <v>403</v>
      </c>
      <c r="H741" s="152"/>
      <c r="I741" s="153">
        <v>11986</v>
      </c>
      <c r="J741" s="153">
        <v>10161</v>
      </c>
      <c r="K741" s="153">
        <v>0</v>
      </c>
      <c r="L741" s="153">
        <v>937.65</v>
      </c>
      <c r="M741" s="153">
        <v>23084.65</v>
      </c>
      <c r="N741" s="152"/>
      <c r="O741" s="154">
        <v>13</v>
      </c>
      <c r="P741" s="155">
        <v>287911</v>
      </c>
      <c r="Q741" s="155">
        <v>0</v>
      </c>
      <c r="R741" s="155">
        <v>0</v>
      </c>
      <c r="S741" s="155">
        <v>12194</v>
      </c>
      <c r="T741" s="112">
        <v>300118</v>
      </c>
      <c r="U741" s="156"/>
      <c r="V741" s="157">
        <v>0</v>
      </c>
      <c r="W741" s="155">
        <v>0</v>
      </c>
      <c r="X741" s="155">
        <v>0.09</v>
      </c>
      <c r="Y741" s="155">
        <v>4.4398035938373361E-2</v>
      </c>
      <c r="Z741" s="155">
        <v>0</v>
      </c>
      <c r="AA741" s="158"/>
      <c r="AB741" s="157">
        <v>0</v>
      </c>
      <c r="AC741" s="157">
        <v>0</v>
      </c>
      <c r="AD741" s="155">
        <v>0</v>
      </c>
      <c r="AE741" s="155">
        <v>0</v>
      </c>
      <c r="AF741" s="155">
        <v>0</v>
      </c>
      <c r="AG741" s="159"/>
    </row>
    <row r="742" spans="1:33" ht="12.6" customHeight="1" x14ac:dyDescent="0.25">
      <c r="A742" s="104">
        <v>489</v>
      </c>
      <c r="B742" s="102">
        <v>489020712</v>
      </c>
      <c r="C742" s="103" t="s">
        <v>537</v>
      </c>
      <c r="D742" s="104">
        <v>20</v>
      </c>
      <c r="E742" s="103" t="s">
        <v>52</v>
      </c>
      <c r="F742" s="104">
        <v>712</v>
      </c>
      <c r="G742" s="161" t="s">
        <v>420</v>
      </c>
      <c r="H742" s="152"/>
      <c r="I742" s="153">
        <v>10923</v>
      </c>
      <c r="J742" s="153">
        <v>7344</v>
      </c>
      <c r="K742" s="153">
        <v>0</v>
      </c>
      <c r="L742" s="153">
        <v>937.65</v>
      </c>
      <c r="M742" s="153">
        <v>19204.650000000001</v>
      </c>
      <c r="N742" s="152"/>
      <c r="O742" s="154">
        <v>34</v>
      </c>
      <c r="P742" s="155">
        <v>621078</v>
      </c>
      <c r="Q742" s="155">
        <v>0</v>
      </c>
      <c r="R742" s="155">
        <v>0</v>
      </c>
      <c r="S742" s="155">
        <v>31892</v>
      </c>
      <c r="T742" s="112">
        <v>653004</v>
      </c>
      <c r="U742" s="156"/>
      <c r="V742" s="157">
        <v>0</v>
      </c>
      <c r="W742" s="155">
        <v>0</v>
      </c>
      <c r="X742" s="155">
        <v>0.09</v>
      </c>
      <c r="Y742" s="155">
        <v>3.1606836166207804E-2</v>
      </c>
      <c r="Z742" s="155">
        <v>0</v>
      </c>
      <c r="AA742" s="158"/>
      <c r="AB742" s="157">
        <v>0</v>
      </c>
      <c r="AC742" s="157">
        <v>0</v>
      </c>
      <c r="AD742" s="155">
        <v>0</v>
      </c>
      <c r="AE742" s="155">
        <v>0</v>
      </c>
      <c r="AF742" s="155">
        <v>0</v>
      </c>
      <c r="AG742" s="159"/>
    </row>
    <row r="743" spans="1:33" ht="12.6" customHeight="1" x14ac:dyDescent="0.25">
      <c r="A743" s="104">
        <v>491</v>
      </c>
      <c r="B743" s="102">
        <v>491095072</v>
      </c>
      <c r="C743" s="103" t="s">
        <v>538</v>
      </c>
      <c r="D743" s="104">
        <v>95</v>
      </c>
      <c r="E743" s="103" t="s">
        <v>127</v>
      </c>
      <c r="F743" s="104">
        <v>72</v>
      </c>
      <c r="G743" s="161" t="s">
        <v>104</v>
      </c>
      <c r="H743" s="152"/>
      <c r="I743" s="153">
        <v>10806.205558336456</v>
      </c>
      <c r="J743" s="153">
        <v>2343</v>
      </c>
      <c r="K743" s="153">
        <v>0</v>
      </c>
      <c r="L743" s="153">
        <v>937.65</v>
      </c>
      <c r="M743" s="153">
        <v>14086.855558336456</v>
      </c>
      <c r="N743" s="152"/>
      <c r="O743" s="154">
        <v>4</v>
      </c>
      <c r="P743" s="155">
        <v>52596</v>
      </c>
      <c r="Q743" s="155">
        <v>0</v>
      </c>
      <c r="R743" s="155">
        <v>0</v>
      </c>
      <c r="S743" s="155">
        <v>3752</v>
      </c>
      <c r="T743" s="112">
        <v>56352</v>
      </c>
      <c r="U743" s="156"/>
      <c r="V743" s="157">
        <v>0</v>
      </c>
      <c r="W743" s="155">
        <v>0</v>
      </c>
      <c r="X743" s="155">
        <v>0.09</v>
      </c>
      <c r="Y743" s="155">
        <v>3.7996362377351028E-3</v>
      </c>
      <c r="Z743" s="155">
        <v>0</v>
      </c>
      <c r="AA743" s="158"/>
      <c r="AB743" s="157">
        <v>0</v>
      </c>
      <c r="AC743" s="157">
        <v>0</v>
      </c>
      <c r="AD743" s="155">
        <v>0</v>
      </c>
      <c r="AE743" s="155">
        <v>0</v>
      </c>
      <c r="AF743" s="155">
        <v>0</v>
      </c>
      <c r="AG743" s="159"/>
    </row>
    <row r="744" spans="1:33" ht="12.6" customHeight="1" x14ac:dyDescent="0.25">
      <c r="A744" s="104">
        <v>491</v>
      </c>
      <c r="B744" s="102">
        <v>491095094</v>
      </c>
      <c r="C744" s="103" t="s">
        <v>538</v>
      </c>
      <c r="D744" s="104">
        <v>95</v>
      </c>
      <c r="E744" s="103" t="s">
        <v>127</v>
      </c>
      <c r="F744" s="104">
        <v>94</v>
      </c>
      <c r="G744" s="161" t="s">
        <v>126</v>
      </c>
      <c r="H744" s="152"/>
      <c r="I744" s="153">
        <v>11395.758941280055</v>
      </c>
      <c r="J744" s="153">
        <v>848</v>
      </c>
      <c r="K744" s="153">
        <v>0</v>
      </c>
      <c r="L744" s="153">
        <v>937.65</v>
      </c>
      <c r="M744" s="153">
        <v>13181.408941280055</v>
      </c>
      <c r="N744" s="152"/>
      <c r="O744" s="154">
        <v>2</v>
      </c>
      <c r="P744" s="155">
        <v>24488</v>
      </c>
      <c r="Q744" s="155">
        <v>0</v>
      </c>
      <c r="R744" s="155">
        <v>0</v>
      </c>
      <c r="S744" s="155">
        <v>1876</v>
      </c>
      <c r="T744" s="112">
        <v>26366</v>
      </c>
      <c r="U744" s="156"/>
      <c r="V744" s="157">
        <v>0</v>
      </c>
      <c r="W744" s="155">
        <v>0</v>
      </c>
      <c r="X744" s="155">
        <v>0.09</v>
      </c>
      <c r="Y744" s="155">
        <v>3.1563946376629137E-3</v>
      </c>
      <c r="Z744" s="155">
        <v>0</v>
      </c>
      <c r="AA744" s="158"/>
      <c r="AB744" s="157">
        <v>0</v>
      </c>
      <c r="AC744" s="157">
        <v>0</v>
      </c>
      <c r="AD744" s="155">
        <v>0</v>
      </c>
      <c r="AE744" s="155">
        <v>0</v>
      </c>
      <c r="AF744" s="155">
        <v>0</v>
      </c>
      <c r="AG744" s="159"/>
    </row>
    <row r="745" spans="1:33" ht="12.6" customHeight="1" x14ac:dyDescent="0.25">
      <c r="A745" s="104">
        <v>491</v>
      </c>
      <c r="B745" s="102">
        <v>491095095</v>
      </c>
      <c r="C745" s="103" t="s">
        <v>538</v>
      </c>
      <c r="D745" s="104">
        <v>95</v>
      </c>
      <c r="E745" s="103" t="s">
        <v>127</v>
      </c>
      <c r="F745" s="104">
        <v>95</v>
      </c>
      <c r="G745" s="161" t="s">
        <v>127</v>
      </c>
      <c r="H745" s="152"/>
      <c r="I745" s="153">
        <v>11905</v>
      </c>
      <c r="J745" s="153">
        <v>1</v>
      </c>
      <c r="K745" s="153">
        <v>0</v>
      </c>
      <c r="L745" s="153">
        <v>937.65</v>
      </c>
      <c r="M745" s="153">
        <v>12843.65</v>
      </c>
      <c r="N745" s="152"/>
      <c r="O745" s="154">
        <v>1232</v>
      </c>
      <c r="P745" s="155">
        <v>14668192</v>
      </c>
      <c r="Q745" s="155">
        <v>0</v>
      </c>
      <c r="R745" s="155">
        <v>0</v>
      </c>
      <c r="S745" s="155">
        <v>1155616</v>
      </c>
      <c r="T745" s="112">
        <v>15825040</v>
      </c>
      <c r="U745" s="156"/>
      <c r="V745" s="157">
        <v>0</v>
      </c>
      <c r="W745" s="155">
        <v>0</v>
      </c>
      <c r="X745" s="155">
        <v>0.09</v>
      </c>
      <c r="Y745" s="155">
        <v>0.13279483489007637</v>
      </c>
      <c r="Z745" s="155">
        <v>0</v>
      </c>
      <c r="AA745" s="158"/>
      <c r="AB745" s="157">
        <v>0</v>
      </c>
      <c r="AC745" s="157">
        <v>0</v>
      </c>
      <c r="AD745" s="155">
        <v>0</v>
      </c>
      <c r="AE745" s="155">
        <v>0</v>
      </c>
      <c r="AF745" s="155">
        <v>0</v>
      </c>
      <c r="AG745" s="159"/>
    </row>
    <row r="746" spans="1:33" ht="12.6" customHeight="1" x14ac:dyDescent="0.25">
      <c r="A746" s="104">
        <v>491</v>
      </c>
      <c r="B746" s="102">
        <v>491095185</v>
      </c>
      <c r="C746" s="103" t="s">
        <v>538</v>
      </c>
      <c r="D746" s="104">
        <v>95</v>
      </c>
      <c r="E746" s="103" t="s">
        <v>127</v>
      </c>
      <c r="F746" s="104">
        <v>185</v>
      </c>
      <c r="G746" s="161" t="s">
        <v>217</v>
      </c>
      <c r="H746" s="152"/>
      <c r="I746" s="153">
        <v>12079.893070956668</v>
      </c>
      <c r="J746" s="153">
        <v>1997</v>
      </c>
      <c r="K746" s="153">
        <v>0</v>
      </c>
      <c r="L746" s="153">
        <v>937.65</v>
      </c>
      <c r="M746" s="153">
        <v>15014.543070956668</v>
      </c>
      <c r="N746" s="152"/>
      <c r="O746" s="154">
        <v>1</v>
      </c>
      <c r="P746" s="155">
        <v>14077</v>
      </c>
      <c r="Q746" s="155">
        <v>0</v>
      </c>
      <c r="R746" s="155">
        <v>0</v>
      </c>
      <c r="S746" s="155">
        <v>938</v>
      </c>
      <c r="T746" s="112">
        <v>15016</v>
      </c>
      <c r="U746" s="156"/>
      <c r="V746" s="157">
        <v>0</v>
      </c>
      <c r="W746" s="155">
        <v>0</v>
      </c>
      <c r="X746" s="155">
        <v>0.09</v>
      </c>
      <c r="Y746" s="155">
        <v>1.4056909729295099E-2</v>
      </c>
      <c r="Z746" s="155">
        <v>0</v>
      </c>
      <c r="AA746" s="158"/>
      <c r="AB746" s="157">
        <v>0</v>
      </c>
      <c r="AC746" s="157">
        <v>0</v>
      </c>
      <c r="AD746" s="155">
        <v>0</v>
      </c>
      <c r="AE746" s="155">
        <v>0</v>
      </c>
      <c r="AF746" s="155">
        <v>0</v>
      </c>
      <c r="AG746" s="159"/>
    </row>
    <row r="747" spans="1:33" ht="12.6" customHeight="1" x14ac:dyDescent="0.25">
      <c r="A747" s="104">
        <v>491</v>
      </c>
      <c r="B747" s="102">
        <v>491095201</v>
      </c>
      <c r="C747" s="103" t="s">
        <v>538</v>
      </c>
      <c r="D747" s="104">
        <v>95</v>
      </c>
      <c r="E747" s="103" t="s">
        <v>127</v>
      </c>
      <c r="F747" s="104">
        <v>201</v>
      </c>
      <c r="G747" s="161" t="s">
        <v>233</v>
      </c>
      <c r="H747" s="152"/>
      <c r="I747" s="153">
        <v>9076</v>
      </c>
      <c r="J747" s="153">
        <v>23</v>
      </c>
      <c r="K747" s="153">
        <v>0</v>
      </c>
      <c r="L747" s="153">
        <v>937.65</v>
      </c>
      <c r="M747" s="153">
        <v>10036.65</v>
      </c>
      <c r="N747" s="152"/>
      <c r="O747" s="154">
        <v>7</v>
      </c>
      <c r="P747" s="155">
        <v>63693</v>
      </c>
      <c r="Q747" s="155">
        <v>0</v>
      </c>
      <c r="R747" s="155">
        <v>0</v>
      </c>
      <c r="S747" s="155">
        <v>6566</v>
      </c>
      <c r="T747" s="112">
        <v>70266</v>
      </c>
      <c r="U747" s="156"/>
      <c r="V747" s="157">
        <v>0</v>
      </c>
      <c r="W747" s="155">
        <v>0</v>
      </c>
      <c r="X747" s="155">
        <v>0.09</v>
      </c>
      <c r="Y747" s="155">
        <v>8.5682210926808236E-2</v>
      </c>
      <c r="Z747" s="155">
        <v>0</v>
      </c>
      <c r="AA747" s="158"/>
      <c r="AB747" s="157">
        <v>0</v>
      </c>
      <c r="AC747" s="157">
        <v>0</v>
      </c>
      <c r="AD747" s="155">
        <v>0</v>
      </c>
      <c r="AE747" s="155">
        <v>0</v>
      </c>
      <c r="AF747" s="155">
        <v>0</v>
      </c>
      <c r="AG747" s="159"/>
    </row>
    <row r="748" spans="1:33" ht="12.6" customHeight="1" x14ac:dyDescent="0.25">
      <c r="A748" s="104">
        <v>491</v>
      </c>
      <c r="B748" s="102">
        <v>491095218</v>
      </c>
      <c r="C748" s="103" t="s">
        <v>538</v>
      </c>
      <c r="D748" s="104">
        <v>95</v>
      </c>
      <c r="E748" s="103" t="s">
        <v>127</v>
      </c>
      <c r="F748" s="104">
        <v>218</v>
      </c>
      <c r="G748" s="161" t="s">
        <v>250</v>
      </c>
      <c r="H748" s="152"/>
      <c r="I748" s="153">
        <v>15145</v>
      </c>
      <c r="J748" s="153">
        <v>5432</v>
      </c>
      <c r="K748" s="153">
        <v>0</v>
      </c>
      <c r="L748" s="153">
        <v>937.65</v>
      </c>
      <c r="M748" s="153">
        <v>21514.65</v>
      </c>
      <c r="N748" s="152"/>
      <c r="O748" s="154">
        <v>3</v>
      </c>
      <c r="P748" s="155">
        <v>61731</v>
      </c>
      <c r="Q748" s="155">
        <v>0</v>
      </c>
      <c r="R748" s="155">
        <v>0</v>
      </c>
      <c r="S748" s="155">
        <v>2814</v>
      </c>
      <c r="T748" s="112">
        <v>64548</v>
      </c>
      <c r="U748" s="156"/>
      <c r="V748" s="157">
        <v>0</v>
      </c>
      <c r="W748" s="155">
        <v>0</v>
      </c>
      <c r="X748" s="155">
        <v>0.09</v>
      </c>
      <c r="Y748" s="155">
        <v>3.602286281220185E-2</v>
      </c>
      <c r="Z748" s="155">
        <v>0</v>
      </c>
      <c r="AA748" s="158"/>
      <c r="AB748" s="157">
        <v>0</v>
      </c>
      <c r="AC748" s="157">
        <v>0</v>
      </c>
      <c r="AD748" s="155">
        <v>0</v>
      </c>
      <c r="AE748" s="155">
        <v>0</v>
      </c>
      <c r="AF748" s="155">
        <v>0</v>
      </c>
      <c r="AG748" s="159"/>
    </row>
    <row r="749" spans="1:33" ht="12.6" customHeight="1" x14ac:dyDescent="0.25">
      <c r="A749" s="104">
        <v>491</v>
      </c>
      <c r="B749" s="102">
        <v>491095273</v>
      </c>
      <c r="C749" s="103" t="s">
        <v>538</v>
      </c>
      <c r="D749" s="104">
        <v>95</v>
      </c>
      <c r="E749" s="103" t="s">
        <v>127</v>
      </c>
      <c r="F749" s="104">
        <v>273</v>
      </c>
      <c r="G749" s="161" t="s">
        <v>305</v>
      </c>
      <c r="H749" s="152"/>
      <c r="I749" s="153">
        <v>9123</v>
      </c>
      <c r="J749" s="153">
        <v>3276</v>
      </c>
      <c r="K749" s="153">
        <v>0</v>
      </c>
      <c r="L749" s="153">
        <v>937.65</v>
      </c>
      <c r="M749" s="153">
        <v>13336.65</v>
      </c>
      <c r="N749" s="152"/>
      <c r="O749" s="154">
        <v>7</v>
      </c>
      <c r="P749" s="155">
        <v>86793</v>
      </c>
      <c r="Q749" s="155">
        <v>0</v>
      </c>
      <c r="R749" s="155">
        <v>0</v>
      </c>
      <c r="S749" s="155">
        <v>6566</v>
      </c>
      <c r="T749" s="112">
        <v>93366</v>
      </c>
      <c r="U749" s="156"/>
      <c r="V749" s="157">
        <v>0</v>
      </c>
      <c r="W749" s="155">
        <v>0</v>
      </c>
      <c r="X749" s="155">
        <v>0.09</v>
      </c>
      <c r="Y749" s="155">
        <v>3.8518004952526825E-3</v>
      </c>
      <c r="Z749" s="155">
        <v>0</v>
      </c>
      <c r="AA749" s="158"/>
      <c r="AB749" s="157">
        <v>0</v>
      </c>
      <c r="AC749" s="157">
        <v>0</v>
      </c>
      <c r="AD749" s="155">
        <v>0</v>
      </c>
      <c r="AE749" s="155">
        <v>0</v>
      </c>
      <c r="AF749" s="155">
        <v>0</v>
      </c>
      <c r="AG749" s="159"/>
    </row>
    <row r="750" spans="1:33" ht="12.6" customHeight="1" x14ac:dyDescent="0.25">
      <c r="A750" s="104">
        <v>491</v>
      </c>
      <c r="B750" s="102">
        <v>491095292</v>
      </c>
      <c r="C750" s="103" t="s">
        <v>538</v>
      </c>
      <c r="D750" s="104">
        <v>95</v>
      </c>
      <c r="E750" s="103" t="s">
        <v>127</v>
      </c>
      <c r="F750" s="104">
        <v>292</v>
      </c>
      <c r="G750" s="161" t="s">
        <v>324</v>
      </c>
      <c r="H750" s="152"/>
      <c r="I750" s="153">
        <v>9634</v>
      </c>
      <c r="J750" s="153">
        <v>1515</v>
      </c>
      <c r="K750" s="153">
        <v>0</v>
      </c>
      <c r="L750" s="153">
        <v>937.65</v>
      </c>
      <c r="M750" s="153">
        <v>12086.65</v>
      </c>
      <c r="N750" s="152"/>
      <c r="O750" s="154">
        <v>8</v>
      </c>
      <c r="P750" s="155">
        <v>89192</v>
      </c>
      <c r="Q750" s="155">
        <v>0</v>
      </c>
      <c r="R750" s="155">
        <v>0</v>
      </c>
      <c r="S750" s="155">
        <v>7504</v>
      </c>
      <c r="T750" s="112">
        <v>96704</v>
      </c>
      <c r="U750" s="156"/>
      <c r="V750" s="157">
        <v>0</v>
      </c>
      <c r="W750" s="155">
        <v>0</v>
      </c>
      <c r="X750" s="155">
        <v>0.09</v>
      </c>
      <c r="Y750" s="155">
        <v>3.914357923253447E-3</v>
      </c>
      <c r="Z750" s="155">
        <v>0</v>
      </c>
      <c r="AA750" s="158"/>
      <c r="AB750" s="157">
        <v>0</v>
      </c>
      <c r="AC750" s="157">
        <v>0</v>
      </c>
      <c r="AD750" s="155">
        <v>0</v>
      </c>
      <c r="AE750" s="155">
        <v>0</v>
      </c>
      <c r="AF750" s="155">
        <v>0</v>
      </c>
      <c r="AG750" s="159"/>
    </row>
    <row r="751" spans="1:33" ht="12.6" customHeight="1" x14ac:dyDescent="0.25">
      <c r="A751" s="104">
        <v>491</v>
      </c>
      <c r="B751" s="102">
        <v>491095293</v>
      </c>
      <c r="C751" s="103" t="s">
        <v>538</v>
      </c>
      <c r="D751" s="104">
        <v>95</v>
      </c>
      <c r="E751" s="103" t="s">
        <v>127</v>
      </c>
      <c r="F751" s="104">
        <v>293</v>
      </c>
      <c r="G751" s="161" t="s">
        <v>325</v>
      </c>
      <c r="H751" s="152"/>
      <c r="I751" s="153">
        <v>12430.019406017627</v>
      </c>
      <c r="J751" s="153">
        <v>748</v>
      </c>
      <c r="K751" s="153">
        <v>0</v>
      </c>
      <c r="L751" s="153">
        <v>937.65</v>
      </c>
      <c r="M751" s="153">
        <v>14115.669406017627</v>
      </c>
      <c r="N751" s="152"/>
      <c r="O751" s="154">
        <v>1</v>
      </c>
      <c r="P751" s="155">
        <v>13178</v>
      </c>
      <c r="Q751" s="155">
        <v>0</v>
      </c>
      <c r="R751" s="155">
        <v>0</v>
      </c>
      <c r="S751" s="155">
        <v>938</v>
      </c>
      <c r="T751" s="112">
        <v>14117</v>
      </c>
      <c r="U751" s="156"/>
      <c r="V751" s="157">
        <v>0</v>
      </c>
      <c r="W751" s="155">
        <v>0</v>
      </c>
      <c r="X751" s="155">
        <v>0.09</v>
      </c>
      <c r="Y751" s="155">
        <v>7.9585368383968073E-3</v>
      </c>
      <c r="Z751" s="155">
        <v>0</v>
      </c>
      <c r="AA751" s="158"/>
      <c r="AB751" s="157">
        <v>0</v>
      </c>
      <c r="AC751" s="157">
        <v>0</v>
      </c>
      <c r="AD751" s="155">
        <v>0</v>
      </c>
      <c r="AE751" s="155">
        <v>0</v>
      </c>
      <c r="AF751" s="155">
        <v>0</v>
      </c>
      <c r="AG751" s="159"/>
    </row>
    <row r="752" spans="1:33" ht="12.6" customHeight="1" x14ac:dyDescent="0.25">
      <c r="A752" s="104">
        <v>491</v>
      </c>
      <c r="B752" s="102">
        <v>491095331</v>
      </c>
      <c r="C752" s="103" t="s">
        <v>538</v>
      </c>
      <c r="D752" s="104">
        <v>95</v>
      </c>
      <c r="E752" s="103" t="s">
        <v>127</v>
      </c>
      <c r="F752" s="104">
        <v>331</v>
      </c>
      <c r="G752" s="161" t="s">
        <v>363</v>
      </c>
      <c r="H752" s="152"/>
      <c r="I752" s="153">
        <v>12421</v>
      </c>
      <c r="J752" s="153">
        <v>4127</v>
      </c>
      <c r="K752" s="153">
        <v>0</v>
      </c>
      <c r="L752" s="153">
        <v>937.65</v>
      </c>
      <c r="M752" s="153">
        <v>17485.650000000001</v>
      </c>
      <c r="N752" s="152"/>
      <c r="O752" s="154">
        <v>27</v>
      </c>
      <c r="P752" s="155">
        <v>446796</v>
      </c>
      <c r="Q752" s="155">
        <v>0</v>
      </c>
      <c r="R752" s="155">
        <v>0</v>
      </c>
      <c r="S752" s="155">
        <v>25326</v>
      </c>
      <c r="T752" s="112">
        <v>472149</v>
      </c>
      <c r="U752" s="156"/>
      <c r="V752" s="157">
        <v>0</v>
      </c>
      <c r="W752" s="155">
        <v>0</v>
      </c>
      <c r="X752" s="155">
        <v>0.09</v>
      </c>
      <c r="Y752" s="155">
        <v>2.3461800311594509E-2</v>
      </c>
      <c r="Z752" s="155">
        <v>0</v>
      </c>
      <c r="AA752" s="158"/>
      <c r="AB752" s="157">
        <v>0</v>
      </c>
      <c r="AC752" s="157">
        <v>0</v>
      </c>
      <c r="AD752" s="155">
        <v>0</v>
      </c>
      <c r="AE752" s="155">
        <v>0</v>
      </c>
      <c r="AF752" s="155">
        <v>0</v>
      </c>
      <c r="AG752" s="159"/>
    </row>
    <row r="753" spans="1:33" ht="12.6" customHeight="1" x14ac:dyDescent="0.25">
      <c r="A753" s="104">
        <v>491</v>
      </c>
      <c r="B753" s="102">
        <v>491095650</v>
      </c>
      <c r="C753" s="103" t="s">
        <v>538</v>
      </c>
      <c r="D753" s="104">
        <v>95</v>
      </c>
      <c r="E753" s="103" t="s">
        <v>127</v>
      </c>
      <c r="F753" s="104">
        <v>650</v>
      </c>
      <c r="G753" s="161" t="s">
        <v>400</v>
      </c>
      <c r="H753" s="152"/>
      <c r="I753" s="153">
        <v>11965</v>
      </c>
      <c r="J753" s="153">
        <v>3758</v>
      </c>
      <c r="K753" s="153">
        <v>0</v>
      </c>
      <c r="L753" s="153">
        <v>937.65</v>
      </c>
      <c r="M753" s="153">
        <v>16660.650000000001</v>
      </c>
      <c r="N753" s="152"/>
      <c r="O753" s="154">
        <v>5</v>
      </c>
      <c r="P753" s="155">
        <v>78615</v>
      </c>
      <c r="Q753" s="155">
        <v>0</v>
      </c>
      <c r="R753" s="155">
        <v>0</v>
      </c>
      <c r="S753" s="155">
        <v>4690</v>
      </c>
      <c r="T753" s="112">
        <v>83310</v>
      </c>
      <c r="U753" s="156"/>
      <c r="V753" s="157">
        <v>0</v>
      </c>
      <c r="W753" s="155">
        <v>0</v>
      </c>
      <c r="X753" s="155">
        <v>0.09</v>
      </c>
      <c r="Y753" s="155">
        <v>2.6319120437978934E-3</v>
      </c>
      <c r="Z753" s="155">
        <v>0</v>
      </c>
      <c r="AA753" s="158"/>
      <c r="AB753" s="157">
        <v>0</v>
      </c>
      <c r="AC753" s="157">
        <v>0</v>
      </c>
      <c r="AD753" s="155">
        <v>0</v>
      </c>
      <c r="AE753" s="155">
        <v>0</v>
      </c>
      <c r="AF753" s="155">
        <v>0</v>
      </c>
      <c r="AG753" s="159"/>
    </row>
    <row r="754" spans="1:33" ht="12.6" customHeight="1" x14ac:dyDescent="0.25">
      <c r="A754" s="104">
        <v>491</v>
      </c>
      <c r="B754" s="102">
        <v>491095665</v>
      </c>
      <c r="C754" s="103" t="s">
        <v>538</v>
      </c>
      <c r="D754" s="104">
        <v>95</v>
      </c>
      <c r="E754" s="103" t="s">
        <v>127</v>
      </c>
      <c r="F754" s="104">
        <v>665</v>
      </c>
      <c r="G754" s="161" t="s">
        <v>405</v>
      </c>
      <c r="H754" s="152"/>
      <c r="I754" s="153">
        <v>10525.424922197219</v>
      </c>
      <c r="J754" s="153">
        <v>1878</v>
      </c>
      <c r="K754" s="153">
        <v>0</v>
      </c>
      <c r="L754" s="153">
        <v>937.65</v>
      </c>
      <c r="M754" s="153">
        <v>13341.074922197218</v>
      </c>
      <c r="N754" s="152"/>
      <c r="O754" s="154">
        <v>2</v>
      </c>
      <c r="P754" s="155">
        <v>24806</v>
      </c>
      <c r="Q754" s="155">
        <v>0</v>
      </c>
      <c r="R754" s="155">
        <v>0</v>
      </c>
      <c r="S754" s="155">
        <v>1876</v>
      </c>
      <c r="T754" s="112">
        <v>26684</v>
      </c>
      <c r="U754" s="156"/>
      <c r="V754" s="157">
        <v>0</v>
      </c>
      <c r="W754" s="155">
        <v>0</v>
      </c>
      <c r="X754" s="155">
        <v>0.09</v>
      </c>
      <c r="Y754" s="155">
        <v>4.6530093056960471E-3</v>
      </c>
      <c r="Z754" s="155">
        <v>0</v>
      </c>
      <c r="AA754" s="158"/>
      <c r="AB754" s="157">
        <v>0</v>
      </c>
      <c r="AC754" s="157">
        <v>0</v>
      </c>
      <c r="AD754" s="155">
        <v>0</v>
      </c>
      <c r="AE754" s="155">
        <v>0</v>
      </c>
      <c r="AF754" s="155">
        <v>0</v>
      </c>
      <c r="AG754" s="159"/>
    </row>
    <row r="755" spans="1:33" ht="12.6" customHeight="1" x14ac:dyDescent="0.25">
      <c r="A755" s="104">
        <v>491</v>
      </c>
      <c r="B755" s="102">
        <v>491095763</v>
      </c>
      <c r="C755" s="103" t="s">
        <v>538</v>
      </c>
      <c r="D755" s="104">
        <v>95</v>
      </c>
      <c r="E755" s="103" t="s">
        <v>127</v>
      </c>
      <c r="F755" s="104">
        <v>763</v>
      </c>
      <c r="G755" s="161" t="s">
        <v>434</v>
      </c>
      <c r="H755" s="152"/>
      <c r="I755" s="153">
        <v>12850</v>
      </c>
      <c r="J755" s="153">
        <v>2559</v>
      </c>
      <c r="K755" s="153">
        <v>0</v>
      </c>
      <c r="L755" s="153">
        <v>937.65</v>
      </c>
      <c r="M755" s="153">
        <v>16346.65</v>
      </c>
      <c r="N755" s="152"/>
      <c r="O755" s="154">
        <v>3</v>
      </c>
      <c r="P755" s="155">
        <v>46227</v>
      </c>
      <c r="Q755" s="155">
        <v>0</v>
      </c>
      <c r="R755" s="155">
        <v>0</v>
      </c>
      <c r="S755" s="155">
        <v>2814</v>
      </c>
      <c r="T755" s="112">
        <v>49044</v>
      </c>
      <c r="U755" s="156"/>
      <c r="V755" s="157">
        <v>0</v>
      </c>
      <c r="W755" s="155">
        <v>0</v>
      </c>
      <c r="X755" s="155">
        <v>0.09</v>
      </c>
      <c r="Y755" s="155">
        <v>6.242899677798717E-3</v>
      </c>
      <c r="Z755" s="155">
        <v>0</v>
      </c>
      <c r="AA755" s="158"/>
      <c r="AB755" s="157">
        <v>0</v>
      </c>
      <c r="AC755" s="157">
        <v>0</v>
      </c>
      <c r="AD755" s="155">
        <v>0</v>
      </c>
      <c r="AE755" s="155">
        <v>0</v>
      </c>
      <c r="AF755" s="155">
        <v>0</v>
      </c>
      <c r="AG755" s="159"/>
    </row>
    <row r="756" spans="1:33" ht="12.6" customHeight="1" x14ac:dyDescent="0.25">
      <c r="A756" s="104">
        <v>492</v>
      </c>
      <c r="B756" s="102">
        <v>492281005</v>
      </c>
      <c r="C756" s="103" t="s">
        <v>539</v>
      </c>
      <c r="D756" s="104">
        <v>281</v>
      </c>
      <c r="E756" s="103" t="s">
        <v>313</v>
      </c>
      <c r="F756" s="104">
        <v>5</v>
      </c>
      <c r="G756" s="161" t="s">
        <v>37</v>
      </c>
      <c r="H756" s="152"/>
      <c r="I756" s="153">
        <v>11484.212958768376</v>
      </c>
      <c r="J756" s="153">
        <v>5042</v>
      </c>
      <c r="K756" s="153">
        <v>0</v>
      </c>
      <c r="L756" s="153">
        <v>937.65</v>
      </c>
      <c r="M756" s="153">
        <v>17463.862958768375</v>
      </c>
      <c r="N756" s="152"/>
      <c r="O756" s="154">
        <v>1</v>
      </c>
      <c r="P756" s="155">
        <v>16526</v>
      </c>
      <c r="Q756" s="155">
        <v>0</v>
      </c>
      <c r="R756" s="155">
        <v>0</v>
      </c>
      <c r="S756" s="155">
        <v>938</v>
      </c>
      <c r="T756" s="112">
        <v>17465</v>
      </c>
      <c r="U756" s="156"/>
      <c r="V756" s="157">
        <v>0</v>
      </c>
      <c r="W756" s="155">
        <v>0</v>
      </c>
      <c r="X756" s="155">
        <v>0.09</v>
      </c>
      <c r="Y756" s="155">
        <v>1.2596938176825339E-2</v>
      </c>
      <c r="Z756" s="155">
        <v>0</v>
      </c>
      <c r="AA756" s="158"/>
      <c r="AB756" s="157">
        <v>0</v>
      </c>
      <c r="AC756" s="157">
        <v>0</v>
      </c>
      <c r="AD756" s="155">
        <v>0</v>
      </c>
      <c r="AE756" s="155">
        <v>0</v>
      </c>
      <c r="AF756" s="155">
        <v>0</v>
      </c>
      <c r="AG756" s="159"/>
    </row>
    <row r="757" spans="1:33" ht="12.6" customHeight="1" x14ac:dyDescent="0.25">
      <c r="A757" s="104">
        <v>492</v>
      </c>
      <c r="B757" s="102">
        <v>492281137</v>
      </c>
      <c r="C757" s="103" t="s">
        <v>539</v>
      </c>
      <c r="D757" s="104">
        <v>281</v>
      </c>
      <c r="E757" s="103" t="s">
        <v>313</v>
      </c>
      <c r="F757" s="104">
        <v>137</v>
      </c>
      <c r="G757" s="161" t="s">
        <v>169</v>
      </c>
      <c r="H757" s="152"/>
      <c r="I757" s="153">
        <v>13713</v>
      </c>
      <c r="J757" s="153">
        <v>0</v>
      </c>
      <c r="K757" s="153">
        <v>0</v>
      </c>
      <c r="L757" s="153">
        <v>937.65</v>
      </c>
      <c r="M757" s="153">
        <v>14650.65</v>
      </c>
      <c r="N757" s="152"/>
      <c r="O757" s="154">
        <v>2</v>
      </c>
      <c r="P757" s="155">
        <v>27426</v>
      </c>
      <c r="Q757" s="155">
        <v>0</v>
      </c>
      <c r="R757" s="155">
        <v>0</v>
      </c>
      <c r="S757" s="155">
        <v>1876</v>
      </c>
      <c r="T757" s="112">
        <v>29304</v>
      </c>
      <c r="U757" s="156"/>
      <c r="V757" s="157">
        <v>0</v>
      </c>
      <c r="W757" s="155">
        <v>0</v>
      </c>
      <c r="X757" s="155">
        <v>0.09</v>
      </c>
      <c r="Y757" s="155">
        <v>0.11969981158559011</v>
      </c>
      <c r="Z757" s="155">
        <v>0</v>
      </c>
      <c r="AA757" s="158"/>
      <c r="AB757" s="157">
        <v>0</v>
      </c>
      <c r="AC757" s="157">
        <v>0</v>
      </c>
      <c r="AD757" s="155">
        <v>0</v>
      </c>
      <c r="AE757" s="155">
        <v>0</v>
      </c>
      <c r="AF757" s="155">
        <v>0</v>
      </c>
      <c r="AG757" s="159"/>
    </row>
    <row r="758" spans="1:33" ht="12.6" customHeight="1" x14ac:dyDescent="0.25">
      <c r="A758" s="104">
        <v>492</v>
      </c>
      <c r="B758" s="102">
        <v>492281281</v>
      </c>
      <c r="C758" s="103" t="s">
        <v>539</v>
      </c>
      <c r="D758" s="104">
        <v>281</v>
      </c>
      <c r="E758" s="103" t="s">
        <v>313</v>
      </c>
      <c r="F758" s="104">
        <v>281</v>
      </c>
      <c r="G758" s="161" t="s">
        <v>313</v>
      </c>
      <c r="H758" s="152"/>
      <c r="I758" s="153">
        <v>13335</v>
      </c>
      <c r="J758" s="153">
        <v>2</v>
      </c>
      <c r="K758" s="153">
        <v>0</v>
      </c>
      <c r="L758" s="153">
        <v>937.65</v>
      </c>
      <c r="M758" s="153">
        <v>14274.65</v>
      </c>
      <c r="N758" s="152"/>
      <c r="O758" s="154">
        <v>357</v>
      </c>
      <c r="P758" s="155">
        <v>4761309</v>
      </c>
      <c r="Q758" s="155">
        <v>0</v>
      </c>
      <c r="R758" s="155">
        <v>0</v>
      </c>
      <c r="S758" s="155">
        <v>334866</v>
      </c>
      <c r="T758" s="112">
        <v>5096532</v>
      </c>
      <c r="U758" s="156"/>
      <c r="V758" s="157">
        <v>0</v>
      </c>
      <c r="W758" s="155">
        <v>0</v>
      </c>
      <c r="X758" s="155">
        <v>0.09</v>
      </c>
      <c r="Y758" s="155">
        <v>0.13082598719238064</v>
      </c>
      <c r="Z758" s="155">
        <v>0</v>
      </c>
      <c r="AA758" s="158"/>
      <c r="AB758" s="157">
        <v>0</v>
      </c>
      <c r="AC758" s="157">
        <v>0</v>
      </c>
      <c r="AD758" s="155">
        <v>0</v>
      </c>
      <c r="AE758" s="155">
        <v>0</v>
      </c>
      <c r="AF758" s="155">
        <v>0</v>
      </c>
      <c r="AG758" s="159"/>
    </row>
    <row r="759" spans="1:33" ht="12.6" customHeight="1" x14ac:dyDescent="0.25">
      <c r="A759" s="104">
        <v>493</v>
      </c>
      <c r="B759" s="102">
        <v>493057035</v>
      </c>
      <c r="C759" s="103" t="s">
        <v>540</v>
      </c>
      <c r="D759" s="104">
        <v>57</v>
      </c>
      <c r="E759" s="103" t="s">
        <v>89</v>
      </c>
      <c r="F759" s="104">
        <v>35</v>
      </c>
      <c r="G759" s="161" t="s">
        <v>67</v>
      </c>
      <c r="H759" s="152"/>
      <c r="I759" s="153">
        <v>14110</v>
      </c>
      <c r="J759" s="153">
        <v>5062</v>
      </c>
      <c r="K759" s="153">
        <v>0</v>
      </c>
      <c r="L759" s="153">
        <v>937.65</v>
      </c>
      <c r="M759" s="153">
        <v>20109.650000000001</v>
      </c>
      <c r="N759" s="152"/>
      <c r="O759" s="154">
        <v>28</v>
      </c>
      <c r="P759" s="155">
        <v>534324</v>
      </c>
      <c r="Q759" s="155">
        <v>0</v>
      </c>
      <c r="R759" s="155">
        <v>0</v>
      </c>
      <c r="S759" s="155">
        <v>26124</v>
      </c>
      <c r="T759" s="112">
        <v>560476</v>
      </c>
      <c r="U759" s="156"/>
      <c r="V759" s="157">
        <v>0.12962962962962954</v>
      </c>
      <c r="W759" s="155">
        <v>0</v>
      </c>
      <c r="X759" s="155">
        <v>0.09</v>
      </c>
      <c r="Y759" s="155">
        <v>0.15529279493918327</v>
      </c>
      <c r="Z759" s="155">
        <v>0</v>
      </c>
      <c r="AA759" s="158"/>
      <c r="AB759" s="157">
        <v>0</v>
      </c>
      <c r="AC759" s="157">
        <v>0</v>
      </c>
      <c r="AD759" s="155">
        <v>0</v>
      </c>
      <c r="AE759" s="155">
        <v>0</v>
      </c>
      <c r="AF759" s="155">
        <v>0</v>
      </c>
      <c r="AG759" s="159"/>
    </row>
    <row r="760" spans="1:33" ht="12.6" customHeight="1" x14ac:dyDescent="0.25">
      <c r="A760" s="104">
        <v>493</v>
      </c>
      <c r="B760" s="102">
        <v>493057057</v>
      </c>
      <c r="C760" s="103" t="s">
        <v>540</v>
      </c>
      <c r="D760" s="104">
        <v>57</v>
      </c>
      <c r="E760" s="103" t="s">
        <v>89</v>
      </c>
      <c r="F760" s="104">
        <v>57</v>
      </c>
      <c r="G760" s="161" t="s">
        <v>89</v>
      </c>
      <c r="H760" s="152"/>
      <c r="I760" s="153">
        <v>15228</v>
      </c>
      <c r="J760" s="153">
        <v>545</v>
      </c>
      <c r="K760" s="153">
        <v>0</v>
      </c>
      <c r="L760" s="153">
        <v>937.65</v>
      </c>
      <c r="M760" s="153">
        <v>16710.650000000001</v>
      </c>
      <c r="N760" s="152"/>
      <c r="O760" s="154">
        <v>112</v>
      </c>
      <c r="P760" s="155">
        <v>1758400</v>
      </c>
      <c r="Q760" s="155">
        <v>0</v>
      </c>
      <c r="R760" s="155">
        <v>0</v>
      </c>
      <c r="S760" s="155">
        <v>104496</v>
      </c>
      <c r="T760" s="112">
        <v>1863008</v>
      </c>
      <c r="U760" s="156"/>
      <c r="V760" s="157">
        <v>0.51851851851851938</v>
      </c>
      <c r="W760" s="155">
        <v>0</v>
      </c>
      <c r="X760" s="155">
        <v>0.09</v>
      </c>
      <c r="Y760" s="155">
        <v>0.13343791558770274</v>
      </c>
      <c r="Z760" s="155">
        <v>0</v>
      </c>
      <c r="AA760" s="158"/>
      <c r="AB760" s="157">
        <v>0</v>
      </c>
      <c r="AC760" s="157">
        <v>0</v>
      </c>
      <c r="AD760" s="155">
        <v>0</v>
      </c>
      <c r="AE760" s="155">
        <v>0</v>
      </c>
      <c r="AF760" s="155">
        <v>0</v>
      </c>
      <c r="AG760" s="159"/>
    </row>
    <row r="761" spans="1:33" ht="12.6" customHeight="1" x14ac:dyDescent="0.25">
      <c r="A761" s="104">
        <v>493</v>
      </c>
      <c r="B761" s="102">
        <v>493057093</v>
      </c>
      <c r="C761" s="103" t="s">
        <v>540</v>
      </c>
      <c r="D761" s="104">
        <v>57</v>
      </c>
      <c r="E761" s="103" t="s">
        <v>89</v>
      </c>
      <c r="F761" s="104">
        <v>93</v>
      </c>
      <c r="G761" s="161" t="s">
        <v>125</v>
      </c>
      <c r="H761" s="152"/>
      <c r="I761" s="153">
        <v>14043</v>
      </c>
      <c r="J761" s="153">
        <v>562</v>
      </c>
      <c r="K761" s="153">
        <v>0</v>
      </c>
      <c r="L761" s="153">
        <v>937.65</v>
      </c>
      <c r="M761" s="153">
        <v>15542.65</v>
      </c>
      <c r="N761" s="152"/>
      <c r="O761" s="154">
        <v>29</v>
      </c>
      <c r="P761" s="155">
        <v>421573</v>
      </c>
      <c r="Q761" s="155">
        <v>0</v>
      </c>
      <c r="R761" s="155">
        <v>0</v>
      </c>
      <c r="S761" s="155">
        <v>27057</v>
      </c>
      <c r="T761" s="112">
        <v>448659</v>
      </c>
      <c r="U761" s="156"/>
      <c r="V761" s="157">
        <v>0.13425925925925916</v>
      </c>
      <c r="W761" s="155">
        <v>0</v>
      </c>
      <c r="X761" s="155">
        <v>0.09</v>
      </c>
      <c r="Y761" s="155">
        <v>7.5367734393470748E-2</v>
      </c>
      <c r="Z761" s="155">
        <v>0</v>
      </c>
      <c r="AA761" s="158"/>
      <c r="AB761" s="157">
        <v>3</v>
      </c>
      <c r="AC761" s="157">
        <v>0</v>
      </c>
      <c r="AD761" s="155">
        <v>0</v>
      </c>
      <c r="AE761" s="155">
        <v>0</v>
      </c>
      <c r="AF761" s="155">
        <v>0</v>
      </c>
      <c r="AG761" s="159"/>
    </row>
    <row r="762" spans="1:33" ht="12.6" customHeight="1" x14ac:dyDescent="0.25">
      <c r="A762" s="104">
        <v>493</v>
      </c>
      <c r="B762" s="102">
        <v>493057163</v>
      </c>
      <c r="C762" s="103" t="s">
        <v>540</v>
      </c>
      <c r="D762" s="104">
        <v>57</v>
      </c>
      <c r="E762" s="103" t="s">
        <v>89</v>
      </c>
      <c r="F762" s="104">
        <v>163</v>
      </c>
      <c r="G762" s="161" t="s">
        <v>195</v>
      </c>
      <c r="H762" s="152"/>
      <c r="I762" s="153">
        <v>15437</v>
      </c>
      <c r="J762" s="153">
        <v>12</v>
      </c>
      <c r="K762" s="153">
        <v>0</v>
      </c>
      <c r="L762" s="153">
        <v>937.65</v>
      </c>
      <c r="M762" s="153">
        <v>16386.650000000001</v>
      </c>
      <c r="N762" s="152"/>
      <c r="O762" s="154">
        <v>10</v>
      </c>
      <c r="P762" s="155">
        <v>153770</v>
      </c>
      <c r="Q762" s="155">
        <v>0</v>
      </c>
      <c r="R762" s="155">
        <v>0</v>
      </c>
      <c r="S762" s="155">
        <v>9330</v>
      </c>
      <c r="T762" s="112">
        <v>163110</v>
      </c>
      <c r="U762" s="156"/>
      <c r="V762" s="157">
        <v>4.6296296296296294E-2</v>
      </c>
      <c r="W762" s="155">
        <v>0</v>
      </c>
      <c r="X762" s="155">
        <v>0.09</v>
      </c>
      <c r="Y762" s="155">
        <v>9.6888938887288042E-2</v>
      </c>
      <c r="Z762" s="155">
        <v>0</v>
      </c>
      <c r="AA762" s="158"/>
      <c r="AB762" s="157">
        <v>0</v>
      </c>
      <c r="AC762" s="157">
        <v>0</v>
      </c>
      <c r="AD762" s="155">
        <v>0</v>
      </c>
      <c r="AE762" s="155">
        <v>0</v>
      </c>
      <c r="AF762" s="155">
        <v>0</v>
      </c>
      <c r="AG762" s="159"/>
    </row>
    <row r="763" spans="1:33" ht="12.6" customHeight="1" x14ac:dyDescent="0.25">
      <c r="A763" s="104">
        <v>493</v>
      </c>
      <c r="B763" s="102">
        <v>493057165</v>
      </c>
      <c r="C763" s="103" t="s">
        <v>540</v>
      </c>
      <c r="D763" s="104">
        <v>57</v>
      </c>
      <c r="E763" s="103" t="s">
        <v>89</v>
      </c>
      <c r="F763" s="104">
        <v>165</v>
      </c>
      <c r="G763" s="161" t="s">
        <v>197</v>
      </c>
      <c r="H763" s="152"/>
      <c r="I763" s="153">
        <v>13248</v>
      </c>
      <c r="J763" s="153">
        <v>260</v>
      </c>
      <c r="K763" s="153">
        <v>0</v>
      </c>
      <c r="L763" s="153">
        <v>937.65</v>
      </c>
      <c r="M763" s="153">
        <v>14445.65</v>
      </c>
      <c r="N763" s="152"/>
      <c r="O763" s="154">
        <v>5</v>
      </c>
      <c r="P763" s="155">
        <v>67225</v>
      </c>
      <c r="Q763" s="155">
        <v>0</v>
      </c>
      <c r="R763" s="155">
        <v>0</v>
      </c>
      <c r="S763" s="155">
        <v>4665</v>
      </c>
      <c r="T763" s="112">
        <v>71895</v>
      </c>
      <c r="U763" s="156"/>
      <c r="V763" s="157">
        <v>2.3148148148148147E-2</v>
      </c>
      <c r="W763" s="155">
        <v>0</v>
      </c>
      <c r="X763" s="155">
        <v>0.09</v>
      </c>
      <c r="Y763" s="155">
        <v>0.10084258620050031</v>
      </c>
      <c r="Z763" s="155">
        <v>0</v>
      </c>
      <c r="AA763" s="158"/>
      <c r="AB763" s="157">
        <v>0</v>
      </c>
      <c r="AC763" s="157">
        <v>0</v>
      </c>
      <c r="AD763" s="155">
        <v>0</v>
      </c>
      <c r="AE763" s="155">
        <v>0</v>
      </c>
      <c r="AF763" s="155">
        <v>0</v>
      </c>
      <c r="AG763" s="159"/>
    </row>
    <row r="764" spans="1:33" ht="12.6" customHeight="1" x14ac:dyDescent="0.25">
      <c r="A764" s="104">
        <v>493</v>
      </c>
      <c r="B764" s="102">
        <v>493057176</v>
      </c>
      <c r="C764" s="103" t="s">
        <v>540</v>
      </c>
      <c r="D764" s="104">
        <v>57</v>
      </c>
      <c r="E764" s="103" t="s">
        <v>89</v>
      </c>
      <c r="F764" s="104">
        <v>176</v>
      </c>
      <c r="G764" s="161" t="s">
        <v>208</v>
      </c>
      <c r="H764" s="152"/>
      <c r="I764" s="153">
        <v>15618</v>
      </c>
      <c r="J764" s="153">
        <v>5593</v>
      </c>
      <c r="K764" s="153">
        <v>0</v>
      </c>
      <c r="L764" s="153">
        <v>937.65</v>
      </c>
      <c r="M764" s="153">
        <v>22148.65</v>
      </c>
      <c r="N764" s="152"/>
      <c r="O764" s="154">
        <v>3</v>
      </c>
      <c r="P764" s="155">
        <v>63339</v>
      </c>
      <c r="Q764" s="155">
        <v>0</v>
      </c>
      <c r="R764" s="155">
        <v>0</v>
      </c>
      <c r="S764" s="155">
        <v>2799</v>
      </c>
      <c r="T764" s="112">
        <v>66141</v>
      </c>
      <c r="U764" s="156"/>
      <c r="V764" s="157">
        <v>1.3888888888888888E-2</v>
      </c>
      <c r="W764" s="155">
        <v>0</v>
      </c>
      <c r="X764" s="155">
        <v>0.09</v>
      </c>
      <c r="Y764" s="155">
        <v>8.9950729305397215E-2</v>
      </c>
      <c r="Z764" s="155">
        <v>0</v>
      </c>
      <c r="AA764" s="158"/>
      <c r="AB764" s="157">
        <v>0</v>
      </c>
      <c r="AC764" s="157">
        <v>0</v>
      </c>
      <c r="AD764" s="155">
        <v>0</v>
      </c>
      <c r="AE764" s="155">
        <v>0</v>
      </c>
      <c r="AF764" s="155">
        <v>0</v>
      </c>
      <c r="AG764" s="159"/>
    </row>
    <row r="765" spans="1:33" ht="12.6" customHeight="1" x14ac:dyDescent="0.25">
      <c r="A765" s="104">
        <v>493</v>
      </c>
      <c r="B765" s="102">
        <v>493057229</v>
      </c>
      <c r="C765" s="103" t="s">
        <v>540</v>
      </c>
      <c r="D765" s="104">
        <v>57</v>
      </c>
      <c r="E765" s="103" t="s">
        <v>89</v>
      </c>
      <c r="F765" s="104">
        <v>229</v>
      </c>
      <c r="G765" s="161" t="s">
        <v>261</v>
      </c>
      <c r="H765" s="152"/>
      <c r="I765" s="153">
        <v>11726.721266519022</v>
      </c>
      <c r="J765" s="153">
        <v>2041</v>
      </c>
      <c r="K765" s="153">
        <v>0</v>
      </c>
      <c r="L765" s="153">
        <v>937.65</v>
      </c>
      <c r="M765" s="153">
        <v>14705.371266519021</v>
      </c>
      <c r="N765" s="152"/>
      <c r="O765" s="154">
        <v>1</v>
      </c>
      <c r="P765" s="155">
        <v>13704</v>
      </c>
      <c r="Q765" s="155">
        <v>0</v>
      </c>
      <c r="R765" s="155">
        <v>0</v>
      </c>
      <c r="S765" s="155">
        <v>933</v>
      </c>
      <c r="T765" s="112">
        <v>14638</v>
      </c>
      <c r="U765" s="156"/>
      <c r="V765" s="157">
        <v>4.6296296296296294E-3</v>
      </c>
      <c r="W765" s="155">
        <v>0</v>
      </c>
      <c r="X765" s="155">
        <v>0.09</v>
      </c>
      <c r="Y765" s="155">
        <v>1.0047342429049524E-2</v>
      </c>
      <c r="Z765" s="155">
        <v>0</v>
      </c>
      <c r="AA765" s="158"/>
      <c r="AB765" s="157">
        <v>0</v>
      </c>
      <c r="AC765" s="157">
        <v>0</v>
      </c>
      <c r="AD765" s="155">
        <v>0</v>
      </c>
      <c r="AE765" s="155">
        <v>0</v>
      </c>
      <c r="AF765" s="155">
        <v>0</v>
      </c>
      <c r="AG765" s="159"/>
    </row>
    <row r="766" spans="1:33" ht="12.6" customHeight="1" x14ac:dyDescent="0.25">
      <c r="A766" s="104">
        <v>493</v>
      </c>
      <c r="B766" s="102">
        <v>493057248</v>
      </c>
      <c r="C766" s="103" t="s">
        <v>540</v>
      </c>
      <c r="D766" s="104">
        <v>57</v>
      </c>
      <c r="E766" s="103" t="s">
        <v>89</v>
      </c>
      <c r="F766" s="104">
        <v>248</v>
      </c>
      <c r="G766" s="161" t="s">
        <v>280</v>
      </c>
      <c r="H766" s="152"/>
      <c r="I766" s="153">
        <v>15052</v>
      </c>
      <c r="J766" s="153">
        <v>929</v>
      </c>
      <c r="K766" s="153">
        <v>0</v>
      </c>
      <c r="L766" s="153">
        <v>937.65</v>
      </c>
      <c r="M766" s="153">
        <v>16918.650000000001</v>
      </c>
      <c r="N766" s="152"/>
      <c r="O766" s="154">
        <v>23</v>
      </c>
      <c r="P766" s="155">
        <v>365861</v>
      </c>
      <c r="Q766" s="155">
        <v>0</v>
      </c>
      <c r="R766" s="155">
        <v>0</v>
      </c>
      <c r="S766" s="155">
        <v>21459</v>
      </c>
      <c r="T766" s="112">
        <v>387343</v>
      </c>
      <c r="U766" s="156"/>
      <c r="V766" s="157">
        <v>0.10648148148148143</v>
      </c>
      <c r="W766" s="155">
        <v>0</v>
      </c>
      <c r="X766" s="155">
        <v>0.09</v>
      </c>
      <c r="Y766" s="155">
        <v>5.0541256721514598E-2</v>
      </c>
      <c r="Z766" s="155">
        <v>0</v>
      </c>
      <c r="AA766" s="158"/>
      <c r="AB766" s="157">
        <v>0</v>
      </c>
      <c r="AC766" s="157">
        <v>0</v>
      </c>
      <c r="AD766" s="155">
        <v>0</v>
      </c>
      <c r="AE766" s="155">
        <v>0</v>
      </c>
      <c r="AF766" s="155">
        <v>0</v>
      </c>
      <c r="AG766" s="159"/>
    </row>
    <row r="767" spans="1:33" ht="12.6" customHeight="1" x14ac:dyDescent="0.25">
      <c r="A767" s="104">
        <v>493</v>
      </c>
      <c r="B767" s="102">
        <v>493057262</v>
      </c>
      <c r="C767" s="103" t="s">
        <v>540</v>
      </c>
      <c r="D767" s="104">
        <v>57</v>
      </c>
      <c r="E767" s="103" t="s">
        <v>89</v>
      </c>
      <c r="F767" s="104">
        <v>262</v>
      </c>
      <c r="G767" s="161" t="s">
        <v>294</v>
      </c>
      <c r="H767" s="152"/>
      <c r="I767" s="153">
        <v>17534</v>
      </c>
      <c r="J767" s="153">
        <v>6607</v>
      </c>
      <c r="K767" s="153">
        <v>0</v>
      </c>
      <c r="L767" s="153">
        <v>937.65</v>
      </c>
      <c r="M767" s="153">
        <v>25078.65</v>
      </c>
      <c r="N767" s="152"/>
      <c r="O767" s="154">
        <v>3</v>
      </c>
      <c r="P767" s="155">
        <v>72087</v>
      </c>
      <c r="Q767" s="155">
        <v>0</v>
      </c>
      <c r="R767" s="155">
        <v>0</v>
      </c>
      <c r="S767" s="155">
        <v>2799</v>
      </c>
      <c r="T767" s="112">
        <v>74889</v>
      </c>
      <c r="U767" s="156"/>
      <c r="V767" s="157">
        <v>1.3888888888888888E-2</v>
      </c>
      <c r="W767" s="155">
        <v>0</v>
      </c>
      <c r="X767" s="155">
        <v>0.09</v>
      </c>
      <c r="Y767" s="155">
        <v>7.200942321816918E-2</v>
      </c>
      <c r="Z767" s="155">
        <v>0</v>
      </c>
      <c r="AA767" s="158"/>
      <c r="AB767" s="157">
        <v>0</v>
      </c>
      <c r="AC767" s="157">
        <v>0</v>
      </c>
      <c r="AD767" s="155">
        <v>0</v>
      </c>
      <c r="AE767" s="155">
        <v>0</v>
      </c>
      <c r="AF767" s="155">
        <v>0</v>
      </c>
      <c r="AG767" s="159"/>
    </row>
    <row r="768" spans="1:33" ht="12.6" customHeight="1" x14ac:dyDescent="0.25">
      <c r="A768" s="104">
        <v>493</v>
      </c>
      <c r="B768" s="102">
        <v>493057274</v>
      </c>
      <c r="C768" s="103" t="s">
        <v>540</v>
      </c>
      <c r="D768" s="104">
        <v>57</v>
      </c>
      <c r="E768" s="103" t="s">
        <v>89</v>
      </c>
      <c r="F768" s="104">
        <v>274</v>
      </c>
      <c r="G768" s="161" t="s">
        <v>306</v>
      </c>
      <c r="H768" s="152"/>
      <c r="I768" s="153">
        <v>15618</v>
      </c>
      <c r="J768" s="153">
        <v>7348</v>
      </c>
      <c r="K768" s="153">
        <v>0</v>
      </c>
      <c r="L768" s="153">
        <v>937.65</v>
      </c>
      <c r="M768" s="153">
        <v>23903.65</v>
      </c>
      <c r="N768" s="152"/>
      <c r="O768" s="154">
        <v>2</v>
      </c>
      <c r="P768" s="155">
        <v>45720</v>
      </c>
      <c r="Q768" s="155">
        <v>0</v>
      </c>
      <c r="R768" s="155">
        <v>0</v>
      </c>
      <c r="S768" s="155">
        <v>1866</v>
      </c>
      <c r="T768" s="112">
        <v>47588</v>
      </c>
      <c r="U768" s="156"/>
      <c r="V768" s="157">
        <v>9.2592592592592587E-3</v>
      </c>
      <c r="W768" s="155">
        <v>0</v>
      </c>
      <c r="X768" s="155">
        <v>0.09</v>
      </c>
      <c r="Y768" s="155">
        <v>7.2053455425963336E-2</v>
      </c>
      <c r="Z768" s="155">
        <v>0</v>
      </c>
      <c r="AA768" s="158"/>
      <c r="AB768" s="157">
        <v>0</v>
      </c>
      <c r="AC768" s="157">
        <v>0</v>
      </c>
      <c r="AD768" s="155">
        <v>0</v>
      </c>
      <c r="AE768" s="155">
        <v>0</v>
      </c>
      <c r="AF768" s="155">
        <v>0</v>
      </c>
      <c r="AG768" s="159"/>
    </row>
    <row r="769" spans="1:33" ht="12.6" customHeight="1" x14ac:dyDescent="0.25">
      <c r="A769" s="104">
        <v>494</v>
      </c>
      <c r="B769" s="102">
        <v>494093035</v>
      </c>
      <c r="C769" s="103" t="s">
        <v>541</v>
      </c>
      <c r="D769" s="104">
        <v>93</v>
      </c>
      <c r="E769" s="103" t="s">
        <v>125</v>
      </c>
      <c r="F769" s="104">
        <v>35</v>
      </c>
      <c r="G769" s="161" t="s">
        <v>67</v>
      </c>
      <c r="H769" s="152"/>
      <c r="I769" s="153">
        <v>12840</v>
      </c>
      <c r="J769" s="153">
        <v>4606</v>
      </c>
      <c r="K769" s="153">
        <v>0</v>
      </c>
      <c r="L769" s="153">
        <v>937.65</v>
      </c>
      <c r="M769" s="153">
        <v>18383.650000000001</v>
      </c>
      <c r="N769" s="152"/>
      <c r="O769" s="154">
        <v>4</v>
      </c>
      <c r="P769" s="155">
        <v>68640</v>
      </c>
      <c r="Q769" s="155">
        <v>0</v>
      </c>
      <c r="R769" s="155">
        <v>0</v>
      </c>
      <c r="S769" s="155">
        <v>3688</v>
      </c>
      <c r="T769" s="112">
        <v>72332</v>
      </c>
      <c r="U769" s="156"/>
      <c r="V769" s="157">
        <v>6.5573770491803282E-2</v>
      </c>
      <c r="W769" s="155">
        <v>0</v>
      </c>
      <c r="X769" s="155">
        <v>0.09</v>
      </c>
      <c r="Y769" s="155">
        <v>0.15529279493918327</v>
      </c>
      <c r="Z769" s="155">
        <v>0</v>
      </c>
      <c r="AA769" s="158"/>
      <c r="AB769" s="157">
        <v>3</v>
      </c>
      <c r="AC769" s="157">
        <v>0</v>
      </c>
      <c r="AD769" s="155">
        <v>0</v>
      </c>
      <c r="AE769" s="155">
        <v>0</v>
      </c>
      <c r="AF769" s="155">
        <v>0</v>
      </c>
      <c r="AG769" s="159"/>
    </row>
    <row r="770" spans="1:33" ht="12.6" customHeight="1" x14ac:dyDescent="0.25">
      <c r="A770" s="104">
        <v>494</v>
      </c>
      <c r="B770" s="102">
        <v>494093049</v>
      </c>
      <c r="C770" s="103" t="s">
        <v>541</v>
      </c>
      <c r="D770" s="104">
        <v>93</v>
      </c>
      <c r="E770" s="103" t="s">
        <v>125</v>
      </c>
      <c r="F770" s="104">
        <v>49</v>
      </c>
      <c r="G770" s="161" t="s">
        <v>81</v>
      </c>
      <c r="H770" s="152"/>
      <c r="I770" s="153">
        <v>12835.73758161946</v>
      </c>
      <c r="J770" s="153">
        <v>15462</v>
      </c>
      <c r="K770" s="153">
        <v>0</v>
      </c>
      <c r="L770" s="153">
        <v>937.65</v>
      </c>
      <c r="M770" s="153">
        <v>29235.387581619463</v>
      </c>
      <c r="N770" s="152"/>
      <c r="O770" s="154">
        <v>1</v>
      </c>
      <c r="P770" s="155">
        <v>27834</v>
      </c>
      <c r="Q770" s="155">
        <v>0</v>
      </c>
      <c r="R770" s="155">
        <v>0</v>
      </c>
      <c r="S770" s="155">
        <v>922</v>
      </c>
      <c r="T770" s="112">
        <v>28757</v>
      </c>
      <c r="U770" s="156"/>
      <c r="V770" s="157">
        <v>1.6393442622950821E-2</v>
      </c>
      <c r="W770" s="155">
        <v>0</v>
      </c>
      <c r="X770" s="155">
        <v>0.09</v>
      </c>
      <c r="Y770" s="155">
        <v>7.1354825869973451E-2</v>
      </c>
      <c r="Z770" s="155">
        <v>0</v>
      </c>
      <c r="AA770" s="158"/>
      <c r="AB770" s="157">
        <v>0</v>
      </c>
      <c r="AC770" s="157">
        <v>0</v>
      </c>
      <c r="AD770" s="155">
        <v>0</v>
      </c>
      <c r="AE770" s="155">
        <v>0</v>
      </c>
      <c r="AF770" s="155">
        <v>0</v>
      </c>
      <c r="AG770" s="159"/>
    </row>
    <row r="771" spans="1:33" ht="12.6" customHeight="1" x14ac:dyDescent="0.25">
      <c r="A771" s="104">
        <v>494</v>
      </c>
      <c r="B771" s="102">
        <v>494093056</v>
      </c>
      <c r="C771" s="103" t="s">
        <v>541</v>
      </c>
      <c r="D771" s="104">
        <v>93</v>
      </c>
      <c r="E771" s="103" t="s">
        <v>125</v>
      </c>
      <c r="F771" s="104">
        <v>56</v>
      </c>
      <c r="G771" s="161" t="s">
        <v>88</v>
      </c>
      <c r="H771" s="152"/>
      <c r="I771" s="153">
        <v>11375</v>
      </c>
      <c r="J771" s="153">
        <v>3862</v>
      </c>
      <c r="K771" s="153">
        <v>0</v>
      </c>
      <c r="L771" s="153">
        <v>937.65</v>
      </c>
      <c r="M771" s="153">
        <v>16174.65</v>
      </c>
      <c r="N771" s="152"/>
      <c r="O771" s="154">
        <v>2</v>
      </c>
      <c r="P771" s="155">
        <v>29974</v>
      </c>
      <c r="Q771" s="155">
        <v>0</v>
      </c>
      <c r="R771" s="155">
        <v>0</v>
      </c>
      <c r="S771" s="155">
        <v>1844</v>
      </c>
      <c r="T771" s="112">
        <v>31820</v>
      </c>
      <c r="U771" s="156"/>
      <c r="V771" s="157">
        <v>3.2786885245901641E-2</v>
      </c>
      <c r="W771" s="155">
        <v>0</v>
      </c>
      <c r="X771" s="155">
        <v>0.09</v>
      </c>
      <c r="Y771" s="155">
        <v>1.9310171872510398E-2</v>
      </c>
      <c r="Z771" s="155">
        <v>0</v>
      </c>
      <c r="AA771" s="158"/>
      <c r="AB771" s="157">
        <v>2</v>
      </c>
      <c r="AC771" s="157">
        <v>0</v>
      </c>
      <c r="AD771" s="155">
        <v>0</v>
      </c>
      <c r="AE771" s="155">
        <v>0</v>
      </c>
      <c r="AF771" s="155">
        <v>0</v>
      </c>
      <c r="AG771" s="159"/>
    </row>
    <row r="772" spans="1:33" ht="12.6" customHeight="1" x14ac:dyDescent="0.25">
      <c r="A772" s="104">
        <v>494</v>
      </c>
      <c r="B772" s="102">
        <v>494093057</v>
      </c>
      <c r="C772" s="103" t="s">
        <v>541</v>
      </c>
      <c r="D772" s="104">
        <v>93</v>
      </c>
      <c r="E772" s="103" t="s">
        <v>125</v>
      </c>
      <c r="F772" s="104">
        <v>57</v>
      </c>
      <c r="G772" s="161" t="s">
        <v>89</v>
      </c>
      <c r="H772" s="152"/>
      <c r="I772" s="153">
        <v>13009</v>
      </c>
      <c r="J772" s="153">
        <v>465</v>
      </c>
      <c r="K772" s="153">
        <v>0</v>
      </c>
      <c r="L772" s="153">
        <v>937.65</v>
      </c>
      <c r="M772" s="153">
        <v>14411.65</v>
      </c>
      <c r="N772" s="152"/>
      <c r="O772" s="154">
        <v>79</v>
      </c>
      <c r="P772" s="155">
        <v>1046987</v>
      </c>
      <c r="Q772" s="155">
        <v>0</v>
      </c>
      <c r="R772" s="155">
        <v>0</v>
      </c>
      <c r="S772" s="155">
        <v>72838</v>
      </c>
      <c r="T772" s="112">
        <v>1119904</v>
      </c>
      <c r="U772" s="156"/>
      <c r="V772" s="157">
        <v>1.2950819672131157</v>
      </c>
      <c r="W772" s="155">
        <v>0</v>
      </c>
      <c r="X772" s="155">
        <v>0.09</v>
      </c>
      <c r="Y772" s="155">
        <v>0.13343791558770274</v>
      </c>
      <c r="Z772" s="155">
        <v>0</v>
      </c>
      <c r="AA772" s="158"/>
      <c r="AB772" s="157">
        <v>29</v>
      </c>
      <c r="AC772" s="157">
        <v>0</v>
      </c>
      <c r="AD772" s="155">
        <v>0</v>
      </c>
      <c r="AE772" s="155">
        <v>0</v>
      </c>
      <c r="AF772" s="155">
        <v>0</v>
      </c>
      <c r="AG772" s="159"/>
    </row>
    <row r="773" spans="1:33" ht="12.6" customHeight="1" x14ac:dyDescent="0.25">
      <c r="A773" s="104">
        <v>494</v>
      </c>
      <c r="B773" s="102">
        <v>494093071</v>
      </c>
      <c r="C773" s="103" t="s">
        <v>541</v>
      </c>
      <c r="D773" s="104">
        <v>93</v>
      </c>
      <c r="E773" s="103" t="s">
        <v>125</v>
      </c>
      <c r="F773" s="104">
        <v>71</v>
      </c>
      <c r="G773" s="161" t="s">
        <v>103</v>
      </c>
      <c r="H773" s="152"/>
      <c r="I773" s="153">
        <v>10467.592438273588</v>
      </c>
      <c r="J773" s="153">
        <v>4844</v>
      </c>
      <c r="K773" s="153">
        <v>0</v>
      </c>
      <c r="L773" s="153">
        <v>937.65</v>
      </c>
      <c r="M773" s="153">
        <v>16249.242438273588</v>
      </c>
      <c r="N773" s="152"/>
      <c r="O773" s="154">
        <v>2</v>
      </c>
      <c r="P773" s="155">
        <v>30122</v>
      </c>
      <c r="Q773" s="155">
        <v>0</v>
      </c>
      <c r="R773" s="155">
        <v>0</v>
      </c>
      <c r="S773" s="155">
        <v>1844</v>
      </c>
      <c r="T773" s="112">
        <v>31968</v>
      </c>
      <c r="U773" s="156"/>
      <c r="V773" s="157">
        <v>3.2786885245901641E-2</v>
      </c>
      <c r="W773" s="155">
        <v>0</v>
      </c>
      <c r="X773" s="155">
        <v>0.09</v>
      </c>
      <c r="Y773" s="155">
        <v>2.7639370944965726E-3</v>
      </c>
      <c r="Z773" s="155">
        <v>0</v>
      </c>
      <c r="AA773" s="158"/>
      <c r="AB773" s="157">
        <v>1</v>
      </c>
      <c r="AC773" s="157">
        <v>0</v>
      </c>
      <c r="AD773" s="155">
        <v>0</v>
      </c>
      <c r="AE773" s="155">
        <v>0</v>
      </c>
      <c r="AF773" s="155">
        <v>0</v>
      </c>
      <c r="AG773" s="159"/>
    </row>
    <row r="774" spans="1:33" ht="12.6" customHeight="1" x14ac:dyDescent="0.25">
      <c r="A774" s="104">
        <v>494</v>
      </c>
      <c r="B774" s="102">
        <v>494093093</v>
      </c>
      <c r="C774" s="103" t="s">
        <v>541</v>
      </c>
      <c r="D774" s="104">
        <v>93</v>
      </c>
      <c r="E774" s="103" t="s">
        <v>125</v>
      </c>
      <c r="F774" s="104">
        <v>93</v>
      </c>
      <c r="G774" s="161" t="s">
        <v>125</v>
      </c>
      <c r="H774" s="152"/>
      <c r="I774" s="153">
        <v>12513</v>
      </c>
      <c r="J774" s="153">
        <v>501</v>
      </c>
      <c r="K774" s="153">
        <v>0</v>
      </c>
      <c r="L774" s="153">
        <v>937.65</v>
      </c>
      <c r="M774" s="153">
        <v>13951.65</v>
      </c>
      <c r="N774" s="152"/>
      <c r="O774" s="154">
        <v>328</v>
      </c>
      <c r="P774" s="155">
        <v>4198728</v>
      </c>
      <c r="Q774" s="155">
        <v>0</v>
      </c>
      <c r="R774" s="155">
        <v>0</v>
      </c>
      <c r="S774" s="155">
        <v>302416</v>
      </c>
      <c r="T774" s="112">
        <v>4501472</v>
      </c>
      <c r="U774" s="156"/>
      <c r="V774" s="157">
        <v>5.3770491803278286</v>
      </c>
      <c r="W774" s="155">
        <v>0</v>
      </c>
      <c r="X774" s="155">
        <v>0.09</v>
      </c>
      <c r="Y774" s="155">
        <v>7.5367734393470748E-2</v>
      </c>
      <c r="Z774" s="155">
        <v>0</v>
      </c>
      <c r="AA774" s="158"/>
      <c r="AB774" s="157">
        <v>210</v>
      </c>
      <c r="AC774" s="157">
        <v>0</v>
      </c>
      <c r="AD774" s="155">
        <v>0</v>
      </c>
      <c r="AE774" s="155">
        <v>0</v>
      </c>
      <c r="AF774" s="155">
        <v>0</v>
      </c>
      <c r="AG774" s="159"/>
    </row>
    <row r="775" spans="1:33" ht="12.6" customHeight="1" x14ac:dyDescent="0.25">
      <c r="A775" s="104">
        <v>494</v>
      </c>
      <c r="B775" s="102">
        <v>494093128</v>
      </c>
      <c r="C775" s="103" t="s">
        <v>541</v>
      </c>
      <c r="D775" s="104">
        <v>93</v>
      </c>
      <c r="E775" s="103" t="s">
        <v>125</v>
      </c>
      <c r="F775" s="104">
        <v>128</v>
      </c>
      <c r="G775" s="161" t="s">
        <v>160</v>
      </c>
      <c r="H775" s="152"/>
      <c r="I775" s="153">
        <v>9452</v>
      </c>
      <c r="J775" s="153">
        <v>688</v>
      </c>
      <c r="K775" s="153">
        <v>0</v>
      </c>
      <c r="L775" s="153">
        <v>937.65</v>
      </c>
      <c r="M775" s="153">
        <v>11077.65</v>
      </c>
      <c r="N775" s="152"/>
      <c r="O775" s="154">
        <v>1</v>
      </c>
      <c r="P775" s="155">
        <v>9974</v>
      </c>
      <c r="Q775" s="155">
        <v>0</v>
      </c>
      <c r="R775" s="155">
        <v>0</v>
      </c>
      <c r="S775" s="155">
        <v>922</v>
      </c>
      <c r="T775" s="112">
        <v>10897</v>
      </c>
      <c r="U775" s="156"/>
      <c r="V775" s="157">
        <v>1.6393442622950821E-2</v>
      </c>
      <c r="W775" s="155">
        <v>0</v>
      </c>
      <c r="X775" s="155">
        <v>0.09</v>
      </c>
      <c r="Y775" s="155">
        <v>3.6120867349133799E-2</v>
      </c>
      <c r="Z775" s="155">
        <v>0</v>
      </c>
      <c r="AA775" s="158"/>
      <c r="AB775" s="157">
        <v>0</v>
      </c>
      <c r="AC775" s="157">
        <v>0</v>
      </c>
      <c r="AD775" s="155">
        <v>0</v>
      </c>
      <c r="AE775" s="155">
        <v>0</v>
      </c>
      <c r="AF775" s="155">
        <v>0</v>
      </c>
      <c r="AG775" s="159"/>
    </row>
    <row r="776" spans="1:33" ht="12.6" customHeight="1" x14ac:dyDescent="0.25">
      <c r="A776" s="104">
        <v>494</v>
      </c>
      <c r="B776" s="102">
        <v>494093133</v>
      </c>
      <c r="C776" s="103" t="s">
        <v>541</v>
      </c>
      <c r="D776" s="104">
        <v>93</v>
      </c>
      <c r="E776" s="103" t="s">
        <v>125</v>
      </c>
      <c r="F776" s="104">
        <v>133</v>
      </c>
      <c r="G776" s="161" t="s">
        <v>165</v>
      </c>
      <c r="H776" s="152"/>
      <c r="I776" s="153">
        <v>11801.284612904081</v>
      </c>
      <c r="J776" s="153">
        <v>2320</v>
      </c>
      <c r="K776" s="153">
        <v>0</v>
      </c>
      <c r="L776" s="153">
        <v>937.65</v>
      </c>
      <c r="M776" s="153">
        <v>15058.93461290408</v>
      </c>
      <c r="N776" s="152"/>
      <c r="O776" s="154">
        <v>1</v>
      </c>
      <c r="P776" s="155">
        <v>13890</v>
      </c>
      <c r="Q776" s="155">
        <v>0</v>
      </c>
      <c r="R776" s="155">
        <v>0</v>
      </c>
      <c r="S776" s="155">
        <v>922</v>
      </c>
      <c r="T776" s="112">
        <v>14813</v>
      </c>
      <c r="U776" s="156"/>
      <c r="V776" s="157">
        <v>1.6393442622950821E-2</v>
      </c>
      <c r="W776" s="155">
        <v>0</v>
      </c>
      <c r="X776" s="155">
        <v>0.09</v>
      </c>
      <c r="Y776" s="155">
        <v>3.1598145961991744E-2</v>
      </c>
      <c r="Z776" s="155">
        <v>0</v>
      </c>
      <c r="AA776" s="158"/>
      <c r="AB776" s="157">
        <v>0</v>
      </c>
      <c r="AC776" s="157">
        <v>0</v>
      </c>
      <c r="AD776" s="155">
        <v>0</v>
      </c>
      <c r="AE776" s="155">
        <v>0</v>
      </c>
      <c r="AF776" s="155">
        <v>0</v>
      </c>
      <c r="AG776" s="159"/>
    </row>
    <row r="777" spans="1:33" ht="12.6" customHeight="1" x14ac:dyDescent="0.25">
      <c r="A777" s="104">
        <v>494</v>
      </c>
      <c r="B777" s="102">
        <v>494093149</v>
      </c>
      <c r="C777" s="103" t="s">
        <v>541</v>
      </c>
      <c r="D777" s="104">
        <v>93</v>
      </c>
      <c r="E777" s="103" t="s">
        <v>125</v>
      </c>
      <c r="F777" s="104">
        <v>149</v>
      </c>
      <c r="G777" s="161" t="s">
        <v>181</v>
      </c>
      <c r="H777" s="152"/>
      <c r="I777" s="153">
        <v>9452</v>
      </c>
      <c r="J777" s="153">
        <v>8</v>
      </c>
      <c r="K777" s="153">
        <v>0</v>
      </c>
      <c r="L777" s="153">
        <v>937.65</v>
      </c>
      <c r="M777" s="153">
        <v>10397.65</v>
      </c>
      <c r="N777" s="152"/>
      <c r="O777" s="154">
        <v>2</v>
      </c>
      <c r="P777" s="155">
        <v>18610</v>
      </c>
      <c r="Q777" s="155">
        <v>0</v>
      </c>
      <c r="R777" s="155">
        <v>0</v>
      </c>
      <c r="S777" s="155">
        <v>1844</v>
      </c>
      <c r="T777" s="112">
        <v>20456</v>
      </c>
      <c r="U777" s="156"/>
      <c r="V777" s="157">
        <v>3.2786885245901641E-2</v>
      </c>
      <c r="W777" s="155">
        <v>0</v>
      </c>
      <c r="X777" s="155">
        <v>0.09</v>
      </c>
      <c r="Y777" s="155">
        <v>0.11633765704967486</v>
      </c>
      <c r="Z777" s="155">
        <v>0</v>
      </c>
      <c r="AA777" s="158"/>
      <c r="AB777" s="157">
        <v>2</v>
      </c>
      <c r="AC777" s="157">
        <v>0</v>
      </c>
      <c r="AD777" s="155">
        <v>0</v>
      </c>
      <c r="AE777" s="155">
        <v>0</v>
      </c>
      <c r="AF777" s="155">
        <v>0</v>
      </c>
      <c r="AG777" s="159"/>
    </row>
    <row r="778" spans="1:33" ht="12.6" customHeight="1" x14ac:dyDescent="0.25">
      <c r="A778" s="104">
        <v>494</v>
      </c>
      <c r="B778" s="102">
        <v>494093163</v>
      </c>
      <c r="C778" s="103" t="s">
        <v>541</v>
      </c>
      <c r="D778" s="104">
        <v>93</v>
      </c>
      <c r="E778" s="103" t="s">
        <v>125</v>
      </c>
      <c r="F778" s="104">
        <v>163</v>
      </c>
      <c r="G778" s="161" t="s">
        <v>195</v>
      </c>
      <c r="H778" s="152"/>
      <c r="I778" s="153">
        <v>11837</v>
      </c>
      <c r="J778" s="153">
        <v>9</v>
      </c>
      <c r="K778" s="153">
        <v>0</v>
      </c>
      <c r="L778" s="153">
        <v>937.65</v>
      </c>
      <c r="M778" s="153">
        <v>12783.65</v>
      </c>
      <c r="N778" s="152"/>
      <c r="O778" s="154">
        <v>10</v>
      </c>
      <c r="P778" s="155">
        <v>116520</v>
      </c>
      <c r="Q778" s="155">
        <v>0</v>
      </c>
      <c r="R778" s="155">
        <v>0</v>
      </c>
      <c r="S778" s="155">
        <v>9220</v>
      </c>
      <c r="T778" s="112">
        <v>125750</v>
      </c>
      <c r="U778" s="156"/>
      <c r="V778" s="157">
        <v>0.16393442622950818</v>
      </c>
      <c r="W778" s="155">
        <v>0</v>
      </c>
      <c r="X778" s="155">
        <v>0.09</v>
      </c>
      <c r="Y778" s="155">
        <v>9.6888938887288042E-2</v>
      </c>
      <c r="Z778" s="155">
        <v>0</v>
      </c>
      <c r="AA778" s="158"/>
      <c r="AB778" s="157">
        <v>7</v>
      </c>
      <c r="AC778" s="157">
        <v>2.2873587194875897</v>
      </c>
      <c r="AD778" s="155">
        <v>29239</v>
      </c>
      <c r="AE778" s="155">
        <v>0</v>
      </c>
      <c r="AF778" s="155">
        <v>0</v>
      </c>
      <c r="AG778" s="159"/>
    </row>
    <row r="779" spans="1:33" ht="12.6" customHeight="1" x14ac:dyDescent="0.25">
      <c r="A779" s="104">
        <v>494</v>
      </c>
      <c r="B779" s="102">
        <v>494093165</v>
      </c>
      <c r="C779" s="103" t="s">
        <v>541</v>
      </c>
      <c r="D779" s="104">
        <v>93</v>
      </c>
      <c r="E779" s="103" t="s">
        <v>125</v>
      </c>
      <c r="F779" s="104">
        <v>165</v>
      </c>
      <c r="G779" s="161" t="s">
        <v>197</v>
      </c>
      <c r="H779" s="152"/>
      <c r="I779" s="153">
        <v>13612</v>
      </c>
      <c r="J779" s="153">
        <v>267</v>
      </c>
      <c r="K779" s="153">
        <v>0</v>
      </c>
      <c r="L779" s="153">
        <v>937.65</v>
      </c>
      <c r="M779" s="153">
        <v>14816.65</v>
      </c>
      <c r="N779" s="152"/>
      <c r="O779" s="154">
        <v>63</v>
      </c>
      <c r="P779" s="155">
        <v>860013</v>
      </c>
      <c r="Q779" s="155">
        <v>0</v>
      </c>
      <c r="R779" s="155">
        <v>0</v>
      </c>
      <c r="S779" s="155">
        <v>58086</v>
      </c>
      <c r="T779" s="112">
        <v>918162</v>
      </c>
      <c r="U779" s="156"/>
      <c r="V779" s="157">
        <v>1.0327868852459023</v>
      </c>
      <c r="W779" s="155">
        <v>0</v>
      </c>
      <c r="X779" s="155">
        <v>0.09</v>
      </c>
      <c r="Y779" s="155">
        <v>0.10084258620050031</v>
      </c>
      <c r="Z779" s="155">
        <v>0</v>
      </c>
      <c r="AA779" s="158"/>
      <c r="AB779" s="157">
        <v>38</v>
      </c>
      <c r="AC779" s="157">
        <v>2.8060199718979351</v>
      </c>
      <c r="AD779" s="155">
        <v>41572</v>
      </c>
      <c r="AE779" s="155">
        <v>0</v>
      </c>
      <c r="AF779" s="155">
        <v>0</v>
      </c>
      <c r="AG779" s="159"/>
    </row>
    <row r="780" spans="1:33" ht="12.6" customHeight="1" x14ac:dyDescent="0.25">
      <c r="A780" s="104">
        <v>494</v>
      </c>
      <c r="B780" s="102">
        <v>494093176</v>
      </c>
      <c r="C780" s="103" t="s">
        <v>541</v>
      </c>
      <c r="D780" s="104">
        <v>93</v>
      </c>
      <c r="E780" s="103" t="s">
        <v>125</v>
      </c>
      <c r="F780" s="104">
        <v>176</v>
      </c>
      <c r="G780" s="161" t="s">
        <v>208</v>
      </c>
      <c r="H780" s="152"/>
      <c r="I780" s="153">
        <v>14041</v>
      </c>
      <c r="J780" s="153">
        <v>5029</v>
      </c>
      <c r="K780" s="153">
        <v>0</v>
      </c>
      <c r="L780" s="153">
        <v>937.65</v>
      </c>
      <c r="M780" s="153">
        <v>20007.650000000001</v>
      </c>
      <c r="N780" s="152"/>
      <c r="O780" s="154">
        <v>5</v>
      </c>
      <c r="P780" s="155">
        <v>93785</v>
      </c>
      <c r="Q780" s="155">
        <v>0</v>
      </c>
      <c r="R780" s="155">
        <v>0</v>
      </c>
      <c r="S780" s="155">
        <v>4610</v>
      </c>
      <c r="T780" s="112">
        <v>98400</v>
      </c>
      <c r="U780" s="156"/>
      <c r="V780" s="157">
        <v>8.1967213114754106E-2</v>
      </c>
      <c r="W780" s="155">
        <v>0</v>
      </c>
      <c r="X780" s="155">
        <v>0.09</v>
      </c>
      <c r="Y780" s="155">
        <v>8.9950729305397215E-2</v>
      </c>
      <c r="Z780" s="155">
        <v>0</v>
      </c>
      <c r="AA780" s="158"/>
      <c r="AB780" s="157">
        <v>3</v>
      </c>
      <c r="AC780" s="157">
        <v>0</v>
      </c>
      <c r="AD780" s="155">
        <v>0</v>
      </c>
      <c r="AE780" s="155">
        <v>0</v>
      </c>
      <c r="AF780" s="155">
        <v>0</v>
      </c>
      <c r="AG780" s="159"/>
    </row>
    <row r="781" spans="1:33" ht="12.6" customHeight="1" x14ac:dyDescent="0.25">
      <c r="A781" s="104">
        <v>494</v>
      </c>
      <c r="B781" s="102">
        <v>494093178</v>
      </c>
      <c r="C781" s="103" t="s">
        <v>541</v>
      </c>
      <c r="D781" s="104">
        <v>93</v>
      </c>
      <c r="E781" s="103" t="s">
        <v>125</v>
      </c>
      <c r="F781" s="104">
        <v>178</v>
      </c>
      <c r="G781" s="161" t="s">
        <v>210</v>
      </c>
      <c r="H781" s="152"/>
      <c r="I781" s="153">
        <v>10938</v>
      </c>
      <c r="J781" s="153">
        <v>1332</v>
      </c>
      <c r="K781" s="153">
        <v>0</v>
      </c>
      <c r="L781" s="153">
        <v>937.65</v>
      </c>
      <c r="M781" s="153">
        <v>13207.65</v>
      </c>
      <c r="N781" s="152"/>
      <c r="O781" s="154">
        <v>2</v>
      </c>
      <c r="P781" s="155">
        <v>24138</v>
      </c>
      <c r="Q781" s="155">
        <v>0</v>
      </c>
      <c r="R781" s="155">
        <v>0</v>
      </c>
      <c r="S781" s="155">
        <v>1844</v>
      </c>
      <c r="T781" s="112">
        <v>25984</v>
      </c>
      <c r="U781" s="156"/>
      <c r="V781" s="157">
        <v>3.2786885245901641E-2</v>
      </c>
      <c r="W781" s="155">
        <v>0</v>
      </c>
      <c r="X781" s="155">
        <v>0.09</v>
      </c>
      <c r="Y781" s="155">
        <v>5.9976205001734263E-2</v>
      </c>
      <c r="Z781" s="155">
        <v>0</v>
      </c>
      <c r="AA781" s="158"/>
      <c r="AB781" s="157">
        <v>2</v>
      </c>
      <c r="AC781" s="157">
        <v>0</v>
      </c>
      <c r="AD781" s="155">
        <v>0</v>
      </c>
      <c r="AE781" s="155">
        <v>0</v>
      </c>
      <c r="AF781" s="155">
        <v>0</v>
      </c>
      <c r="AG781" s="159"/>
    </row>
    <row r="782" spans="1:33" ht="12.6" customHeight="1" x14ac:dyDescent="0.25">
      <c r="A782" s="104">
        <v>494</v>
      </c>
      <c r="B782" s="102">
        <v>494093181</v>
      </c>
      <c r="C782" s="103" t="s">
        <v>541</v>
      </c>
      <c r="D782" s="104">
        <v>93</v>
      </c>
      <c r="E782" s="103" t="s">
        <v>125</v>
      </c>
      <c r="F782" s="104">
        <v>181</v>
      </c>
      <c r="G782" s="161" t="s">
        <v>213</v>
      </c>
      <c r="H782" s="152"/>
      <c r="I782" s="153">
        <v>12072.515470674136</v>
      </c>
      <c r="J782" s="153">
        <v>506</v>
      </c>
      <c r="K782" s="153">
        <v>0</v>
      </c>
      <c r="L782" s="153">
        <v>937.65</v>
      </c>
      <c r="M782" s="153">
        <v>13516.165470674136</v>
      </c>
      <c r="N782" s="152"/>
      <c r="O782" s="154">
        <v>5</v>
      </c>
      <c r="P782" s="155">
        <v>61860</v>
      </c>
      <c r="Q782" s="155">
        <v>0</v>
      </c>
      <c r="R782" s="155">
        <v>0</v>
      </c>
      <c r="S782" s="155">
        <v>4610</v>
      </c>
      <c r="T782" s="112">
        <v>66475</v>
      </c>
      <c r="U782" s="156"/>
      <c r="V782" s="157">
        <v>8.1967213114754106E-2</v>
      </c>
      <c r="W782" s="155">
        <v>0</v>
      </c>
      <c r="X782" s="155">
        <v>0.09</v>
      </c>
      <c r="Y782" s="155">
        <v>1.7767930701945239E-2</v>
      </c>
      <c r="Z782" s="155">
        <v>0</v>
      </c>
      <c r="AA782" s="158"/>
      <c r="AB782" s="157">
        <v>4</v>
      </c>
      <c r="AC782" s="157">
        <v>0</v>
      </c>
      <c r="AD782" s="155">
        <v>0</v>
      </c>
      <c r="AE782" s="155">
        <v>0</v>
      </c>
      <c r="AF782" s="155">
        <v>0</v>
      </c>
      <c r="AG782" s="159"/>
    </row>
    <row r="783" spans="1:33" ht="12.6" customHeight="1" x14ac:dyDescent="0.25">
      <c r="A783" s="104">
        <v>494</v>
      </c>
      <c r="B783" s="102">
        <v>494093229</v>
      </c>
      <c r="C783" s="103" t="s">
        <v>541</v>
      </c>
      <c r="D783" s="104">
        <v>93</v>
      </c>
      <c r="E783" s="103" t="s">
        <v>125</v>
      </c>
      <c r="F783" s="104">
        <v>229</v>
      </c>
      <c r="G783" s="161" t="s">
        <v>261</v>
      </c>
      <c r="H783" s="152"/>
      <c r="I783" s="153">
        <v>11726.721266519022</v>
      </c>
      <c r="J783" s="153">
        <v>2041</v>
      </c>
      <c r="K783" s="153">
        <v>0</v>
      </c>
      <c r="L783" s="153">
        <v>937.65</v>
      </c>
      <c r="M783" s="153">
        <v>14705.371266519021</v>
      </c>
      <c r="N783" s="152"/>
      <c r="O783" s="154">
        <v>4</v>
      </c>
      <c r="P783" s="155">
        <v>54168</v>
      </c>
      <c r="Q783" s="155">
        <v>0</v>
      </c>
      <c r="R783" s="155">
        <v>0</v>
      </c>
      <c r="S783" s="155">
        <v>3688</v>
      </c>
      <c r="T783" s="112">
        <v>57860</v>
      </c>
      <c r="U783" s="156"/>
      <c r="V783" s="157">
        <v>6.5573770491803282E-2</v>
      </c>
      <c r="W783" s="155">
        <v>0</v>
      </c>
      <c r="X783" s="155">
        <v>0.09</v>
      </c>
      <c r="Y783" s="155">
        <v>1.0047342429049524E-2</v>
      </c>
      <c r="Z783" s="155">
        <v>0</v>
      </c>
      <c r="AA783" s="158"/>
      <c r="AB783" s="157">
        <v>4</v>
      </c>
      <c r="AC783" s="157">
        <v>0</v>
      </c>
      <c r="AD783" s="155">
        <v>0</v>
      </c>
      <c r="AE783" s="155">
        <v>0</v>
      </c>
      <c r="AF783" s="155">
        <v>0</v>
      </c>
      <c r="AG783" s="159"/>
    </row>
    <row r="784" spans="1:33" ht="12.6" customHeight="1" x14ac:dyDescent="0.25">
      <c r="A784" s="104">
        <v>494</v>
      </c>
      <c r="B784" s="102">
        <v>494093244</v>
      </c>
      <c r="C784" s="103" t="s">
        <v>541</v>
      </c>
      <c r="D784" s="104">
        <v>93</v>
      </c>
      <c r="E784" s="103" t="s">
        <v>125</v>
      </c>
      <c r="F784" s="104">
        <v>244</v>
      </c>
      <c r="G784" s="161" t="s">
        <v>276</v>
      </c>
      <c r="H784" s="152"/>
      <c r="I784" s="153">
        <v>12517.586445965193</v>
      </c>
      <c r="J784" s="153">
        <v>4667</v>
      </c>
      <c r="K784" s="153">
        <v>0</v>
      </c>
      <c r="L784" s="153">
        <v>937.65</v>
      </c>
      <c r="M784" s="153">
        <v>18122.236445965194</v>
      </c>
      <c r="N784" s="152"/>
      <c r="O784" s="154">
        <v>4</v>
      </c>
      <c r="P784" s="155">
        <v>67612</v>
      </c>
      <c r="Q784" s="155">
        <v>0</v>
      </c>
      <c r="R784" s="155">
        <v>0</v>
      </c>
      <c r="S784" s="155">
        <v>3688</v>
      </c>
      <c r="T784" s="112">
        <v>71304</v>
      </c>
      <c r="U784" s="156"/>
      <c r="V784" s="157">
        <v>6.5573770491803282E-2</v>
      </c>
      <c r="W784" s="155">
        <v>0</v>
      </c>
      <c r="X784" s="155">
        <v>0.09</v>
      </c>
      <c r="Y784" s="155">
        <v>0.11956945299035214</v>
      </c>
      <c r="Z784" s="155">
        <v>0</v>
      </c>
      <c r="AA784" s="158"/>
      <c r="AB784" s="157">
        <v>2</v>
      </c>
      <c r="AC784" s="157">
        <v>1.31691489417694</v>
      </c>
      <c r="AD784" s="155">
        <v>23864</v>
      </c>
      <c r="AE784" s="155">
        <v>0</v>
      </c>
      <c r="AF784" s="155">
        <v>0</v>
      </c>
      <c r="AG784" s="159"/>
    </row>
    <row r="785" spans="1:33" ht="12.6" customHeight="1" x14ac:dyDescent="0.25">
      <c r="A785" s="104">
        <v>494</v>
      </c>
      <c r="B785" s="102">
        <v>494093248</v>
      </c>
      <c r="C785" s="103" t="s">
        <v>541</v>
      </c>
      <c r="D785" s="104">
        <v>93</v>
      </c>
      <c r="E785" s="103" t="s">
        <v>125</v>
      </c>
      <c r="F785" s="104">
        <v>248</v>
      </c>
      <c r="G785" s="161" t="s">
        <v>280</v>
      </c>
      <c r="H785" s="152"/>
      <c r="I785" s="153">
        <v>12622</v>
      </c>
      <c r="J785" s="153">
        <v>779</v>
      </c>
      <c r="K785" s="153">
        <v>0</v>
      </c>
      <c r="L785" s="153">
        <v>937.65</v>
      </c>
      <c r="M785" s="153">
        <v>14338.65</v>
      </c>
      <c r="N785" s="152"/>
      <c r="O785" s="154">
        <v>255</v>
      </c>
      <c r="P785" s="155">
        <v>3361155</v>
      </c>
      <c r="Q785" s="155">
        <v>0</v>
      </c>
      <c r="R785" s="155">
        <v>0</v>
      </c>
      <c r="S785" s="155">
        <v>235110</v>
      </c>
      <c r="T785" s="112">
        <v>3596520</v>
      </c>
      <c r="U785" s="156"/>
      <c r="V785" s="157">
        <v>4.1803278688524337</v>
      </c>
      <c r="W785" s="155">
        <v>0</v>
      </c>
      <c r="X785" s="155">
        <v>0.09</v>
      </c>
      <c r="Y785" s="155">
        <v>5.0541256721514598E-2</v>
      </c>
      <c r="Z785" s="155">
        <v>0</v>
      </c>
      <c r="AA785" s="158"/>
      <c r="AB785" s="157">
        <v>116</v>
      </c>
      <c r="AC785" s="157">
        <v>0</v>
      </c>
      <c r="AD785" s="155">
        <v>0</v>
      </c>
      <c r="AE785" s="155">
        <v>0</v>
      </c>
      <c r="AF785" s="155">
        <v>0</v>
      </c>
      <c r="AG785" s="159"/>
    </row>
    <row r="786" spans="1:33" ht="12.6" customHeight="1" x14ac:dyDescent="0.25">
      <c r="A786" s="104">
        <v>494</v>
      </c>
      <c r="B786" s="102">
        <v>494093262</v>
      </c>
      <c r="C786" s="103" t="s">
        <v>541</v>
      </c>
      <c r="D786" s="104">
        <v>93</v>
      </c>
      <c r="E786" s="103" t="s">
        <v>125</v>
      </c>
      <c r="F786" s="104">
        <v>262</v>
      </c>
      <c r="G786" s="161" t="s">
        <v>294</v>
      </c>
      <c r="H786" s="152"/>
      <c r="I786" s="153">
        <v>14717</v>
      </c>
      <c r="J786" s="153">
        <v>5546</v>
      </c>
      <c r="K786" s="153">
        <v>0</v>
      </c>
      <c r="L786" s="153">
        <v>937.65</v>
      </c>
      <c r="M786" s="153">
        <v>21200.65</v>
      </c>
      <c r="N786" s="152"/>
      <c r="O786" s="154">
        <v>13</v>
      </c>
      <c r="P786" s="155">
        <v>259103</v>
      </c>
      <c r="Q786" s="155">
        <v>0</v>
      </c>
      <c r="R786" s="155">
        <v>0</v>
      </c>
      <c r="S786" s="155">
        <v>11986</v>
      </c>
      <c r="T786" s="112">
        <v>271102</v>
      </c>
      <c r="U786" s="156"/>
      <c r="V786" s="157">
        <v>0.21311475409836061</v>
      </c>
      <c r="W786" s="155">
        <v>0</v>
      </c>
      <c r="X786" s="155">
        <v>0.09</v>
      </c>
      <c r="Y786" s="155">
        <v>7.200942321816918E-2</v>
      </c>
      <c r="Z786" s="155">
        <v>0</v>
      </c>
      <c r="AA786" s="158"/>
      <c r="AB786" s="157">
        <v>6</v>
      </c>
      <c r="AC786" s="157">
        <v>0</v>
      </c>
      <c r="AD786" s="155">
        <v>0</v>
      </c>
      <c r="AE786" s="155">
        <v>0</v>
      </c>
      <c r="AF786" s="155">
        <v>0</v>
      </c>
      <c r="AG786" s="159"/>
    </row>
    <row r="787" spans="1:33" ht="12.6" customHeight="1" x14ac:dyDescent="0.25">
      <c r="A787" s="104">
        <v>494</v>
      </c>
      <c r="B787" s="102">
        <v>494093291</v>
      </c>
      <c r="C787" s="103" t="s">
        <v>541</v>
      </c>
      <c r="D787" s="104">
        <v>93</v>
      </c>
      <c r="E787" s="103" t="s">
        <v>125</v>
      </c>
      <c r="F787" s="104">
        <v>291</v>
      </c>
      <c r="G787" s="161" t="s">
        <v>323</v>
      </c>
      <c r="H787" s="152"/>
      <c r="I787" s="153">
        <v>13868</v>
      </c>
      <c r="J787" s="153">
        <v>7642</v>
      </c>
      <c r="K787" s="153">
        <v>0</v>
      </c>
      <c r="L787" s="153">
        <v>937.65</v>
      </c>
      <c r="M787" s="153">
        <v>22447.65</v>
      </c>
      <c r="N787" s="152"/>
      <c r="O787" s="154">
        <v>2</v>
      </c>
      <c r="P787" s="155">
        <v>42314</v>
      </c>
      <c r="Q787" s="155">
        <v>0</v>
      </c>
      <c r="R787" s="155">
        <v>0</v>
      </c>
      <c r="S787" s="155">
        <v>1844</v>
      </c>
      <c r="T787" s="112">
        <v>44160</v>
      </c>
      <c r="U787" s="156"/>
      <c r="V787" s="157">
        <v>3.2786885245901641E-2</v>
      </c>
      <c r="W787" s="155">
        <v>0</v>
      </c>
      <c r="X787" s="155">
        <v>0.09</v>
      </c>
      <c r="Y787" s="155">
        <v>2.082182659898053E-2</v>
      </c>
      <c r="Z787" s="155">
        <v>0</v>
      </c>
      <c r="AA787" s="158"/>
      <c r="AB787" s="157">
        <v>2</v>
      </c>
      <c r="AC787" s="157">
        <v>0</v>
      </c>
      <c r="AD787" s="155">
        <v>0</v>
      </c>
      <c r="AE787" s="155">
        <v>0</v>
      </c>
      <c r="AF787" s="155">
        <v>0</v>
      </c>
      <c r="AG787" s="159"/>
    </row>
    <row r="788" spans="1:33" ht="12.6" customHeight="1" x14ac:dyDescent="0.25">
      <c r="A788" s="104">
        <v>494</v>
      </c>
      <c r="B788" s="102">
        <v>494093293</v>
      </c>
      <c r="C788" s="103" t="s">
        <v>541</v>
      </c>
      <c r="D788" s="104">
        <v>93</v>
      </c>
      <c r="E788" s="103" t="s">
        <v>125</v>
      </c>
      <c r="F788" s="104">
        <v>293</v>
      </c>
      <c r="G788" s="161" t="s">
        <v>325</v>
      </c>
      <c r="H788" s="152"/>
      <c r="I788" s="153">
        <v>15213</v>
      </c>
      <c r="J788" s="153">
        <v>916</v>
      </c>
      <c r="K788" s="153">
        <v>0</v>
      </c>
      <c r="L788" s="153">
        <v>937.65</v>
      </c>
      <c r="M788" s="153">
        <v>17066.650000000001</v>
      </c>
      <c r="N788" s="152"/>
      <c r="O788" s="154">
        <v>3</v>
      </c>
      <c r="P788" s="155">
        <v>47595</v>
      </c>
      <c r="Q788" s="155">
        <v>0</v>
      </c>
      <c r="R788" s="155">
        <v>0</v>
      </c>
      <c r="S788" s="155">
        <v>2766</v>
      </c>
      <c r="T788" s="112">
        <v>50364</v>
      </c>
      <c r="U788" s="156"/>
      <c r="V788" s="157">
        <v>4.9180327868852458E-2</v>
      </c>
      <c r="W788" s="155">
        <v>0</v>
      </c>
      <c r="X788" s="155">
        <v>0.09</v>
      </c>
      <c r="Y788" s="155">
        <v>7.9585368383968073E-3</v>
      </c>
      <c r="Z788" s="155">
        <v>0</v>
      </c>
      <c r="AA788" s="158"/>
      <c r="AB788" s="157">
        <v>3</v>
      </c>
      <c r="AC788" s="157">
        <v>0</v>
      </c>
      <c r="AD788" s="155">
        <v>0</v>
      </c>
      <c r="AE788" s="155">
        <v>0</v>
      </c>
      <c r="AF788" s="155">
        <v>0</v>
      </c>
      <c r="AG788" s="159"/>
    </row>
    <row r="789" spans="1:33" ht="12.6" customHeight="1" x14ac:dyDescent="0.25">
      <c r="A789" s="104">
        <v>494</v>
      </c>
      <c r="B789" s="102">
        <v>494093295</v>
      </c>
      <c r="C789" s="103" t="s">
        <v>541</v>
      </c>
      <c r="D789" s="104">
        <v>93</v>
      </c>
      <c r="E789" s="103" t="s">
        <v>125</v>
      </c>
      <c r="F789" s="104">
        <v>295</v>
      </c>
      <c r="G789" s="161" t="s">
        <v>327</v>
      </c>
      <c r="H789" s="152"/>
      <c r="I789" s="153">
        <v>10515.244450766257</v>
      </c>
      <c r="J789" s="153">
        <v>5824</v>
      </c>
      <c r="K789" s="153">
        <v>0</v>
      </c>
      <c r="L789" s="153">
        <v>937.65</v>
      </c>
      <c r="M789" s="153">
        <v>17276.894450766256</v>
      </c>
      <c r="N789" s="152"/>
      <c r="O789" s="154">
        <v>2</v>
      </c>
      <c r="P789" s="155">
        <v>32142</v>
      </c>
      <c r="Q789" s="155">
        <v>0</v>
      </c>
      <c r="R789" s="155">
        <v>0</v>
      </c>
      <c r="S789" s="155">
        <v>1844</v>
      </c>
      <c r="T789" s="112">
        <v>33988</v>
      </c>
      <c r="U789" s="156"/>
      <c r="V789" s="157">
        <v>3.2786885245901641E-2</v>
      </c>
      <c r="W789" s="155">
        <v>0</v>
      </c>
      <c r="X789" s="155">
        <v>0.09</v>
      </c>
      <c r="Y789" s="155">
        <v>1.6858226236389728E-2</v>
      </c>
      <c r="Z789" s="155">
        <v>0</v>
      </c>
      <c r="AA789" s="158"/>
      <c r="AB789" s="157">
        <v>2</v>
      </c>
      <c r="AC789" s="157">
        <v>0</v>
      </c>
      <c r="AD789" s="155">
        <v>0</v>
      </c>
      <c r="AE789" s="155">
        <v>0</v>
      </c>
      <c r="AF789" s="155">
        <v>0</v>
      </c>
      <c r="AG789" s="159"/>
    </row>
    <row r="790" spans="1:33" ht="12.6" customHeight="1" x14ac:dyDescent="0.25">
      <c r="A790" s="104">
        <v>494</v>
      </c>
      <c r="B790" s="102">
        <v>494093346</v>
      </c>
      <c r="C790" s="103" t="s">
        <v>541</v>
      </c>
      <c r="D790" s="104">
        <v>93</v>
      </c>
      <c r="E790" s="103" t="s">
        <v>125</v>
      </c>
      <c r="F790" s="104">
        <v>346</v>
      </c>
      <c r="G790" s="161" t="s">
        <v>378</v>
      </c>
      <c r="H790" s="152"/>
      <c r="I790" s="153">
        <v>12278</v>
      </c>
      <c r="J790" s="153">
        <v>1375</v>
      </c>
      <c r="K790" s="153">
        <v>0</v>
      </c>
      <c r="L790" s="153">
        <v>937.65</v>
      </c>
      <c r="M790" s="153">
        <v>14590.65</v>
      </c>
      <c r="N790" s="152"/>
      <c r="O790" s="154">
        <v>4</v>
      </c>
      <c r="P790" s="155">
        <v>53716</v>
      </c>
      <c r="Q790" s="155">
        <v>0</v>
      </c>
      <c r="R790" s="155">
        <v>0</v>
      </c>
      <c r="S790" s="155">
        <v>3688</v>
      </c>
      <c r="T790" s="112">
        <v>57408</v>
      </c>
      <c r="U790" s="156"/>
      <c r="V790" s="157">
        <v>6.5573770491803282E-2</v>
      </c>
      <c r="W790" s="155">
        <v>0</v>
      </c>
      <c r="X790" s="155">
        <v>0.09</v>
      </c>
      <c r="Y790" s="155">
        <v>1.2575467143491739E-2</v>
      </c>
      <c r="Z790" s="155">
        <v>0</v>
      </c>
      <c r="AA790" s="158"/>
      <c r="AB790" s="157">
        <v>2</v>
      </c>
      <c r="AC790" s="157">
        <v>0</v>
      </c>
      <c r="AD790" s="155">
        <v>0</v>
      </c>
      <c r="AE790" s="155">
        <v>0</v>
      </c>
      <c r="AF790" s="155">
        <v>0</v>
      </c>
      <c r="AG790" s="159"/>
    </row>
    <row r="791" spans="1:33" ht="12.6" customHeight="1" x14ac:dyDescent="0.25">
      <c r="A791" s="104">
        <v>494</v>
      </c>
      <c r="B791" s="102">
        <v>494093347</v>
      </c>
      <c r="C791" s="103" t="s">
        <v>541</v>
      </c>
      <c r="D791" s="104">
        <v>93</v>
      </c>
      <c r="E791" s="103" t="s">
        <v>125</v>
      </c>
      <c r="F791" s="104">
        <v>347</v>
      </c>
      <c r="G791" s="161" t="s">
        <v>379</v>
      </c>
      <c r="H791" s="152"/>
      <c r="I791" s="153">
        <v>11714.818489909112</v>
      </c>
      <c r="J791" s="153">
        <v>5243</v>
      </c>
      <c r="K791" s="153">
        <v>0</v>
      </c>
      <c r="L791" s="153">
        <v>937.65</v>
      </c>
      <c r="M791" s="153">
        <v>17895.468489909115</v>
      </c>
      <c r="N791" s="152"/>
      <c r="O791" s="154">
        <v>1</v>
      </c>
      <c r="P791" s="155">
        <v>16680</v>
      </c>
      <c r="Q791" s="155">
        <v>0</v>
      </c>
      <c r="R791" s="155">
        <v>0</v>
      </c>
      <c r="S791" s="155">
        <v>922</v>
      </c>
      <c r="T791" s="112">
        <v>17603</v>
      </c>
      <c r="U791" s="156"/>
      <c r="V791" s="157">
        <v>1.6393442622950821E-2</v>
      </c>
      <c r="W791" s="155">
        <v>0</v>
      </c>
      <c r="X791" s="155">
        <v>0.09</v>
      </c>
      <c r="Y791" s="155">
        <v>6.798133445366992E-3</v>
      </c>
      <c r="Z791" s="155">
        <v>0</v>
      </c>
      <c r="AA791" s="158"/>
      <c r="AB791" s="157">
        <v>0</v>
      </c>
      <c r="AC791" s="157">
        <v>0</v>
      </c>
      <c r="AD791" s="155">
        <v>0</v>
      </c>
      <c r="AE791" s="155">
        <v>0</v>
      </c>
      <c r="AF791" s="155">
        <v>0</v>
      </c>
      <c r="AG791" s="159"/>
    </row>
    <row r="792" spans="1:33" ht="12.6" customHeight="1" x14ac:dyDescent="0.25">
      <c r="A792" s="104">
        <v>496</v>
      </c>
      <c r="B792" s="102">
        <v>496201003</v>
      </c>
      <c r="C792" s="103" t="s">
        <v>542</v>
      </c>
      <c r="D792" s="104">
        <v>201</v>
      </c>
      <c r="E792" s="103" t="s">
        <v>233</v>
      </c>
      <c r="F792" s="104">
        <v>3</v>
      </c>
      <c r="G792" s="161" t="s">
        <v>35</v>
      </c>
      <c r="H792" s="152"/>
      <c r="I792" s="153">
        <v>10556</v>
      </c>
      <c r="J792" s="153">
        <v>1768</v>
      </c>
      <c r="K792" s="153">
        <v>0</v>
      </c>
      <c r="L792" s="153">
        <v>937.65</v>
      </c>
      <c r="M792" s="153">
        <v>13261.65</v>
      </c>
      <c r="N792" s="152"/>
      <c r="O792" s="154">
        <v>2</v>
      </c>
      <c r="P792" s="155">
        <v>24308</v>
      </c>
      <c r="Q792" s="155">
        <v>0</v>
      </c>
      <c r="R792" s="155">
        <v>0</v>
      </c>
      <c r="S792" s="155">
        <v>1850</v>
      </c>
      <c r="T792" s="112">
        <v>26160</v>
      </c>
      <c r="U792" s="156"/>
      <c r="V792" s="157">
        <v>2.7613412228796843E-2</v>
      </c>
      <c r="W792" s="155">
        <v>0</v>
      </c>
      <c r="X792" s="155">
        <v>0.09</v>
      </c>
      <c r="Y792" s="155">
        <v>3.2536786197390672E-3</v>
      </c>
      <c r="Z792" s="155">
        <v>0</v>
      </c>
      <c r="AA792" s="158"/>
      <c r="AB792" s="157">
        <v>0</v>
      </c>
      <c r="AC792" s="157">
        <v>0</v>
      </c>
      <c r="AD792" s="155">
        <v>0</v>
      </c>
      <c r="AE792" s="155">
        <v>0</v>
      </c>
      <c r="AF792" s="155">
        <v>0</v>
      </c>
      <c r="AG792" s="159"/>
    </row>
    <row r="793" spans="1:33" ht="12.6" customHeight="1" x14ac:dyDescent="0.25">
      <c r="A793" s="104">
        <v>496</v>
      </c>
      <c r="B793" s="102">
        <v>496201072</v>
      </c>
      <c r="C793" s="103" t="s">
        <v>542</v>
      </c>
      <c r="D793" s="104">
        <v>201</v>
      </c>
      <c r="E793" s="103" t="s">
        <v>233</v>
      </c>
      <c r="F793" s="104">
        <v>72</v>
      </c>
      <c r="G793" s="161" t="s">
        <v>104</v>
      </c>
      <c r="H793" s="152"/>
      <c r="I793" s="153">
        <v>13998</v>
      </c>
      <c r="J793" s="153">
        <v>3035</v>
      </c>
      <c r="K793" s="153">
        <v>0</v>
      </c>
      <c r="L793" s="153">
        <v>937.65</v>
      </c>
      <c r="M793" s="153">
        <v>17970.650000000001</v>
      </c>
      <c r="N793" s="152"/>
      <c r="O793" s="154">
        <v>4</v>
      </c>
      <c r="P793" s="155">
        <v>67192</v>
      </c>
      <c r="Q793" s="155">
        <v>0</v>
      </c>
      <c r="R793" s="155">
        <v>0</v>
      </c>
      <c r="S793" s="155">
        <v>3700</v>
      </c>
      <c r="T793" s="112">
        <v>70896</v>
      </c>
      <c r="U793" s="156"/>
      <c r="V793" s="157">
        <v>5.5226824457593686E-2</v>
      </c>
      <c r="W793" s="155">
        <v>0</v>
      </c>
      <c r="X793" s="155">
        <v>0.09</v>
      </c>
      <c r="Y793" s="155">
        <v>3.7996362377351028E-3</v>
      </c>
      <c r="Z793" s="155">
        <v>0</v>
      </c>
      <c r="AA793" s="158"/>
      <c r="AB793" s="157">
        <v>1</v>
      </c>
      <c r="AC793" s="157">
        <v>0</v>
      </c>
      <c r="AD793" s="155">
        <v>0</v>
      </c>
      <c r="AE793" s="155">
        <v>0</v>
      </c>
      <c r="AF793" s="155">
        <v>0</v>
      </c>
      <c r="AG793" s="159"/>
    </row>
    <row r="794" spans="1:33" ht="12.6" customHeight="1" x14ac:dyDescent="0.25">
      <c r="A794" s="104">
        <v>496</v>
      </c>
      <c r="B794" s="102">
        <v>496201095</v>
      </c>
      <c r="C794" s="103" t="s">
        <v>542</v>
      </c>
      <c r="D794" s="104">
        <v>201</v>
      </c>
      <c r="E794" s="103" t="s">
        <v>233</v>
      </c>
      <c r="F794" s="104">
        <v>95</v>
      </c>
      <c r="G794" s="161" t="s">
        <v>127</v>
      </c>
      <c r="H794" s="152"/>
      <c r="I794" s="153">
        <v>13375</v>
      </c>
      <c r="J794" s="153">
        <v>2</v>
      </c>
      <c r="K794" s="153">
        <v>0</v>
      </c>
      <c r="L794" s="153">
        <v>937.65</v>
      </c>
      <c r="M794" s="153">
        <v>14314.65</v>
      </c>
      <c r="N794" s="152"/>
      <c r="O794" s="154">
        <v>3</v>
      </c>
      <c r="P794" s="155">
        <v>39576</v>
      </c>
      <c r="Q794" s="155">
        <v>0</v>
      </c>
      <c r="R794" s="155">
        <v>0</v>
      </c>
      <c r="S794" s="155">
        <v>2775</v>
      </c>
      <c r="T794" s="112">
        <v>42354</v>
      </c>
      <c r="U794" s="156"/>
      <c r="V794" s="157">
        <v>4.1420118343195263E-2</v>
      </c>
      <c r="W794" s="155">
        <v>0</v>
      </c>
      <c r="X794" s="155">
        <v>0.09</v>
      </c>
      <c r="Y794" s="155">
        <v>0.13279483489007637</v>
      </c>
      <c r="Z794" s="155">
        <v>0</v>
      </c>
      <c r="AA794" s="158"/>
      <c r="AB794" s="157">
        <v>1</v>
      </c>
      <c r="AC794" s="157">
        <v>0</v>
      </c>
      <c r="AD794" s="155">
        <v>0</v>
      </c>
      <c r="AE794" s="155">
        <v>0</v>
      </c>
      <c r="AF794" s="155">
        <v>0</v>
      </c>
      <c r="AG794" s="159"/>
    </row>
    <row r="795" spans="1:33" ht="12.6" customHeight="1" x14ac:dyDescent="0.25">
      <c r="A795" s="104">
        <v>496</v>
      </c>
      <c r="B795" s="102">
        <v>496201201</v>
      </c>
      <c r="C795" s="103" t="s">
        <v>542</v>
      </c>
      <c r="D795" s="104">
        <v>201</v>
      </c>
      <c r="E795" s="103" t="s">
        <v>233</v>
      </c>
      <c r="F795" s="104">
        <v>201</v>
      </c>
      <c r="G795" s="161" t="s">
        <v>233</v>
      </c>
      <c r="H795" s="152"/>
      <c r="I795" s="153">
        <v>12456</v>
      </c>
      <c r="J795" s="153">
        <v>32</v>
      </c>
      <c r="K795" s="153">
        <v>0</v>
      </c>
      <c r="L795" s="153">
        <v>937.65</v>
      </c>
      <c r="M795" s="153">
        <v>13425.65</v>
      </c>
      <c r="N795" s="152"/>
      <c r="O795" s="154">
        <v>496</v>
      </c>
      <c r="P795" s="155">
        <v>6108736</v>
      </c>
      <c r="Q795" s="155">
        <v>0</v>
      </c>
      <c r="R795" s="155">
        <v>0</v>
      </c>
      <c r="S795" s="155">
        <v>458800</v>
      </c>
      <c r="T795" s="112">
        <v>6568032</v>
      </c>
      <c r="U795" s="156"/>
      <c r="V795" s="157">
        <v>6.8481262327416124</v>
      </c>
      <c r="W795" s="155">
        <v>0</v>
      </c>
      <c r="X795" s="155">
        <v>0.09</v>
      </c>
      <c r="Y795" s="155">
        <v>8.5682210926808236E-2</v>
      </c>
      <c r="Z795" s="155">
        <v>0</v>
      </c>
      <c r="AA795" s="158"/>
      <c r="AB795" s="157">
        <v>35</v>
      </c>
      <c r="AC795" s="157">
        <v>0</v>
      </c>
      <c r="AD795" s="155">
        <v>0</v>
      </c>
      <c r="AE795" s="155">
        <v>0</v>
      </c>
      <c r="AF795" s="155">
        <v>0</v>
      </c>
      <c r="AG795" s="159"/>
    </row>
    <row r="796" spans="1:33" ht="12.6" customHeight="1" x14ac:dyDescent="0.25">
      <c r="A796" s="104">
        <v>496</v>
      </c>
      <c r="B796" s="102">
        <v>496201292</v>
      </c>
      <c r="C796" s="103" t="s">
        <v>542</v>
      </c>
      <c r="D796" s="104">
        <v>201</v>
      </c>
      <c r="E796" s="103" t="s">
        <v>233</v>
      </c>
      <c r="F796" s="104">
        <v>292</v>
      </c>
      <c r="G796" s="161" t="s">
        <v>324</v>
      </c>
      <c r="H796" s="152"/>
      <c r="I796" s="153">
        <v>10603.425215749898</v>
      </c>
      <c r="J796" s="153">
        <v>1667</v>
      </c>
      <c r="K796" s="153">
        <v>0</v>
      </c>
      <c r="L796" s="153">
        <v>937.65</v>
      </c>
      <c r="M796" s="153">
        <v>13208.075215749897</v>
      </c>
      <c r="N796" s="152"/>
      <c r="O796" s="154">
        <v>1</v>
      </c>
      <c r="P796" s="155">
        <v>12101</v>
      </c>
      <c r="Q796" s="155">
        <v>0</v>
      </c>
      <c r="R796" s="155">
        <v>0</v>
      </c>
      <c r="S796" s="155">
        <v>925</v>
      </c>
      <c r="T796" s="112">
        <v>13027</v>
      </c>
      <c r="U796" s="156"/>
      <c r="V796" s="157">
        <v>1.3806706114398421E-2</v>
      </c>
      <c r="W796" s="155">
        <v>0</v>
      </c>
      <c r="X796" s="155">
        <v>0.09</v>
      </c>
      <c r="Y796" s="155">
        <v>3.914357923253447E-3</v>
      </c>
      <c r="Z796" s="155">
        <v>0</v>
      </c>
      <c r="AA796" s="158"/>
      <c r="AB796" s="157">
        <v>0</v>
      </c>
      <c r="AC796" s="157">
        <v>0</v>
      </c>
      <c r="AD796" s="155">
        <v>0</v>
      </c>
      <c r="AE796" s="155">
        <v>0</v>
      </c>
      <c r="AF796" s="155">
        <v>0</v>
      </c>
      <c r="AG796" s="159"/>
    </row>
    <row r="797" spans="1:33" ht="12.6" customHeight="1" x14ac:dyDescent="0.25">
      <c r="A797" s="104">
        <v>496</v>
      </c>
      <c r="B797" s="102">
        <v>496201763</v>
      </c>
      <c r="C797" s="103" t="s">
        <v>542</v>
      </c>
      <c r="D797" s="104">
        <v>201</v>
      </c>
      <c r="E797" s="103" t="s">
        <v>233</v>
      </c>
      <c r="F797" s="104">
        <v>763</v>
      </c>
      <c r="G797" s="161" t="s">
        <v>434</v>
      </c>
      <c r="H797" s="152"/>
      <c r="I797" s="153">
        <v>11680.397943773243</v>
      </c>
      <c r="J797" s="153">
        <v>2326</v>
      </c>
      <c r="K797" s="153">
        <v>0</v>
      </c>
      <c r="L797" s="153">
        <v>937.65</v>
      </c>
      <c r="M797" s="153">
        <v>14944.047943773243</v>
      </c>
      <c r="N797" s="152"/>
      <c r="O797" s="154">
        <v>1</v>
      </c>
      <c r="P797" s="155">
        <v>13813</v>
      </c>
      <c r="Q797" s="155">
        <v>0</v>
      </c>
      <c r="R797" s="155">
        <v>0</v>
      </c>
      <c r="S797" s="155">
        <v>925</v>
      </c>
      <c r="T797" s="112">
        <v>14739</v>
      </c>
      <c r="U797" s="156"/>
      <c r="V797" s="157">
        <v>1.3806706114398421E-2</v>
      </c>
      <c r="W797" s="155">
        <v>0</v>
      </c>
      <c r="X797" s="155">
        <v>0.09</v>
      </c>
      <c r="Y797" s="155">
        <v>6.242899677798717E-3</v>
      </c>
      <c r="Z797" s="155">
        <v>0</v>
      </c>
      <c r="AA797" s="158"/>
      <c r="AB797" s="157">
        <v>0</v>
      </c>
      <c r="AC797" s="157">
        <v>0</v>
      </c>
      <c r="AD797" s="155">
        <v>0</v>
      </c>
      <c r="AE797" s="155">
        <v>0</v>
      </c>
      <c r="AF797" s="155">
        <v>0</v>
      </c>
      <c r="AG797" s="159"/>
    </row>
    <row r="798" spans="1:33" ht="12.6" customHeight="1" x14ac:dyDescent="0.25">
      <c r="A798" s="104">
        <v>497</v>
      </c>
      <c r="B798" s="102">
        <v>497117005</v>
      </c>
      <c r="C798" s="103" t="s">
        <v>543</v>
      </c>
      <c r="D798" s="104">
        <v>117</v>
      </c>
      <c r="E798" s="103" t="s">
        <v>149</v>
      </c>
      <c r="F798" s="104">
        <v>5</v>
      </c>
      <c r="G798" s="161" t="s">
        <v>37</v>
      </c>
      <c r="H798" s="152"/>
      <c r="I798" s="153">
        <v>9495</v>
      </c>
      <c r="J798" s="153">
        <v>4169</v>
      </c>
      <c r="K798" s="153">
        <v>0</v>
      </c>
      <c r="L798" s="153">
        <v>937.65</v>
      </c>
      <c r="M798" s="153">
        <v>14601.65</v>
      </c>
      <c r="N798" s="152"/>
      <c r="O798" s="154">
        <v>8</v>
      </c>
      <c r="P798" s="155">
        <v>109312</v>
      </c>
      <c r="Q798" s="155">
        <v>0</v>
      </c>
      <c r="R798" s="155">
        <v>0</v>
      </c>
      <c r="S798" s="155">
        <v>7504</v>
      </c>
      <c r="T798" s="112">
        <v>116824</v>
      </c>
      <c r="U798" s="156"/>
      <c r="V798" s="157">
        <v>0</v>
      </c>
      <c r="W798" s="155">
        <v>0</v>
      </c>
      <c r="X798" s="155">
        <v>0.09</v>
      </c>
      <c r="Y798" s="155">
        <v>1.2596938176825339E-2</v>
      </c>
      <c r="Z798" s="155">
        <v>0</v>
      </c>
      <c r="AA798" s="158"/>
      <c r="AB798" s="157">
        <v>0</v>
      </c>
      <c r="AC798" s="157">
        <v>0</v>
      </c>
      <c r="AD798" s="155">
        <v>0</v>
      </c>
      <c r="AE798" s="155">
        <v>0</v>
      </c>
      <c r="AF798" s="155">
        <v>0</v>
      </c>
      <c r="AG798" s="159"/>
    </row>
    <row r="799" spans="1:33" ht="12.6" customHeight="1" x14ac:dyDescent="0.25">
      <c r="A799" s="104">
        <v>497</v>
      </c>
      <c r="B799" s="102">
        <v>497117008</v>
      </c>
      <c r="C799" s="103" t="s">
        <v>543</v>
      </c>
      <c r="D799" s="104">
        <v>117</v>
      </c>
      <c r="E799" s="103" t="s">
        <v>149</v>
      </c>
      <c r="F799" s="104">
        <v>8</v>
      </c>
      <c r="G799" s="161" t="s">
        <v>40</v>
      </c>
      <c r="H799" s="152"/>
      <c r="I799" s="153">
        <v>9927</v>
      </c>
      <c r="J799" s="153">
        <v>9984</v>
      </c>
      <c r="K799" s="153">
        <v>0</v>
      </c>
      <c r="L799" s="153">
        <v>937.65</v>
      </c>
      <c r="M799" s="153">
        <v>20848.650000000001</v>
      </c>
      <c r="N799" s="152"/>
      <c r="O799" s="154">
        <v>82</v>
      </c>
      <c r="P799" s="155">
        <v>1632702</v>
      </c>
      <c r="Q799" s="155">
        <v>0</v>
      </c>
      <c r="R799" s="155">
        <v>0</v>
      </c>
      <c r="S799" s="155">
        <v>76916</v>
      </c>
      <c r="T799" s="112">
        <v>1709700</v>
      </c>
      <c r="U799" s="156"/>
      <c r="V799" s="157">
        <v>0</v>
      </c>
      <c r="W799" s="155">
        <v>0</v>
      </c>
      <c r="X799" s="155">
        <v>0.09</v>
      </c>
      <c r="Y799" s="155">
        <v>6.6265197383039626E-2</v>
      </c>
      <c r="Z799" s="155">
        <v>0</v>
      </c>
      <c r="AA799" s="158"/>
      <c r="AB799" s="157">
        <v>0</v>
      </c>
      <c r="AC799" s="157">
        <v>0</v>
      </c>
      <c r="AD799" s="155">
        <v>0</v>
      </c>
      <c r="AE799" s="155">
        <v>0</v>
      </c>
      <c r="AF799" s="155">
        <v>0</v>
      </c>
      <c r="AG799" s="159"/>
    </row>
    <row r="800" spans="1:33" ht="12.6" customHeight="1" x14ac:dyDescent="0.25">
      <c r="A800" s="104">
        <v>497</v>
      </c>
      <c r="B800" s="102">
        <v>497117024</v>
      </c>
      <c r="C800" s="103" t="s">
        <v>543</v>
      </c>
      <c r="D800" s="104">
        <v>117</v>
      </c>
      <c r="E800" s="103" t="s">
        <v>149</v>
      </c>
      <c r="F800" s="104">
        <v>24</v>
      </c>
      <c r="G800" s="161" t="s">
        <v>56</v>
      </c>
      <c r="H800" s="152"/>
      <c r="I800" s="153">
        <v>10067</v>
      </c>
      <c r="J800" s="153">
        <v>2305</v>
      </c>
      <c r="K800" s="153">
        <v>0</v>
      </c>
      <c r="L800" s="153">
        <v>937.65</v>
      </c>
      <c r="M800" s="153">
        <v>13309.65</v>
      </c>
      <c r="N800" s="152"/>
      <c r="O800" s="154">
        <v>25</v>
      </c>
      <c r="P800" s="155">
        <v>309300</v>
      </c>
      <c r="Q800" s="155">
        <v>0</v>
      </c>
      <c r="R800" s="155">
        <v>0</v>
      </c>
      <c r="S800" s="155">
        <v>23450</v>
      </c>
      <c r="T800" s="112">
        <v>332775</v>
      </c>
      <c r="U800" s="156"/>
      <c r="V800" s="157">
        <v>0</v>
      </c>
      <c r="W800" s="155">
        <v>0</v>
      </c>
      <c r="X800" s="155">
        <v>0.09</v>
      </c>
      <c r="Y800" s="155">
        <v>1.9167925414094848E-2</v>
      </c>
      <c r="Z800" s="155">
        <v>0</v>
      </c>
      <c r="AA800" s="158"/>
      <c r="AB800" s="157">
        <v>0</v>
      </c>
      <c r="AC800" s="157">
        <v>0</v>
      </c>
      <c r="AD800" s="155">
        <v>0</v>
      </c>
      <c r="AE800" s="155">
        <v>0</v>
      </c>
      <c r="AF800" s="155">
        <v>0</v>
      </c>
      <c r="AG800" s="159"/>
    </row>
    <row r="801" spans="1:33" ht="12.6" customHeight="1" x14ac:dyDescent="0.25">
      <c r="A801" s="104">
        <v>497</v>
      </c>
      <c r="B801" s="102">
        <v>497117035</v>
      </c>
      <c r="C801" s="103" t="s">
        <v>543</v>
      </c>
      <c r="D801" s="104">
        <v>117</v>
      </c>
      <c r="E801" s="103" t="s">
        <v>149</v>
      </c>
      <c r="F801" s="104">
        <v>35</v>
      </c>
      <c r="G801" s="161" t="s">
        <v>67</v>
      </c>
      <c r="H801" s="152"/>
      <c r="I801" s="153">
        <v>14282.026065243112</v>
      </c>
      <c r="J801" s="153">
        <v>5124</v>
      </c>
      <c r="K801" s="153">
        <v>0</v>
      </c>
      <c r="L801" s="153">
        <v>937.65</v>
      </c>
      <c r="M801" s="153">
        <v>20343.676065243111</v>
      </c>
      <c r="N801" s="152"/>
      <c r="O801" s="154">
        <v>2</v>
      </c>
      <c r="P801" s="155">
        <v>38812</v>
      </c>
      <c r="Q801" s="155">
        <v>0</v>
      </c>
      <c r="R801" s="155">
        <v>0</v>
      </c>
      <c r="S801" s="155">
        <v>1876</v>
      </c>
      <c r="T801" s="112">
        <v>40690</v>
      </c>
      <c r="U801" s="156"/>
      <c r="V801" s="157">
        <v>0</v>
      </c>
      <c r="W801" s="155">
        <v>0</v>
      </c>
      <c r="X801" s="155">
        <v>0.09</v>
      </c>
      <c r="Y801" s="155">
        <v>0.15529279493918327</v>
      </c>
      <c r="Z801" s="155">
        <v>0</v>
      </c>
      <c r="AA801" s="158"/>
      <c r="AB801" s="157">
        <v>0</v>
      </c>
      <c r="AC801" s="157">
        <v>0</v>
      </c>
      <c r="AD801" s="155">
        <v>0</v>
      </c>
      <c r="AE801" s="155">
        <v>0</v>
      </c>
      <c r="AF801" s="155">
        <v>0</v>
      </c>
      <c r="AG801" s="159"/>
    </row>
    <row r="802" spans="1:33" ht="12.6" customHeight="1" x14ac:dyDescent="0.25">
      <c r="A802" s="104">
        <v>497</v>
      </c>
      <c r="B802" s="102">
        <v>497117061</v>
      </c>
      <c r="C802" s="103" t="s">
        <v>543</v>
      </c>
      <c r="D802" s="104">
        <v>117</v>
      </c>
      <c r="E802" s="103" t="s">
        <v>149</v>
      </c>
      <c r="F802" s="104">
        <v>61</v>
      </c>
      <c r="G802" s="161" t="s">
        <v>93</v>
      </c>
      <c r="H802" s="152"/>
      <c r="I802" s="153">
        <v>10722</v>
      </c>
      <c r="J802" s="153">
        <v>774</v>
      </c>
      <c r="K802" s="153">
        <v>0</v>
      </c>
      <c r="L802" s="153">
        <v>937.65</v>
      </c>
      <c r="M802" s="153">
        <v>12433.65</v>
      </c>
      <c r="N802" s="152"/>
      <c r="O802" s="154">
        <v>17</v>
      </c>
      <c r="P802" s="155">
        <v>195432</v>
      </c>
      <c r="Q802" s="155">
        <v>0</v>
      </c>
      <c r="R802" s="155">
        <v>0</v>
      </c>
      <c r="S802" s="155">
        <v>15946</v>
      </c>
      <c r="T802" s="112">
        <v>211395</v>
      </c>
      <c r="U802" s="156"/>
      <c r="V802" s="157">
        <v>0</v>
      </c>
      <c r="W802" s="155">
        <v>0</v>
      </c>
      <c r="X802" s="155">
        <v>0.09</v>
      </c>
      <c r="Y802" s="155">
        <v>3.4977102646383242E-2</v>
      </c>
      <c r="Z802" s="155">
        <v>0</v>
      </c>
      <c r="AA802" s="158"/>
      <c r="AB802" s="157">
        <v>0</v>
      </c>
      <c r="AC802" s="157">
        <v>0</v>
      </c>
      <c r="AD802" s="155">
        <v>0</v>
      </c>
      <c r="AE802" s="155">
        <v>0</v>
      </c>
      <c r="AF802" s="155">
        <v>0</v>
      </c>
      <c r="AG802" s="159"/>
    </row>
    <row r="803" spans="1:33" ht="12.6" customHeight="1" x14ac:dyDescent="0.25">
      <c r="A803" s="104">
        <v>497</v>
      </c>
      <c r="B803" s="102">
        <v>497117074</v>
      </c>
      <c r="C803" s="103" t="s">
        <v>543</v>
      </c>
      <c r="D803" s="104">
        <v>117</v>
      </c>
      <c r="E803" s="103" t="s">
        <v>149</v>
      </c>
      <c r="F803" s="104">
        <v>74</v>
      </c>
      <c r="G803" s="161" t="s">
        <v>106</v>
      </c>
      <c r="H803" s="152"/>
      <c r="I803" s="153">
        <v>9831</v>
      </c>
      <c r="J803" s="153">
        <v>7712</v>
      </c>
      <c r="K803" s="153">
        <v>0</v>
      </c>
      <c r="L803" s="153">
        <v>937.65</v>
      </c>
      <c r="M803" s="153">
        <v>18480.650000000001</v>
      </c>
      <c r="N803" s="152"/>
      <c r="O803" s="154">
        <v>5</v>
      </c>
      <c r="P803" s="155">
        <v>87715</v>
      </c>
      <c r="Q803" s="155">
        <v>0</v>
      </c>
      <c r="R803" s="155">
        <v>0</v>
      </c>
      <c r="S803" s="155">
        <v>4690</v>
      </c>
      <c r="T803" s="112">
        <v>92410</v>
      </c>
      <c r="U803" s="156"/>
      <c r="V803" s="157">
        <v>0</v>
      </c>
      <c r="W803" s="155">
        <v>0</v>
      </c>
      <c r="X803" s="155">
        <v>0.09</v>
      </c>
      <c r="Y803" s="155">
        <v>1.4561399169262341E-2</v>
      </c>
      <c r="Z803" s="155">
        <v>0</v>
      </c>
      <c r="AA803" s="158"/>
      <c r="AB803" s="157">
        <v>2</v>
      </c>
      <c r="AC803" s="157">
        <v>0</v>
      </c>
      <c r="AD803" s="155">
        <v>0</v>
      </c>
      <c r="AE803" s="155">
        <v>0</v>
      </c>
      <c r="AF803" s="155">
        <v>0</v>
      </c>
      <c r="AG803" s="159"/>
    </row>
    <row r="804" spans="1:33" ht="12.6" customHeight="1" x14ac:dyDescent="0.25">
      <c r="A804" s="104">
        <v>497</v>
      </c>
      <c r="B804" s="102">
        <v>497117086</v>
      </c>
      <c r="C804" s="103" t="s">
        <v>543</v>
      </c>
      <c r="D804" s="104">
        <v>117</v>
      </c>
      <c r="E804" s="103" t="s">
        <v>149</v>
      </c>
      <c r="F804" s="104">
        <v>86</v>
      </c>
      <c r="G804" s="161" t="s">
        <v>118</v>
      </c>
      <c r="H804" s="152"/>
      <c r="I804" s="153">
        <v>9810</v>
      </c>
      <c r="J804" s="153">
        <v>1645</v>
      </c>
      <c r="K804" s="153">
        <v>0</v>
      </c>
      <c r="L804" s="153">
        <v>937.65</v>
      </c>
      <c r="M804" s="153">
        <v>12392.65</v>
      </c>
      <c r="N804" s="152"/>
      <c r="O804" s="154">
        <v>30</v>
      </c>
      <c r="P804" s="155">
        <v>343650</v>
      </c>
      <c r="Q804" s="155">
        <v>0</v>
      </c>
      <c r="R804" s="155">
        <v>0</v>
      </c>
      <c r="S804" s="155">
        <v>28140</v>
      </c>
      <c r="T804" s="112">
        <v>371820</v>
      </c>
      <c r="U804" s="156"/>
      <c r="V804" s="157">
        <v>0</v>
      </c>
      <c r="W804" s="155">
        <v>0</v>
      </c>
      <c r="X804" s="155">
        <v>0.09</v>
      </c>
      <c r="Y804" s="155">
        <v>5.7901827209754834E-2</v>
      </c>
      <c r="Z804" s="155">
        <v>0</v>
      </c>
      <c r="AA804" s="158"/>
      <c r="AB804" s="157">
        <v>0</v>
      </c>
      <c r="AC804" s="157">
        <v>0</v>
      </c>
      <c r="AD804" s="155">
        <v>0</v>
      </c>
      <c r="AE804" s="155">
        <v>0</v>
      </c>
      <c r="AF804" s="155">
        <v>0</v>
      </c>
      <c r="AG804" s="159"/>
    </row>
    <row r="805" spans="1:33" ht="12.6" customHeight="1" x14ac:dyDescent="0.25">
      <c r="A805" s="104">
        <v>497</v>
      </c>
      <c r="B805" s="102">
        <v>497117087</v>
      </c>
      <c r="C805" s="103" t="s">
        <v>543</v>
      </c>
      <c r="D805" s="104">
        <v>117</v>
      </c>
      <c r="E805" s="103" t="s">
        <v>149</v>
      </c>
      <c r="F805" s="104">
        <v>87</v>
      </c>
      <c r="G805" s="161" t="s">
        <v>119</v>
      </c>
      <c r="H805" s="152"/>
      <c r="I805" s="153">
        <v>13713</v>
      </c>
      <c r="J805" s="153">
        <v>4652</v>
      </c>
      <c r="K805" s="153">
        <v>0</v>
      </c>
      <c r="L805" s="153">
        <v>937.65</v>
      </c>
      <c r="M805" s="153">
        <v>19302.650000000001</v>
      </c>
      <c r="N805" s="152"/>
      <c r="O805" s="154">
        <v>2</v>
      </c>
      <c r="P805" s="155">
        <v>36730</v>
      </c>
      <c r="Q805" s="155">
        <v>0</v>
      </c>
      <c r="R805" s="155">
        <v>0</v>
      </c>
      <c r="S805" s="155">
        <v>1876</v>
      </c>
      <c r="T805" s="112">
        <v>38608</v>
      </c>
      <c r="U805" s="156"/>
      <c r="V805" s="157">
        <v>0</v>
      </c>
      <c r="W805" s="155">
        <v>0</v>
      </c>
      <c r="X805" s="155">
        <v>0.09</v>
      </c>
      <c r="Y805" s="155">
        <v>4.3761594574675397E-3</v>
      </c>
      <c r="Z805" s="155">
        <v>0</v>
      </c>
      <c r="AA805" s="158"/>
      <c r="AB805" s="157">
        <v>0</v>
      </c>
      <c r="AC805" s="157">
        <v>0</v>
      </c>
      <c r="AD805" s="155">
        <v>0</v>
      </c>
      <c r="AE805" s="155">
        <v>0</v>
      </c>
      <c r="AF805" s="155">
        <v>0</v>
      </c>
      <c r="AG805" s="159"/>
    </row>
    <row r="806" spans="1:33" ht="12.6" customHeight="1" x14ac:dyDescent="0.25">
      <c r="A806" s="104">
        <v>497</v>
      </c>
      <c r="B806" s="102">
        <v>497117111</v>
      </c>
      <c r="C806" s="103" t="s">
        <v>543</v>
      </c>
      <c r="D806" s="104">
        <v>117</v>
      </c>
      <c r="E806" s="103" t="s">
        <v>149</v>
      </c>
      <c r="F806" s="104">
        <v>111</v>
      </c>
      <c r="G806" s="161" t="s">
        <v>143</v>
      </c>
      <c r="H806" s="152"/>
      <c r="I806" s="153">
        <v>9487</v>
      </c>
      <c r="J806" s="153">
        <v>3337</v>
      </c>
      <c r="K806" s="153">
        <v>0</v>
      </c>
      <c r="L806" s="153">
        <v>937.65</v>
      </c>
      <c r="M806" s="153">
        <v>13761.65</v>
      </c>
      <c r="N806" s="152"/>
      <c r="O806" s="154">
        <v>9</v>
      </c>
      <c r="P806" s="155">
        <v>115416</v>
      </c>
      <c r="Q806" s="155">
        <v>0</v>
      </c>
      <c r="R806" s="155">
        <v>0</v>
      </c>
      <c r="S806" s="155">
        <v>8442</v>
      </c>
      <c r="T806" s="112">
        <v>123867</v>
      </c>
      <c r="U806" s="156"/>
      <c r="V806" s="157">
        <v>0</v>
      </c>
      <c r="W806" s="155">
        <v>0</v>
      </c>
      <c r="X806" s="155">
        <v>0.09</v>
      </c>
      <c r="Y806" s="155">
        <v>2.6442943599205637E-2</v>
      </c>
      <c r="Z806" s="155">
        <v>0</v>
      </c>
      <c r="AA806" s="158"/>
      <c r="AB806" s="157">
        <v>0</v>
      </c>
      <c r="AC806" s="157">
        <v>0</v>
      </c>
      <c r="AD806" s="155">
        <v>0</v>
      </c>
      <c r="AE806" s="155">
        <v>0</v>
      </c>
      <c r="AF806" s="155">
        <v>0</v>
      </c>
      <c r="AG806" s="159"/>
    </row>
    <row r="807" spans="1:33" ht="12.6" customHeight="1" x14ac:dyDescent="0.25">
      <c r="A807" s="104">
        <v>497</v>
      </c>
      <c r="B807" s="102">
        <v>497117114</v>
      </c>
      <c r="C807" s="103" t="s">
        <v>543</v>
      </c>
      <c r="D807" s="104">
        <v>117</v>
      </c>
      <c r="E807" s="103" t="s">
        <v>149</v>
      </c>
      <c r="F807" s="104">
        <v>114</v>
      </c>
      <c r="G807" s="161" t="s">
        <v>146</v>
      </c>
      <c r="H807" s="152"/>
      <c r="I807" s="153">
        <v>9626</v>
      </c>
      <c r="J807" s="153">
        <v>1989</v>
      </c>
      <c r="K807" s="153">
        <v>0</v>
      </c>
      <c r="L807" s="153">
        <v>937.65</v>
      </c>
      <c r="M807" s="153">
        <v>12552.65</v>
      </c>
      <c r="N807" s="152"/>
      <c r="O807" s="154">
        <v>13</v>
      </c>
      <c r="P807" s="155">
        <v>150995</v>
      </c>
      <c r="Q807" s="155">
        <v>0</v>
      </c>
      <c r="R807" s="155">
        <v>0</v>
      </c>
      <c r="S807" s="155">
        <v>12194</v>
      </c>
      <c r="T807" s="112">
        <v>163202</v>
      </c>
      <c r="U807" s="156"/>
      <c r="V807" s="157">
        <v>0</v>
      </c>
      <c r="W807" s="155">
        <v>0</v>
      </c>
      <c r="X807" s="155">
        <v>0.09</v>
      </c>
      <c r="Y807" s="155">
        <v>3.9858964450676826E-2</v>
      </c>
      <c r="Z807" s="155">
        <v>0</v>
      </c>
      <c r="AA807" s="158"/>
      <c r="AB807" s="157">
        <v>0</v>
      </c>
      <c r="AC807" s="157">
        <v>0</v>
      </c>
      <c r="AD807" s="155">
        <v>0</v>
      </c>
      <c r="AE807" s="155">
        <v>0</v>
      </c>
      <c r="AF807" s="155">
        <v>0</v>
      </c>
      <c r="AG807" s="159"/>
    </row>
    <row r="808" spans="1:33" ht="12.6" customHeight="1" x14ac:dyDescent="0.25">
      <c r="A808" s="104">
        <v>497</v>
      </c>
      <c r="B808" s="102">
        <v>497117117</v>
      </c>
      <c r="C808" s="103" t="s">
        <v>543</v>
      </c>
      <c r="D808" s="104">
        <v>117</v>
      </c>
      <c r="E808" s="103" t="s">
        <v>149</v>
      </c>
      <c r="F808" s="104">
        <v>117</v>
      </c>
      <c r="G808" s="161" t="s">
        <v>149</v>
      </c>
      <c r="H808" s="152"/>
      <c r="I808" s="153">
        <v>9329</v>
      </c>
      <c r="J808" s="153">
        <v>3976</v>
      </c>
      <c r="K808" s="153">
        <v>0</v>
      </c>
      <c r="L808" s="153">
        <v>937.65</v>
      </c>
      <c r="M808" s="153">
        <v>14242.65</v>
      </c>
      <c r="N808" s="152"/>
      <c r="O808" s="154">
        <v>29</v>
      </c>
      <c r="P808" s="155">
        <v>385845</v>
      </c>
      <c r="Q808" s="155">
        <v>0</v>
      </c>
      <c r="R808" s="155">
        <v>0</v>
      </c>
      <c r="S808" s="155">
        <v>27202</v>
      </c>
      <c r="T808" s="112">
        <v>413076</v>
      </c>
      <c r="U808" s="156"/>
      <c r="V808" s="157">
        <v>0</v>
      </c>
      <c r="W808" s="155">
        <v>0</v>
      </c>
      <c r="X808" s="155">
        <v>0.09</v>
      </c>
      <c r="Y808" s="155">
        <v>6.6062033328119649E-2</v>
      </c>
      <c r="Z808" s="155">
        <v>0</v>
      </c>
      <c r="AA808" s="158"/>
      <c r="AB808" s="157">
        <v>15</v>
      </c>
      <c r="AC808" s="157">
        <v>0</v>
      </c>
      <c r="AD808" s="155">
        <v>0</v>
      </c>
      <c r="AE808" s="155">
        <v>0</v>
      </c>
      <c r="AF808" s="155">
        <v>0</v>
      </c>
      <c r="AG808" s="159"/>
    </row>
    <row r="809" spans="1:33" ht="12.6" customHeight="1" x14ac:dyDescent="0.25">
      <c r="A809" s="104">
        <v>497</v>
      </c>
      <c r="B809" s="102">
        <v>497117137</v>
      </c>
      <c r="C809" s="103" t="s">
        <v>543</v>
      </c>
      <c r="D809" s="104">
        <v>117</v>
      </c>
      <c r="E809" s="103" t="s">
        <v>149</v>
      </c>
      <c r="F809" s="104">
        <v>137</v>
      </c>
      <c r="G809" s="161" t="s">
        <v>169</v>
      </c>
      <c r="H809" s="152"/>
      <c r="I809" s="153">
        <v>10300</v>
      </c>
      <c r="J809" s="153">
        <v>0</v>
      </c>
      <c r="K809" s="153">
        <v>0</v>
      </c>
      <c r="L809" s="153">
        <v>937.65</v>
      </c>
      <c r="M809" s="153">
        <v>11237.65</v>
      </c>
      <c r="N809" s="152"/>
      <c r="O809" s="154">
        <v>35</v>
      </c>
      <c r="P809" s="155">
        <v>360500</v>
      </c>
      <c r="Q809" s="155">
        <v>0</v>
      </c>
      <c r="R809" s="155">
        <v>0</v>
      </c>
      <c r="S809" s="155">
        <v>32830</v>
      </c>
      <c r="T809" s="112">
        <v>393365</v>
      </c>
      <c r="U809" s="156"/>
      <c r="V809" s="157">
        <v>0</v>
      </c>
      <c r="W809" s="155">
        <v>0</v>
      </c>
      <c r="X809" s="155">
        <v>0.09</v>
      </c>
      <c r="Y809" s="155">
        <v>0.11969981158559011</v>
      </c>
      <c r="Z809" s="155">
        <v>0</v>
      </c>
      <c r="AA809" s="158"/>
      <c r="AB809" s="157">
        <v>0</v>
      </c>
      <c r="AC809" s="157">
        <v>0</v>
      </c>
      <c r="AD809" s="155">
        <v>0</v>
      </c>
      <c r="AE809" s="155">
        <v>0</v>
      </c>
      <c r="AF809" s="155">
        <v>0</v>
      </c>
      <c r="AG809" s="159"/>
    </row>
    <row r="810" spans="1:33" ht="12.6" customHeight="1" x14ac:dyDescent="0.25">
      <c r="A810" s="104">
        <v>497</v>
      </c>
      <c r="B810" s="102">
        <v>497117154</v>
      </c>
      <c r="C810" s="103" t="s">
        <v>543</v>
      </c>
      <c r="D810" s="104">
        <v>117</v>
      </c>
      <c r="E810" s="103" t="s">
        <v>149</v>
      </c>
      <c r="F810" s="104">
        <v>154</v>
      </c>
      <c r="G810" s="161" t="s">
        <v>186</v>
      </c>
      <c r="H810" s="152"/>
      <c r="I810" s="153">
        <v>9114</v>
      </c>
      <c r="J810" s="153">
        <v>11780</v>
      </c>
      <c r="K810" s="153">
        <v>0</v>
      </c>
      <c r="L810" s="153">
        <v>937.65</v>
      </c>
      <c r="M810" s="153">
        <v>21831.65</v>
      </c>
      <c r="N810" s="152"/>
      <c r="O810" s="154">
        <v>6</v>
      </c>
      <c r="P810" s="155">
        <v>125364</v>
      </c>
      <c r="Q810" s="155">
        <v>0</v>
      </c>
      <c r="R810" s="155">
        <v>0</v>
      </c>
      <c r="S810" s="155">
        <v>5628</v>
      </c>
      <c r="T810" s="112">
        <v>130998</v>
      </c>
      <c r="U810" s="156"/>
      <c r="V810" s="157">
        <v>0</v>
      </c>
      <c r="W810" s="155">
        <v>0</v>
      </c>
      <c r="X810" s="155">
        <v>0.09</v>
      </c>
      <c r="Y810" s="155">
        <v>4.6362609469889737E-2</v>
      </c>
      <c r="Z810" s="155">
        <v>0</v>
      </c>
      <c r="AA810" s="158"/>
      <c r="AB810" s="157">
        <v>4</v>
      </c>
      <c r="AC810" s="157">
        <v>0</v>
      </c>
      <c r="AD810" s="155">
        <v>0</v>
      </c>
      <c r="AE810" s="155">
        <v>0</v>
      </c>
      <c r="AF810" s="155">
        <v>0</v>
      </c>
      <c r="AG810" s="159"/>
    </row>
    <row r="811" spans="1:33" ht="12.6" customHeight="1" x14ac:dyDescent="0.25">
      <c r="A811" s="104">
        <v>497</v>
      </c>
      <c r="B811" s="102">
        <v>497117159</v>
      </c>
      <c r="C811" s="103" t="s">
        <v>543</v>
      </c>
      <c r="D811" s="104">
        <v>117</v>
      </c>
      <c r="E811" s="103" t="s">
        <v>149</v>
      </c>
      <c r="F811" s="104">
        <v>159</v>
      </c>
      <c r="G811" s="161" t="s">
        <v>191</v>
      </c>
      <c r="H811" s="152"/>
      <c r="I811" s="153">
        <v>9530</v>
      </c>
      <c r="J811" s="153">
        <v>4201</v>
      </c>
      <c r="K811" s="153">
        <v>0</v>
      </c>
      <c r="L811" s="153">
        <v>937.65</v>
      </c>
      <c r="M811" s="153">
        <v>14668.65</v>
      </c>
      <c r="N811" s="152"/>
      <c r="O811" s="154">
        <v>5</v>
      </c>
      <c r="P811" s="155">
        <v>68655</v>
      </c>
      <c r="Q811" s="155">
        <v>0</v>
      </c>
      <c r="R811" s="155">
        <v>0</v>
      </c>
      <c r="S811" s="155">
        <v>4690</v>
      </c>
      <c r="T811" s="112">
        <v>73350</v>
      </c>
      <c r="U811" s="156"/>
      <c r="V811" s="157">
        <v>0</v>
      </c>
      <c r="W811" s="155">
        <v>0</v>
      </c>
      <c r="X811" s="155">
        <v>0.09</v>
      </c>
      <c r="Y811" s="155">
        <v>3.4115124495654962E-3</v>
      </c>
      <c r="Z811" s="155">
        <v>0</v>
      </c>
      <c r="AA811" s="158"/>
      <c r="AB811" s="157">
        <v>0</v>
      </c>
      <c r="AC811" s="157">
        <v>0</v>
      </c>
      <c r="AD811" s="155">
        <v>0</v>
      </c>
      <c r="AE811" s="155">
        <v>0</v>
      </c>
      <c r="AF811" s="155">
        <v>0</v>
      </c>
      <c r="AG811" s="159"/>
    </row>
    <row r="812" spans="1:33" ht="12.6" customHeight="1" x14ac:dyDescent="0.25">
      <c r="A812" s="104">
        <v>497</v>
      </c>
      <c r="B812" s="102">
        <v>497117210</v>
      </c>
      <c r="C812" s="103" t="s">
        <v>543</v>
      </c>
      <c r="D812" s="104">
        <v>117</v>
      </c>
      <c r="E812" s="103" t="s">
        <v>149</v>
      </c>
      <c r="F812" s="104">
        <v>210</v>
      </c>
      <c r="G812" s="161" t="s">
        <v>242</v>
      </c>
      <c r="H812" s="152"/>
      <c r="I812" s="153">
        <v>9599</v>
      </c>
      <c r="J812" s="153">
        <v>3113</v>
      </c>
      <c r="K812" s="153">
        <v>0</v>
      </c>
      <c r="L812" s="153">
        <v>937.65</v>
      </c>
      <c r="M812" s="153">
        <v>13649.65</v>
      </c>
      <c r="N812" s="152"/>
      <c r="O812" s="154">
        <v>48</v>
      </c>
      <c r="P812" s="155">
        <v>610176</v>
      </c>
      <c r="Q812" s="155">
        <v>0</v>
      </c>
      <c r="R812" s="155">
        <v>0</v>
      </c>
      <c r="S812" s="155">
        <v>45024</v>
      </c>
      <c r="T812" s="112">
        <v>655248</v>
      </c>
      <c r="U812" s="156"/>
      <c r="V812" s="157">
        <v>0</v>
      </c>
      <c r="W812" s="155">
        <v>0</v>
      </c>
      <c r="X812" s="155">
        <v>0.09</v>
      </c>
      <c r="Y812" s="155">
        <v>5.4832135780373062E-2</v>
      </c>
      <c r="Z812" s="155">
        <v>0</v>
      </c>
      <c r="AA812" s="158"/>
      <c r="AB812" s="157">
        <v>0</v>
      </c>
      <c r="AC812" s="157">
        <v>0</v>
      </c>
      <c r="AD812" s="155">
        <v>0</v>
      </c>
      <c r="AE812" s="155">
        <v>0</v>
      </c>
      <c r="AF812" s="155">
        <v>0</v>
      </c>
      <c r="AG812" s="159"/>
    </row>
    <row r="813" spans="1:33" ht="12.6" customHeight="1" x14ac:dyDescent="0.25">
      <c r="A813" s="104">
        <v>497</v>
      </c>
      <c r="B813" s="102">
        <v>497117223</v>
      </c>
      <c r="C813" s="103" t="s">
        <v>543</v>
      </c>
      <c r="D813" s="104">
        <v>117</v>
      </c>
      <c r="E813" s="103" t="s">
        <v>149</v>
      </c>
      <c r="F813" s="104">
        <v>223</v>
      </c>
      <c r="G813" s="161" t="s">
        <v>255</v>
      </c>
      <c r="H813" s="152"/>
      <c r="I813" s="153">
        <v>9111</v>
      </c>
      <c r="J813" s="153">
        <v>475</v>
      </c>
      <c r="K813" s="153">
        <v>0</v>
      </c>
      <c r="L813" s="153">
        <v>937.65</v>
      </c>
      <c r="M813" s="153">
        <v>10523.65</v>
      </c>
      <c r="N813" s="152"/>
      <c r="O813" s="154">
        <v>4</v>
      </c>
      <c r="P813" s="155">
        <v>38344</v>
      </c>
      <c r="Q813" s="155">
        <v>0</v>
      </c>
      <c r="R813" s="155">
        <v>0</v>
      </c>
      <c r="S813" s="155">
        <v>3752</v>
      </c>
      <c r="T813" s="112">
        <v>42100</v>
      </c>
      <c r="U813" s="156"/>
      <c r="V813" s="157">
        <v>0</v>
      </c>
      <c r="W813" s="155">
        <v>0</v>
      </c>
      <c r="X813" s="155">
        <v>0.09</v>
      </c>
      <c r="Y813" s="155">
        <v>4.8784249218871535E-3</v>
      </c>
      <c r="Z813" s="155">
        <v>0</v>
      </c>
      <c r="AA813" s="158"/>
      <c r="AB813" s="157">
        <v>0</v>
      </c>
      <c r="AC813" s="157">
        <v>0</v>
      </c>
      <c r="AD813" s="155">
        <v>0</v>
      </c>
      <c r="AE813" s="155">
        <v>0</v>
      </c>
      <c r="AF813" s="155">
        <v>0</v>
      </c>
      <c r="AG813" s="159"/>
    </row>
    <row r="814" spans="1:33" ht="12.6" customHeight="1" x14ac:dyDescent="0.25">
      <c r="A814" s="104">
        <v>497</v>
      </c>
      <c r="B814" s="102">
        <v>497117272</v>
      </c>
      <c r="C814" s="103" t="s">
        <v>543</v>
      </c>
      <c r="D814" s="104">
        <v>117</v>
      </c>
      <c r="E814" s="103" t="s">
        <v>149</v>
      </c>
      <c r="F814" s="104">
        <v>272</v>
      </c>
      <c r="G814" s="161" t="s">
        <v>304</v>
      </c>
      <c r="H814" s="152"/>
      <c r="I814" s="153">
        <v>8995</v>
      </c>
      <c r="J814" s="153">
        <v>8922</v>
      </c>
      <c r="K814" s="153">
        <v>0</v>
      </c>
      <c r="L814" s="153">
        <v>937.65</v>
      </c>
      <c r="M814" s="153">
        <v>18854.650000000001</v>
      </c>
      <c r="N814" s="152"/>
      <c r="O814" s="154">
        <v>2</v>
      </c>
      <c r="P814" s="155">
        <v>35834</v>
      </c>
      <c r="Q814" s="155">
        <v>0</v>
      </c>
      <c r="R814" s="155">
        <v>0</v>
      </c>
      <c r="S814" s="155">
        <v>1876</v>
      </c>
      <c r="T814" s="112">
        <v>37712</v>
      </c>
      <c r="U814" s="156"/>
      <c r="V814" s="157">
        <v>0</v>
      </c>
      <c r="W814" s="155">
        <v>0</v>
      </c>
      <c r="X814" s="155">
        <v>0.09</v>
      </c>
      <c r="Y814" s="155">
        <v>1.3510698483204096E-2</v>
      </c>
      <c r="Z814" s="155">
        <v>0</v>
      </c>
      <c r="AA814" s="158"/>
      <c r="AB814" s="157">
        <v>0</v>
      </c>
      <c r="AC814" s="157">
        <v>0</v>
      </c>
      <c r="AD814" s="155">
        <v>0</v>
      </c>
      <c r="AE814" s="155">
        <v>0</v>
      </c>
      <c r="AF814" s="155">
        <v>0</v>
      </c>
      <c r="AG814" s="159"/>
    </row>
    <row r="815" spans="1:33" ht="12.6" customHeight="1" x14ac:dyDescent="0.25">
      <c r="A815" s="104">
        <v>497</v>
      </c>
      <c r="B815" s="102">
        <v>497117275</v>
      </c>
      <c r="C815" s="103" t="s">
        <v>543</v>
      </c>
      <c r="D815" s="104">
        <v>117</v>
      </c>
      <c r="E815" s="103" t="s">
        <v>149</v>
      </c>
      <c r="F815" s="104">
        <v>275</v>
      </c>
      <c r="G815" s="161" t="s">
        <v>307</v>
      </c>
      <c r="H815" s="152"/>
      <c r="I815" s="153">
        <v>10498.243551820928</v>
      </c>
      <c r="J815" s="153">
        <v>3504</v>
      </c>
      <c r="K815" s="153">
        <v>0</v>
      </c>
      <c r="L815" s="153">
        <v>937.65</v>
      </c>
      <c r="M815" s="153">
        <v>14939.893551820927</v>
      </c>
      <c r="N815" s="152"/>
      <c r="O815" s="154">
        <v>2</v>
      </c>
      <c r="P815" s="155">
        <v>28004</v>
      </c>
      <c r="Q815" s="155">
        <v>0</v>
      </c>
      <c r="R815" s="155">
        <v>0</v>
      </c>
      <c r="S815" s="155">
        <v>1876</v>
      </c>
      <c r="T815" s="112">
        <v>29882</v>
      </c>
      <c r="U815" s="156"/>
      <c r="V815" s="157">
        <v>0</v>
      </c>
      <c r="W815" s="155">
        <v>0</v>
      </c>
      <c r="X815" s="155">
        <v>0.09</v>
      </c>
      <c r="Y815" s="155">
        <v>1.3163974366907128E-2</v>
      </c>
      <c r="Z815" s="155">
        <v>0</v>
      </c>
      <c r="AA815" s="158"/>
      <c r="AB815" s="157">
        <v>0</v>
      </c>
      <c r="AC815" s="157">
        <v>0</v>
      </c>
      <c r="AD815" s="155">
        <v>0</v>
      </c>
      <c r="AE815" s="155">
        <v>0</v>
      </c>
      <c r="AF815" s="155">
        <v>0</v>
      </c>
      <c r="AG815" s="159"/>
    </row>
    <row r="816" spans="1:33" ht="12.6" customHeight="1" x14ac:dyDescent="0.25">
      <c r="A816" s="104">
        <v>497</v>
      </c>
      <c r="B816" s="102">
        <v>497117278</v>
      </c>
      <c r="C816" s="103" t="s">
        <v>543</v>
      </c>
      <c r="D816" s="104">
        <v>117</v>
      </c>
      <c r="E816" s="103" t="s">
        <v>149</v>
      </c>
      <c r="F816" s="104">
        <v>278</v>
      </c>
      <c r="G816" s="161" t="s">
        <v>310</v>
      </c>
      <c r="H816" s="152"/>
      <c r="I816" s="153">
        <v>9520</v>
      </c>
      <c r="J816" s="153">
        <v>1864</v>
      </c>
      <c r="K816" s="153">
        <v>0</v>
      </c>
      <c r="L816" s="153">
        <v>937.65</v>
      </c>
      <c r="M816" s="153">
        <v>12321.65</v>
      </c>
      <c r="N816" s="152"/>
      <c r="O816" s="154">
        <v>42</v>
      </c>
      <c r="P816" s="155">
        <v>478128</v>
      </c>
      <c r="Q816" s="155">
        <v>0</v>
      </c>
      <c r="R816" s="155">
        <v>0</v>
      </c>
      <c r="S816" s="155">
        <v>39396</v>
      </c>
      <c r="T816" s="112">
        <v>517566</v>
      </c>
      <c r="U816" s="156"/>
      <c r="V816" s="157">
        <v>0</v>
      </c>
      <c r="W816" s="155">
        <v>0</v>
      </c>
      <c r="X816" s="155">
        <v>0.09</v>
      </c>
      <c r="Y816" s="155">
        <v>5.9697435325461096E-2</v>
      </c>
      <c r="Z816" s="155">
        <v>0</v>
      </c>
      <c r="AA816" s="158"/>
      <c r="AB816" s="157">
        <v>0</v>
      </c>
      <c r="AC816" s="157">
        <v>0</v>
      </c>
      <c r="AD816" s="155">
        <v>0</v>
      </c>
      <c r="AE816" s="155">
        <v>0</v>
      </c>
      <c r="AF816" s="155">
        <v>0</v>
      </c>
      <c r="AG816" s="159"/>
    </row>
    <row r="817" spans="1:33" ht="12.6" customHeight="1" x14ac:dyDescent="0.25">
      <c r="A817" s="104">
        <v>497</v>
      </c>
      <c r="B817" s="102">
        <v>497117281</v>
      </c>
      <c r="C817" s="103" t="s">
        <v>543</v>
      </c>
      <c r="D817" s="104">
        <v>117</v>
      </c>
      <c r="E817" s="103" t="s">
        <v>149</v>
      </c>
      <c r="F817" s="104">
        <v>281</v>
      </c>
      <c r="G817" s="161" t="s">
        <v>313</v>
      </c>
      <c r="H817" s="152"/>
      <c r="I817" s="153">
        <v>11824</v>
      </c>
      <c r="J817" s="153">
        <v>1</v>
      </c>
      <c r="K817" s="153">
        <v>0</v>
      </c>
      <c r="L817" s="153">
        <v>937.65</v>
      </c>
      <c r="M817" s="153">
        <v>12762.65</v>
      </c>
      <c r="N817" s="152"/>
      <c r="O817" s="154">
        <v>74</v>
      </c>
      <c r="P817" s="155">
        <v>875050</v>
      </c>
      <c r="Q817" s="155">
        <v>0</v>
      </c>
      <c r="R817" s="155">
        <v>0</v>
      </c>
      <c r="S817" s="155">
        <v>69412</v>
      </c>
      <c r="T817" s="112">
        <v>944536</v>
      </c>
      <c r="U817" s="156"/>
      <c r="V817" s="157">
        <v>0</v>
      </c>
      <c r="W817" s="155">
        <v>0</v>
      </c>
      <c r="X817" s="155">
        <v>0.09</v>
      </c>
      <c r="Y817" s="155">
        <v>0.13082598719238064</v>
      </c>
      <c r="Z817" s="155">
        <v>0</v>
      </c>
      <c r="AA817" s="158"/>
      <c r="AB817" s="157">
        <v>0</v>
      </c>
      <c r="AC817" s="157">
        <v>0</v>
      </c>
      <c r="AD817" s="155">
        <v>0</v>
      </c>
      <c r="AE817" s="155">
        <v>0</v>
      </c>
      <c r="AF817" s="155">
        <v>0</v>
      </c>
      <c r="AG817" s="159"/>
    </row>
    <row r="818" spans="1:33" ht="12.6" customHeight="1" x14ac:dyDescent="0.25">
      <c r="A818" s="104">
        <v>497</v>
      </c>
      <c r="B818" s="102">
        <v>497117325</v>
      </c>
      <c r="C818" s="103" t="s">
        <v>543</v>
      </c>
      <c r="D818" s="104">
        <v>117</v>
      </c>
      <c r="E818" s="103" t="s">
        <v>149</v>
      </c>
      <c r="F818" s="104">
        <v>325</v>
      </c>
      <c r="G818" s="161" t="s">
        <v>357</v>
      </c>
      <c r="H818" s="152"/>
      <c r="I818" s="153">
        <v>10265</v>
      </c>
      <c r="J818" s="153">
        <v>1332</v>
      </c>
      <c r="K818" s="153">
        <v>0</v>
      </c>
      <c r="L818" s="153">
        <v>937.65</v>
      </c>
      <c r="M818" s="153">
        <v>12534.65</v>
      </c>
      <c r="N818" s="152"/>
      <c r="O818" s="154">
        <v>6</v>
      </c>
      <c r="P818" s="155">
        <v>69582</v>
      </c>
      <c r="Q818" s="155">
        <v>0</v>
      </c>
      <c r="R818" s="155">
        <v>0</v>
      </c>
      <c r="S818" s="155">
        <v>5628</v>
      </c>
      <c r="T818" s="112">
        <v>75216</v>
      </c>
      <c r="U818" s="156"/>
      <c r="V818" s="157">
        <v>0</v>
      </c>
      <c r="W818" s="155">
        <v>0</v>
      </c>
      <c r="X818" s="155">
        <v>0.09</v>
      </c>
      <c r="Y818" s="155">
        <v>8.8507604086263091E-3</v>
      </c>
      <c r="Z818" s="155">
        <v>0</v>
      </c>
      <c r="AA818" s="158"/>
      <c r="AB818" s="157">
        <v>0</v>
      </c>
      <c r="AC818" s="157">
        <v>0</v>
      </c>
      <c r="AD818" s="155">
        <v>0</v>
      </c>
      <c r="AE818" s="155">
        <v>0</v>
      </c>
      <c r="AF818" s="155">
        <v>0</v>
      </c>
      <c r="AG818" s="159"/>
    </row>
    <row r="819" spans="1:33" ht="12.6" customHeight="1" x14ac:dyDescent="0.25">
      <c r="A819" s="104">
        <v>497</v>
      </c>
      <c r="B819" s="102">
        <v>497117327</v>
      </c>
      <c r="C819" s="103" t="s">
        <v>543</v>
      </c>
      <c r="D819" s="104">
        <v>117</v>
      </c>
      <c r="E819" s="103" t="s">
        <v>149</v>
      </c>
      <c r="F819" s="104">
        <v>327</v>
      </c>
      <c r="G819" s="161" t="s">
        <v>359</v>
      </c>
      <c r="H819" s="152"/>
      <c r="I819" s="153">
        <v>9123</v>
      </c>
      <c r="J819" s="153">
        <v>8095</v>
      </c>
      <c r="K819" s="153">
        <v>0</v>
      </c>
      <c r="L819" s="153">
        <v>937.65</v>
      </c>
      <c r="M819" s="153">
        <v>18155.650000000001</v>
      </c>
      <c r="N819" s="152"/>
      <c r="O819" s="154">
        <v>3</v>
      </c>
      <c r="P819" s="155">
        <v>51654</v>
      </c>
      <c r="Q819" s="155">
        <v>0</v>
      </c>
      <c r="R819" s="155">
        <v>0</v>
      </c>
      <c r="S819" s="155">
        <v>2814</v>
      </c>
      <c r="T819" s="112">
        <v>54471</v>
      </c>
      <c r="U819" s="156"/>
      <c r="V819" s="157">
        <v>0</v>
      </c>
      <c r="W819" s="155">
        <v>0</v>
      </c>
      <c r="X819" s="155">
        <v>0.09</v>
      </c>
      <c r="Y819" s="155">
        <v>3.253865956733009E-2</v>
      </c>
      <c r="Z819" s="155">
        <v>0</v>
      </c>
      <c r="AA819" s="158"/>
      <c r="AB819" s="157">
        <v>2</v>
      </c>
      <c r="AC819" s="157">
        <v>0</v>
      </c>
      <c r="AD819" s="155">
        <v>0</v>
      </c>
      <c r="AE819" s="155">
        <v>0</v>
      </c>
      <c r="AF819" s="155">
        <v>0</v>
      </c>
      <c r="AG819" s="159"/>
    </row>
    <row r="820" spans="1:33" ht="12.6" customHeight="1" x14ac:dyDescent="0.25">
      <c r="A820" s="104">
        <v>497</v>
      </c>
      <c r="B820" s="102">
        <v>497117332</v>
      </c>
      <c r="C820" s="103" t="s">
        <v>543</v>
      </c>
      <c r="D820" s="104">
        <v>117</v>
      </c>
      <c r="E820" s="103" t="s">
        <v>149</v>
      </c>
      <c r="F820" s="104">
        <v>332</v>
      </c>
      <c r="G820" s="161" t="s">
        <v>364</v>
      </c>
      <c r="H820" s="152"/>
      <c r="I820" s="153">
        <v>8954</v>
      </c>
      <c r="J820" s="153">
        <v>605</v>
      </c>
      <c r="K820" s="153">
        <v>0</v>
      </c>
      <c r="L820" s="153">
        <v>937.65</v>
      </c>
      <c r="M820" s="153">
        <v>10496.65</v>
      </c>
      <c r="N820" s="152"/>
      <c r="O820" s="154">
        <v>4</v>
      </c>
      <c r="P820" s="155">
        <v>38236</v>
      </c>
      <c r="Q820" s="155">
        <v>0</v>
      </c>
      <c r="R820" s="155">
        <v>0</v>
      </c>
      <c r="S820" s="155">
        <v>3752</v>
      </c>
      <c r="T820" s="112">
        <v>41992</v>
      </c>
      <c r="U820" s="156"/>
      <c r="V820" s="157">
        <v>0</v>
      </c>
      <c r="W820" s="155">
        <v>0</v>
      </c>
      <c r="X820" s="155">
        <v>0.09</v>
      </c>
      <c r="Y820" s="155">
        <v>1.7069583664526225E-2</v>
      </c>
      <c r="Z820" s="155">
        <v>0</v>
      </c>
      <c r="AA820" s="158"/>
      <c r="AB820" s="157">
        <v>0</v>
      </c>
      <c r="AC820" s="157">
        <v>0</v>
      </c>
      <c r="AD820" s="155">
        <v>0</v>
      </c>
      <c r="AE820" s="155">
        <v>0</v>
      </c>
      <c r="AF820" s="155">
        <v>0</v>
      </c>
      <c r="AG820" s="159"/>
    </row>
    <row r="821" spans="1:33" ht="12.6" customHeight="1" x14ac:dyDescent="0.25">
      <c r="A821" s="104">
        <v>497</v>
      </c>
      <c r="B821" s="102">
        <v>497117340</v>
      </c>
      <c r="C821" s="103" t="s">
        <v>543</v>
      </c>
      <c r="D821" s="104">
        <v>117</v>
      </c>
      <c r="E821" s="103" t="s">
        <v>149</v>
      </c>
      <c r="F821" s="104">
        <v>340</v>
      </c>
      <c r="G821" s="161" t="s">
        <v>372</v>
      </c>
      <c r="H821" s="152"/>
      <c r="I821" s="153">
        <v>11809</v>
      </c>
      <c r="J821" s="153">
        <v>9427</v>
      </c>
      <c r="K821" s="153">
        <v>0</v>
      </c>
      <c r="L821" s="153">
        <v>937.65</v>
      </c>
      <c r="M821" s="153">
        <v>22173.65</v>
      </c>
      <c r="N821" s="152"/>
      <c r="O821" s="154">
        <v>4</v>
      </c>
      <c r="P821" s="155">
        <v>84944</v>
      </c>
      <c r="Q821" s="155">
        <v>0</v>
      </c>
      <c r="R821" s="155">
        <v>0</v>
      </c>
      <c r="S821" s="155">
        <v>3752</v>
      </c>
      <c r="T821" s="112">
        <v>88700</v>
      </c>
      <c r="U821" s="156"/>
      <c r="V821" s="157">
        <v>0</v>
      </c>
      <c r="W821" s="155">
        <v>0</v>
      </c>
      <c r="X821" s="155">
        <v>0.09</v>
      </c>
      <c r="Y821" s="155">
        <v>7.6930583769643929E-2</v>
      </c>
      <c r="Z821" s="155">
        <v>0</v>
      </c>
      <c r="AA821" s="158"/>
      <c r="AB821" s="157">
        <v>3</v>
      </c>
      <c r="AC821" s="157">
        <v>0</v>
      </c>
      <c r="AD821" s="155">
        <v>0</v>
      </c>
      <c r="AE821" s="155">
        <v>0</v>
      </c>
      <c r="AF821" s="155">
        <v>0</v>
      </c>
      <c r="AG821" s="159"/>
    </row>
    <row r="822" spans="1:33" ht="12.6" customHeight="1" x14ac:dyDescent="0.25">
      <c r="A822" s="104">
        <v>497</v>
      </c>
      <c r="B822" s="102">
        <v>497117605</v>
      </c>
      <c r="C822" s="103" t="s">
        <v>543</v>
      </c>
      <c r="D822" s="104">
        <v>117</v>
      </c>
      <c r="E822" s="103" t="s">
        <v>149</v>
      </c>
      <c r="F822" s="104">
        <v>605</v>
      </c>
      <c r="G822" s="161" t="s">
        <v>388</v>
      </c>
      <c r="H822" s="152"/>
      <c r="I822" s="153">
        <v>10596</v>
      </c>
      <c r="J822" s="153">
        <v>8158</v>
      </c>
      <c r="K822" s="153">
        <v>0</v>
      </c>
      <c r="L822" s="153">
        <v>937.65</v>
      </c>
      <c r="M822" s="153">
        <v>19691.650000000001</v>
      </c>
      <c r="N822" s="152"/>
      <c r="O822" s="154">
        <v>47</v>
      </c>
      <c r="P822" s="155">
        <v>881438</v>
      </c>
      <c r="Q822" s="155">
        <v>0</v>
      </c>
      <c r="R822" s="155">
        <v>0</v>
      </c>
      <c r="S822" s="155">
        <v>44086</v>
      </c>
      <c r="T822" s="112">
        <v>925571</v>
      </c>
      <c r="U822" s="156"/>
      <c r="V822" s="157">
        <v>0</v>
      </c>
      <c r="W822" s="155">
        <v>0</v>
      </c>
      <c r="X822" s="155">
        <v>0.09</v>
      </c>
      <c r="Y822" s="155">
        <v>5.3262581019946423E-2</v>
      </c>
      <c r="Z822" s="155">
        <v>0</v>
      </c>
      <c r="AA822" s="158"/>
      <c r="AB822" s="157">
        <v>0</v>
      </c>
      <c r="AC822" s="157">
        <v>0</v>
      </c>
      <c r="AD822" s="155">
        <v>0</v>
      </c>
      <c r="AE822" s="155">
        <v>0</v>
      </c>
      <c r="AF822" s="155">
        <v>0</v>
      </c>
      <c r="AG822" s="159"/>
    </row>
    <row r="823" spans="1:33" ht="12.6" customHeight="1" x14ac:dyDescent="0.25">
      <c r="A823" s="104">
        <v>497</v>
      </c>
      <c r="B823" s="102">
        <v>497117670</v>
      </c>
      <c r="C823" s="103" t="s">
        <v>543</v>
      </c>
      <c r="D823" s="104">
        <v>117</v>
      </c>
      <c r="E823" s="103" t="s">
        <v>149</v>
      </c>
      <c r="F823" s="104">
        <v>670</v>
      </c>
      <c r="G823" s="161" t="s">
        <v>406</v>
      </c>
      <c r="H823" s="152"/>
      <c r="I823" s="153">
        <v>9929</v>
      </c>
      <c r="J823" s="153">
        <v>7665</v>
      </c>
      <c r="K823" s="153">
        <v>0</v>
      </c>
      <c r="L823" s="153">
        <v>937.65</v>
      </c>
      <c r="M823" s="153">
        <v>18531.650000000001</v>
      </c>
      <c r="N823" s="152"/>
      <c r="O823" s="154">
        <v>8</v>
      </c>
      <c r="P823" s="155">
        <v>140752</v>
      </c>
      <c r="Q823" s="155">
        <v>0</v>
      </c>
      <c r="R823" s="155">
        <v>0</v>
      </c>
      <c r="S823" s="155">
        <v>7504</v>
      </c>
      <c r="T823" s="112">
        <v>148264</v>
      </c>
      <c r="U823" s="156"/>
      <c r="V823" s="157">
        <v>0</v>
      </c>
      <c r="W823" s="155">
        <v>0</v>
      </c>
      <c r="X823" s="155">
        <v>0.09</v>
      </c>
      <c r="Y823" s="155">
        <v>7.3814907321657547E-2</v>
      </c>
      <c r="Z823" s="155">
        <v>0</v>
      </c>
      <c r="AA823" s="158"/>
      <c r="AB823" s="157">
        <v>3</v>
      </c>
      <c r="AC823" s="157">
        <v>0</v>
      </c>
      <c r="AD823" s="155">
        <v>0</v>
      </c>
      <c r="AE823" s="155">
        <v>0</v>
      </c>
      <c r="AF823" s="155">
        <v>0</v>
      </c>
      <c r="AG823" s="159"/>
    </row>
    <row r="824" spans="1:33" ht="12.6" customHeight="1" x14ac:dyDescent="0.25">
      <c r="A824" s="104">
        <v>497</v>
      </c>
      <c r="B824" s="102">
        <v>497117674</v>
      </c>
      <c r="C824" s="103" t="s">
        <v>543</v>
      </c>
      <c r="D824" s="104">
        <v>117</v>
      </c>
      <c r="E824" s="103" t="s">
        <v>149</v>
      </c>
      <c r="F824" s="104">
        <v>674</v>
      </c>
      <c r="G824" s="161" t="s">
        <v>409</v>
      </c>
      <c r="H824" s="152"/>
      <c r="I824" s="153">
        <v>10940</v>
      </c>
      <c r="J824" s="153">
        <v>2909</v>
      </c>
      <c r="K824" s="153">
        <v>0</v>
      </c>
      <c r="L824" s="153">
        <v>937.65</v>
      </c>
      <c r="M824" s="153">
        <v>14786.65</v>
      </c>
      <c r="N824" s="152"/>
      <c r="O824" s="154">
        <v>18</v>
      </c>
      <c r="P824" s="155">
        <v>249282</v>
      </c>
      <c r="Q824" s="155">
        <v>0</v>
      </c>
      <c r="R824" s="155">
        <v>0</v>
      </c>
      <c r="S824" s="155">
        <v>16884</v>
      </c>
      <c r="T824" s="112">
        <v>266184</v>
      </c>
      <c r="U824" s="156"/>
      <c r="V824" s="157">
        <v>0</v>
      </c>
      <c r="W824" s="155">
        <v>0</v>
      </c>
      <c r="X824" s="155">
        <v>0.09</v>
      </c>
      <c r="Y824" s="155">
        <v>5.5414410449059807E-2</v>
      </c>
      <c r="Z824" s="155">
        <v>0</v>
      </c>
      <c r="AA824" s="158"/>
      <c r="AB824" s="157">
        <v>0</v>
      </c>
      <c r="AC824" s="157">
        <v>0</v>
      </c>
      <c r="AD824" s="155">
        <v>0</v>
      </c>
      <c r="AE824" s="155">
        <v>0</v>
      </c>
      <c r="AF824" s="155">
        <v>0</v>
      </c>
      <c r="AG824" s="159"/>
    </row>
    <row r="825" spans="1:33" ht="12.6" customHeight="1" x14ac:dyDescent="0.25">
      <c r="A825" s="104">
        <v>497</v>
      </c>
      <c r="B825" s="102">
        <v>497117680</v>
      </c>
      <c r="C825" s="103" t="s">
        <v>543</v>
      </c>
      <c r="D825" s="104">
        <v>117</v>
      </c>
      <c r="E825" s="103" t="s">
        <v>149</v>
      </c>
      <c r="F825" s="104">
        <v>680</v>
      </c>
      <c r="G825" s="161" t="s">
        <v>411</v>
      </c>
      <c r="H825" s="152"/>
      <c r="I825" s="153">
        <v>13666</v>
      </c>
      <c r="J825" s="153">
        <v>4536</v>
      </c>
      <c r="K825" s="153">
        <v>0</v>
      </c>
      <c r="L825" s="153">
        <v>937.65</v>
      </c>
      <c r="M825" s="153">
        <v>19139.650000000001</v>
      </c>
      <c r="N825" s="152"/>
      <c r="O825" s="154">
        <v>1</v>
      </c>
      <c r="P825" s="155">
        <v>18202</v>
      </c>
      <c r="Q825" s="155">
        <v>0</v>
      </c>
      <c r="R825" s="155">
        <v>0</v>
      </c>
      <c r="S825" s="155">
        <v>938</v>
      </c>
      <c r="T825" s="112">
        <v>19141</v>
      </c>
      <c r="U825" s="156"/>
      <c r="V825" s="157">
        <v>0</v>
      </c>
      <c r="W825" s="155">
        <v>0</v>
      </c>
      <c r="X825" s="155">
        <v>0.09</v>
      </c>
      <c r="Y825" s="155">
        <v>2.3763308811937914E-3</v>
      </c>
      <c r="Z825" s="155">
        <v>0</v>
      </c>
      <c r="AA825" s="158"/>
      <c r="AB825" s="157">
        <v>0</v>
      </c>
      <c r="AC825" s="157">
        <v>0</v>
      </c>
      <c r="AD825" s="155">
        <v>0</v>
      </c>
      <c r="AE825" s="155">
        <v>0</v>
      </c>
      <c r="AF825" s="155">
        <v>0</v>
      </c>
      <c r="AG825" s="159"/>
    </row>
    <row r="826" spans="1:33" ht="12.6" customHeight="1" x14ac:dyDescent="0.25">
      <c r="A826" s="104">
        <v>497</v>
      </c>
      <c r="B826" s="102">
        <v>497117683</v>
      </c>
      <c r="C826" s="103" t="s">
        <v>543</v>
      </c>
      <c r="D826" s="104">
        <v>117</v>
      </c>
      <c r="E826" s="103" t="s">
        <v>149</v>
      </c>
      <c r="F826" s="104">
        <v>683</v>
      </c>
      <c r="G826" s="161" t="s">
        <v>412</v>
      </c>
      <c r="H826" s="152"/>
      <c r="I826" s="153">
        <v>11523</v>
      </c>
      <c r="J826" s="153">
        <v>7945</v>
      </c>
      <c r="K826" s="153">
        <v>0</v>
      </c>
      <c r="L826" s="153">
        <v>937.65</v>
      </c>
      <c r="M826" s="153">
        <v>20405.650000000001</v>
      </c>
      <c r="N826" s="152"/>
      <c r="O826" s="154">
        <v>3</v>
      </c>
      <c r="P826" s="155">
        <v>58404</v>
      </c>
      <c r="Q826" s="155">
        <v>0</v>
      </c>
      <c r="R826" s="155">
        <v>0</v>
      </c>
      <c r="S826" s="155">
        <v>2814</v>
      </c>
      <c r="T826" s="112">
        <v>61221</v>
      </c>
      <c r="U826" s="156"/>
      <c r="V826" s="157">
        <v>0</v>
      </c>
      <c r="W826" s="155">
        <v>0</v>
      </c>
      <c r="X826" s="155">
        <v>0.09</v>
      </c>
      <c r="Y826" s="155">
        <v>2.5310390993387156E-2</v>
      </c>
      <c r="Z826" s="155">
        <v>0</v>
      </c>
      <c r="AA826" s="158"/>
      <c r="AB826" s="157">
        <v>3</v>
      </c>
      <c r="AC826" s="157">
        <v>0</v>
      </c>
      <c r="AD826" s="155">
        <v>0</v>
      </c>
      <c r="AE826" s="155">
        <v>0</v>
      </c>
      <c r="AF826" s="155">
        <v>0</v>
      </c>
      <c r="AG826" s="159"/>
    </row>
    <row r="827" spans="1:33" ht="12.6" customHeight="1" x14ac:dyDescent="0.25">
      <c r="A827" s="104">
        <v>497</v>
      </c>
      <c r="B827" s="102">
        <v>497117750</v>
      </c>
      <c r="C827" s="103" t="s">
        <v>543</v>
      </c>
      <c r="D827" s="104">
        <v>117</v>
      </c>
      <c r="E827" s="103" t="s">
        <v>149</v>
      </c>
      <c r="F827" s="104">
        <v>750</v>
      </c>
      <c r="G827" s="161" t="s">
        <v>430</v>
      </c>
      <c r="H827" s="152"/>
      <c r="I827" s="153">
        <v>10556</v>
      </c>
      <c r="J827" s="153">
        <v>7649</v>
      </c>
      <c r="K827" s="153">
        <v>0</v>
      </c>
      <c r="L827" s="153">
        <v>937.65</v>
      </c>
      <c r="M827" s="153">
        <v>19142.650000000001</v>
      </c>
      <c r="N827" s="152"/>
      <c r="O827" s="154">
        <v>1</v>
      </c>
      <c r="P827" s="155">
        <v>18205</v>
      </c>
      <c r="Q827" s="155">
        <v>0</v>
      </c>
      <c r="R827" s="155">
        <v>0</v>
      </c>
      <c r="S827" s="155">
        <v>938</v>
      </c>
      <c r="T827" s="112">
        <v>19144</v>
      </c>
      <c r="U827" s="156"/>
      <c r="V827" s="157">
        <v>0</v>
      </c>
      <c r="W827" s="155">
        <v>0</v>
      </c>
      <c r="X827" s="155">
        <v>0.09</v>
      </c>
      <c r="Y827" s="155">
        <v>3.1385662369865529E-2</v>
      </c>
      <c r="Z827" s="155">
        <v>0</v>
      </c>
      <c r="AA827" s="158"/>
      <c r="AB827" s="157">
        <v>0</v>
      </c>
      <c r="AC827" s="157">
        <v>0</v>
      </c>
      <c r="AD827" s="155">
        <v>0</v>
      </c>
      <c r="AE827" s="155">
        <v>0</v>
      </c>
      <c r="AF827" s="155">
        <v>0</v>
      </c>
      <c r="AG827" s="159"/>
    </row>
    <row r="828" spans="1:33" ht="12.6" customHeight="1" x14ac:dyDescent="0.25">
      <c r="A828" s="104">
        <v>497</v>
      </c>
      <c r="B828" s="102">
        <v>497117755</v>
      </c>
      <c r="C828" s="103" t="s">
        <v>543</v>
      </c>
      <c r="D828" s="104">
        <v>117</v>
      </c>
      <c r="E828" s="103" t="s">
        <v>149</v>
      </c>
      <c r="F828" s="104">
        <v>755</v>
      </c>
      <c r="G828" s="161" t="s">
        <v>432</v>
      </c>
      <c r="H828" s="152"/>
      <c r="I828" s="153">
        <v>9670</v>
      </c>
      <c r="J828" s="153">
        <v>5016</v>
      </c>
      <c r="K828" s="153">
        <v>0</v>
      </c>
      <c r="L828" s="153">
        <v>937.65</v>
      </c>
      <c r="M828" s="153">
        <v>15623.65</v>
      </c>
      <c r="N828" s="152"/>
      <c r="O828" s="154">
        <v>3</v>
      </c>
      <c r="P828" s="155">
        <v>44058</v>
      </c>
      <c r="Q828" s="155">
        <v>0</v>
      </c>
      <c r="R828" s="155">
        <v>0</v>
      </c>
      <c r="S828" s="155">
        <v>2814</v>
      </c>
      <c r="T828" s="112">
        <v>46875</v>
      </c>
      <c r="U828" s="156"/>
      <c r="V828" s="157">
        <v>0</v>
      </c>
      <c r="W828" s="155">
        <v>0</v>
      </c>
      <c r="X828" s="155">
        <v>0.09</v>
      </c>
      <c r="Y828" s="155">
        <v>1.7505366812947377E-2</v>
      </c>
      <c r="Z828" s="155">
        <v>0</v>
      </c>
      <c r="AA828" s="158"/>
      <c r="AB828" s="157">
        <v>0</v>
      </c>
      <c r="AC828" s="157">
        <v>0</v>
      </c>
      <c r="AD828" s="155">
        <v>0</v>
      </c>
      <c r="AE828" s="155">
        <v>0</v>
      </c>
      <c r="AF828" s="155">
        <v>0</v>
      </c>
      <c r="AG828" s="159"/>
    </row>
    <row r="829" spans="1:33" ht="12.6" customHeight="1" x14ac:dyDescent="0.25">
      <c r="A829" s="104">
        <v>497</v>
      </c>
      <c r="B829" s="102">
        <v>497117766</v>
      </c>
      <c r="C829" s="103" t="s">
        <v>543</v>
      </c>
      <c r="D829" s="104">
        <v>117</v>
      </c>
      <c r="E829" s="103" t="s">
        <v>149</v>
      </c>
      <c r="F829" s="104">
        <v>766</v>
      </c>
      <c r="G829" s="161" t="s">
        <v>436</v>
      </c>
      <c r="H829" s="152"/>
      <c r="I829" s="153">
        <v>10556</v>
      </c>
      <c r="J829" s="153">
        <v>3662</v>
      </c>
      <c r="K829" s="153">
        <v>0</v>
      </c>
      <c r="L829" s="153">
        <v>937.65</v>
      </c>
      <c r="M829" s="153">
        <v>15155.65</v>
      </c>
      <c r="N829" s="152"/>
      <c r="O829" s="154">
        <v>2</v>
      </c>
      <c r="P829" s="155">
        <v>28436</v>
      </c>
      <c r="Q829" s="155">
        <v>0</v>
      </c>
      <c r="R829" s="155">
        <v>0</v>
      </c>
      <c r="S829" s="155">
        <v>1876</v>
      </c>
      <c r="T829" s="112">
        <v>30314</v>
      </c>
      <c r="U829" s="156"/>
      <c r="V829" s="157">
        <v>0</v>
      </c>
      <c r="W829" s="155">
        <v>0</v>
      </c>
      <c r="X829" s="155">
        <v>0.09</v>
      </c>
      <c r="Y829" s="155">
        <v>3.3452016749810926E-3</v>
      </c>
      <c r="Z829" s="155">
        <v>0</v>
      </c>
      <c r="AA829" s="158"/>
      <c r="AB829" s="157">
        <v>2</v>
      </c>
      <c r="AC829" s="157">
        <v>0</v>
      </c>
      <c r="AD829" s="155">
        <v>0</v>
      </c>
      <c r="AE829" s="155">
        <v>0</v>
      </c>
      <c r="AF829" s="155">
        <v>0</v>
      </c>
      <c r="AG829" s="159"/>
    </row>
    <row r="830" spans="1:33" ht="12.6" customHeight="1" x14ac:dyDescent="0.25">
      <c r="A830" s="104">
        <v>498</v>
      </c>
      <c r="B830" s="102">
        <v>498281061</v>
      </c>
      <c r="C830" s="103" t="s">
        <v>544</v>
      </c>
      <c r="D830" s="104">
        <v>281</v>
      </c>
      <c r="E830" s="103" t="s">
        <v>313</v>
      </c>
      <c r="F830" s="104">
        <v>61</v>
      </c>
      <c r="G830" s="161" t="s">
        <v>93</v>
      </c>
      <c r="H830" s="152"/>
      <c r="I830" s="153">
        <v>9123</v>
      </c>
      <c r="J830" s="153">
        <v>658</v>
      </c>
      <c r="K830" s="153">
        <v>0</v>
      </c>
      <c r="L830" s="153">
        <v>937.65</v>
      </c>
      <c r="M830" s="153">
        <v>10718.65</v>
      </c>
      <c r="N830" s="152"/>
      <c r="O830" s="154">
        <v>4</v>
      </c>
      <c r="P830" s="155">
        <v>39124</v>
      </c>
      <c r="Q830" s="155">
        <v>0</v>
      </c>
      <c r="R830" s="155">
        <v>0</v>
      </c>
      <c r="S830" s="155">
        <v>3752</v>
      </c>
      <c r="T830" s="112">
        <v>42880</v>
      </c>
      <c r="U830" s="156"/>
      <c r="V830" s="157">
        <v>0</v>
      </c>
      <c r="W830" s="155">
        <v>0</v>
      </c>
      <c r="X830" s="155">
        <v>0.09</v>
      </c>
      <c r="Y830" s="155">
        <v>3.4977102646383242E-2</v>
      </c>
      <c r="Z830" s="155">
        <v>0</v>
      </c>
      <c r="AA830" s="158"/>
      <c r="AB830" s="157">
        <v>0</v>
      </c>
      <c r="AC830" s="157">
        <v>0</v>
      </c>
      <c r="AD830" s="155">
        <v>0</v>
      </c>
      <c r="AE830" s="155">
        <v>0</v>
      </c>
      <c r="AF830" s="155">
        <v>0</v>
      </c>
      <c r="AG830" s="159"/>
    </row>
    <row r="831" spans="1:33" ht="12.6" customHeight="1" x14ac:dyDescent="0.25">
      <c r="A831" s="104">
        <v>498</v>
      </c>
      <c r="B831" s="102">
        <v>498281281</v>
      </c>
      <c r="C831" s="103" t="s">
        <v>544</v>
      </c>
      <c r="D831" s="104">
        <v>281</v>
      </c>
      <c r="E831" s="103" t="s">
        <v>313</v>
      </c>
      <c r="F831" s="104">
        <v>281</v>
      </c>
      <c r="G831" s="161" t="s">
        <v>313</v>
      </c>
      <c r="H831" s="152"/>
      <c r="I831" s="153">
        <v>12862</v>
      </c>
      <c r="J831" s="153">
        <v>1</v>
      </c>
      <c r="K831" s="153">
        <v>0</v>
      </c>
      <c r="L831" s="153">
        <v>937.65</v>
      </c>
      <c r="M831" s="153">
        <v>13800.65</v>
      </c>
      <c r="N831" s="152"/>
      <c r="O831" s="154">
        <v>360</v>
      </c>
      <c r="P831" s="155">
        <v>4630680</v>
      </c>
      <c r="Q831" s="155">
        <v>0</v>
      </c>
      <c r="R831" s="155">
        <v>0</v>
      </c>
      <c r="S831" s="155">
        <v>337680</v>
      </c>
      <c r="T831" s="112">
        <v>4968720</v>
      </c>
      <c r="U831" s="156"/>
      <c r="V831" s="157">
        <v>0</v>
      </c>
      <c r="W831" s="155">
        <v>0</v>
      </c>
      <c r="X831" s="155">
        <v>0.09</v>
      </c>
      <c r="Y831" s="155">
        <v>0.13082598719238064</v>
      </c>
      <c r="Z831" s="155">
        <v>0</v>
      </c>
      <c r="AA831" s="158"/>
      <c r="AB831" s="157">
        <v>0</v>
      </c>
      <c r="AC831" s="157">
        <v>0</v>
      </c>
      <c r="AD831" s="155">
        <v>0</v>
      </c>
      <c r="AE831" s="155">
        <v>0</v>
      </c>
      <c r="AF831" s="155">
        <v>0</v>
      </c>
      <c r="AG831" s="159"/>
    </row>
    <row r="832" spans="1:33" ht="12.6" customHeight="1" x14ac:dyDescent="0.25">
      <c r="A832" s="104">
        <v>498</v>
      </c>
      <c r="B832" s="102">
        <v>498281332</v>
      </c>
      <c r="C832" s="103" t="s">
        <v>544</v>
      </c>
      <c r="D832" s="104">
        <v>281</v>
      </c>
      <c r="E832" s="103" t="s">
        <v>313</v>
      </c>
      <c r="F832" s="104">
        <v>332</v>
      </c>
      <c r="G832" s="161" t="s">
        <v>364</v>
      </c>
      <c r="H832" s="152"/>
      <c r="I832" s="153">
        <v>12448.342661352113</v>
      </c>
      <c r="J832" s="153">
        <v>841</v>
      </c>
      <c r="K832" s="153">
        <v>0</v>
      </c>
      <c r="L832" s="153">
        <v>937.65</v>
      </c>
      <c r="M832" s="153">
        <v>14226.992661352113</v>
      </c>
      <c r="N832" s="152"/>
      <c r="O832" s="154">
        <v>1</v>
      </c>
      <c r="P832" s="155">
        <v>13289</v>
      </c>
      <c r="Q832" s="155">
        <v>0</v>
      </c>
      <c r="R832" s="155">
        <v>0</v>
      </c>
      <c r="S832" s="155">
        <v>938</v>
      </c>
      <c r="T832" s="112">
        <v>14228</v>
      </c>
      <c r="U832" s="156"/>
      <c r="V832" s="157">
        <v>0</v>
      </c>
      <c r="W832" s="155">
        <v>0</v>
      </c>
      <c r="X832" s="155">
        <v>0.09</v>
      </c>
      <c r="Y832" s="155">
        <v>1.7069583664526225E-2</v>
      </c>
      <c r="Z832" s="155">
        <v>0</v>
      </c>
      <c r="AA832" s="158"/>
      <c r="AB832" s="157">
        <v>0</v>
      </c>
      <c r="AC832" s="157">
        <v>0</v>
      </c>
      <c r="AD832" s="155">
        <v>0</v>
      </c>
      <c r="AE832" s="155">
        <v>0</v>
      </c>
      <c r="AF832" s="155">
        <v>0</v>
      </c>
      <c r="AG832" s="159"/>
    </row>
    <row r="833" spans="1:33" ht="12.6" customHeight="1" x14ac:dyDescent="0.25">
      <c r="A833" s="104">
        <v>499</v>
      </c>
      <c r="B833" s="102">
        <v>499061061</v>
      </c>
      <c r="C833" s="103" t="s">
        <v>545</v>
      </c>
      <c r="D833" s="104">
        <v>61</v>
      </c>
      <c r="E833" s="103" t="s">
        <v>93</v>
      </c>
      <c r="F833" s="104">
        <v>61</v>
      </c>
      <c r="G833" s="161" t="s">
        <v>93</v>
      </c>
      <c r="H833" s="152"/>
      <c r="I833" s="153">
        <v>11570</v>
      </c>
      <c r="J833" s="153">
        <v>835</v>
      </c>
      <c r="K833" s="153">
        <v>0</v>
      </c>
      <c r="L833" s="153">
        <v>937.65</v>
      </c>
      <c r="M833" s="153">
        <v>13342.65</v>
      </c>
      <c r="N833" s="152"/>
      <c r="O833" s="154">
        <v>128</v>
      </c>
      <c r="P833" s="155">
        <v>1587840</v>
      </c>
      <c r="Q833" s="155">
        <v>0</v>
      </c>
      <c r="R833" s="155">
        <v>0</v>
      </c>
      <c r="S833" s="155">
        <v>120064</v>
      </c>
      <c r="T833" s="112">
        <v>1708032</v>
      </c>
      <c r="U833" s="156"/>
      <c r="V833" s="157">
        <v>0</v>
      </c>
      <c r="W833" s="155">
        <v>0</v>
      </c>
      <c r="X833" s="155">
        <v>0.09</v>
      </c>
      <c r="Y833" s="155">
        <v>3.4977102646383242E-2</v>
      </c>
      <c r="Z833" s="155">
        <v>0</v>
      </c>
      <c r="AA833" s="158"/>
      <c r="AB833" s="157">
        <v>0</v>
      </c>
      <c r="AC833" s="157">
        <v>0</v>
      </c>
      <c r="AD833" s="155">
        <v>0</v>
      </c>
      <c r="AE833" s="155">
        <v>0</v>
      </c>
      <c r="AF833" s="155">
        <v>0</v>
      </c>
      <c r="AG833" s="159"/>
    </row>
    <row r="834" spans="1:33" ht="12.6" customHeight="1" x14ac:dyDescent="0.25">
      <c r="A834" s="104">
        <v>499</v>
      </c>
      <c r="B834" s="102">
        <v>499061111</v>
      </c>
      <c r="C834" s="103" t="s">
        <v>545</v>
      </c>
      <c r="D834" s="104">
        <v>61</v>
      </c>
      <c r="E834" s="103" t="s">
        <v>93</v>
      </c>
      <c r="F834" s="104">
        <v>111</v>
      </c>
      <c r="G834" s="161" t="s">
        <v>143</v>
      </c>
      <c r="H834" s="152"/>
      <c r="I834" s="153">
        <v>11150.358491643728</v>
      </c>
      <c r="J834" s="153">
        <v>3922</v>
      </c>
      <c r="K834" s="153">
        <v>0</v>
      </c>
      <c r="L834" s="153">
        <v>937.65</v>
      </c>
      <c r="M834" s="153">
        <v>16010.008491643728</v>
      </c>
      <c r="N834" s="152"/>
      <c r="O834" s="154">
        <v>1</v>
      </c>
      <c r="P834" s="155">
        <v>15072</v>
      </c>
      <c r="Q834" s="155">
        <v>0</v>
      </c>
      <c r="R834" s="155">
        <v>0</v>
      </c>
      <c r="S834" s="155">
        <v>938</v>
      </c>
      <c r="T834" s="112">
        <v>16011</v>
      </c>
      <c r="U834" s="156"/>
      <c r="V834" s="157">
        <v>0</v>
      </c>
      <c r="W834" s="155">
        <v>0</v>
      </c>
      <c r="X834" s="155">
        <v>0.09</v>
      </c>
      <c r="Y834" s="155">
        <v>2.6442943599205637E-2</v>
      </c>
      <c r="Z834" s="155">
        <v>0</v>
      </c>
      <c r="AA834" s="158"/>
      <c r="AB834" s="157">
        <v>0</v>
      </c>
      <c r="AC834" s="157">
        <v>0</v>
      </c>
      <c r="AD834" s="155">
        <v>0</v>
      </c>
      <c r="AE834" s="155">
        <v>0</v>
      </c>
      <c r="AF834" s="155">
        <v>0</v>
      </c>
      <c r="AG834" s="159"/>
    </row>
    <row r="835" spans="1:33" ht="12.6" customHeight="1" x14ac:dyDescent="0.25">
      <c r="A835" s="104">
        <v>499</v>
      </c>
      <c r="B835" s="102">
        <v>499061137</v>
      </c>
      <c r="C835" s="103" t="s">
        <v>545</v>
      </c>
      <c r="D835" s="104">
        <v>61</v>
      </c>
      <c r="E835" s="103" t="s">
        <v>93</v>
      </c>
      <c r="F835" s="104">
        <v>137</v>
      </c>
      <c r="G835" s="161" t="s">
        <v>169</v>
      </c>
      <c r="H835" s="152"/>
      <c r="I835" s="153">
        <v>13519</v>
      </c>
      <c r="J835" s="153">
        <v>0</v>
      </c>
      <c r="K835" s="153">
        <v>0</v>
      </c>
      <c r="L835" s="153">
        <v>937.65</v>
      </c>
      <c r="M835" s="153">
        <v>14456.65</v>
      </c>
      <c r="N835" s="152"/>
      <c r="O835" s="154">
        <v>7</v>
      </c>
      <c r="P835" s="155">
        <v>94633</v>
      </c>
      <c r="Q835" s="155">
        <v>0</v>
      </c>
      <c r="R835" s="155">
        <v>0</v>
      </c>
      <c r="S835" s="155">
        <v>6566</v>
      </c>
      <c r="T835" s="112">
        <v>101206</v>
      </c>
      <c r="U835" s="156"/>
      <c r="V835" s="157">
        <v>0</v>
      </c>
      <c r="W835" s="155">
        <v>0</v>
      </c>
      <c r="X835" s="155">
        <v>0.09</v>
      </c>
      <c r="Y835" s="155">
        <v>0.11969981158559011</v>
      </c>
      <c r="Z835" s="155">
        <v>0</v>
      </c>
      <c r="AA835" s="158"/>
      <c r="AB835" s="157">
        <v>0</v>
      </c>
      <c r="AC835" s="157">
        <v>0</v>
      </c>
      <c r="AD835" s="155">
        <v>0</v>
      </c>
      <c r="AE835" s="155">
        <v>0</v>
      </c>
      <c r="AF835" s="155">
        <v>0</v>
      </c>
      <c r="AG835" s="159"/>
    </row>
    <row r="836" spans="1:33" ht="12.6" customHeight="1" x14ac:dyDescent="0.25">
      <c r="A836" s="104">
        <v>499</v>
      </c>
      <c r="B836" s="102">
        <v>499061161</v>
      </c>
      <c r="C836" s="103" t="s">
        <v>545</v>
      </c>
      <c r="D836" s="104">
        <v>61</v>
      </c>
      <c r="E836" s="103" t="s">
        <v>93</v>
      </c>
      <c r="F836" s="104">
        <v>161</v>
      </c>
      <c r="G836" s="161" t="s">
        <v>193</v>
      </c>
      <c r="H836" s="152"/>
      <c r="I836" s="153">
        <v>11249</v>
      </c>
      <c r="J836" s="153">
        <v>4400</v>
      </c>
      <c r="K836" s="153">
        <v>0</v>
      </c>
      <c r="L836" s="153">
        <v>937.65</v>
      </c>
      <c r="M836" s="153">
        <v>16586.650000000001</v>
      </c>
      <c r="N836" s="152"/>
      <c r="O836" s="154">
        <v>13</v>
      </c>
      <c r="P836" s="155">
        <v>203437</v>
      </c>
      <c r="Q836" s="155">
        <v>0</v>
      </c>
      <c r="R836" s="155">
        <v>0</v>
      </c>
      <c r="S836" s="155">
        <v>12194</v>
      </c>
      <c r="T836" s="112">
        <v>215644</v>
      </c>
      <c r="U836" s="156"/>
      <c r="V836" s="157">
        <v>0</v>
      </c>
      <c r="W836" s="155">
        <v>0</v>
      </c>
      <c r="X836" s="155">
        <v>0.09</v>
      </c>
      <c r="Y836" s="155">
        <v>1.0975014078450012E-2</v>
      </c>
      <c r="Z836" s="155">
        <v>0</v>
      </c>
      <c r="AA836" s="158"/>
      <c r="AB836" s="157">
        <v>0</v>
      </c>
      <c r="AC836" s="157">
        <v>0</v>
      </c>
      <c r="AD836" s="155">
        <v>0</v>
      </c>
      <c r="AE836" s="155">
        <v>0</v>
      </c>
      <c r="AF836" s="155">
        <v>0</v>
      </c>
      <c r="AG836" s="159"/>
    </row>
    <row r="837" spans="1:33" ht="12.6" customHeight="1" x14ac:dyDescent="0.25">
      <c r="A837" s="104">
        <v>499</v>
      </c>
      <c r="B837" s="102">
        <v>499061278</v>
      </c>
      <c r="C837" s="103" t="s">
        <v>545</v>
      </c>
      <c r="D837" s="104">
        <v>61</v>
      </c>
      <c r="E837" s="103" t="s">
        <v>93</v>
      </c>
      <c r="F837" s="104">
        <v>278</v>
      </c>
      <c r="G837" s="161" t="s">
        <v>310</v>
      </c>
      <c r="H837" s="152"/>
      <c r="I837" s="153">
        <v>10556</v>
      </c>
      <c r="J837" s="153">
        <v>2066</v>
      </c>
      <c r="K837" s="153">
        <v>0</v>
      </c>
      <c r="L837" s="153">
        <v>937.65</v>
      </c>
      <c r="M837" s="153">
        <v>13559.65</v>
      </c>
      <c r="N837" s="152"/>
      <c r="O837" s="154">
        <v>3</v>
      </c>
      <c r="P837" s="155">
        <v>37866</v>
      </c>
      <c r="Q837" s="155">
        <v>0</v>
      </c>
      <c r="R837" s="155">
        <v>0</v>
      </c>
      <c r="S837" s="155">
        <v>2814</v>
      </c>
      <c r="T837" s="112">
        <v>40683</v>
      </c>
      <c r="U837" s="156"/>
      <c r="V837" s="157">
        <v>0</v>
      </c>
      <c r="W837" s="155">
        <v>0</v>
      </c>
      <c r="X837" s="155">
        <v>0.09</v>
      </c>
      <c r="Y837" s="155">
        <v>5.9697435325461096E-2</v>
      </c>
      <c r="Z837" s="155">
        <v>0</v>
      </c>
      <c r="AA837" s="158"/>
      <c r="AB837" s="157">
        <v>0</v>
      </c>
      <c r="AC837" s="157">
        <v>0</v>
      </c>
      <c r="AD837" s="155">
        <v>0</v>
      </c>
      <c r="AE837" s="155">
        <v>0</v>
      </c>
      <c r="AF837" s="155">
        <v>0</v>
      </c>
      <c r="AG837" s="159"/>
    </row>
    <row r="838" spans="1:33" ht="12.6" customHeight="1" x14ac:dyDescent="0.25">
      <c r="A838" s="104">
        <v>499</v>
      </c>
      <c r="B838" s="102">
        <v>499061281</v>
      </c>
      <c r="C838" s="103" t="s">
        <v>545</v>
      </c>
      <c r="D838" s="104">
        <v>61</v>
      </c>
      <c r="E838" s="103" t="s">
        <v>93</v>
      </c>
      <c r="F838" s="104">
        <v>281</v>
      </c>
      <c r="G838" s="161" t="s">
        <v>313</v>
      </c>
      <c r="H838" s="152"/>
      <c r="I838" s="153">
        <v>12145</v>
      </c>
      <c r="J838" s="153">
        <v>1</v>
      </c>
      <c r="K838" s="153">
        <v>0</v>
      </c>
      <c r="L838" s="153">
        <v>937.65</v>
      </c>
      <c r="M838" s="153">
        <v>13083.65</v>
      </c>
      <c r="N838" s="152"/>
      <c r="O838" s="154">
        <v>360</v>
      </c>
      <c r="P838" s="155">
        <v>4372560</v>
      </c>
      <c r="Q838" s="155">
        <v>0</v>
      </c>
      <c r="R838" s="155">
        <v>0</v>
      </c>
      <c r="S838" s="155">
        <v>337680</v>
      </c>
      <c r="T838" s="112">
        <v>4710600</v>
      </c>
      <c r="U838" s="156"/>
      <c r="V838" s="157">
        <v>0</v>
      </c>
      <c r="W838" s="155">
        <v>0</v>
      </c>
      <c r="X838" s="155">
        <v>0.09</v>
      </c>
      <c r="Y838" s="155">
        <v>0.13082598719238064</v>
      </c>
      <c r="Z838" s="155">
        <v>0</v>
      </c>
      <c r="AA838" s="158"/>
      <c r="AB838" s="157">
        <v>0</v>
      </c>
      <c r="AC838" s="157">
        <v>0</v>
      </c>
      <c r="AD838" s="155">
        <v>0</v>
      </c>
      <c r="AE838" s="155">
        <v>0</v>
      </c>
      <c r="AF838" s="155">
        <v>0</v>
      </c>
      <c r="AG838" s="159"/>
    </row>
    <row r="839" spans="1:33" ht="12.6" customHeight="1" x14ac:dyDescent="0.25">
      <c r="A839" s="104">
        <v>499</v>
      </c>
      <c r="B839" s="102">
        <v>499061325</v>
      </c>
      <c r="C839" s="103" t="s">
        <v>545</v>
      </c>
      <c r="D839" s="104">
        <v>61</v>
      </c>
      <c r="E839" s="103" t="s">
        <v>93</v>
      </c>
      <c r="F839" s="104">
        <v>325</v>
      </c>
      <c r="G839" s="161" t="s">
        <v>357</v>
      </c>
      <c r="H839" s="152"/>
      <c r="I839" s="153">
        <v>12171.454391264475</v>
      </c>
      <c r="J839" s="153">
        <v>1580</v>
      </c>
      <c r="K839" s="153">
        <v>0</v>
      </c>
      <c r="L839" s="153">
        <v>937.65</v>
      </c>
      <c r="M839" s="153">
        <v>14689.104391264475</v>
      </c>
      <c r="N839" s="152"/>
      <c r="O839" s="154">
        <v>2</v>
      </c>
      <c r="P839" s="155">
        <v>27502</v>
      </c>
      <c r="Q839" s="155">
        <v>0</v>
      </c>
      <c r="R839" s="155">
        <v>0</v>
      </c>
      <c r="S839" s="155">
        <v>1876</v>
      </c>
      <c r="T839" s="112">
        <v>29380</v>
      </c>
      <c r="U839" s="156"/>
      <c r="V839" s="157">
        <v>0</v>
      </c>
      <c r="W839" s="155">
        <v>0</v>
      </c>
      <c r="X839" s="155">
        <v>0.09</v>
      </c>
      <c r="Y839" s="155">
        <v>8.8507604086263091E-3</v>
      </c>
      <c r="Z839" s="155">
        <v>0</v>
      </c>
      <c r="AA839" s="158"/>
      <c r="AB839" s="157">
        <v>0</v>
      </c>
      <c r="AC839" s="157">
        <v>0</v>
      </c>
      <c r="AD839" s="155">
        <v>0</v>
      </c>
      <c r="AE839" s="155">
        <v>0</v>
      </c>
      <c r="AF839" s="155">
        <v>0</v>
      </c>
      <c r="AG839" s="159"/>
    </row>
    <row r="840" spans="1:33" ht="12.6" customHeight="1" x14ac:dyDescent="0.25">
      <c r="A840" s="104">
        <v>499</v>
      </c>
      <c r="B840" s="102">
        <v>499061332</v>
      </c>
      <c r="C840" s="103" t="s">
        <v>545</v>
      </c>
      <c r="D840" s="104">
        <v>61</v>
      </c>
      <c r="E840" s="103" t="s">
        <v>93</v>
      </c>
      <c r="F840" s="104">
        <v>332</v>
      </c>
      <c r="G840" s="161" t="s">
        <v>364</v>
      </c>
      <c r="H840" s="152"/>
      <c r="I840" s="153">
        <v>13224</v>
      </c>
      <c r="J840" s="153">
        <v>893</v>
      </c>
      <c r="K840" s="153">
        <v>0</v>
      </c>
      <c r="L840" s="153">
        <v>937.65</v>
      </c>
      <c r="M840" s="153">
        <v>15054.65</v>
      </c>
      <c r="N840" s="152"/>
      <c r="O840" s="154">
        <v>9</v>
      </c>
      <c r="P840" s="155">
        <v>127053</v>
      </c>
      <c r="Q840" s="155">
        <v>0</v>
      </c>
      <c r="R840" s="155">
        <v>0</v>
      </c>
      <c r="S840" s="155">
        <v>8442</v>
      </c>
      <c r="T840" s="112">
        <v>135504</v>
      </c>
      <c r="U840" s="156"/>
      <c r="V840" s="157">
        <v>0</v>
      </c>
      <c r="W840" s="155">
        <v>0</v>
      </c>
      <c r="X840" s="155">
        <v>0.09</v>
      </c>
      <c r="Y840" s="155">
        <v>1.7069583664526225E-2</v>
      </c>
      <c r="Z840" s="155">
        <v>0</v>
      </c>
      <c r="AA840" s="158"/>
      <c r="AB840" s="157">
        <v>0</v>
      </c>
      <c r="AC840" s="157">
        <v>0</v>
      </c>
      <c r="AD840" s="155">
        <v>0</v>
      </c>
      <c r="AE840" s="155">
        <v>0</v>
      </c>
      <c r="AF840" s="155">
        <v>0</v>
      </c>
      <c r="AG840" s="159"/>
    </row>
    <row r="841" spans="1:33" ht="12.6" customHeight="1" x14ac:dyDescent="0.25">
      <c r="A841" s="104">
        <v>499</v>
      </c>
      <c r="B841" s="102">
        <v>499061672</v>
      </c>
      <c r="C841" s="103" t="s">
        <v>545</v>
      </c>
      <c r="D841" s="104">
        <v>61</v>
      </c>
      <c r="E841" s="103" t="s">
        <v>93</v>
      </c>
      <c r="F841" s="104">
        <v>672</v>
      </c>
      <c r="G841" s="161" t="s">
        <v>407</v>
      </c>
      <c r="H841" s="152"/>
      <c r="I841" s="153">
        <v>11417.772716368092</v>
      </c>
      <c r="J841" s="153">
        <v>3689</v>
      </c>
      <c r="K841" s="153">
        <v>0</v>
      </c>
      <c r="L841" s="153">
        <v>937.65</v>
      </c>
      <c r="M841" s="153">
        <v>16044.422716368092</v>
      </c>
      <c r="N841" s="152"/>
      <c r="O841" s="154">
        <v>1</v>
      </c>
      <c r="P841" s="155">
        <v>15107</v>
      </c>
      <c r="Q841" s="155">
        <v>0</v>
      </c>
      <c r="R841" s="155">
        <v>0</v>
      </c>
      <c r="S841" s="155">
        <v>938</v>
      </c>
      <c r="T841" s="112">
        <v>16046</v>
      </c>
      <c r="U841" s="156"/>
      <c r="V841" s="157">
        <v>0</v>
      </c>
      <c r="W841" s="155">
        <v>0</v>
      </c>
      <c r="X841" s="155">
        <v>0.09</v>
      </c>
      <c r="Y841" s="155">
        <v>3.8979241479283259E-3</v>
      </c>
      <c r="Z841" s="155">
        <v>0</v>
      </c>
      <c r="AA841" s="158"/>
      <c r="AB841" s="157">
        <v>0</v>
      </c>
      <c r="AC841" s="157">
        <v>0</v>
      </c>
      <c r="AD841" s="155">
        <v>0</v>
      </c>
      <c r="AE841" s="155">
        <v>0</v>
      </c>
      <c r="AF841" s="155">
        <v>0</v>
      </c>
      <c r="AG841" s="159"/>
    </row>
    <row r="842" spans="1:33" ht="12.6" customHeight="1" x14ac:dyDescent="0.25">
      <c r="A842" s="104">
        <v>3501</v>
      </c>
      <c r="B842" s="102">
        <v>3501061061</v>
      </c>
      <c r="C842" s="103" t="s">
        <v>546</v>
      </c>
      <c r="D842" s="104">
        <v>61</v>
      </c>
      <c r="E842" s="103" t="s">
        <v>93</v>
      </c>
      <c r="F842" s="104">
        <v>61</v>
      </c>
      <c r="G842" s="161" t="s">
        <v>93</v>
      </c>
      <c r="H842" s="152"/>
      <c r="I842" s="153">
        <v>13870</v>
      </c>
      <c r="J842" s="153">
        <v>1001</v>
      </c>
      <c r="K842" s="153">
        <v>0</v>
      </c>
      <c r="L842" s="153">
        <v>937.65</v>
      </c>
      <c r="M842" s="153">
        <v>15808.65</v>
      </c>
      <c r="N842" s="152"/>
      <c r="O842" s="154">
        <v>31</v>
      </c>
      <c r="P842" s="155">
        <v>461001</v>
      </c>
      <c r="Q842" s="155">
        <v>0</v>
      </c>
      <c r="R842" s="155">
        <v>0</v>
      </c>
      <c r="S842" s="155">
        <v>29078</v>
      </c>
      <c r="T842" s="112">
        <v>490110</v>
      </c>
      <c r="U842" s="156"/>
      <c r="V842" s="157">
        <v>0</v>
      </c>
      <c r="W842" s="155">
        <v>0</v>
      </c>
      <c r="X842" s="155">
        <v>0.09</v>
      </c>
      <c r="Y842" s="155">
        <v>3.4977102646383242E-2</v>
      </c>
      <c r="Z842" s="155">
        <v>0</v>
      </c>
      <c r="AA842" s="158"/>
      <c r="AB842" s="157">
        <v>0</v>
      </c>
      <c r="AC842" s="157">
        <v>0</v>
      </c>
      <c r="AD842" s="155">
        <v>0</v>
      </c>
      <c r="AE842" s="155">
        <v>0</v>
      </c>
      <c r="AF842" s="155">
        <v>0</v>
      </c>
      <c r="AG842" s="159"/>
    </row>
    <row r="843" spans="1:33" ht="12.6" customHeight="1" x14ac:dyDescent="0.25">
      <c r="A843" s="104">
        <v>3501</v>
      </c>
      <c r="B843" s="102">
        <v>3501061111</v>
      </c>
      <c r="C843" s="103" t="s">
        <v>546</v>
      </c>
      <c r="D843" s="104">
        <v>61</v>
      </c>
      <c r="E843" s="103" t="s">
        <v>93</v>
      </c>
      <c r="F843" s="104">
        <v>111</v>
      </c>
      <c r="G843" s="161" t="s">
        <v>143</v>
      </c>
      <c r="H843" s="152"/>
      <c r="I843" s="153">
        <v>11150.358491643728</v>
      </c>
      <c r="J843" s="153">
        <v>3922</v>
      </c>
      <c r="K843" s="153">
        <v>0</v>
      </c>
      <c r="L843" s="153">
        <v>937.65</v>
      </c>
      <c r="M843" s="153">
        <v>16010.008491643728</v>
      </c>
      <c r="N843" s="152"/>
      <c r="O843" s="154">
        <v>1</v>
      </c>
      <c r="P843" s="155">
        <v>15072</v>
      </c>
      <c r="Q843" s="155">
        <v>0</v>
      </c>
      <c r="R843" s="155">
        <v>0</v>
      </c>
      <c r="S843" s="155">
        <v>938</v>
      </c>
      <c r="T843" s="112">
        <v>16011</v>
      </c>
      <c r="U843" s="156"/>
      <c r="V843" s="157">
        <v>0</v>
      </c>
      <c r="W843" s="155">
        <v>0</v>
      </c>
      <c r="X843" s="155">
        <v>0.09</v>
      </c>
      <c r="Y843" s="155">
        <v>2.6442943599205637E-2</v>
      </c>
      <c r="Z843" s="155">
        <v>0</v>
      </c>
      <c r="AA843" s="158"/>
      <c r="AB843" s="157">
        <v>0</v>
      </c>
      <c r="AC843" s="157">
        <v>0</v>
      </c>
      <c r="AD843" s="155">
        <v>0</v>
      </c>
      <c r="AE843" s="155">
        <v>0</v>
      </c>
      <c r="AF843" s="155">
        <v>0</v>
      </c>
      <c r="AG843" s="159"/>
    </row>
    <row r="844" spans="1:33" ht="12.6" customHeight="1" x14ac:dyDescent="0.25">
      <c r="A844" s="104">
        <v>3501</v>
      </c>
      <c r="B844" s="102">
        <v>3501061117</v>
      </c>
      <c r="C844" s="103" t="s">
        <v>546</v>
      </c>
      <c r="D844" s="104">
        <v>61</v>
      </c>
      <c r="E844" s="103" t="s">
        <v>93</v>
      </c>
      <c r="F844" s="104">
        <v>117</v>
      </c>
      <c r="G844" s="161" t="s">
        <v>149</v>
      </c>
      <c r="H844" s="152"/>
      <c r="I844" s="153">
        <v>11146.071382604689</v>
      </c>
      <c r="J844" s="153">
        <v>4751</v>
      </c>
      <c r="K844" s="153">
        <v>0</v>
      </c>
      <c r="L844" s="153">
        <v>937.65</v>
      </c>
      <c r="M844" s="153">
        <v>16834.72138260469</v>
      </c>
      <c r="N844" s="152"/>
      <c r="O844" s="154">
        <v>1</v>
      </c>
      <c r="P844" s="155">
        <v>15897</v>
      </c>
      <c r="Q844" s="155">
        <v>0</v>
      </c>
      <c r="R844" s="155">
        <v>0</v>
      </c>
      <c r="S844" s="155">
        <v>938</v>
      </c>
      <c r="T844" s="112">
        <v>16836</v>
      </c>
      <c r="U844" s="156"/>
      <c r="V844" s="157">
        <v>0</v>
      </c>
      <c r="W844" s="155">
        <v>0</v>
      </c>
      <c r="X844" s="155">
        <v>0.09</v>
      </c>
      <c r="Y844" s="155">
        <v>6.6062033328119649E-2</v>
      </c>
      <c r="Z844" s="155">
        <v>0</v>
      </c>
      <c r="AA844" s="158"/>
      <c r="AB844" s="157">
        <v>0</v>
      </c>
      <c r="AC844" s="157">
        <v>0</v>
      </c>
      <c r="AD844" s="155">
        <v>0</v>
      </c>
      <c r="AE844" s="155">
        <v>0</v>
      </c>
      <c r="AF844" s="155">
        <v>0</v>
      </c>
      <c r="AG844" s="159"/>
    </row>
    <row r="845" spans="1:33" ht="12.6" customHeight="1" x14ac:dyDescent="0.25">
      <c r="A845" s="104">
        <v>3501</v>
      </c>
      <c r="B845" s="102">
        <v>3501061137</v>
      </c>
      <c r="C845" s="103" t="s">
        <v>546</v>
      </c>
      <c r="D845" s="104">
        <v>61</v>
      </c>
      <c r="E845" s="103" t="s">
        <v>93</v>
      </c>
      <c r="F845" s="104">
        <v>137</v>
      </c>
      <c r="G845" s="161" t="s">
        <v>169</v>
      </c>
      <c r="H845" s="152"/>
      <c r="I845" s="153">
        <v>14742</v>
      </c>
      <c r="J845" s="153">
        <v>0</v>
      </c>
      <c r="K845" s="153">
        <v>0</v>
      </c>
      <c r="L845" s="153">
        <v>937.65</v>
      </c>
      <c r="M845" s="153">
        <v>15679.65</v>
      </c>
      <c r="N845" s="152"/>
      <c r="O845" s="154">
        <v>148</v>
      </c>
      <c r="P845" s="155">
        <v>2181816</v>
      </c>
      <c r="Q845" s="155">
        <v>0</v>
      </c>
      <c r="R845" s="155">
        <v>0</v>
      </c>
      <c r="S845" s="155">
        <v>138824</v>
      </c>
      <c r="T845" s="112">
        <v>2320788</v>
      </c>
      <c r="U845" s="156"/>
      <c r="V845" s="157">
        <v>0</v>
      </c>
      <c r="W845" s="155">
        <v>0</v>
      </c>
      <c r="X845" s="155">
        <v>0.09</v>
      </c>
      <c r="Y845" s="155">
        <v>0.11969981158559011</v>
      </c>
      <c r="Z845" s="155">
        <v>0</v>
      </c>
      <c r="AA845" s="158"/>
      <c r="AB845" s="157">
        <v>0</v>
      </c>
      <c r="AC845" s="157">
        <v>0</v>
      </c>
      <c r="AD845" s="155">
        <v>0</v>
      </c>
      <c r="AE845" s="155">
        <v>0</v>
      </c>
      <c r="AF845" s="155">
        <v>0</v>
      </c>
      <c r="AG845" s="159"/>
    </row>
    <row r="846" spans="1:33" ht="12.6" customHeight="1" x14ac:dyDescent="0.25">
      <c r="A846" s="104">
        <v>3501</v>
      </c>
      <c r="B846" s="102">
        <v>3501061161</v>
      </c>
      <c r="C846" s="103" t="s">
        <v>546</v>
      </c>
      <c r="D846" s="104">
        <v>61</v>
      </c>
      <c r="E846" s="103" t="s">
        <v>93</v>
      </c>
      <c r="F846" s="104">
        <v>161</v>
      </c>
      <c r="G846" s="161" t="s">
        <v>193</v>
      </c>
      <c r="H846" s="152"/>
      <c r="I846" s="153">
        <v>10556</v>
      </c>
      <c r="J846" s="153">
        <v>4129</v>
      </c>
      <c r="K846" s="153">
        <v>0</v>
      </c>
      <c r="L846" s="153">
        <v>937.65</v>
      </c>
      <c r="M846" s="153">
        <v>15622.65</v>
      </c>
      <c r="N846" s="152"/>
      <c r="O846" s="154">
        <v>1</v>
      </c>
      <c r="P846" s="155">
        <v>14685</v>
      </c>
      <c r="Q846" s="155">
        <v>0</v>
      </c>
      <c r="R846" s="155">
        <v>0</v>
      </c>
      <c r="S846" s="155">
        <v>938</v>
      </c>
      <c r="T846" s="112">
        <v>15624</v>
      </c>
      <c r="U846" s="156"/>
      <c r="V846" s="157">
        <v>0</v>
      </c>
      <c r="W846" s="155">
        <v>0</v>
      </c>
      <c r="X846" s="155">
        <v>0.09</v>
      </c>
      <c r="Y846" s="155">
        <v>1.0975014078450012E-2</v>
      </c>
      <c r="Z846" s="155">
        <v>0</v>
      </c>
      <c r="AA846" s="158"/>
      <c r="AB846" s="157">
        <v>0</v>
      </c>
      <c r="AC846" s="157">
        <v>0</v>
      </c>
      <c r="AD846" s="155">
        <v>0</v>
      </c>
      <c r="AE846" s="155">
        <v>0</v>
      </c>
      <c r="AF846" s="155">
        <v>0</v>
      </c>
      <c r="AG846" s="159"/>
    </row>
    <row r="847" spans="1:33" ht="12.6" customHeight="1" x14ac:dyDescent="0.25">
      <c r="A847" s="104">
        <v>3501</v>
      </c>
      <c r="B847" s="102">
        <v>3501061210</v>
      </c>
      <c r="C847" s="103" t="s">
        <v>546</v>
      </c>
      <c r="D847" s="104">
        <v>61</v>
      </c>
      <c r="E847" s="103" t="s">
        <v>93</v>
      </c>
      <c r="F847" s="104">
        <v>210</v>
      </c>
      <c r="G847" s="161" t="s">
        <v>242</v>
      </c>
      <c r="H847" s="152"/>
      <c r="I847" s="153">
        <v>10556</v>
      </c>
      <c r="J847" s="153">
        <v>3423</v>
      </c>
      <c r="K847" s="153">
        <v>0</v>
      </c>
      <c r="L847" s="153">
        <v>937.65</v>
      </c>
      <c r="M847" s="153">
        <v>14916.65</v>
      </c>
      <c r="N847" s="152"/>
      <c r="O847" s="154">
        <v>1</v>
      </c>
      <c r="P847" s="155">
        <v>13979</v>
      </c>
      <c r="Q847" s="155">
        <v>0</v>
      </c>
      <c r="R847" s="155">
        <v>0</v>
      </c>
      <c r="S847" s="155">
        <v>938</v>
      </c>
      <c r="T847" s="112">
        <v>14918</v>
      </c>
      <c r="U847" s="156"/>
      <c r="V847" s="157">
        <v>0</v>
      </c>
      <c r="W847" s="155">
        <v>0</v>
      </c>
      <c r="X847" s="155">
        <v>0.09</v>
      </c>
      <c r="Y847" s="155">
        <v>5.4832135780373062E-2</v>
      </c>
      <c r="Z847" s="155">
        <v>0</v>
      </c>
      <c r="AA847" s="158"/>
      <c r="AB847" s="157">
        <v>0</v>
      </c>
      <c r="AC847" s="157">
        <v>0</v>
      </c>
      <c r="AD847" s="155">
        <v>0</v>
      </c>
      <c r="AE847" s="155">
        <v>0</v>
      </c>
      <c r="AF847" s="155">
        <v>0</v>
      </c>
      <c r="AG847" s="159"/>
    </row>
    <row r="848" spans="1:33" ht="12.6" customHeight="1" x14ac:dyDescent="0.25">
      <c r="A848" s="104">
        <v>3501</v>
      </c>
      <c r="B848" s="102">
        <v>3501061278</v>
      </c>
      <c r="C848" s="103" t="s">
        <v>546</v>
      </c>
      <c r="D848" s="104">
        <v>61</v>
      </c>
      <c r="E848" s="103" t="s">
        <v>93</v>
      </c>
      <c r="F848" s="104">
        <v>278</v>
      </c>
      <c r="G848" s="161" t="s">
        <v>310</v>
      </c>
      <c r="H848" s="152"/>
      <c r="I848" s="153">
        <v>15145</v>
      </c>
      <c r="J848" s="153">
        <v>2965</v>
      </c>
      <c r="K848" s="153">
        <v>0</v>
      </c>
      <c r="L848" s="153">
        <v>937.65</v>
      </c>
      <c r="M848" s="153">
        <v>19047.650000000001</v>
      </c>
      <c r="N848" s="152"/>
      <c r="O848" s="154">
        <v>3</v>
      </c>
      <c r="P848" s="155">
        <v>54330</v>
      </c>
      <c r="Q848" s="155">
        <v>0</v>
      </c>
      <c r="R848" s="155">
        <v>0</v>
      </c>
      <c r="S848" s="155">
        <v>2814</v>
      </c>
      <c r="T848" s="112">
        <v>57147</v>
      </c>
      <c r="U848" s="156"/>
      <c r="V848" s="157">
        <v>0</v>
      </c>
      <c r="W848" s="155">
        <v>0</v>
      </c>
      <c r="X848" s="155">
        <v>0.09</v>
      </c>
      <c r="Y848" s="155">
        <v>5.9697435325461096E-2</v>
      </c>
      <c r="Z848" s="155">
        <v>0</v>
      </c>
      <c r="AA848" s="158"/>
      <c r="AB848" s="157">
        <v>0</v>
      </c>
      <c r="AC848" s="157">
        <v>0</v>
      </c>
      <c r="AD848" s="155">
        <v>0</v>
      </c>
      <c r="AE848" s="155">
        <v>0</v>
      </c>
      <c r="AF848" s="155">
        <v>0</v>
      </c>
      <c r="AG848" s="159"/>
    </row>
    <row r="849" spans="1:33" ht="12.6" customHeight="1" x14ac:dyDescent="0.25">
      <c r="A849" s="104">
        <v>3501</v>
      </c>
      <c r="B849" s="102">
        <v>3501061281</v>
      </c>
      <c r="C849" s="103" t="s">
        <v>546</v>
      </c>
      <c r="D849" s="104">
        <v>61</v>
      </c>
      <c r="E849" s="103" t="s">
        <v>93</v>
      </c>
      <c r="F849" s="104">
        <v>281</v>
      </c>
      <c r="G849" s="161" t="s">
        <v>313</v>
      </c>
      <c r="H849" s="152"/>
      <c r="I849" s="153">
        <v>14849</v>
      </c>
      <c r="J849" s="153">
        <v>2</v>
      </c>
      <c r="K849" s="153">
        <v>0</v>
      </c>
      <c r="L849" s="153">
        <v>937.65</v>
      </c>
      <c r="M849" s="153">
        <v>15788.65</v>
      </c>
      <c r="N849" s="152"/>
      <c r="O849" s="154">
        <v>88</v>
      </c>
      <c r="P849" s="155">
        <v>1306888</v>
      </c>
      <c r="Q849" s="155">
        <v>0</v>
      </c>
      <c r="R849" s="155">
        <v>0</v>
      </c>
      <c r="S849" s="155">
        <v>82544</v>
      </c>
      <c r="T849" s="112">
        <v>1389520</v>
      </c>
      <c r="U849" s="156"/>
      <c r="V849" s="157">
        <v>0</v>
      </c>
      <c r="W849" s="155">
        <v>0</v>
      </c>
      <c r="X849" s="155">
        <v>0.09</v>
      </c>
      <c r="Y849" s="155">
        <v>0.13082598719238064</v>
      </c>
      <c r="Z849" s="155">
        <v>0</v>
      </c>
      <c r="AA849" s="158"/>
      <c r="AB849" s="157">
        <v>0</v>
      </c>
      <c r="AC849" s="157">
        <v>0</v>
      </c>
      <c r="AD849" s="155">
        <v>0</v>
      </c>
      <c r="AE849" s="155">
        <v>0</v>
      </c>
      <c r="AF849" s="155">
        <v>0</v>
      </c>
      <c r="AG849" s="159"/>
    </row>
    <row r="850" spans="1:33" ht="12.6" customHeight="1" x14ac:dyDescent="0.25">
      <c r="A850" s="104">
        <v>3501</v>
      </c>
      <c r="B850" s="102">
        <v>3501061332</v>
      </c>
      <c r="C850" s="103" t="s">
        <v>546</v>
      </c>
      <c r="D850" s="104">
        <v>61</v>
      </c>
      <c r="E850" s="103" t="s">
        <v>93</v>
      </c>
      <c r="F850" s="104">
        <v>332</v>
      </c>
      <c r="G850" s="161" t="s">
        <v>364</v>
      </c>
      <c r="H850" s="152"/>
      <c r="I850" s="153">
        <v>14235</v>
      </c>
      <c r="J850" s="153">
        <v>962</v>
      </c>
      <c r="K850" s="153">
        <v>0</v>
      </c>
      <c r="L850" s="153">
        <v>937.65</v>
      </c>
      <c r="M850" s="153">
        <v>16134.65</v>
      </c>
      <c r="N850" s="152"/>
      <c r="O850" s="154">
        <v>3</v>
      </c>
      <c r="P850" s="155">
        <v>45591</v>
      </c>
      <c r="Q850" s="155">
        <v>0</v>
      </c>
      <c r="R850" s="155">
        <v>0</v>
      </c>
      <c r="S850" s="155">
        <v>2814</v>
      </c>
      <c r="T850" s="112">
        <v>48408</v>
      </c>
      <c r="U850" s="156"/>
      <c r="V850" s="157">
        <v>0</v>
      </c>
      <c r="W850" s="155">
        <v>0</v>
      </c>
      <c r="X850" s="155">
        <v>0.09</v>
      </c>
      <c r="Y850" s="155">
        <v>1.7069583664526225E-2</v>
      </c>
      <c r="Z850" s="155">
        <v>0</v>
      </c>
      <c r="AA850" s="158"/>
      <c r="AB850" s="157">
        <v>0</v>
      </c>
      <c r="AC850" s="157">
        <v>0</v>
      </c>
      <c r="AD850" s="155">
        <v>0</v>
      </c>
      <c r="AE850" s="155">
        <v>0</v>
      </c>
      <c r="AF850" s="155">
        <v>0</v>
      </c>
      <c r="AG850" s="159"/>
    </row>
    <row r="851" spans="1:33" ht="12.6" customHeight="1" x14ac:dyDescent="0.25">
      <c r="A851" s="104">
        <v>3501</v>
      </c>
      <c r="B851" s="102">
        <v>3501061683</v>
      </c>
      <c r="C851" s="103" t="s">
        <v>546</v>
      </c>
      <c r="D851" s="104">
        <v>61</v>
      </c>
      <c r="E851" s="103" t="s">
        <v>93</v>
      </c>
      <c r="F851" s="104">
        <v>683</v>
      </c>
      <c r="G851" s="161" t="s">
        <v>412</v>
      </c>
      <c r="H851" s="152"/>
      <c r="I851" s="153">
        <v>10999.493447986555</v>
      </c>
      <c r="J851" s="153">
        <v>7584</v>
      </c>
      <c r="K851" s="153">
        <v>0</v>
      </c>
      <c r="L851" s="153">
        <v>937.65</v>
      </c>
      <c r="M851" s="153">
        <v>19521.143447986557</v>
      </c>
      <c r="N851" s="152"/>
      <c r="O851" s="154">
        <v>1</v>
      </c>
      <c r="P851" s="155">
        <v>18583</v>
      </c>
      <c r="Q851" s="155">
        <v>0</v>
      </c>
      <c r="R851" s="155">
        <v>0</v>
      </c>
      <c r="S851" s="155">
        <v>938</v>
      </c>
      <c r="T851" s="112">
        <v>19522</v>
      </c>
      <c r="U851" s="156"/>
      <c r="V851" s="157">
        <v>0</v>
      </c>
      <c r="W851" s="155">
        <v>0</v>
      </c>
      <c r="X851" s="155">
        <v>0.09</v>
      </c>
      <c r="Y851" s="155">
        <v>2.5310390993387156E-2</v>
      </c>
      <c r="Z851" s="155">
        <v>0</v>
      </c>
      <c r="AA851" s="158"/>
      <c r="AB851" s="157">
        <v>0</v>
      </c>
      <c r="AC851" s="157">
        <v>0</v>
      </c>
      <c r="AD851" s="155">
        <v>0</v>
      </c>
      <c r="AE851" s="155">
        <v>0</v>
      </c>
      <c r="AF851" s="155">
        <v>0</v>
      </c>
      <c r="AG851" s="159"/>
    </row>
    <row r="852" spans="1:33" ht="12.6" customHeight="1" x14ac:dyDescent="0.25">
      <c r="A852" s="104">
        <v>3502</v>
      </c>
      <c r="B852" s="102">
        <v>3502281061</v>
      </c>
      <c r="C852" s="103" t="s">
        <v>547</v>
      </c>
      <c r="D852" s="104">
        <v>281</v>
      </c>
      <c r="E852" s="103" t="s">
        <v>313</v>
      </c>
      <c r="F852" s="104">
        <v>61</v>
      </c>
      <c r="G852" s="161" t="s">
        <v>93</v>
      </c>
      <c r="H852" s="152"/>
      <c r="I852" s="153">
        <v>13375</v>
      </c>
      <c r="J852" s="153">
        <v>965</v>
      </c>
      <c r="K852" s="153">
        <v>0</v>
      </c>
      <c r="L852" s="153">
        <v>937.65</v>
      </c>
      <c r="M852" s="153">
        <v>15277.65</v>
      </c>
      <c r="N852" s="152"/>
      <c r="O852" s="154">
        <v>2</v>
      </c>
      <c r="P852" s="155">
        <v>28680</v>
      </c>
      <c r="Q852" s="155">
        <v>0</v>
      </c>
      <c r="R852" s="155">
        <v>0</v>
      </c>
      <c r="S852" s="155">
        <v>1876</v>
      </c>
      <c r="T852" s="112">
        <v>30558</v>
      </c>
      <c r="U852" s="156"/>
      <c r="V852" s="157">
        <v>0</v>
      </c>
      <c r="W852" s="155">
        <v>0</v>
      </c>
      <c r="X852" s="155">
        <v>0.09</v>
      </c>
      <c r="Y852" s="155">
        <v>3.4977102646383242E-2</v>
      </c>
      <c r="Z852" s="155">
        <v>0</v>
      </c>
      <c r="AA852" s="158"/>
      <c r="AB852" s="157">
        <v>0</v>
      </c>
      <c r="AC852" s="157">
        <v>0</v>
      </c>
      <c r="AD852" s="155">
        <v>0</v>
      </c>
      <c r="AE852" s="155">
        <v>0</v>
      </c>
      <c r="AF852" s="155">
        <v>0</v>
      </c>
      <c r="AG852" s="159"/>
    </row>
    <row r="853" spans="1:33" ht="12.6" customHeight="1" x14ac:dyDescent="0.25">
      <c r="A853" s="104">
        <v>3502</v>
      </c>
      <c r="B853" s="102">
        <v>3502281281</v>
      </c>
      <c r="C853" s="103" t="s">
        <v>547</v>
      </c>
      <c r="D853" s="104">
        <v>281</v>
      </c>
      <c r="E853" s="103" t="s">
        <v>313</v>
      </c>
      <c r="F853" s="104">
        <v>281</v>
      </c>
      <c r="G853" s="161" t="s">
        <v>313</v>
      </c>
      <c r="H853" s="152"/>
      <c r="I853" s="153">
        <v>13533</v>
      </c>
      <c r="J853" s="153">
        <v>2</v>
      </c>
      <c r="K853" s="153">
        <v>0</v>
      </c>
      <c r="L853" s="153">
        <v>937.65</v>
      </c>
      <c r="M853" s="153">
        <v>14472.65</v>
      </c>
      <c r="N853" s="152"/>
      <c r="O853" s="154">
        <v>461</v>
      </c>
      <c r="P853" s="155">
        <v>6239635</v>
      </c>
      <c r="Q853" s="155">
        <v>0</v>
      </c>
      <c r="R853" s="155">
        <v>0</v>
      </c>
      <c r="S853" s="155">
        <v>432418</v>
      </c>
      <c r="T853" s="112">
        <v>6672514</v>
      </c>
      <c r="U853" s="156"/>
      <c r="V853" s="157">
        <v>0</v>
      </c>
      <c r="W853" s="155">
        <v>0</v>
      </c>
      <c r="X853" s="155">
        <v>0.09</v>
      </c>
      <c r="Y853" s="155">
        <v>0.13082598719238064</v>
      </c>
      <c r="Z853" s="155">
        <v>0</v>
      </c>
      <c r="AA853" s="158"/>
      <c r="AB853" s="157">
        <v>0</v>
      </c>
      <c r="AC853" s="157">
        <v>0</v>
      </c>
      <c r="AD853" s="155">
        <v>0</v>
      </c>
      <c r="AE853" s="155">
        <v>0</v>
      </c>
      <c r="AF853" s="155">
        <v>0</v>
      </c>
      <c r="AG853" s="159"/>
    </row>
    <row r="854" spans="1:33" ht="12.6" customHeight="1" x14ac:dyDescent="0.25">
      <c r="A854" s="104">
        <v>3503</v>
      </c>
      <c r="B854" s="102">
        <v>3503160031</v>
      </c>
      <c r="C854" s="103" t="s">
        <v>548</v>
      </c>
      <c r="D854" s="104">
        <v>160</v>
      </c>
      <c r="E854" s="103" t="s">
        <v>192</v>
      </c>
      <c r="F854" s="104">
        <v>31</v>
      </c>
      <c r="G854" s="161" t="s">
        <v>63</v>
      </c>
      <c r="H854" s="152"/>
      <c r="I854" s="153">
        <v>10735</v>
      </c>
      <c r="J854" s="153">
        <v>5050</v>
      </c>
      <c r="K854" s="153">
        <v>0</v>
      </c>
      <c r="L854" s="153">
        <v>937.65</v>
      </c>
      <c r="M854" s="153">
        <v>16722.650000000001</v>
      </c>
      <c r="N854" s="152"/>
      <c r="O854" s="154">
        <v>5</v>
      </c>
      <c r="P854" s="155">
        <v>78925</v>
      </c>
      <c r="Q854" s="155">
        <v>0</v>
      </c>
      <c r="R854" s="155">
        <v>0</v>
      </c>
      <c r="S854" s="155">
        <v>4690</v>
      </c>
      <c r="T854" s="112">
        <v>83620</v>
      </c>
      <c r="U854" s="156"/>
      <c r="V854" s="157">
        <v>0</v>
      </c>
      <c r="W854" s="155">
        <v>0</v>
      </c>
      <c r="X854" s="155">
        <v>0.09</v>
      </c>
      <c r="Y854" s="155">
        <v>2.2762726011846833E-2</v>
      </c>
      <c r="Z854" s="155">
        <v>0</v>
      </c>
      <c r="AA854" s="158"/>
      <c r="AB854" s="157">
        <v>1</v>
      </c>
      <c r="AC854" s="157">
        <v>0</v>
      </c>
      <c r="AD854" s="155">
        <v>0</v>
      </c>
      <c r="AE854" s="155">
        <v>0</v>
      </c>
      <c r="AF854" s="155">
        <v>0</v>
      </c>
      <c r="AG854" s="159"/>
    </row>
    <row r="855" spans="1:33" ht="12.6" customHeight="1" x14ac:dyDescent="0.25">
      <c r="A855" s="104">
        <v>3503</v>
      </c>
      <c r="B855" s="102">
        <v>3503160044</v>
      </c>
      <c r="C855" s="103" t="s">
        <v>548</v>
      </c>
      <c r="D855" s="104">
        <v>160</v>
      </c>
      <c r="E855" s="103" t="s">
        <v>192</v>
      </c>
      <c r="F855" s="104">
        <v>44</v>
      </c>
      <c r="G855" s="161" t="s">
        <v>76</v>
      </c>
      <c r="H855" s="152"/>
      <c r="I855" s="153">
        <v>9100</v>
      </c>
      <c r="J855" s="153">
        <v>38</v>
      </c>
      <c r="K855" s="153">
        <v>0</v>
      </c>
      <c r="L855" s="153">
        <v>937.65</v>
      </c>
      <c r="M855" s="153">
        <v>10075.65</v>
      </c>
      <c r="N855" s="152"/>
      <c r="O855" s="154">
        <v>2</v>
      </c>
      <c r="P855" s="155">
        <v>18276</v>
      </c>
      <c r="Q855" s="155">
        <v>0</v>
      </c>
      <c r="R855" s="155">
        <v>0</v>
      </c>
      <c r="S855" s="155">
        <v>1876</v>
      </c>
      <c r="T855" s="112">
        <v>20154</v>
      </c>
      <c r="U855" s="156"/>
      <c r="V855" s="157">
        <v>0</v>
      </c>
      <c r="W855" s="155">
        <v>0</v>
      </c>
      <c r="X855" s="155">
        <v>0.09</v>
      </c>
      <c r="Y855" s="155">
        <v>6.5659390812220414E-2</v>
      </c>
      <c r="Z855" s="155">
        <v>0</v>
      </c>
      <c r="AA855" s="158"/>
      <c r="AB855" s="157">
        <v>1</v>
      </c>
      <c r="AC855" s="157">
        <v>0</v>
      </c>
      <c r="AD855" s="155">
        <v>0</v>
      </c>
      <c r="AE855" s="155">
        <v>0</v>
      </c>
      <c r="AF855" s="155">
        <v>0</v>
      </c>
      <c r="AG855" s="159"/>
    </row>
    <row r="856" spans="1:33" ht="12.6" customHeight="1" x14ac:dyDescent="0.25">
      <c r="A856" s="104">
        <v>3503</v>
      </c>
      <c r="B856" s="102">
        <v>3503160048</v>
      </c>
      <c r="C856" s="103" t="s">
        <v>548</v>
      </c>
      <c r="D856" s="104">
        <v>160</v>
      </c>
      <c r="E856" s="103" t="s">
        <v>192</v>
      </c>
      <c r="F856" s="104">
        <v>48</v>
      </c>
      <c r="G856" s="161" t="s">
        <v>80</v>
      </c>
      <c r="H856" s="152"/>
      <c r="I856" s="153">
        <v>9123</v>
      </c>
      <c r="J856" s="153">
        <v>7328</v>
      </c>
      <c r="K856" s="153">
        <v>0</v>
      </c>
      <c r="L856" s="153">
        <v>937.65</v>
      </c>
      <c r="M856" s="153">
        <v>17388.650000000001</v>
      </c>
      <c r="N856" s="152"/>
      <c r="O856" s="154">
        <v>4</v>
      </c>
      <c r="P856" s="155">
        <v>65804</v>
      </c>
      <c r="Q856" s="155">
        <v>0</v>
      </c>
      <c r="R856" s="155">
        <v>0</v>
      </c>
      <c r="S856" s="155">
        <v>3752</v>
      </c>
      <c r="T856" s="112">
        <v>69560</v>
      </c>
      <c r="U856" s="156"/>
      <c r="V856" s="157">
        <v>0</v>
      </c>
      <c r="W856" s="155">
        <v>0</v>
      </c>
      <c r="X856" s="155">
        <v>0.09</v>
      </c>
      <c r="Y856" s="155">
        <v>1.8849683359329155E-3</v>
      </c>
      <c r="Z856" s="155">
        <v>0</v>
      </c>
      <c r="AA856" s="158"/>
      <c r="AB856" s="157">
        <v>0</v>
      </c>
      <c r="AC856" s="157">
        <v>0</v>
      </c>
      <c r="AD856" s="155">
        <v>0</v>
      </c>
      <c r="AE856" s="155">
        <v>0</v>
      </c>
      <c r="AF856" s="155">
        <v>0</v>
      </c>
      <c r="AG856" s="159"/>
    </row>
    <row r="857" spans="1:33" ht="12.6" customHeight="1" x14ac:dyDescent="0.25">
      <c r="A857" s="104">
        <v>3503</v>
      </c>
      <c r="B857" s="102">
        <v>3503160056</v>
      </c>
      <c r="C857" s="103" t="s">
        <v>548</v>
      </c>
      <c r="D857" s="104">
        <v>160</v>
      </c>
      <c r="E857" s="103" t="s">
        <v>192</v>
      </c>
      <c r="F857" s="104">
        <v>56</v>
      </c>
      <c r="G857" s="161" t="s">
        <v>88</v>
      </c>
      <c r="H857" s="152"/>
      <c r="I857" s="153">
        <v>10103</v>
      </c>
      <c r="J857" s="153">
        <v>3430</v>
      </c>
      <c r="K857" s="153">
        <v>0</v>
      </c>
      <c r="L857" s="153">
        <v>937.65</v>
      </c>
      <c r="M857" s="153">
        <v>14470.65</v>
      </c>
      <c r="N857" s="152"/>
      <c r="O857" s="154">
        <v>2</v>
      </c>
      <c r="P857" s="155">
        <v>27066</v>
      </c>
      <c r="Q857" s="155">
        <v>0</v>
      </c>
      <c r="R857" s="155">
        <v>0</v>
      </c>
      <c r="S857" s="155">
        <v>1876</v>
      </c>
      <c r="T857" s="112">
        <v>28944</v>
      </c>
      <c r="U857" s="156"/>
      <c r="V857" s="157">
        <v>0</v>
      </c>
      <c r="W857" s="155">
        <v>0</v>
      </c>
      <c r="X857" s="155">
        <v>0.09</v>
      </c>
      <c r="Y857" s="155">
        <v>1.9310171872510398E-2</v>
      </c>
      <c r="Z857" s="155">
        <v>0</v>
      </c>
      <c r="AA857" s="158"/>
      <c r="AB857" s="157">
        <v>0</v>
      </c>
      <c r="AC857" s="157">
        <v>0</v>
      </c>
      <c r="AD857" s="155">
        <v>0</v>
      </c>
      <c r="AE857" s="155">
        <v>0</v>
      </c>
      <c r="AF857" s="155">
        <v>0</v>
      </c>
      <c r="AG857" s="159"/>
    </row>
    <row r="858" spans="1:33" ht="12.6" customHeight="1" x14ac:dyDescent="0.25">
      <c r="A858" s="104">
        <v>3503</v>
      </c>
      <c r="B858" s="102">
        <v>3503160079</v>
      </c>
      <c r="C858" s="103" t="s">
        <v>548</v>
      </c>
      <c r="D858" s="104">
        <v>160</v>
      </c>
      <c r="E858" s="103" t="s">
        <v>192</v>
      </c>
      <c r="F858" s="104">
        <v>79</v>
      </c>
      <c r="G858" s="161" t="s">
        <v>111</v>
      </c>
      <c r="H858" s="152"/>
      <c r="I858" s="153">
        <v>10289</v>
      </c>
      <c r="J858" s="153">
        <v>308</v>
      </c>
      <c r="K858" s="153">
        <v>0</v>
      </c>
      <c r="L858" s="153">
        <v>937.65</v>
      </c>
      <c r="M858" s="153">
        <v>11534.65</v>
      </c>
      <c r="N858" s="152"/>
      <c r="O858" s="154">
        <v>47</v>
      </c>
      <c r="P858" s="155">
        <v>498059</v>
      </c>
      <c r="Q858" s="155">
        <v>0</v>
      </c>
      <c r="R858" s="155">
        <v>0</v>
      </c>
      <c r="S858" s="155">
        <v>44086</v>
      </c>
      <c r="T858" s="112">
        <v>542192</v>
      </c>
      <c r="U858" s="156"/>
      <c r="V858" s="157">
        <v>0</v>
      </c>
      <c r="W858" s="155">
        <v>0</v>
      </c>
      <c r="X858" s="155">
        <v>0.09</v>
      </c>
      <c r="Y858" s="155">
        <v>6.0162951030511683E-2</v>
      </c>
      <c r="Z858" s="155">
        <v>0</v>
      </c>
      <c r="AA858" s="158"/>
      <c r="AB858" s="157">
        <v>1</v>
      </c>
      <c r="AC858" s="157">
        <v>0</v>
      </c>
      <c r="AD858" s="155">
        <v>0</v>
      </c>
      <c r="AE858" s="155">
        <v>0</v>
      </c>
      <c r="AF858" s="155">
        <v>0</v>
      </c>
      <c r="AG858" s="159"/>
    </row>
    <row r="859" spans="1:33" ht="12.6" customHeight="1" x14ac:dyDescent="0.25">
      <c r="A859" s="104">
        <v>3503</v>
      </c>
      <c r="B859" s="102">
        <v>3503160149</v>
      </c>
      <c r="C859" s="103" t="s">
        <v>548</v>
      </c>
      <c r="D859" s="104">
        <v>160</v>
      </c>
      <c r="E859" s="103" t="s">
        <v>192</v>
      </c>
      <c r="F859" s="104">
        <v>149</v>
      </c>
      <c r="G859" s="161" t="s">
        <v>181</v>
      </c>
      <c r="H859" s="152"/>
      <c r="I859" s="153">
        <v>13689</v>
      </c>
      <c r="J859" s="153">
        <v>11</v>
      </c>
      <c r="K859" s="153">
        <v>0</v>
      </c>
      <c r="L859" s="153">
        <v>937.65</v>
      </c>
      <c r="M859" s="153">
        <v>14637.65</v>
      </c>
      <c r="N859" s="152"/>
      <c r="O859" s="154">
        <v>2</v>
      </c>
      <c r="P859" s="155">
        <v>27400</v>
      </c>
      <c r="Q859" s="155">
        <v>0</v>
      </c>
      <c r="R859" s="155">
        <v>0</v>
      </c>
      <c r="S859" s="155">
        <v>1876</v>
      </c>
      <c r="T859" s="112">
        <v>29278</v>
      </c>
      <c r="U859" s="156"/>
      <c r="V859" s="157">
        <v>0</v>
      </c>
      <c r="W859" s="155">
        <v>0</v>
      </c>
      <c r="X859" s="155">
        <v>0.09</v>
      </c>
      <c r="Y859" s="155">
        <v>0.11633765704967486</v>
      </c>
      <c r="Z859" s="155">
        <v>0</v>
      </c>
      <c r="AA859" s="158"/>
      <c r="AB859" s="157">
        <v>1</v>
      </c>
      <c r="AC859" s="157">
        <v>0</v>
      </c>
      <c r="AD859" s="155">
        <v>0</v>
      </c>
      <c r="AE859" s="155">
        <v>0</v>
      </c>
      <c r="AF859" s="155">
        <v>0</v>
      </c>
      <c r="AG859" s="159"/>
    </row>
    <row r="860" spans="1:33" ht="12.6" customHeight="1" x14ac:dyDescent="0.25">
      <c r="A860" s="104">
        <v>3503</v>
      </c>
      <c r="B860" s="102">
        <v>3503160160</v>
      </c>
      <c r="C860" s="103" t="s">
        <v>548</v>
      </c>
      <c r="D860" s="104">
        <v>160</v>
      </c>
      <c r="E860" s="103" t="s">
        <v>192</v>
      </c>
      <c r="F860" s="104">
        <v>160</v>
      </c>
      <c r="G860" s="161" t="s">
        <v>192</v>
      </c>
      <c r="H860" s="152"/>
      <c r="I860" s="153">
        <v>11885</v>
      </c>
      <c r="J860" s="153">
        <v>119</v>
      </c>
      <c r="K860" s="153">
        <v>0</v>
      </c>
      <c r="L860" s="153">
        <v>937.65</v>
      </c>
      <c r="M860" s="153">
        <v>12941.65</v>
      </c>
      <c r="N860" s="152"/>
      <c r="O860" s="154">
        <v>864</v>
      </c>
      <c r="P860" s="155">
        <v>10371456</v>
      </c>
      <c r="Q860" s="155">
        <v>0</v>
      </c>
      <c r="R860" s="155">
        <v>0</v>
      </c>
      <c r="S860" s="155">
        <v>810432</v>
      </c>
      <c r="T860" s="112">
        <v>11182752</v>
      </c>
      <c r="U860" s="156"/>
      <c r="V860" s="157">
        <v>0</v>
      </c>
      <c r="W860" s="155">
        <v>0</v>
      </c>
      <c r="X860" s="155">
        <v>0.09</v>
      </c>
      <c r="Y860" s="155">
        <v>0.11299395363348438</v>
      </c>
      <c r="Z860" s="155">
        <v>0</v>
      </c>
      <c r="AA860" s="158"/>
      <c r="AB860" s="157">
        <v>26</v>
      </c>
      <c r="AC860" s="157">
        <v>0</v>
      </c>
      <c r="AD860" s="155">
        <v>0</v>
      </c>
      <c r="AE860" s="155">
        <v>0</v>
      </c>
      <c r="AF860" s="155">
        <v>0</v>
      </c>
      <c r="AG860" s="159"/>
    </row>
    <row r="861" spans="1:33" ht="12.6" customHeight="1" x14ac:dyDescent="0.25">
      <c r="A861" s="104">
        <v>3503</v>
      </c>
      <c r="B861" s="102">
        <v>3503160301</v>
      </c>
      <c r="C861" s="103" t="s">
        <v>548</v>
      </c>
      <c r="D861" s="104">
        <v>160</v>
      </c>
      <c r="E861" s="103" t="s">
        <v>192</v>
      </c>
      <c r="F861" s="104">
        <v>301</v>
      </c>
      <c r="G861" s="161" t="s">
        <v>333</v>
      </c>
      <c r="H861" s="152"/>
      <c r="I861" s="153">
        <v>14028</v>
      </c>
      <c r="J861" s="153">
        <v>5833</v>
      </c>
      <c r="K861" s="153">
        <v>0</v>
      </c>
      <c r="L861" s="153">
        <v>937.65</v>
      </c>
      <c r="M861" s="153">
        <v>20798.650000000001</v>
      </c>
      <c r="N861" s="152"/>
      <c r="O861" s="154">
        <v>3</v>
      </c>
      <c r="P861" s="155">
        <v>59583</v>
      </c>
      <c r="Q861" s="155">
        <v>0</v>
      </c>
      <c r="R861" s="155">
        <v>0</v>
      </c>
      <c r="S861" s="155">
        <v>2814</v>
      </c>
      <c r="T861" s="112">
        <v>62400</v>
      </c>
      <c r="U861" s="156"/>
      <c r="V861" s="157">
        <v>0</v>
      </c>
      <c r="W861" s="155">
        <v>0</v>
      </c>
      <c r="X861" s="155">
        <v>0.09</v>
      </c>
      <c r="Y861" s="155">
        <v>4.3827856982352316E-2</v>
      </c>
      <c r="Z861" s="155">
        <v>0</v>
      </c>
      <c r="AA861" s="158"/>
      <c r="AB861" s="157">
        <v>0</v>
      </c>
      <c r="AC861" s="157">
        <v>0</v>
      </c>
      <c r="AD861" s="155">
        <v>0</v>
      </c>
      <c r="AE861" s="155">
        <v>0</v>
      </c>
      <c r="AF861" s="155">
        <v>0</v>
      </c>
      <c r="AG861" s="159"/>
    </row>
    <row r="862" spans="1:33" ht="12.6" customHeight="1" x14ac:dyDescent="0.25">
      <c r="A862" s="104">
        <v>3503</v>
      </c>
      <c r="B862" s="102">
        <v>3503160673</v>
      </c>
      <c r="C862" s="103" t="s">
        <v>548</v>
      </c>
      <c r="D862" s="104">
        <v>160</v>
      </c>
      <c r="E862" s="103" t="s">
        <v>192</v>
      </c>
      <c r="F862" s="104">
        <v>673</v>
      </c>
      <c r="G862" s="161" t="s">
        <v>408</v>
      </c>
      <c r="H862" s="152"/>
      <c r="I862" s="153">
        <v>11399</v>
      </c>
      <c r="J862" s="153">
        <v>6200</v>
      </c>
      <c r="K862" s="153">
        <v>0</v>
      </c>
      <c r="L862" s="153">
        <v>937.65</v>
      </c>
      <c r="M862" s="153">
        <v>18536.650000000001</v>
      </c>
      <c r="N862" s="152"/>
      <c r="O862" s="154">
        <v>1</v>
      </c>
      <c r="P862" s="155">
        <v>17599</v>
      </c>
      <c r="Q862" s="155">
        <v>0</v>
      </c>
      <c r="R862" s="155">
        <v>0</v>
      </c>
      <c r="S862" s="155">
        <v>938</v>
      </c>
      <c r="T862" s="112">
        <v>18538</v>
      </c>
      <c r="U862" s="156"/>
      <c r="V862" s="157">
        <v>0</v>
      </c>
      <c r="W862" s="155">
        <v>0</v>
      </c>
      <c r="X862" s="155">
        <v>0.09</v>
      </c>
      <c r="Y862" s="155">
        <v>1.7710803638325348E-2</v>
      </c>
      <c r="Z862" s="155">
        <v>0</v>
      </c>
      <c r="AA862" s="158"/>
      <c r="AB862" s="157">
        <v>0</v>
      </c>
      <c r="AC862" s="157">
        <v>0</v>
      </c>
      <c r="AD862" s="155">
        <v>0</v>
      </c>
      <c r="AE862" s="155">
        <v>0</v>
      </c>
      <c r="AF862" s="155">
        <v>0</v>
      </c>
      <c r="AG862" s="159"/>
    </row>
    <row r="863" spans="1:33" ht="12.6" customHeight="1" x14ac:dyDescent="0.25">
      <c r="A863" s="104">
        <v>3503</v>
      </c>
      <c r="B863" s="102">
        <v>3503160735</v>
      </c>
      <c r="C863" s="103" t="s">
        <v>548</v>
      </c>
      <c r="D863" s="104">
        <v>160</v>
      </c>
      <c r="E863" s="103" t="s">
        <v>192</v>
      </c>
      <c r="F863" s="104">
        <v>735</v>
      </c>
      <c r="G863" s="161" t="s">
        <v>427</v>
      </c>
      <c r="H863" s="152"/>
      <c r="I863" s="153">
        <v>13713</v>
      </c>
      <c r="J863" s="153">
        <v>5237</v>
      </c>
      <c r="K863" s="153">
        <v>0</v>
      </c>
      <c r="L863" s="153">
        <v>937.65</v>
      </c>
      <c r="M863" s="153">
        <v>19887.650000000001</v>
      </c>
      <c r="N863" s="152"/>
      <c r="O863" s="154">
        <v>2</v>
      </c>
      <c r="P863" s="155">
        <v>37900</v>
      </c>
      <c r="Q863" s="155">
        <v>0</v>
      </c>
      <c r="R863" s="155">
        <v>0</v>
      </c>
      <c r="S863" s="155">
        <v>1876</v>
      </c>
      <c r="T863" s="112">
        <v>39778</v>
      </c>
      <c r="U863" s="156"/>
      <c r="V863" s="157">
        <v>0</v>
      </c>
      <c r="W863" s="155">
        <v>0</v>
      </c>
      <c r="X863" s="155">
        <v>0.09</v>
      </c>
      <c r="Y863" s="155">
        <v>1.6678439653143907E-2</v>
      </c>
      <c r="Z863" s="155">
        <v>0</v>
      </c>
      <c r="AA863" s="158"/>
      <c r="AB863" s="157">
        <v>0</v>
      </c>
      <c r="AC863" s="157">
        <v>0</v>
      </c>
      <c r="AD863" s="155">
        <v>0</v>
      </c>
      <c r="AE863" s="155">
        <v>0</v>
      </c>
      <c r="AF863" s="155">
        <v>0</v>
      </c>
      <c r="AG863" s="159"/>
    </row>
    <row r="864" spans="1:33" ht="12.6" customHeight="1" x14ac:dyDescent="0.25">
      <c r="A864" s="104">
        <v>3504</v>
      </c>
      <c r="B864" s="102">
        <v>3504035035</v>
      </c>
      <c r="C864" s="103" t="s">
        <v>549</v>
      </c>
      <c r="D864" s="104">
        <v>35</v>
      </c>
      <c r="E864" s="103" t="s">
        <v>67</v>
      </c>
      <c r="F864" s="104">
        <v>35</v>
      </c>
      <c r="G864" s="161" t="s">
        <v>67</v>
      </c>
      <c r="H864" s="152"/>
      <c r="I864" s="153">
        <v>14861</v>
      </c>
      <c r="J864" s="153">
        <v>5331</v>
      </c>
      <c r="K864" s="153">
        <v>0</v>
      </c>
      <c r="L864" s="153">
        <v>937.65</v>
      </c>
      <c r="M864" s="153">
        <v>21129.65</v>
      </c>
      <c r="N864" s="152"/>
      <c r="O864" s="154">
        <v>188</v>
      </c>
      <c r="P864" s="155">
        <v>3796096</v>
      </c>
      <c r="Q864" s="155">
        <v>0</v>
      </c>
      <c r="R864" s="155">
        <v>0</v>
      </c>
      <c r="S864" s="155">
        <v>176344</v>
      </c>
      <c r="T864" s="112">
        <v>3972628</v>
      </c>
      <c r="U864" s="156"/>
      <c r="V864" s="157">
        <v>0</v>
      </c>
      <c r="W864" s="155">
        <v>0</v>
      </c>
      <c r="X864" s="155">
        <v>0.09</v>
      </c>
      <c r="Y864" s="155">
        <v>0.15529279493918327</v>
      </c>
      <c r="Z864" s="155">
        <v>0</v>
      </c>
      <c r="AA864" s="158"/>
      <c r="AB864" s="157">
        <v>0</v>
      </c>
      <c r="AC864" s="157">
        <v>0</v>
      </c>
      <c r="AD864" s="155">
        <v>0</v>
      </c>
      <c r="AE864" s="155">
        <v>0</v>
      </c>
      <c r="AF864" s="155">
        <v>0</v>
      </c>
      <c r="AG864" s="159"/>
    </row>
    <row r="865" spans="1:33" ht="12.6" customHeight="1" x14ac:dyDescent="0.25">
      <c r="A865" s="104">
        <v>3504</v>
      </c>
      <c r="B865" s="102">
        <v>3504035044</v>
      </c>
      <c r="C865" s="103" t="s">
        <v>549</v>
      </c>
      <c r="D865" s="104">
        <v>35</v>
      </c>
      <c r="E865" s="103" t="s">
        <v>67</v>
      </c>
      <c r="F865" s="104">
        <v>44</v>
      </c>
      <c r="G865" s="161" t="s">
        <v>76</v>
      </c>
      <c r="H865" s="152"/>
      <c r="I865" s="153">
        <v>16181</v>
      </c>
      <c r="J865" s="153">
        <v>68</v>
      </c>
      <c r="K865" s="153">
        <v>0</v>
      </c>
      <c r="L865" s="153">
        <v>937.65</v>
      </c>
      <c r="M865" s="153">
        <v>17186.650000000001</v>
      </c>
      <c r="N865" s="152"/>
      <c r="O865" s="154">
        <v>2</v>
      </c>
      <c r="P865" s="155">
        <v>32498</v>
      </c>
      <c r="Q865" s="155">
        <v>0</v>
      </c>
      <c r="R865" s="155">
        <v>0</v>
      </c>
      <c r="S865" s="155">
        <v>1876</v>
      </c>
      <c r="T865" s="112">
        <v>34376</v>
      </c>
      <c r="U865" s="156"/>
      <c r="V865" s="157">
        <v>0</v>
      </c>
      <c r="W865" s="155">
        <v>0</v>
      </c>
      <c r="X865" s="155">
        <v>0.09</v>
      </c>
      <c r="Y865" s="155">
        <v>6.5659390812220414E-2</v>
      </c>
      <c r="Z865" s="155">
        <v>0</v>
      </c>
      <c r="AA865" s="158"/>
      <c r="AB865" s="157">
        <v>0</v>
      </c>
      <c r="AC865" s="157">
        <v>0</v>
      </c>
      <c r="AD865" s="155">
        <v>0</v>
      </c>
      <c r="AE865" s="155">
        <v>0</v>
      </c>
      <c r="AF865" s="155">
        <v>0</v>
      </c>
      <c r="AG865" s="159"/>
    </row>
    <row r="866" spans="1:33" ht="12.6" customHeight="1" x14ac:dyDescent="0.25">
      <c r="A866" s="104">
        <v>3504</v>
      </c>
      <c r="B866" s="102">
        <v>3504035088</v>
      </c>
      <c r="C866" s="103" t="s">
        <v>549</v>
      </c>
      <c r="D866" s="104">
        <v>35</v>
      </c>
      <c r="E866" s="103" t="s">
        <v>67</v>
      </c>
      <c r="F866" s="104">
        <v>88</v>
      </c>
      <c r="G866" s="161" t="s">
        <v>120</v>
      </c>
      <c r="H866" s="152"/>
      <c r="I866" s="153">
        <v>16181</v>
      </c>
      <c r="J866" s="153">
        <v>4747</v>
      </c>
      <c r="K866" s="153">
        <v>0</v>
      </c>
      <c r="L866" s="153">
        <v>937.65</v>
      </c>
      <c r="M866" s="153">
        <v>21865.65</v>
      </c>
      <c r="N866" s="152"/>
      <c r="O866" s="154">
        <v>1</v>
      </c>
      <c r="P866" s="155">
        <v>20928</v>
      </c>
      <c r="Q866" s="155">
        <v>0</v>
      </c>
      <c r="R866" s="155">
        <v>0</v>
      </c>
      <c r="S866" s="155">
        <v>938</v>
      </c>
      <c r="T866" s="112">
        <v>21867</v>
      </c>
      <c r="U866" s="156"/>
      <c r="V866" s="157">
        <v>0</v>
      </c>
      <c r="W866" s="155">
        <v>0</v>
      </c>
      <c r="X866" s="155">
        <v>0.09</v>
      </c>
      <c r="Y866" s="155">
        <v>7.5055092150322876E-3</v>
      </c>
      <c r="Z866" s="155">
        <v>0</v>
      </c>
      <c r="AA866" s="158"/>
      <c r="AB866" s="157">
        <v>0</v>
      </c>
      <c r="AC866" s="157">
        <v>0</v>
      </c>
      <c r="AD866" s="155">
        <v>0</v>
      </c>
      <c r="AE866" s="155">
        <v>0</v>
      </c>
      <c r="AF866" s="155">
        <v>0</v>
      </c>
      <c r="AG866" s="159"/>
    </row>
    <row r="867" spans="1:33" ht="12.6" customHeight="1" x14ac:dyDescent="0.25">
      <c r="A867" s="104">
        <v>3504</v>
      </c>
      <c r="B867" s="102">
        <v>3504035189</v>
      </c>
      <c r="C867" s="103" t="s">
        <v>549</v>
      </c>
      <c r="D867" s="104">
        <v>35</v>
      </c>
      <c r="E867" s="103" t="s">
        <v>67</v>
      </c>
      <c r="F867" s="104">
        <v>189</v>
      </c>
      <c r="G867" s="161" t="s">
        <v>221</v>
      </c>
      <c r="H867" s="152"/>
      <c r="I867" s="153">
        <v>13721</v>
      </c>
      <c r="J867" s="153">
        <v>5127</v>
      </c>
      <c r="K867" s="153">
        <v>0</v>
      </c>
      <c r="L867" s="153">
        <v>937.65</v>
      </c>
      <c r="M867" s="153">
        <v>19785.650000000001</v>
      </c>
      <c r="N867" s="152"/>
      <c r="O867" s="154">
        <v>1</v>
      </c>
      <c r="P867" s="155">
        <v>18848</v>
      </c>
      <c r="Q867" s="155">
        <v>0</v>
      </c>
      <c r="R867" s="155">
        <v>0</v>
      </c>
      <c r="S867" s="155">
        <v>938</v>
      </c>
      <c r="T867" s="112">
        <v>19787</v>
      </c>
      <c r="U867" s="156"/>
      <c r="V867" s="157">
        <v>0</v>
      </c>
      <c r="W867" s="155">
        <v>0</v>
      </c>
      <c r="X867" s="155">
        <v>0.09</v>
      </c>
      <c r="Y867" s="155">
        <v>1.1310285815657121E-3</v>
      </c>
      <c r="Z867" s="155">
        <v>0</v>
      </c>
      <c r="AA867" s="158"/>
      <c r="AB867" s="157">
        <v>0</v>
      </c>
      <c r="AC867" s="157">
        <v>0</v>
      </c>
      <c r="AD867" s="155">
        <v>0</v>
      </c>
      <c r="AE867" s="155">
        <v>0</v>
      </c>
      <c r="AF867" s="155">
        <v>0</v>
      </c>
      <c r="AG867" s="159"/>
    </row>
    <row r="868" spans="1:33" ht="12.6" customHeight="1" x14ac:dyDescent="0.25">
      <c r="A868" s="104">
        <v>3504</v>
      </c>
      <c r="B868" s="102">
        <v>3504035308</v>
      </c>
      <c r="C868" s="103" t="s">
        <v>549</v>
      </c>
      <c r="D868" s="104">
        <v>35</v>
      </c>
      <c r="E868" s="103" t="s">
        <v>67</v>
      </c>
      <c r="F868" s="104">
        <v>308</v>
      </c>
      <c r="G868" s="161" t="s">
        <v>340</v>
      </c>
      <c r="H868" s="152"/>
      <c r="I868" s="153">
        <v>16181</v>
      </c>
      <c r="J868" s="153">
        <v>8075</v>
      </c>
      <c r="K868" s="153">
        <v>0</v>
      </c>
      <c r="L868" s="153">
        <v>937.65</v>
      </c>
      <c r="M868" s="153">
        <v>25193.65</v>
      </c>
      <c r="N868" s="152"/>
      <c r="O868" s="154">
        <v>1</v>
      </c>
      <c r="P868" s="155">
        <v>24256</v>
      </c>
      <c r="Q868" s="155">
        <v>0</v>
      </c>
      <c r="R868" s="155">
        <v>0</v>
      </c>
      <c r="S868" s="155">
        <v>938</v>
      </c>
      <c r="T868" s="112">
        <v>25195</v>
      </c>
      <c r="U868" s="156"/>
      <c r="V868" s="157">
        <v>0</v>
      </c>
      <c r="W868" s="155">
        <v>0</v>
      </c>
      <c r="X868" s="155">
        <v>0.09</v>
      </c>
      <c r="Y868" s="155">
        <v>2.6285514756902288E-3</v>
      </c>
      <c r="Z868" s="155">
        <v>0</v>
      </c>
      <c r="AA868" s="158"/>
      <c r="AB868" s="157">
        <v>0</v>
      </c>
      <c r="AC868" s="157">
        <v>0</v>
      </c>
      <c r="AD868" s="155">
        <v>0</v>
      </c>
      <c r="AE868" s="155">
        <v>0</v>
      </c>
      <c r="AF868" s="155">
        <v>0</v>
      </c>
      <c r="AG868" s="159"/>
    </row>
    <row r="869" spans="1:33" ht="12.6" customHeight="1" x14ac:dyDescent="0.25">
      <c r="A869" s="104">
        <v>3506</v>
      </c>
      <c r="B869" s="102">
        <v>3506262030</v>
      </c>
      <c r="C869" s="103" t="s">
        <v>550</v>
      </c>
      <c r="D869" s="104">
        <v>262</v>
      </c>
      <c r="E869" s="103" t="s">
        <v>294</v>
      </c>
      <c r="F869" s="104">
        <v>30</v>
      </c>
      <c r="G869" s="161" t="s">
        <v>62</v>
      </c>
      <c r="H869" s="152"/>
      <c r="I869" s="153">
        <v>11091.610376181779</v>
      </c>
      <c r="J869" s="153">
        <v>2949</v>
      </c>
      <c r="K869" s="153">
        <v>0</v>
      </c>
      <c r="L869" s="153">
        <v>937.65</v>
      </c>
      <c r="M869" s="153">
        <v>14978.260376181779</v>
      </c>
      <c r="N869" s="152"/>
      <c r="O869" s="154">
        <v>2</v>
      </c>
      <c r="P869" s="155">
        <v>28082</v>
      </c>
      <c r="Q869" s="155">
        <v>0</v>
      </c>
      <c r="R869" s="155">
        <v>0</v>
      </c>
      <c r="S869" s="155">
        <v>1876</v>
      </c>
      <c r="T869" s="112">
        <v>29960</v>
      </c>
      <c r="U869" s="156"/>
      <c r="V869" s="157">
        <v>0</v>
      </c>
      <c r="W869" s="155">
        <v>0</v>
      </c>
      <c r="X869" s="155">
        <v>0.09</v>
      </c>
      <c r="Y869" s="155">
        <v>2.6479425729542361E-3</v>
      </c>
      <c r="Z869" s="155">
        <v>0</v>
      </c>
      <c r="AA869" s="158"/>
      <c r="AB869" s="157">
        <v>2</v>
      </c>
      <c r="AC869" s="157">
        <v>0</v>
      </c>
      <c r="AD869" s="155">
        <v>0</v>
      </c>
      <c r="AE869" s="155">
        <v>0</v>
      </c>
      <c r="AF869" s="155">
        <v>0</v>
      </c>
      <c r="AG869" s="159"/>
    </row>
    <row r="870" spans="1:33" ht="12.6" customHeight="1" x14ac:dyDescent="0.25">
      <c r="A870" s="104">
        <v>3506</v>
      </c>
      <c r="B870" s="102">
        <v>3506262049</v>
      </c>
      <c r="C870" s="103" t="s">
        <v>550</v>
      </c>
      <c r="D870" s="104">
        <v>262</v>
      </c>
      <c r="E870" s="103" t="s">
        <v>294</v>
      </c>
      <c r="F870" s="104">
        <v>49</v>
      </c>
      <c r="G870" s="161" t="s">
        <v>81</v>
      </c>
      <c r="H870" s="152"/>
      <c r="I870" s="153">
        <v>15450</v>
      </c>
      <c r="J870" s="153">
        <v>18612</v>
      </c>
      <c r="K870" s="153">
        <v>0</v>
      </c>
      <c r="L870" s="153">
        <v>937.65</v>
      </c>
      <c r="M870" s="153">
        <v>34999.65</v>
      </c>
      <c r="N870" s="152"/>
      <c r="O870" s="154">
        <v>2</v>
      </c>
      <c r="P870" s="155">
        <v>68124</v>
      </c>
      <c r="Q870" s="155">
        <v>0</v>
      </c>
      <c r="R870" s="155">
        <v>0</v>
      </c>
      <c r="S870" s="155">
        <v>1876</v>
      </c>
      <c r="T870" s="112">
        <v>70002</v>
      </c>
      <c r="U870" s="156"/>
      <c r="V870" s="157">
        <v>0</v>
      </c>
      <c r="W870" s="155">
        <v>0</v>
      </c>
      <c r="X870" s="155">
        <v>0.09</v>
      </c>
      <c r="Y870" s="155">
        <v>7.1354825869973451E-2</v>
      </c>
      <c r="Z870" s="155">
        <v>0</v>
      </c>
      <c r="AA870" s="158"/>
      <c r="AB870" s="157">
        <v>1</v>
      </c>
      <c r="AC870" s="157">
        <v>0</v>
      </c>
      <c r="AD870" s="155">
        <v>0</v>
      </c>
      <c r="AE870" s="155">
        <v>0</v>
      </c>
      <c r="AF870" s="155">
        <v>0</v>
      </c>
      <c r="AG870" s="159"/>
    </row>
    <row r="871" spans="1:33" ht="12.6" customHeight="1" x14ac:dyDescent="0.25">
      <c r="A871" s="104">
        <v>3506</v>
      </c>
      <c r="B871" s="102">
        <v>3506262071</v>
      </c>
      <c r="C871" s="103" t="s">
        <v>550</v>
      </c>
      <c r="D871" s="104">
        <v>262</v>
      </c>
      <c r="E871" s="103" t="s">
        <v>294</v>
      </c>
      <c r="F871" s="104">
        <v>71</v>
      </c>
      <c r="G871" s="161" t="s">
        <v>103</v>
      </c>
      <c r="H871" s="152"/>
      <c r="I871" s="153">
        <v>10556</v>
      </c>
      <c r="J871" s="153">
        <v>4885</v>
      </c>
      <c r="K871" s="153">
        <v>0</v>
      </c>
      <c r="L871" s="153">
        <v>937.65</v>
      </c>
      <c r="M871" s="153">
        <v>16378.65</v>
      </c>
      <c r="N871" s="152"/>
      <c r="O871" s="154">
        <v>3</v>
      </c>
      <c r="P871" s="155">
        <v>46323</v>
      </c>
      <c r="Q871" s="155">
        <v>0</v>
      </c>
      <c r="R871" s="155">
        <v>0</v>
      </c>
      <c r="S871" s="155">
        <v>2814</v>
      </c>
      <c r="T871" s="112">
        <v>49140</v>
      </c>
      <c r="U871" s="156"/>
      <c r="V871" s="157">
        <v>0</v>
      </c>
      <c r="W871" s="155">
        <v>0</v>
      </c>
      <c r="X871" s="155">
        <v>0.09</v>
      </c>
      <c r="Y871" s="155">
        <v>2.7639370944965726E-3</v>
      </c>
      <c r="Z871" s="155">
        <v>0</v>
      </c>
      <c r="AA871" s="158"/>
      <c r="AB871" s="157">
        <v>1</v>
      </c>
      <c r="AC871" s="157">
        <v>0</v>
      </c>
      <c r="AD871" s="155">
        <v>0</v>
      </c>
      <c r="AE871" s="155">
        <v>0</v>
      </c>
      <c r="AF871" s="155">
        <v>0</v>
      </c>
      <c r="AG871" s="159"/>
    </row>
    <row r="872" spans="1:33" ht="12.6" customHeight="1" x14ac:dyDescent="0.25">
      <c r="A872" s="104">
        <v>3506</v>
      </c>
      <c r="B872" s="102">
        <v>3506262093</v>
      </c>
      <c r="C872" s="103" t="s">
        <v>550</v>
      </c>
      <c r="D872" s="104">
        <v>262</v>
      </c>
      <c r="E872" s="103" t="s">
        <v>294</v>
      </c>
      <c r="F872" s="104">
        <v>93</v>
      </c>
      <c r="G872" s="161" t="s">
        <v>125</v>
      </c>
      <c r="H872" s="152"/>
      <c r="I872" s="153">
        <v>11703</v>
      </c>
      <c r="J872" s="153">
        <v>468</v>
      </c>
      <c r="K872" s="153">
        <v>0</v>
      </c>
      <c r="L872" s="153">
        <v>937.65</v>
      </c>
      <c r="M872" s="153">
        <v>13108.65</v>
      </c>
      <c r="N872" s="152"/>
      <c r="O872" s="154">
        <v>3</v>
      </c>
      <c r="P872" s="155">
        <v>36513</v>
      </c>
      <c r="Q872" s="155">
        <v>0</v>
      </c>
      <c r="R872" s="155">
        <v>0</v>
      </c>
      <c r="S872" s="155">
        <v>2814</v>
      </c>
      <c r="T872" s="112">
        <v>39330</v>
      </c>
      <c r="U872" s="156"/>
      <c r="V872" s="157">
        <v>0</v>
      </c>
      <c r="W872" s="155">
        <v>0</v>
      </c>
      <c r="X872" s="155">
        <v>0.09</v>
      </c>
      <c r="Y872" s="155">
        <v>7.5367734393470748E-2</v>
      </c>
      <c r="Z872" s="155">
        <v>0</v>
      </c>
      <c r="AA872" s="158"/>
      <c r="AB872" s="157">
        <v>0</v>
      </c>
      <c r="AC872" s="157">
        <v>0</v>
      </c>
      <c r="AD872" s="155">
        <v>0</v>
      </c>
      <c r="AE872" s="155">
        <v>0</v>
      </c>
      <c r="AF872" s="155">
        <v>0</v>
      </c>
      <c r="AG872" s="159"/>
    </row>
    <row r="873" spans="1:33" ht="12.6" customHeight="1" x14ac:dyDescent="0.25">
      <c r="A873" s="104">
        <v>3506</v>
      </c>
      <c r="B873" s="102">
        <v>3506262149</v>
      </c>
      <c r="C873" s="103" t="s">
        <v>550</v>
      </c>
      <c r="D873" s="104">
        <v>262</v>
      </c>
      <c r="E873" s="103" t="s">
        <v>294</v>
      </c>
      <c r="F873" s="104">
        <v>149</v>
      </c>
      <c r="G873" s="161" t="s">
        <v>181</v>
      </c>
      <c r="H873" s="152"/>
      <c r="I873" s="153">
        <v>13615</v>
      </c>
      <c r="J873" s="153">
        <v>11</v>
      </c>
      <c r="K873" s="153">
        <v>0</v>
      </c>
      <c r="L873" s="153">
        <v>937.65</v>
      </c>
      <c r="M873" s="153">
        <v>14563.65</v>
      </c>
      <c r="N873" s="152"/>
      <c r="O873" s="154">
        <v>3</v>
      </c>
      <c r="P873" s="155">
        <v>40878</v>
      </c>
      <c r="Q873" s="155">
        <v>0</v>
      </c>
      <c r="R873" s="155">
        <v>0</v>
      </c>
      <c r="S873" s="155">
        <v>2814</v>
      </c>
      <c r="T873" s="112">
        <v>43695</v>
      </c>
      <c r="U873" s="156"/>
      <c r="V873" s="157">
        <v>0</v>
      </c>
      <c r="W873" s="155">
        <v>0</v>
      </c>
      <c r="X873" s="155">
        <v>0.09</v>
      </c>
      <c r="Y873" s="155">
        <v>0.11633765704967486</v>
      </c>
      <c r="Z873" s="155">
        <v>0</v>
      </c>
      <c r="AA873" s="158"/>
      <c r="AB873" s="157">
        <v>2</v>
      </c>
      <c r="AC873" s="157">
        <v>0</v>
      </c>
      <c r="AD873" s="155">
        <v>0</v>
      </c>
      <c r="AE873" s="155">
        <v>0</v>
      </c>
      <c r="AF873" s="155">
        <v>0</v>
      </c>
      <c r="AG873" s="159"/>
    </row>
    <row r="874" spans="1:33" ht="12.6" customHeight="1" x14ac:dyDescent="0.25">
      <c r="A874" s="104">
        <v>3506</v>
      </c>
      <c r="B874" s="102">
        <v>3506262163</v>
      </c>
      <c r="C874" s="103" t="s">
        <v>550</v>
      </c>
      <c r="D874" s="104">
        <v>262</v>
      </c>
      <c r="E874" s="103" t="s">
        <v>294</v>
      </c>
      <c r="F874" s="104">
        <v>163</v>
      </c>
      <c r="G874" s="161" t="s">
        <v>195</v>
      </c>
      <c r="H874" s="152"/>
      <c r="I874" s="153">
        <v>12390</v>
      </c>
      <c r="J874" s="153">
        <v>10</v>
      </c>
      <c r="K874" s="153">
        <v>0</v>
      </c>
      <c r="L874" s="153">
        <v>937.65</v>
      </c>
      <c r="M874" s="153">
        <v>13337.65</v>
      </c>
      <c r="N874" s="152"/>
      <c r="O874" s="154">
        <v>150</v>
      </c>
      <c r="P874" s="155">
        <v>1860000</v>
      </c>
      <c r="Q874" s="155">
        <v>0</v>
      </c>
      <c r="R874" s="155">
        <v>0</v>
      </c>
      <c r="S874" s="155">
        <v>140655</v>
      </c>
      <c r="T874" s="112">
        <v>2000805</v>
      </c>
      <c r="U874" s="156"/>
      <c r="V874" s="157">
        <v>0</v>
      </c>
      <c r="W874" s="155">
        <v>0</v>
      </c>
      <c r="X874" s="155">
        <v>0.09</v>
      </c>
      <c r="Y874" s="155">
        <v>9.6888938887288042E-2</v>
      </c>
      <c r="Z874" s="155">
        <v>0</v>
      </c>
      <c r="AA874" s="158"/>
      <c r="AB874" s="157">
        <v>45</v>
      </c>
      <c r="AC874" s="157">
        <v>14.949523059508193</v>
      </c>
      <c r="AD874" s="155">
        <v>199350</v>
      </c>
      <c r="AE874" s="155">
        <v>0</v>
      </c>
      <c r="AF874" s="155">
        <v>0</v>
      </c>
      <c r="AG874" s="159"/>
    </row>
    <row r="875" spans="1:33" ht="12.6" customHeight="1" x14ac:dyDescent="0.25">
      <c r="A875" s="104">
        <v>3506</v>
      </c>
      <c r="B875" s="102">
        <v>3506262165</v>
      </c>
      <c r="C875" s="103" t="s">
        <v>550</v>
      </c>
      <c r="D875" s="104">
        <v>262</v>
      </c>
      <c r="E875" s="103" t="s">
        <v>294</v>
      </c>
      <c r="F875" s="104">
        <v>165</v>
      </c>
      <c r="G875" s="161" t="s">
        <v>197</v>
      </c>
      <c r="H875" s="152"/>
      <c r="I875" s="153">
        <v>11589</v>
      </c>
      <c r="J875" s="153">
        <v>228</v>
      </c>
      <c r="K875" s="153">
        <v>0</v>
      </c>
      <c r="L875" s="153">
        <v>937.65</v>
      </c>
      <c r="M875" s="153">
        <v>12754.65</v>
      </c>
      <c r="N875" s="152"/>
      <c r="O875" s="154">
        <v>39</v>
      </c>
      <c r="P875" s="155">
        <v>460863</v>
      </c>
      <c r="Q875" s="155">
        <v>0</v>
      </c>
      <c r="R875" s="155">
        <v>0</v>
      </c>
      <c r="S875" s="155">
        <v>36561</v>
      </c>
      <c r="T875" s="112">
        <v>497463</v>
      </c>
      <c r="U875" s="156"/>
      <c r="V875" s="157">
        <v>0</v>
      </c>
      <c r="W875" s="155">
        <v>0</v>
      </c>
      <c r="X875" s="155">
        <v>0.09</v>
      </c>
      <c r="Y875" s="155">
        <v>0.10084258620050031</v>
      </c>
      <c r="Z875" s="155">
        <v>0</v>
      </c>
      <c r="AA875" s="158"/>
      <c r="AB875" s="157">
        <v>21</v>
      </c>
      <c r="AC875" s="157">
        <v>1.5765401684216038</v>
      </c>
      <c r="AD875" s="155">
        <v>20097</v>
      </c>
      <c r="AE875" s="155">
        <v>0</v>
      </c>
      <c r="AF875" s="155">
        <v>0</v>
      </c>
      <c r="AG875" s="159"/>
    </row>
    <row r="876" spans="1:33" ht="12.6" customHeight="1" x14ac:dyDescent="0.25">
      <c r="A876" s="104">
        <v>3506</v>
      </c>
      <c r="B876" s="102">
        <v>3506262176</v>
      </c>
      <c r="C876" s="103" t="s">
        <v>550</v>
      </c>
      <c r="D876" s="104">
        <v>262</v>
      </c>
      <c r="E876" s="103" t="s">
        <v>294</v>
      </c>
      <c r="F876" s="104">
        <v>176</v>
      </c>
      <c r="G876" s="161" t="s">
        <v>208</v>
      </c>
      <c r="H876" s="152"/>
      <c r="I876" s="153">
        <v>11644</v>
      </c>
      <c r="J876" s="153">
        <v>4170</v>
      </c>
      <c r="K876" s="153">
        <v>0</v>
      </c>
      <c r="L876" s="153">
        <v>937.65</v>
      </c>
      <c r="M876" s="153">
        <v>16751.650000000001</v>
      </c>
      <c r="N876" s="152"/>
      <c r="O876" s="154">
        <v>10</v>
      </c>
      <c r="P876" s="155">
        <v>158140</v>
      </c>
      <c r="Q876" s="155">
        <v>0</v>
      </c>
      <c r="R876" s="155">
        <v>0</v>
      </c>
      <c r="S876" s="155">
        <v>9380</v>
      </c>
      <c r="T876" s="112">
        <v>167530</v>
      </c>
      <c r="U876" s="156"/>
      <c r="V876" s="157">
        <v>0</v>
      </c>
      <c r="W876" s="155">
        <v>0</v>
      </c>
      <c r="X876" s="155">
        <v>0.09</v>
      </c>
      <c r="Y876" s="155">
        <v>8.9950729305397215E-2</v>
      </c>
      <c r="Z876" s="155">
        <v>0</v>
      </c>
      <c r="AA876" s="158"/>
      <c r="AB876" s="157">
        <v>6</v>
      </c>
      <c r="AC876" s="157">
        <v>0</v>
      </c>
      <c r="AD876" s="155">
        <v>0</v>
      </c>
      <c r="AE876" s="155">
        <v>0</v>
      </c>
      <c r="AF876" s="155">
        <v>0</v>
      </c>
      <c r="AG876" s="159"/>
    </row>
    <row r="877" spans="1:33" ht="12.6" customHeight="1" x14ac:dyDescent="0.25">
      <c r="A877" s="104">
        <v>3506</v>
      </c>
      <c r="B877" s="102">
        <v>3506262178</v>
      </c>
      <c r="C877" s="103" t="s">
        <v>550</v>
      </c>
      <c r="D877" s="104">
        <v>262</v>
      </c>
      <c r="E877" s="103" t="s">
        <v>294</v>
      </c>
      <c r="F877" s="104">
        <v>178</v>
      </c>
      <c r="G877" s="161" t="s">
        <v>210</v>
      </c>
      <c r="H877" s="152"/>
      <c r="I877" s="153">
        <v>12067</v>
      </c>
      <c r="J877" s="153">
        <v>1470</v>
      </c>
      <c r="K877" s="153">
        <v>0</v>
      </c>
      <c r="L877" s="153">
        <v>937.65</v>
      </c>
      <c r="M877" s="153">
        <v>14474.65</v>
      </c>
      <c r="N877" s="152"/>
      <c r="O877" s="154">
        <v>6</v>
      </c>
      <c r="P877" s="155">
        <v>81222</v>
      </c>
      <c r="Q877" s="155">
        <v>0</v>
      </c>
      <c r="R877" s="155">
        <v>0</v>
      </c>
      <c r="S877" s="155">
        <v>5628</v>
      </c>
      <c r="T877" s="112">
        <v>86856</v>
      </c>
      <c r="U877" s="156"/>
      <c r="V877" s="157">
        <v>0</v>
      </c>
      <c r="W877" s="155">
        <v>0</v>
      </c>
      <c r="X877" s="155">
        <v>0.09</v>
      </c>
      <c r="Y877" s="155">
        <v>5.9976205001734263E-2</v>
      </c>
      <c r="Z877" s="155">
        <v>0</v>
      </c>
      <c r="AA877" s="158"/>
      <c r="AB877" s="157">
        <v>2</v>
      </c>
      <c r="AC877" s="157">
        <v>0</v>
      </c>
      <c r="AD877" s="155">
        <v>0</v>
      </c>
      <c r="AE877" s="155">
        <v>0</v>
      </c>
      <c r="AF877" s="155">
        <v>0</v>
      </c>
      <c r="AG877" s="159"/>
    </row>
    <row r="878" spans="1:33" ht="12.6" customHeight="1" x14ac:dyDescent="0.25">
      <c r="A878" s="104">
        <v>3506</v>
      </c>
      <c r="B878" s="102">
        <v>3506262229</v>
      </c>
      <c r="C878" s="103" t="s">
        <v>550</v>
      </c>
      <c r="D878" s="104">
        <v>262</v>
      </c>
      <c r="E878" s="103" t="s">
        <v>294</v>
      </c>
      <c r="F878" s="104">
        <v>229</v>
      </c>
      <c r="G878" s="161" t="s">
        <v>261</v>
      </c>
      <c r="H878" s="152"/>
      <c r="I878" s="153">
        <v>11175</v>
      </c>
      <c r="J878" s="153">
        <v>1945</v>
      </c>
      <c r="K878" s="153">
        <v>0</v>
      </c>
      <c r="L878" s="153">
        <v>937.65</v>
      </c>
      <c r="M878" s="153">
        <v>14057.65</v>
      </c>
      <c r="N878" s="152"/>
      <c r="O878" s="154">
        <v>15</v>
      </c>
      <c r="P878" s="155">
        <v>196800</v>
      </c>
      <c r="Q878" s="155">
        <v>0</v>
      </c>
      <c r="R878" s="155">
        <v>0</v>
      </c>
      <c r="S878" s="155">
        <v>14070</v>
      </c>
      <c r="T878" s="112">
        <v>210885</v>
      </c>
      <c r="U878" s="156"/>
      <c r="V878" s="157">
        <v>0</v>
      </c>
      <c r="W878" s="155">
        <v>0</v>
      </c>
      <c r="X878" s="155">
        <v>0.09</v>
      </c>
      <c r="Y878" s="155">
        <v>1.0047342429049524E-2</v>
      </c>
      <c r="Z878" s="155">
        <v>0</v>
      </c>
      <c r="AA878" s="158"/>
      <c r="AB878" s="157">
        <v>2</v>
      </c>
      <c r="AC878" s="157">
        <v>0</v>
      </c>
      <c r="AD878" s="155">
        <v>0</v>
      </c>
      <c r="AE878" s="155">
        <v>0</v>
      </c>
      <c r="AF878" s="155">
        <v>0</v>
      </c>
      <c r="AG878" s="159"/>
    </row>
    <row r="879" spans="1:33" ht="12.6" customHeight="1" x14ac:dyDescent="0.25">
      <c r="A879" s="104">
        <v>3506</v>
      </c>
      <c r="B879" s="102">
        <v>3506262244</v>
      </c>
      <c r="C879" s="103" t="s">
        <v>550</v>
      </c>
      <c r="D879" s="104">
        <v>262</v>
      </c>
      <c r="E879" s="103" t="s">
        <v>294</v>
      </c>
      <c r="F879" s="104">
        <v>244</v>
      </c>
      <c r="G879" s="161" t="s">
        <v>276</v>
      </c>
      <c r="H879" s="152"/>
      <c r="I879" s="153">
        <v>12517.586445965193</v>
      </c>
      <c r="J879" s="153">
        <v>4667</v>
      </c>
      <c r="K879" s="153">
        <v>0</v>
      </c>
      <c r="L879" s="153">
        <v>937.65</v>
      </c>
      <c r="M879" s="153">
        <v>18122.236445965194</v>
      </c>
      <c r="N879" s="152"/>
      <c r="O879" s="154">
        <v>2</v>
      </c>
      <c r="P879" s="155">
        <v>34370</v>
      </c>
      <c r="Q879" s="155">
        <v>0</v>
      </c>
      <c r="R879" s="155">
        <v>0</v>
      </c>
      <c r="S879" s="155">
        <v>1876</v>
      </c>
      <c r="T879" s="112">
        <v>36248</v>
      </c>
      <c r="U879" s="156"/>
      <c r="V879" s="157">
        <v>0</v>
      </c>
      <c r="W879" s="155">
        <v>0</v>
      </c>
      <c r="X879" s="155">
        <v>0.09</v>
      </c>
      <c r="Y879" s="155">
        <v>0.11956945299035214</v>
      </c>
      <c r="Z879" s="155">
        <v>0</v>
      </c>
      <c r="AA879" s="158"/>
      <c r="AB879" s="157">
        <v>2</v>
      </c>
      <c r="AC879" s="157">
        <v>1.3388634757465556</v>
      </c>
      <c r="AD879" s="155">
        <v>24264</v>
      </c>
      <c r="AE879" s="155">
        <v>0</v>
      </c>
      <c r="AF879" s="155">
        <v>0</v>
      </c>
      <c r="AG879" s="159"/>
    </row>
    <row r="880" spans="1:33" ht="12.6" customHeight="1" x14ac:dyDescent="0.25">
      <c r="A880" s="104">
        <v>3506</v>
      </c>
      <c r="B880" s="102">
        <v>3506262248</v>
      </c>
      <c r="C880" s="103" t="s">
        <v>550</v>
      </c>
      <c r="D880" s="104">
        <v>262</v>
      </c>
      <c r="E880" s="103" t="s">
        <v>294</v>
      </c>
      <c r="F880" s="104">
        <v>248</v>
      </c>
      <c r="G880" s="161" t="s">
        <v>280</v>
      </c>
      <c r="H880" s="152"/>
      <c r="I880" s="153">
        <v>11800</v>
      </c>
      <c r="J880" s="153">
        <v>728</v>
      </c>
      <c r="K880" s="153">
        <v>0</v>
      </c>
      <c r="L880" s="153">
        <v>937.65</v>
      </c>
      <c r="M880" s="153">
        <v>13465.65</v>
      </c>
      <c r="N880" s="152"/>
      <c r="O880" s="154">
        <v>9</v>
      </c>
      <c r="P880" s="155">
        <v>112752</v>
      </c>
      <c r="Q880" s="155">
        <v>0</v>
      </c>
      <c r="R880" s="155">
        <v>0</v>
      </c>
      <c r="S880" s="155">
        <v>8442</v>
      </c>
      <c r="T880" s="112">
        <v>121203</v>
      </c>
      <c r="U880" s="156"/>
      <c r="V880" s="157">
        <v>0</v>
      </c>
      <c r="W880" s="155">
        <v>0</v>
      </c>
      <c r="X880" s="155">
        <v>0.09</v>
      </c>
      <c r="Y880" s="155">
        <v>5.0541256721514598E-2</v>
      </c>
      <c r="Z880" s="155">
        <v>0</v>
      </c>
      <c r="AA880" s="158"/>
      <c r="AB880" s="157">
        <v>7</v>
      </c>
      <c r="AC880" s="157">
        <v>0</v>
      </c>
      <c r="AD880" s="155">
        <v>0</v>
      </c>
      <c r="AE880" s="155">
        <v>0</v>
      </c>
      <c r="AF880" s="155">
        <v>0</v>
      </c>
      <c r="AG880" s="159"/>
    </row>
    <row r="881" spans="1:33" ht="12.6" customHeight="1" x14ac:dyDescent="0.25">
      <c r="A881" s="104">
        <v>3506</v>
      </c>
      <c r="B881" s="102">
        <v>3506262258</v>
      </c>
      <c r="C881" s="103" t="s">
        <v>550</v>
      </c>
      <c r="D881" s="104">
        <v>262</v>
      </c>
      <c r="E881" s="103" t="s">
        <v>294</v>
      </c>
      <c r="F881" s="104">
        <v>258</v>
      </c>
      <c r="G881" s="161" t="s">
        <v>290</v>
      </c>
      <c r="H881" s="152"/>
      <c r="I881" s="153">
        <v>12193</v>
      </c>
      <c r="J881" s="153">
        <v>2702</v>
      </c>
      <c r="K881" s="153">
        <v>0</v>
      </c>
      <c r="L881" s="153">
        <v>937.65</v>
      </c>
      <c r="M881" s="153">
        <v>15832.65</v>
      </c>
      <c r="N881" s="152"/>
      <c r="O881" s="154">
        <v>8</v>
      </c>
      <c r="P881" s="155">
        <v>119160</v>
      </c>
      <c r="Q881" s="155">
        <v>0</v>
      </c>
      <c r="R881" s="155">
        <v>0</v>
      </c>
      <c r="S881" s="155">
        <v>7504</v>
      </c>
      <c r="T881" s="112">
        <v>126672</v>
      </c>
      <c r="U881" s="156"/>
      <c r="V881" s="157">
        <v>0</v>
      </c>
      <c r="W881" s="155">
        <v>0</v>
      </c>
      <c r="X881" s="155">
        <v>0.09</v>
      </c>
      <c r="Y881" s="155">
        <v>9.1580522531910263E-2</v>
      </c>
      <c r="Z881" s="155">
        <v>0</v>
      </c>
      <c r="AA881" s="158"/>
      <c r="AB881" s="157">
        <v>0</v>
      </c>
      <c r="AC881" s="157">
        <v>0</v>
      </c>
      <c r="AD881" s="155">
        <v>0</v>
      </c>
      <c r="AE881" s="155">
        <v>0</v>
      </c>
      <c r="AF881" s="155">
        <v>0</v>
      </c>
      <c r="AG881" s="159"/>
    </row>
    <row r="882" spans="1:33" ht="12.6" customHeight="1" x14ac:dyDescent="0.25">
      <c r="A882" s="104">
        <v>3506</v>
      </c>
      <c r="B882" s="102">
        <v>3506262262</v>
      </c>
      <c r="C882" s="103" t="s">
        <v>550</v>
      </c>
      <c r="D882" s="104">
        <v>262</v>
      </c>
      <c r="E882" s="103" t="s">
        <v>294</v>
      </c>
      <c r="F882" s="104">
        <v>262</v>
      </c>
      <c r="G882" s="161" t="s">
        <v>294</v>
      </c>
      <c r="H882" s="152"/>
      <c r="I882" s="153">
        <v>11015</v>
      </c>
      <c r="J882" s="153">
        <v>4151</v>
      </c>
      <c r="K882" s="153">
        <v>0</v>
      </c>
      <c r="L882" s="153">
        <v>937.65</v>
      </c>
      <c r="M882" s="153">
        <v>16103.65</v>
      </c>
      <c r="N882" s="152"/>
      <c r="O882" s="154">
        <v>90</v>
      </c>
      <c r="P882" s="155">
        <v>1364940</v>
      </c>
      <c r="Q882" s="155">
        <v>0</v>
      </c>
      <c r="R882" s="155">
        <v>0</v>
      </c>
      <c r="S882" s="155">
        <v>84420</v>
      </c>
      <c r="T882" s="112">
        <v>1449450</v>
      </c>
      <c r="U882" s="156"/>
      <c r="V882" s="157">
        <v>0</v>
      </c>
      <c r="W882" s="155">
        <v>0</v>
      </c>
      <c r="X882" s="155">
        <v>0.09</v>
      </c>
      <c r="Y882" s="155">
        <v>7.200942321816918E-2</v>
      </c>
      <c r="Z882" s="155">
        <v>0</v>
      </c>
      <c r="AA882" s="158"/>
      <c r="AB882" s="157">
        <v>30</v>
      </c>
      <c r="AC882" s="157">
        <v>0</v>
      </c>
      <c r="AD882" s="155">
        <v>0</v>
      </c>
      <c r="AE882" s="155">
        <v>0</v>
      </c>
      <c r="AF882" s="155">
        <v>0</v>
      </c>
      <c r="AG882" s="159"/>
    </row>
    <row r="883" spans="1:33" ht="12.6" customHeight="1" x14ac:dyDescent="0.25">
      <c r="A883" s="104">
        <v>3506</v>
      </c>
      <c r="B883" s="102">
        <v>3506262274</v>
      </c>
      <c r="C883" s="103" t="s">
        <v>550</v>
      </c>
      <c r="D883" s="104">
        <v>262</v>
      </c>
      <c r="E883" s="103" t="s">
        <v>294</v>
      </c>
      <c r="F883" s="104">
        <v>274</v>
      </c>
      <c r="G883" s="161" t="s">
        <v>306</v>
      </c>
      <c r="H883" s="152"/>
      <c r="I883" s="153">
        <v>9995</v>
      </c>
      <c r="J883" s="153">
        <v>4702</v>
      </c>
      <c r="K883" s="153">
        <v>0</v>
      </c>
      <c r="L883" s="153">
        <v>937.65</v>
      </c>
      <c r="M883" s="153">
        <v>15634.65</v>
      </c>
      <c r="N883" s="152"/>
      <c r="O883" s="154">
        <v>3</v>
      </c>
      <c r="P883" s="155">
        <v>44091</v>
      </c>
      <c r="Q883" s="155">
        <v>0</v>
      </c>
      <c r="R883" s="155">
        <v>0</v>
      </c>
      <c r="S883" s="155">
        <v>2814</v>
      </c>
      <c r="T883" s="112">
        <v>46908</v>
      </c>
      <c r="U883" s="156"/>
      <c r="V883" s="157">
        <v>0</v>
      </c>
      <c r="W883" s="155">
        <v>0</v>
      </c>
      <c r="X883" s="155">
        <v>0.09</v>
      </c>
      <c r="Y883" s="155">
        <v>7.2053455425963336E-2</v>
      </c>
      <c r="Z883" s="155">
        <v>0</v>
      </c>
      <c r="AA883" s="158"/>
      <c r="AB883" s="157">
        <v>2</v>
      </c>
      <c r="AC883" s="157">
        <v>0</v>
      </c>
      <c r="AD883" s="155">
        <v>0</v>
      </c>
      <c r="AE883" s="155">
        <v>0</v>
      </c>
      <c r="AF883" s="155">
        <v>0</v>
      </c>
      <c r="AG883" s="159"/>
    </row>
    <row r="884" spans="1:33" ht="12.6" customHeight="1" x14ac:dyDescent="0.25">
      <c r="A884" s="104">
        <v>3506</v>
      </c>
      <c r="B884" s="102">
        <v>3506262284</v>
      </c>
      <c r="C884" s="103" t="s">
        <v>550</v>
      </c>
      <c r="D884" s="104">
        <v>262</v>
      </c>
      <c r="E884" s="103" t="s">
        <v>294</v>
      </c>
      <c r="F884" s="104">
        <v>284</v>
      </c>
      <c r="G884" s="161" t="s">
        <v>316</v>
      </c>
      <c r="H884" s="152"/>
      <c r="I884" s="153">
        <v>10759</v>
      </c>
      <c r="J884" s="153">
        <v>4797</v>
      </c>
      <c r="K884" s="153">
        <v>0</v>
      </c>
      <c r="L884" s="153">
        <v>937.65</v>
      </c>
      <c r="M884" s="153">
        <v>16493.650000000001</v>
      </c>
      <c r="N884" s="152"/>
      <c r="O884" s="154">
        <v>3</v>
      </c>
      <c r="P884" s="155">
        <v>46668</v>
      </c>
      <c r="Q884" s="155">
        <v>0</v>
      </c>
      <c r="R884" s="155">
        <v>0</v>
      </c>
      <c r="S884" s="155">
        <v>2814</v>
      </c>
      <c r="T884" s="112">
        <v>49485</v>
      </c>
      <c r="U884" s="156"/>
      <c r="V884" s="157">
        <v>0</v>
      </c>
      <c r="W884" s="155">
        <v>0</v>
      </c>
      <c r="X884" s="155">
        <v>0.09</v>
      </c>
      <c r="Y884" s="155">
        <v>3.9349892493074808E-2</v>
      </c>
      <c r="Z884" s="155">
        <v>0</v>
      </c>
      <c r="AA884" s="158"/>
      <c r="AB884" s="157">
        <v>2</v>
      </c>
      <c r="AC884" s="157">
        <v>0</v>
      </c>
      <c r="AD884" s="155">
        <v>0</v>
      </c>
      <c r="AE884" s="155">
        <v>0</v>
      </c>
      <c r="AF884" s="155">
        <v>0</v>
      </c>
      <c r="AG884" s="159"/>
    </row>
    <row r="885" spans="1:33" ht="12.6" customHeight="1" x14ac:dyDescent="0.25">
      <c r="A885" s="104">
        <v>3506</v>
      </c>
      <c r="B885" s="102">
        <v>3506262295</v>
      </c>
      <c r="C885" s="103" t="s">
        <v>550</v>
      </c>
      <c r="D885" s="104">
        <v>262</v>
      </c>
      <c r="E885" s="103" t="s">
        <v>294</v>
      </c>
      <c r="F885" s="104">
        <v>295</v>
      </c>
      <c r="G885" s="161" t="s">
        <v>327</v>
      </c>
      <c r="H885" s="152"/>
      <c r="I885" s="153">
        <v>9670</v>
      </c>
      <c r="J885" s="153">
        <v>5356</v>
      </c>
      <c r="K885" s="153">
        <v>0</v>
      </c>
      <c r="L885" s="153">
        <v>937.65</v>
      </c>
      <c r="M885" s="153">
        <v>15963.65</v>
      </c>
      <c r="N885" s="152"/>
      <c r="O885" s="154">
        <v>2</v>
      </c>
      <c r="P885" s="155">
        <v>30052</v>
      </c>
      <c r="Q885" s="155">
        <v>0</v>
      </c>
      <c r="R885" s="155">
        <v>0</v>
      </c>
      <c r="S885" s="155">
        <v>1876</v>
      </c>
      <c r="T885" s="112">
        <v>31930</v>
      </c>
      <c r="U885" s="156"/>
      <c r="V885" s="157">
        <v>0</v>
      </c>
      <c r="W885" s="155">
        <v>0</v>
      </c>
      <c r="X885" s="155">
        <v>0.09</v>
      </c>
      <c r="Y885" s="155">
        <v>1.6858226236389728E-2</v>
      </c>
      <c r="Z885" s="155">
        <v>0</v>
      </c>
      <c r="AA885" s="158"/>
      <c r="AB885" s="157">
        <v>2</v>
      </c>
      <c r="AC885" s="157">
        <v>0</v>
      </c>
      <c r="AD885" s="155">
        <v>0</v>
      </c>
      <c r="AE885" s="155">
        <v>0</v>
      </c>
      <c r="AF885" s="155">
        <v>0</v>
      </c>
      <c r="AG885" s="159"/>
    </row>
    <row r="886" spans="1:33" ht="12.6" customHeight="1" x14ac:dyDescent="0.25">
      <c r="A886" s="104">
        <v>3506</v>
      </c>
      <c r="B886" s="102">
        <v>3506262346</v>
      </c>
      <c r="C886" s="103" t="s">
        <v>550</v>
      </c>
      <c r="D886" s="104">
        <v>262</v>
      </c>
      <c r="E886" s="103" t="s">
        <v>294</v>
      </c>
      <c r="F886" s="104">
        <v>346</v>
      </c>
      <c r="G886" s="161" t="s">
        <v>378</v>
      </c>
      <c r="H886" s="152"/>
      <c r="I886" s="153">
        <v>15145</v>
      </c>
      <c r="J886" s="153">
        <v>1696</v>
      </c>
      <c r="K886" s="153">
        <v>0</v>
      </c>
      <c r="L886" s="153">
        <v>937.65</v>
      </c>
      <c r="M886" s="153">
        <v>17778.650000000001</v>
      </c>
      <c r="N886" s="152"/>
      <c r="O886" s="154">
        <v>2</v>
      </c>
      <c r="P886" s="155">
        <v>33682</v>
      </c>
      <c r="Q886" s="155">
        <v>0</v>
      </c>
      <c r="R886" s="155">
        <v>0</v>
      </c>
      <c r="S886" s="155">
        <v>1876</v>
      </c>
      <c r="T886" s="112">
        <v>35560</v>
      </c>
      <c r="U886" s="156"/>
      <c r="V886" s="157">
        <v>0</v>
      </c>
      <c r="W886" s="155">
        <v>0</v>
      </c>
      <c r="X886" s="155">
        <v>0.09</v>
      </c>
      <c r="Y886" s="155">
        <v>1.2575467143491739E-2</v>
      </c>
      <c r="Z886" s="155">
        <v>0</v>
      </c>
      <c r="AA886" s="158"/>
      <c r="AB886" s="157">
        <v>2</v>
      </c>
      <c r="AC886" s="157">
        <v>0</v>
      </c>
      <c r="AD886" s="155">
        <v>0</v>
      </c>
      <c r="AE886" s="155">
        <v>0</v>
      </c>
      <c r="AF886" s="155">
        <v>0</v>
      </c>
      <c r="AG886" s="159"/>
    </row>
    <row r="887" spans="1:33" ht="12.6" customHeight="1" x14ac:dyDescent="0.25">
      <c r="A887" s="104">
        <v>3506</v>
      </c>
      <c r="B887" s="102">
        <v>3506262347</v>
      </c>
      <c r="C887" s="103" t="s">
        <v>550</v>
      </c>
      <c r="D887" s="104">
        <v>262</v>
      </c>
      <c r="E887" s="103" t="s">
        <v>294</v>
      </c>
      <c r="F887" s="104">
        <v>347</v>
      </c>
      <c r="G887" s="161" t="s">
        <v>379</v>
      </c>
      <c r="H887" s="152"/>
      <c r="I887" s="153">
        <v>11100</v>
      </c>
      <c r="J887" s="153">
        <v>4968</v>
      </c>
      <c r="K887" s="153">
        <v>0</v>
      </c>
      <c r="L887" s="153">
        <v>937.65</v>
      </c>
      <c r="M887" s="153">
        <v>17005.650000000001</v>
      </c>
      <c r="N887" s="152"/>
      <c r="O887" s="154">
        <v>8</v>
      </c>
      <c r="P887" s="155">
        <v>128544</v>
      </c>
      <c r="Q887" s="155">
        <v>0</v>
      </c>
      <c r="R887" s="155">
        <v>0</v>
      </c>
      <c r="S887" s="155">
        <v>7504</v>
      </c>
      <c r="T887" s="112">
        <v>136056</v>
      </c>
      <c r="U887" s="156"/>
      <c r="V887" s="157">
        <v>0</v>
      </c>
      <c r="W887" s="155">
        <v>0</v>
      </c>
      <c r="X887" s="155">
        <v>0.09</v>
      </c>
      <c r="Y887" s="155">
        <v>6.798133445366992E-3</v>
      </c>
      <c r="Z887" s="155">
        <v>0</v>
      </c>
      <c r="AA887" s="158"/>
      <c r="AB887" s="157">
        <v>5</v>
      </c>
      <c r="AC887" s="157">
        <v>0</v>
      </c>
      <c r="AD887" s="155">
        <v>0</v>
      </c>
      <c r="AE887" s="155">
        <v>0</v>
      </c>
      <c r="AF887" s="155">
        <v>0</v>
      </c>
      <c r="AG887" s="159"/>
    </row>
    <row r="888" spans="1:33" ht="12.6" customHeight="1" x14ac:dyDescent="0.25">
      <c r="A888" s="104">
        <v>3507</v>
      </c>
      <c r="B888" s="102">
        <v>3507201072</v>
      </c>
      <c r="C888" s="103" t="s">
        <v>551</v>
      </c>
      <c r="D888" s="104">
        <v>201</v>
      </c>
      <c r="E888" s="103" t="s">
        <v>233</v>
      </c>
      <c r="F888" s="104">
        <v>72</v>
      </c>
      <c r="G888" s="161" t="s">
        <v>104</v>
      </c>
      <c r="H888" s="152"/>
      <c r="I888" s="153">
        <v>10806.205558336456</v>
      </c>
      <c r="J888" s="153">
        <v>2343</v>
      </c>
      <c r="K888" s="153">
        <v>0</v>
      </c>
      <c r="L888" s="153">
        <v>937.65</v>
      </c>
      <c r="M888" s="153">
        <v>14086.855558336456</v>
      </c>
      <c r="N888" s="152"/>
      <c r="O888" s="154">
        <v>1</v>
      </c>
      <c r="P888" s="155">
        <v>13149</v>
      </c>
      <c r="Q888" s="155">
        <v>0</v>
      </c>
      <c r="R888" s="155">
        <v>0</v>
      </c>
      <c r="S888" s="155">
        <v>938</v>
      </c>
      <c r="T888" s="112">
        <v>14088</v>
      </c>
      <c r="U888" s="156"/>
      <c r="V888" s="157">
        <v>0</v>
      </c>
      <c r="W888" s="155">
        <v>0</v>
      </c>
      <c r="X888" s="155">
        <v>0.09</v>
      </c>
      <c r="Y888" s="155">
        <v>3.7996362377351028E-3</v>
      </c>
      <c r="Z888" s="155">
        <v>0</v>
      </c>
      <c r="AA888" s="158"/>
      <c r="AB888" s="157">
        <v>0</v>
      </c>
      <c r="AC888" s="157">
        <v>0</v>
      </c>
      <c r="AD888" s="155">
        <v>0</v>
      </c>
      <c r="AE888" s="155">
        <v>0</v>
      </c>
      <c r="AF888" s="155">
        <v>0</v>
      </c>
      <c r="AG888" s="159"/>
    </row>
    <row r="889" spans="1:33" ht="12.6" customHeight="1" x14ac:dyDescent="0.25">
      <c r="A889" s="104">
        <v>3507</v>
      </c>
      <c r="B889" s="102">
        <v>3507201094</v>
      </c>
      <c r="C889" s="103" t="s">
        <v>551</v>
      </c>
      <c r="D889" s="104">
        <v>201</v>
      </c>
      <c r="E889" s="103" t="s">
        <v>233</v>
      </c>
      <c r="F889" s="104">
        <v>94</v>
      </c>
      <c r="G889" s="161" t="s">
        <v>126</v>
      </c>
      <c r="H889" s="152"/>
      <c r="I889" s="153">
        <v>11395.758941280055</v>
      </c>
      <c r="J889" s="153">
        <v>848</v>
      </c>
      <c r="K889" s="153">
        <v>0</v>
      </c>
      <c r="L889" s="153">
        <v>937.65</v>
      </c>
      <c r="M889" s="153">
        <v>13181.408941280055</v>
      </c>
      <c r="N889" s="152"/>
      <c r="O889" s="154">
        <v>0.12</v>
      </c>
      <c r="P889" s="155">
        <v>1469</v>
      </c>
      <c r="Q889" s="155">
        <v>0</v>
      </c>
      <c r="R889" s="155">
        <v>0</v>
      </c>
      <c r="S889" s="155">
        <v>113</v>
      </c>
      <c r="T889" s="112">
        <v>1582.12</v>
      </c>
      <c r="U889" s="156"/>
      <c r="V889" s="157">
        <v>0</v>
      </c>
      <c r="W889" s="155">
        <v>0</v>
      </c>
      <c r="X889" s="155">
        <v>0.09</v>
      </c>
      <c r="Y889" s="155">
        <v>3.1563946376629137E-3</v>
      </c>
      <c r="Z889" s="155">
        <v>0</v>
      </c>
      <c r="AA889" s="158"/>
      <c r="AB889" s="157">
        <v>0</v>
      </c>
      <c r="AC889" s="157">
        <v>0</v>
      </c>
      <c r="AD889" s="155">
        <v>0</v>
      </c>
      <c r="AE889" s="155">
        <v>0</v>
      </c>
      <c r="AF889" s="155">
        <v>0</v>
      </c>
      <c r="AG889" s="159"/>
    </row>
    <row r="890" spans="1:33" ht="12.6" customHeight="1" x14ac:dyDescent="0.25">
      <c r="A890" s="104">
        <v>3507</v>
      </c>
      <c r="B890" s="102">
        <v>3507201095</v>
      </c>
      <c r="C890" s="103" t="s">
        <v>551</v>
      </c>
      <c r="D890" s="104">
        <v>201</v>
      </c>
      <c r="E890" s="103" t="s">
        <v>233</v>
      </c>
      <c r="F890" s="104">
        <v>95</v>
      </c>
      <c r="G890" s="161" t="s">
        <v>127</v>
      </c>
      <c r="H890" s="152"/>
      <c r="I890" s="153">
        <v>13523.922462156292</v>
      </c>
      <c r="J890" s="153">
        <v>2</v>
      </c>
      <c r="K890" s="153">
        <v>0</v>
      </c>
      <c r="L890" s="153">
        <v>937.65</v>
      </c>
      <c r="M890" s="153">
        <v>14463.572462156291</v>
      </c>
      <c r="N890" s="152"/>
      <c r="O890" s="154">
        <v>2</v>
      </c>
      <c r="P890" s="155">
        <v>27052</v>
      </c>
      <c r="Q890" s="155">
        <v>0</v>
      </c>
      <c r="R890" s="155">
        <v>0</v>
      </c>
      <c r="S890" s="155">
        <v>1876</v>
      </c>
      <c r="T890" s="112">
        <v>28930</v>
      </c>
      <c r="U890" s="156"/>
      <c r="V890" s="157">
        <v>0</v>
      </c>
      <c r="W890" s="155">
        <v>0</v>
      </c>
      <c r="X890" s="155">
        <v>0.09</v>
      </c>
      <c r="Y890" s="155">
        <v>0.13279483489007637</v>
      </c>
      <c r="Z890" s="155">
        <v>0</v>
      </c>
      <c r="AA890" s="158"/>
      <c r="AB890" s="157">
        <v>0</v>
      </c>
      <c r="AC890" s="157">
        <v>0</v>
      </c>
      <c r="AD890" s="155">
        <v>0</v>
      </c>
      <c r="AE890" s="155">
        <v>0</v>
      </c>
      <c r="AF890" s="155">
        <v>0</v>
      </c>
      <c r="AG890" s="159"/>
    </row>
    <row r="891" spans="1:33" ht="12.6" customHeight="1" x14ac:dyDescent="0.25">
      <c r="A891" s="104">
        <v>3507</v>
      </c>
      <c r="B891" s="102">
        <v>3507201201</v>
      </c>
      <c r="C891" s="103" t="s">
        <v>551</v>
      </c>
      <c r="D891" s="104">
        <v>201</v>
      </c>
      <c r="E891" s="103" t="s">
        <v>233</v>
      </c>
      <c r="F891" s="104">
        <v>201</v>
      </c>
      <c r="G891" s="161" t="s">
        <v>233</v>
      </c>
      <c r="H891" s="152"/>
      <c r="I891" s="153">
        <v>14418</v>
      </c>
      <c r="J891" s="153">
        <v>37</v>
      </c>
      <c r="K891" s="153">
        <v>0</v>
      </c>
      <c r="L891" s="153">
        <v>937.65</v>
      </c>
      <c r="M891" s="153">
        <v>15392.65</v>
      </c>
      <c r="N891" s="152"/>
      <c r="O891" s="154">
        <v>134.28999999999996</v>
      </c>
      <c r="P891" s="155">
        <v>1941167</v>
      </c>
      <c r="Q891" s="155">
        <v>0</v>
      </c>
      <c r="R891" s="155">
        <v>0</v>
      </c>
      <c r="S891" s="155">
        <v>125963</v>
      </c>
      <c r="T891" s="112">
        <v>2067264.29</v>
      </c>
      <c r="U891" s="156"/>
      <c r="V891" s="157">
        <v>0</v>
      </c>
      <c r="W891" s="155">
        <v>0</v>
      </c>
      <c r="X891" s="155">
        <v>0.09</v>
      </c>
      <c r="Y891" s="155">
        <v>8.5682210926808236E-2</v>
      </c>
      <c r="Z891" s="155">
        <v>0</v>
      </c>
      <c r="AA891" s="158"/>
      <c r="AB891" s="157">
        <v>0</v>
      </c>
      <c r="AC891" s="157">
        <v>0</v>
      </c>
      <c r="AD891" s="155">
        <v>0</v>
      </c>
      <c r="AE891" s="155">
        <v>0</v>
      </c>
      <c r="AF891" s="155">
        <v>0</v>
      </c>
      <c r="AG891" s="159"/>
    </row>
    <row r="892" spans="1:33" ht="12.6" customHeight="1" x14ac:dyDescent="0.25">
      <c r="A892" s="104">
        <v>3508</v>
      </c>
      <c r="B892" s="102">
        <v>3508281061</v>
      </c>
      <c r="C892" s="103" t="s">
        <v>552</v>
      </c>
      <c r="D892" s="104">
        <v>281</v>
      </c>
      <c r="E892" s="103" t="s">
        <v>313</v>
      </c>
      <c r="F892" s="104">
        <v>61</v>
      </c>
      <c r="G892" s="161" t="s">
        <v>93</v>
      </c>
      <c r="H892" s="152"/>
      <c r="I892" s="153">
        <v>14690</v>
      </c>
      <c r="J892" s="153">
        <v>1060</v>
      </c>
      <c r="K892" s="153">
        <v>0</v>
      </c>
      <c r="L892" s="153">
        <v>937.65</v>
      </c>
      <c r="M892" s="153">
        <v>16687.650000000001</v>
      </c>
      <c r="N892" s="152"/>
      <c r="O892" s="154">
        <v>3</v>
      </c>
      <c r="P892" s="155">
        <v>47250</v>
      </c>
      <c r="Q892" s="155">
        <v>0</v>
      </c>
      <c r="R892" s="155">
        <v>0</v>
      </c>
      <c r="S892" s="155">
        <v>2814</v>
      </c>
      <c r="T892" s="112">
        <v>50067</v>
      </c>
      <c r="U892" s="156"/>
      <c r="V892" s="157">
        <v>0</v>
      </c>
      <c r="W892" s="155">
        <v>0</v>
      </c>
      <c r="X892" s="155">
        <v>0.09</v>
      </c>
      <c r="Y892" s="155">
        <v>3.4977102646383242E-2</v>
      </c>
      <c r="Z892" s="155">
        <v>0</v>
      </c>
      <c r="AA892" s="158"/>
      <c r="AB892" s="157">
        <v>0</v>
      </c>
      <c r="AC892" s="157">
        <v>0</v>
      </c>
      <c r="AD892" s="155">
        <v>0</v>
      </c>
      <c r="AE892" s="155">
        <v>0</v>
      </c>
      <c r="AF892" s="155">
        <v>0</v>
      </c>
      <c r="AG892" s="159"/>
    </row>
    <row r="893" spans="1:33" ht="12.6" customHeight="1" x14ac:dyDescent="0.25">
      <c r="A893" s="104">
        <v>3508</v>
      </c>
      <c r="B893" s="102">
        <v>3508281137</v>
      </c>
      <c r="C893" s="103" t="s">
        <v>552</v>
      </c>
      <c r="D893" s="104">
        <v>281</v>
      </c>
      <c r="E893" s="103" t="s">
        <v>313</v>
      </c>
      <c r="F893" s="104">
        <v>137</v>
      </c>
      <c r="G893" s="161" t="s">
        <v>169</v>
      </c>
      <c r="H893" s="152"/>
      <c r="I893" s="153">
        <v>15145</v>
      </c>
      <c r="J893" s="153">
        <v>0</v>
      </c>
      <c r="K893" s="153">
        <v>0</v>
      </c>
      <c r="L893" s="153">
        <v>937.65</v>
      </c>
      <c r="M893" s="153">
        <v>16082.65</v>
      </c>
      <c r="N893" s="152"/>
      <c r="O893" s="154">
        <v>3</v>
      </c>
      <c r="P893" s="155">
        <v>45435</v>
      </c>
      <c r="Q893" s="155">
        <v>0</v>
      </c>
      <c r="R893" s="155">
        <v>0</v>
      </c>
      <c r="S893" s="155">
        <v>2814</v>
      </c>
      <c r="T893" s="112">
        <v>48252</v>
      </c>
      <c r="U893" s="156"/>
      <c r="V893" s="157">
        <v>0</v>
      </c>
      <c r="W893" s="155">
        <v>0</v>
      </c>
      <c r="X893" s="155">
        <v>0.09</v>
      </c>
      <c r="Y893" s="155">
        <v>0.11969981158559011</v>
      </c>
      <c r="Z893" s="155">
        <v>0</v>
      </c>
      <c r="AA893" s="158"/>
      <c r="AB893" s="157">
        <v>0</v>
      </c>
      <c r="AC893" s="157">
        <v>0</v>
      </c>
      <c r="AD893" s="155">
        <v>0</v>
      </c>
      <c r="AE893" s="155">
        <v>0</v>
      </c>
      <c r="AF893" s="155">
        <v>0</v>
      </c>
      <c r="AG893" s="159"/>
    </row>
    <row r="894" spans="1:33" ht="12.6" customHeight="1" x14ac:dyDescent="0.25">
      <c r="A894" s="104">
        <v>3508</v>
      </c>
      <c r="B894" s="102">
        <v>3508281278</v>
      </c>
      <c r="C894" s="103" t="s">
        <v>552</v>
      </c>
      <c r="D894" s="104">
        <v>281</v>
      </c>
      <c r="E894" s="103" t="s">
        <v>313</v>
      </c>
      <c r="F894" s="104">
        <v>278</v>
      </c>
      <c r="G894" s="161" t="s">
        <v>310</v>
      </c>
      <c r="H894" s="152"/>
      <c r="I894" s="153">
        <v>11322.773638541998</v>
      </c>
      <c r="J894" s="153">
        <v>2217</v>
      </c>
      <c r="K894" s="153">
        <v>0</v>
      </c>
      <c r="L894" s="153">
        <v>937.65</v>
      </c>
      <c r="M894" s="153">
        <v>14477.423638541997</v>
      </c>
      <c r="N894" s="152"/>
      <c r="O894" s="154">
        <v>1</v>
      </c>
      <c r="P894" s="155">
        <v>13540</v>
      </c>
      <c r="Q894" s="155">
        <v>0</v>
      </c>
      <c r="R894" s="155">
        <v>0</v>
      </c>
      <c r="S894" s="155">
        <v>938</v>
      </c>
      <c r="T894" s="112">
        <v>14479</v>
      </c>
      <c r="U894" s="156"/>
      <c r="V894" s="157">
        <v>0</v>
      </c>
      <c r="W894" s="155">
        <v>0</v>
      </c>
      <c r="X894" s="155">
        <v>0.09</v>
      </c>
      <c r="Y894" s="155">
        <v>5.9697435325461096E-2</v>
      </c>
      <c r="Z894" s="155">
        <v>0</v>
      </c>
      <c r="AA894" s="158"/>
      <c r="AB894" s="157">
        <v>0</v>
      </c>
      <c r="AC894" s="157">
        <v>0</v>
      </c>
      <c r="AD894" s="155">
        <v>0</v>
      </c>
      <c r="AE894" s="155">
        <v>0</v>
      </c>
      <c r="AF894" s="155">
        <v>0</v>
      </c>
      <c r="AG894" s="159"/>
    </row>
    <row r="895" spans="1:33" ht="12.6" customHeight="1" x14ac:dyDescent="0.25">
      <c r="A895" s="104">
        <v>3508</v>
      </c>
      <c r="B895" s="102">
        <v>3508281281</v>
      </c>
      <c r="C895" s="103" t="s">
        <v>552</v>
      </c>
      <c r="D895" s="104">
        <v>281</v>
      </c>
      <c r="E895" s="103" t="s">
        <v>313</v>
      </c>
      <c r="F895" s="104">
        <v>281</v>
      </c>
      <c r="G895" s="161" t="s">
        <v>313</v>
      </c>
      <c r="H895" s="152"/>
      <c r="I895" s="153">
        <v>15159</v>
      </c>
      <c r="J895" s="153">
        <v>2</v>
      </c>
      <c r="K895" s="153">
        <v>0</v>
      </c>
      <c r="L895" s="153">
        <v>937.65</v>
      </c>
      <c r="M895" s="153">
        <v>16098.65</v>
      </c>
      <c r="N895" s="152"/>
      <c r="O895" s="154">
        <v>178</v>
      </c>
      <c r="P895" s="155">
        <v>2698658</v>
      </c>
      <c r="Q895" s="155">
        <v>0</v>
      </c>
      <c r="R895" s="155">
        <v>0</v>
      </c>
      <c r="S895" s="155">
        <v>166964</v>
      </c>
      <c r="T895" s="112">
        <v>2865800</v>
      </c>
      <c r="U895" s="156"/>
      <c r="V895" s="157">
        <v>0</v>
      </c>
      <c r="W895" s="155">
        <v>0</v>
      </c>
      <c r="X895" s="155">
        <v>0.09</v>
      </c>
      <c r="Y895" s="155">
        <v>0.13082598719238064</v>
      </c>
      <c r="Z895" s="155">
        <v>0</v>
      </c>
      <c r="AA895" s="158"/>
      <c r="AB895" s="157">
        <v>0</v>
      </c>
      <c r="AC895" s="157">
        <v>0</v>
      </c>
      <c r="AD895" s="155">
        <v>0</v>
      </c>
      <c r="AE895" s="155">
        <v>0</v>
      </c>
      <c r="AF895" s="155">
        <v>0</v>
      </c>
      <c r="AG895" s="159"/>
    </row>
    <row r="896" spans="1:33" ht="12.6" customHeight="1" x14ac:dyDescent="0.25">
      <c r="A896" s="104">
        <v>3508</v>
      </c>
      <c r="B896" s="102">
        <v>3508281332</v>
      </c>
      <c r="C896" s="103" t="s">
        <v>552</v>
      </c>
      <c r="D896" s="104">
        <v>281</v>
      </c>
      <c r="E896" s="103" t="s">
        <v>313</v>
      </c>
      <c r="F896" s="104">
        <v>332</v>
      </c>
      <c r="G896" s="161" t="s">
        <v>364</v>
      </c>
      <c r="H896" s="152"/>
      <c r="I896" s="153">
        <v>15145</v>
      </c>
      <c r="J896" s="153">
        <v>1023</v>
      </c>
      <c r="K896" s="153">
        <v>0</v>
      </c>
      <c r="L896" s="153">
        <v>937.65</v>
      </c>
      <c r="M896" s="153">
        <v>17105.650000000001</v>
      </c>
      <c r="N896" s="152"/>
      <c r="O896" s="154">
        <v>3</v>
      </c>
      <c r="P896" s="155">
        <v>48504</v>
      </c>
      <c r="Q896" s="155">
        <v>0</v>
      </c>
      <c r="R896" s="155">
        <v>0</v>
      </c>
      <c r="S896" s="155">
        <v>2814</v>
      </c>
      <c r="T896" s="112">
        <v>51321</v>
      </c>
      <c r="U896" s="156"/>
      <c r="V896" s="157">
        <v>0</v>
      </c>
      <c r="W896" s="155">
        <v>0</v>
      </c>
      <c r="X896" s="155">
        <v>0.09</v>
      </c>
      <c r="Y896" s="155">
        <v>1.7069583664526225E-2</v>
      </c>
      <c r="Z896" s="155">
        <v>0</v>
      </c>
      <c r="AA896" s="158"/>
      <c r="AB896" s="157">
        <v>0</v>
      </c>
      <c r="AC896" s="157">
        <v>0</v>
      </c>
      <c r="AD896" s="155">
        <v>0</v>
      </c>
      <c r="AE896" s="155">
        <v>0</v>
      </c>
      <c r="AF896" s="155">
        <v>0</v>
      </c>
      <c r="AG896" s="159"/>
    </row>
    <row r="897" spans="1:33" ht="12.6" customHeight="1" x14ac:dyDescent="0.25">
      <c r="A897" s="104">
        <v>3509</v>
      </c>
      <c r="B897" s="102">
        <v>3509095072</v>
      </c>
      <c r="C897" s="103" t="s">
        <v>553</v>
      </c>
      <c r="D897" s="104">
        <v>95</v>
      </c>
      <c r="E897" s="103" t="s">
        <v>127</v>
      </c>
      <c r="F897" s="104">
        <v>72</v>
      </c>
      <c r="G897" s="161" t="s">
        <v>104</v>
      </c>
      <c r="H897" s="152"/>
      <c r="I897" s="153">
        <v>13375</v>
      </c>
      <c r="J897" s="153">
        <v>2900</v>
      </c>
      <c r="K897" s="153">
        <v>0</v>
      </c>
      <c r="L897" s="153">
        <v>937.65</v>
      </c>
      <c r="M897" s="153">
        <v>17212.650000000001</v>
      </c>
      <c r="N897" s="152"/>
      <c r="O897" s="154">
        <v>2</v>
      </c>
      <c r="P897" s="155">
        <v>32550</v>
      </c>
      <c r="Q897" s="155">
        <v>0</v>
      </c>
      <c r="R897" s="155">
        <v>0</v>
      </c>
      <c r="S897" s="155">
        <v>1876</v>
      </c>
      <c r="T897" s="112">
        <v>34428</v>
      </c>
      <c r="U897" s="156"/>
      <c r="V897" s="157">
        <v>0</v>
      </c>
      <c r="W897" s="155">
        <v>0</v>
      </c>
      <c r="X897" s="155">
        <v>0.09</v>
      </c>
      <c r="Y897" s="155">
        <v>3.7996362377351028E-3</v>
      </c>
      <c r="Z897" s="155">
        <v>0</v>
      </c>
      <c r="AA897" s="158"/>
      <c r="AB897" s="157">
        <v>0</v>
      </c>
      <c r="AC897" s="157">
        <v>0</v>
      </c>
      <c r="AD897" s="155">
        <v>0</v>
      </c>
      <c r="AE897" s="155">
        <v>0</v>
      </c>
      <c r="AF897" s="155">
        <v>0</v>
      </c>
      <c r="AG897" s="159"/>
    </row>
    <row r="898" spans="1:33" ht="12.6" customHeight="1" x14ac:dyDescent="0.25">
      <c r="A898" s="104">
        <v>3509</v>
      </c>
      <c r="B898" s="102">
        <v>3509095088</v>
      </c>
      <c r="C898" s="103" t="s">
        <v>553</v>
      </c>
      <c r="D898" s="104">
        <v>95</v>
      </c>
      <c r="E898" s="103" t="s">
        <v>127</v>
      </c>
      <c r="F898" s="104">
        <v>88</v>
      </c>
      <c r="G898" s="161" t="s">
        <v>120</v>
      </c>
      <c r="H898" s="152"/>
      <c r="I898" s="153">
        <v>10470.651878469909</v>
      </c>
      <c r="J898" s="153">
        <v>3072</v>
      </c>
      <c r="K898" s="153">
        <v>0</v>
      </c>
      <c r="L898" s="153">
        <v>937.65</v>
      </c>
      <c r="M898" s="153">
        <v>14480.301878469909</v>
      </c>
      <c r="N898" s="152"/>
      <c r="O898" s="154">
        <v>1</v>
      </c>
      <c r="P898" s="155">
        <v>13543</v>
      </c>
      <c r="Q898" s="155">
        <v>0</v>
      </c>
      <c r="R898" s="155">
        <v>0</v>
      </c>
      <c r="S898" s="155">
        <v>938</v>
      </c>
      <c r="T898" s="112">
        <v>14482</v>
      </c>
      <c r="U898" s="156"/>
      <c r="V898" s="157">
        <v>0</v>
      </c>
      <c r="W898" s="155">
        <v>0</v>
      </c>
      <c r="X898" s="155">
        <v>0.09</v>
      </c>
      <c r="Y898" s="155">
        <v>7.5055092150322876E-3</v>
      </c>
      <c r="Z898" s="155">
        <v>0</v>
      </c>
      <c r="AA898" s="158"/>
      <c r="AB898" s="157">
        <v>0</v>
      </c>
      <c r="AC898" s="157">
        <v>0</v>
      </c>
      <c r="AD898" s="155">
        <v>0</v>
      </c>
      <c r="AE898" s="155">
        <v>0</v>
      </c>
      <c r="AF898" s="155">
        <v>0</v>
      </c>
      <c r="AG898" s="159"/>
    </row>
    <row r="899" spans="1:33" ht="12.6" customHeight="1" x14ac:dyDescent="0.25">
      <c r="A899" s="104">
        <v>3509</v>
      </c>
      <c r="B899" s="102">
        <v>3509095095</v>
      </c>
      <c r="C899" s="103" t="s">
        <v>553</v>
      </c>
      <c r="D899" s="104">
        <v>95</v>
      </c>
      <c r="E899" s="103" t="s">
        <v>127</v>
      </c>
      <c r="F899" s="104">
        <v>95</v>
      </c>
      <c r="G899" s="161" t="s">
        <v>127</v>
      </c>
      <c r="H899" s="152"/>
      <c r="I899" s="153">
        <v>13085</v>
      </c>
      <c r="J899" s="153">
        <v>2</v>
      </c>
      <c r="K899" s="153">
        <v>0</v>
      </c>
      <c r="L899" s="153">
        <v>937.65</v>
      </c>
      <c r="M899" s="153">
        <v>14024.65</v>
      </c>
      <c r="N899" s="152"/>
      <c r="O899" s="154">
        <v>513</v>
      </c>
      <c r="P899" s="155">
        <v>6713631</v>
      </c>
      <c r="Q899" s="155">
        <v>0</v>
      </c>
      <c r="R899" s="155">
        <v>0</v>
      </c>
      <c r="S899" s="155">
        <v>481194</v>
      </c>
      <c r="T899" s="112">
        <v>7195338</v>
      </c>
      <c r="U899" s="156"/>
      <c r="V899" s="157">
        <v>0</v>
      </c>
      <c r="W899" s="155">
        <v>0</v>
      </c>
      <c r="X899" s="155">
        <v>0.09</v>
      </c>
      <c r="Y899" s="155">
        <v>0.13279483489007637</v>
      </c>
      <c r="Z899" s="155">
        <v>0</v>
      </c>
      <c r="AA899" s="158"/>
      <c r="AB899" s="157">
        <v>0</v>
      </c>
      <c r="AC899" s="157">
        <v>0</v>
      </c>
      <c r="AD899" s="155">
        <v>0</v>
      </c>
      <c r="AE899" s="155">
        <v>0</v>
      </c>
      <c r="AF899" s="155">
        <v>0</v>
      </c>
      <c r="AG899" s="159"/>
    </row>
    <row r="900" spans="1:33" ht="12.6" customHeight="1" x14ac:dyDescent="0.25">
      <c r="A900" s="104">
        <v>3509</v>
      </c>
      <c r="B900" s="102">
        <v>3509095201</v>
      </c>
      <c r="C900" s="103" t="s">
        <v>553</v>
      </c>
      <c r="D900" s="104">
        <v>95</v>
      </c>
      <c r="E900" s="103" t="s">
        <v>127</v>
      </c>
      <c r="F900" s="104">
        <v>201</v>
      </c>
      <c r="G900" s="161" t="s">
        <v>233</v>
      </c>
      <c r="H900" s="152"/>
      <c r="I900" s="153">
        <v>10556</v>
      </c>
      <c r="J900" s="153">
        <v>27</v>
      </c>
      <c r="K900" s="153">
        <v>0</v>
      </c>
      <c r="L900" s="153">
        <v>937.65</v>
      </c>
      <c r="M900" s="153">
        <v>11520.65</v>
      </c>
      <c r="N900" s="152"/>
      <c r="O900" s="154">
        <v>2</v>
      </c>
      <c r="P900" s="155">
        <v>21166</v>
      </c>
      <c r="Q900" s="155">
        <v>0</v>
      </c>
      <c r="R900" s="155">
        <v>0</v>
      </c>
      <c r="S900" s="155">
        <v>1876</v>
      </c>
      <c r="T900" s="112">
        <v>23044</v>
      </c>
      <c r="U900" s="156"/>
      <c r="V900" s="157">
        <v>0</v>
      </c>
      <c r="W900" s="155">
        <v>0</v>
      </c>
      <c r="X900" s="155">
        <v>0.09</v>
      </c>
      <c r="Y900" s="155">
        <v>8.5682210926808236E-2</v>
      </c>
      <c r="Z900" s="155">
        <v>0</v>
      </c>
      <c r="AA900" s="158"/>
      <c r="AB900" s="157">
        <v>0</v>
      </c>
      <c r="AC900" s="157">
        <v>0</v>
      </c>
      <c r="AD900" s="155">
        <v>0</v>
      </c>
      <c r="AE900" s="155">
        <v>0</v>
      </c>
      <c r="AF900" s="155">
        <v>0</v>
      </c>
      <c r="AG900" s="159"/>
    </row>
    <row r="901" spans="1:33" ht="12.6" customHeight="1" x14ac:dyDescent="0.25">
      <c r="A901" s="104">
        <v>3509</v>
      </c>
      <c r="B901" s="102">
        <v>3509095265</v>
      </c>
      <c r="C901" s="103" t="s">
        <v>553</v>
      </c>
      <c r="D901" s="104">
        <v>95</v>
      </c>
      <c r="E901" s="103" t="s">
        <v>127</v>
      </c>
      <c r="F901" s="104">
        <v>265</v>
      </c>
      <c r="G901" s="161" t="s">
        <v>297</v>
      </c>
      <c r="H901" s="152"/>
      <c r="I901" s="153">
        <v>10499.184729073064</v>
      </c>
      <c r="J901" s="153">
        <v>4432</v>
      </c>
      <c r="K901" s="153">
        <v>0</v>
      </c>
      <c r="L901" s="153">
        <v>937.65</v>
      </c>
      <c r="M901" s="153">
        <v>15868.834729073063</v>
      </c>
      <c r="N901" s="152"/>
      <c r="O901" s="154">
        <v>1</v>
      </c>
      <c r="P901" s="155">
        <v>14931</v>
      </c>
      <c r="Q901" s="155">
        <v>0</v>
      </c>
      <c r="R901" s="155">
        <v>0</v>
      </c>
      <c r="S901" s="155">
        <v>938</v>
      </c>
      <c r="T901" s="112">
        <v>15870</v>
      </c>
      <c r="U901" s="156"/>
      <c r="V901" s="157">
        <v>0</v>
      </c>
      <c r="W901" s="155">
        <v>0</v>
      </c>
      <c r="X901" s="155">
        <v>0.09</v>
      </c>
      <c r="Y901" s="155">
        <v>8.7219402087021221E-4</v>
      </c>
      <c r="Z901" s="155">
        <v>0</v>
      </c>
      <c r="AA901" s="158"/>
      <c r="AB901" s="157">
        <v>0</v>
      </c>
      <c r="AC901" s="157">
        <v>0</v>
      </c>
      <c r="AD901" s="155">
        <v>0</v>
      </c>
      <c r="AE901" s="155">
        <v>0</v>
      </c>
      <c r="AF901" s="155">
        <v>0</v>
      </c>
      <c r="AG901" s="159"/>
    </row>
    <row r="902" spans="1:33" ht="12.6" customHeight="1" x14ac:dyDescent="0.25">
      <c r="A902" s="104">
        <v>3509</v>
      </c>
      <c r="B902" s="102">
        <v>3509095273</v>
      </c>
      <c r="C902" s="103" t="s">
        <v>553</v>
      </c>
      <c r="D902" s="104">
        <v>95</v>
      </c>
      <c r="E902" s="103" t="s">
        <v>127</v>
      </c>
      <c r="F902" s="104">
        <v>273</v>
      </c>
      <c r="G902" s="161" t="s">
        <v>305</v>
      </c>
      <c r="H902" s="152"/>
      <c r="I902" s="153">
        <v>10309.066431617377</v>
      </c>
      <c r="J902" s="153">
        <v>3702</v>
      </c>
      <c r="K902" s="153">
        <v>0</v>
      </c>
      <c r="L902" s="153">
        <v>937.65</v>
      </c>
      <c r="M902" s="153">
        <v>14948.716431617377</v>
      </c>
      <c r="N902" s="152"/>
      <c r="O902" s="154">
        <v>1</v>
      </c>
      <c r="P902" s="155">
        <v>14011</v>
      </c>
      <c r="Q902" s="155">
        <v>0</v>
      </c>
      <c r="R902" s="155">
        <v>0</v>
      </c>
      <c r="S902" s="155">
        <v>938</v>
      </c>
      <c r="T902" s="112">
        <v>14950</v>
      </c>
      <c r="U902" s="156"/>
      <c r="V902" s="157">
        <v>0</v>
      </c>
      <c r="W902" s="155">
        <v>0</v>
      </c>
      <c r="X902" s="155">
        <v>0.09</v>
      </c>
      <c r="Y902" s="155">
        <v>3.8518004952526825E-3</v>
      </c>
      <c r="Z902" s="155">
        <v>0</v>
      </c>
      <c r="AA902" s="158"/>
      <c r="AB902" s="157">
        <v>0</v>
      </c>
      <c r="AC902" s="157">
        <v>0</v>
      </c>
      <c r="AD902" s="155">
        <v>0</v>
      </c>
      <c r="AE902" s="155">
        <v>0</v>
      </c>
      <c r="AF902" s="155">
        <v>0</v>
      </c>
      <c r="AG902" s="159"/>
    </row>
    <row r="903" spans="1:33" ht="12.6" customHeight="1" x14ac:dyDescent="0.25">
      <c r="A903" s="104">
        <v>3509</v>
      </c>
      <c r="B903" s="102">
        <v>3509095331</v>
      </c>
      <c r="C903" s="103" t="s">
        <v>553</v>
      </c>
      <c r="D903" s="104">
        <v>95</v>
      </c>
      <c r="E903" s="103" t="s">
        <v>127</v>
      </c>
      <c r="F903" s="104">
        <v>331</v>
      </c>
      <c r="G903" s="161" t="s">
        <v>363</v>
      </c>
      <c r="H903" s="152"/>
      <c r="I903" s="153">
        <v>10880.91009906836</v>
      </c>
      <c r="J903" s="153">
        <v>3615</v>
      </c>
      <c r="K903" s="153">
        <v>0</v>
      </c>
      <c r="L903" s="153">
        <v>937.65</v>
      </c>
      <c r="M903" s="153">
        <v>15433.56009906836</v>
      </c>
      <c r="N903" s="152"/>
      <c r="O903" s="154">
        <v>2</v>
      </c>
      <c r="P903" s="155">
        <v>28992</v>
      </c>
      <c r="Q903" s="155">
        <v>0</v>
      </c>
      <c r="R903" s="155">
        <v>0</v>
      </c>
      <c r="S903" s="155">
        <v>1876</v>
      </c>
      <c r="T903" s="112">
        <v>30870</v>
      </c>
      <c r="U903" s="156"/>
      <c r="V903" s="157">
        <v>0</v>
      </c>
      <c r="W903" s="155">
        <v>0</v>
      </c>
      <c r="X903" s="155">
        <v>0.09</v>
      </c>
      <c r="Y903" s="155">
        <v>2.3461800311594509E-2</v>
      </c>
      <c r="Z903" s="155">
        <v>0</v>
      </c>
      <c r="AA903" s="158"/>
      <c r="AB903" s="157">
        <v>0</v>
      </c>
      <c r="AC903" s="157">
        <v>0</v>
      </c>
      <c r="AD903" s="155">
        <v>0</v>
      </c>
      <c r="AE903" s="155">
        <v>0</v>
      </c>
      <c r="AF903" s="155">
        <v>0</v>
      </c>
      <c r="AG903" s="159"/>
    </row>
    <row r="904" spans="1:33" ht="12.6" customHeight="1" x14ac:dyDescent="0.25">
      <c r="A904" s="104">
        <v>3509</v>
      </c>
      <c r="B904" s="102">
        <v>3509095650</v>
      </c>
      <c r="C904" s="103" t="s">
        <v>553</v>
      </c>
      <c r="D904" s="104">
        <v>95</v>
      </c>
      <c r="E904" s="103" t="s">
        <v>127</v>
      </c>
      <c r="F904" s="104">
        <v>650</v>
      </c>
      <c r="G904" s="161" t="s">
        <v>400</v>
      </c>
      <c r="H904" s="152"/>
      <c r="I904" s="153">
        <v>10887.166411892416</v>
      </c>
      <c r="J904" s="153">
        <v>3420</v>
      </c>
      <c r="K904" s="153">
        <v>0</v>
      </c>
      <c r="L904" s="153">
        <v>937.65</v>
      </c>
      <c r="M904" s="153">
        <v>15244.816411892416</v>
      </c>
      <c r="N904" s="152"/>
      <c r="O904" s="154">
        <v>1</v>
      </c>
      <c r="P904" s="155">
        <v>14307</v>
      </c>
      <c r="Q904" s="155">
        <v>0</v>
      </c>
      <c r="R904" s="155">
        <v>0</v>
      </c>
      <c r="S904" s="155">
        <v>938</v>
      </c>
      <c r="T904" s="112">
        <v>15246</v>
      </c>
      <c r="U904" s="156"/>
      <c r="V904" s="157">
        <v>0</v>
      </c>
      <c r="W904" s="155">
        <v>0</v>
      </c>
      <c r="X904" s="155">
        <v>0.09</v>
      </c>
      <c r="Y904" s="155">
        <v>2.6319120437978934E-3</v>
      </c>
      <c r="Z904" s="155">
        <v>0</v>
      </c>
      <c r="AA904" s="158"/>
      <c r="AB904" s="157">
        <v>0</v>
      </c>
      <c r="AC904" s="157">
        <v>0</v>
      </c>
      <c r="AD904" s="155">
        <v>0</v>
      </c>
      <c r="AE904" s="155">
        <v>0</v>
      </c>
      <c r="AF904" s="155">
        <v>0</v>
      </c>
      <c r="AG904" s="159"/>
    </row>
    <row r="905" spans="1:33" ht="12.6" customHeight="1" x14ac:dyDescent="0.25">
      <c r="A905" s="104">
        <v>3509</v>
      </c>
      <c r="B905" s="102">
        <v>3509095763</v>
      </c>
      <c r="C905" s="103" t="s">
        <v>553</v>
      </c>
      <c r="D905" s="104">
        <v>95</v>
      </c>
      <c r="E905" s="103" t="s">
        <v>127</v>
      </c>
      <c r="F905" s="104">
        <v>763</v>
      </c>
      <c r="G905" s="161" t="s">
        <v>434</v>
      </c>
      <c r="H905" s="152"/>
      <c r="I905" s="153">
        <v>12414</v>
      </c>
      <c r="J905" s="153">
        <v>2472</v>
      </c>
      <c r="K905" s="153">
        <v>0</v>
      </c>
      <c r="L905" s="153">
        <v>937.65</v>
      </c>
      <c r="M905" s="153">
        <v>15823.65</v>
      </c>
      <c r="N905" s="152"/>
      <c r="O905" s="154">
        <v>2</v>
      </c>
      <c r="P905" s="155">
        <v>29772</v>
      </c>
      <c r="Q905" s="155">
        <v>0</v>
      </c>
      <c r="R905" s="155">
        <v>0</v>
      </c>
      <c r="S905" s="155">
        <v>1876</v>
      </c>
      <c r="T905" s="112">
        <v>31650</v>
      </c>
      <c r="U905" s="156"/>
      <c r="V905" s="157">
        <v>0</v>
      </c>
      <c r="W905" s="155">
        <v>0</v>
      </c>
      <c r="X905" s="155">
        <v>0.09</v>
      </c>
      <c r="Y905" s="155">
        <v>6.242899677798717E-3</v>
      </c>
      <c r="Z905" s="155">
        <v>0</v>
      </c>
      <c r="AA905" s="158"/>
      <c r="AB905" s="157">
        <v>0</v>
      </c>
      <c r="AC905" s="157">
        <v>0</v>
      </c>
      <c r="AD905" s="155">
        <v>0</v>
      </c>
      <c r="AE905" s="155">
        <v>0</v>
      </c>
      <c r="AF905" s="155">
        <v>0</v>
      </c>
      <c r="AG905" s="159"/>
    </row>
    <row r="906" spans="1:33" ht="12.6" customHeight="1" x14ac:dyDescent="0.25">
      <c r="A906" s="104">
        <v>3510</v>
      </c>
      <c r="B906" s="102">
        <v>3510281061</v>
      </c>
      <c r="C906" s="103" t="s">
        <v>554</v>
      </c>
      <c r="D906" s="104">
        <v>281</v>
      </c>
      <c r="E906" s="103" t="s">
        <v>313</v>
      </c>
      <c r="F906" s="104">
        <v>61</v>
      </c>
      <c r="G906" s="161" t="s">
        <v>93</v>
      </c>
      <c r="H906" s="152"/>
      <c r="I906" s="153">
        <v>12183</v>
      </c>
      <c r="J906" s="153">
        <v>879</v>
      </c>
      <c r="K906" s="153">
        <v>0</v>
      </c>
      <c r="L906" s="153">
        <v>937.65</v>
      </c>
      <c r="M906" s="153">
        <v>13999.65</v>
      </c>
      <c r="N906" s="152"/>
      <c r="O906" s="154">
        <v>3</v>
      </c>
      <c r="P906" s="155">
        <v>39186</v>
      </c>
      <c r="Q906" s="155">
        <v>0</v>
      </c>
      <c r="R906" s="155">
        <v>0</v>
      </c>
      <c r="S906" s="155">
        <v>2814</v>
      </c>
      <c r="T906" s="112">
        <v>42003</v>
      </c>
      <c r="U906" s="156"/>
      <c r="V906" s="157">
        <v>0</v>
      </c>
      <c r="W906" s="155">
        <v>0</v>
      </c>
      <c r="X906" s="155">
        <v>0.09</v>
      </c>
      <c r="Y906" s="155">
        <v>3.4977102646383242E-2</v>
      </c>
      <c r="Z906" s="155">
        <v>0</v>
      </c>
      <c r="AA906" s="158"/>
      <c r="AB906" s="157">
        <v>0</v>
      </c>
      <c r="AC906" s="157">
        <v>0</v>
      </c>
      <c r="AD906" s="155">
        <v>0</v>
      </c>
      <c r="AE906" s="155">
        <v>0</v>
      </c>
      <c r="AF906" s="155">
        <v>0</v>
      </c>
      <c r="AG906" s="159"/>
    </row>
    <row r="907" spans="1:33" ht="12.6" customHeight="1" x14ac:dyDescent="0.25">
      <c r="A907" s="104">
        <v>3510</v>
      </c>
      <c r="B907" s="102">
        <v>3510281137</v>
      </c>
      <c r="C907" s="103" t="s">
        <v>554</v>
      </c>
      <c r="D907" s="104">
        <v>281</v>
      </c>
      <c r="E907" s="103" t="s">
        <v>313</v>
      </c>
      <c r="F907" s="104">
        <v>137</v>
      </c>
      <c r="G907" s="161" t="s">
        <v>169</v>
      </c>
      <c r="H907" s="152"/>
      <c r="I907" s="153">
        <v>13919.612294660523</v>
      </c>
      <c r="J907" s="153">
        <v>0</v>
      </c>
      <c r="K907" s="153">
        <v>0</v>
      </c>
      <c r="L907" s="153">
        <v>937.65</v>
      </c>
      <c r="M907" s="153">
        <v>14857.262294660522</v>
      </c>
      <c r="N907" s="152"/>
      <c r="O907" s="154">
        <v>4</v>
      </c>
      <c r="P907" s="155">
        <v>55680</v>
      </c>
      <c r="Q907" s="155">
        <v>0</v>
      </c>
      <c r="R907" s="155">
        <v>0</v>
      </c>
      <c r="S907" s="155">
        <v>3752</v>
      </c>
      <c r="T907" s="112">
        <v>59436</v>
      </c>
      <c r="U907" s="156"/>
      <c r="V907" s="157">
        <v>0</v>
      </c>
      <c r="W907" s="155">
        <v>0</v>
      </c>
      <c r="X907" s="155">
        <v>0.09</v>
      </c>
      <c r="Y907" s="155">
        <v>0.11969981158559011</v>
      </c>
      <c r="Z907" s="155">
        <v>0</v>
      </c>
      <c r="AA907" s="158"/>
      <c r="AB907" s="157">
        <v>0</v>
      </c>
      <c r="AC907" s="157">
        <v>0</v>
      </c>
      <c r="AD907" s="155">
        <v>0</v>
      </c>
      <c r="AE907" s="155">
        <v>0</v>
      </c>
      <c r="AF907" s="155">
        <v>0</v>
      </c>
      <c r="AG907" s="159"/>
    </row>
    <row r="908" spans="1:33" ht="12.6" customHeight="1" x14ac:dyDescent="0.25">
      <c r="A908" s="104">
        <v>3510</v>
      </c>
      <c r="B908" s="102">
        <v>3510281281</v>
      </c>
      <c r="C908" s="103" t="s">
        <v>554</v>
      </c>
      <c r="D908" s="104">
        <v>281</v>
      </c>
      <c r="E908" s="103" t="s">
        <v>313</v>
      </c>
      <c r="F908" s="104">
        <v>281</v>
      </c>
      <c r="G908" s="161" t="s">
        <v>313</v>
      </c>
      <c r="H908" s="152"/>
      <c r="I908" s="153">
        <v>13280</v>
      </c>
      <c r="J908" s="153">
        <v>2</v>
      </c>
      <c r="K908" s="153">
        <v>0</v>
      </c>
      <c r="L908" s="153">
        <v>937.65</v>
      </c>
      <c r="M908" s="153">
        <v>14219.65</v>
      </c>
      <c r="N908" s="152"/>
      <c r="O908" s="154">
        <v>314</v>
      </c>
      <c r="P908" s="155">
        <v>4170548</v>
      </c>
      <c r="Q908" s="155">
        <v>0</v>
      </c>
      <c r="R908" s="155">
        <v>0</v>
      </c>
      <c r="S908" s="155">
        <v>294532</v>
      </c>
      <c r="T908" s="112">
        <v>4465394</v>
      </c>
      <c r="U908" s="156"/>
      <c r="V908" s="157">
        <v>0</v>
      </c>
      <c r="W908" s="155">
        <v>0</v>
      </c>
      <c r="X908" s="155">
        <v>0.09</v>
      </c>
      <c r="Y908" s="155">
        <v>0.13082598719238064</v>
      </c>
      <c r="Z908" s="155">
        <v>0</v>
      </c>
      <c r="AA908" s="158"/>
      <c r="AB908" s="157">
        <v>0</v>
      </c>
      <c r="AC908" s="157">
        <v>0</v>
      </c>
      <c r="AD908" s="155">
        <v>0</v>
      </c>
      <c r="AE908" s="155">
        <v>0</v>
      </c>
      <c r="AF908" s="155">
        <v>0</v>
      </c>
      <c r="AG908" s="159"/>
    </row>
    <row r="909" spans="1:33" ht="12.6" customHeight="1" x14ac:dyDescent="0.25">
      <c r="A909" s="104">
        <v>3510</v>
      </c>
      <c r="B909" s="102">
        <v>3510281332</v>
      </c>
      <c r="C909" s="103" t="s">
        <v>554</v>
      </c>
      <c r="D909" s="104">
        <v>281</v>
      </c>
      <c r="E909" s="103" t="s">
        <v>313</v>
      </c>
      <c r="F909" s="104">
        <v>332</v>
      </c>
      <c r="G909" s="161" t="s">
        <v>364</v>
      </c>
      <c r="H909" s="152"/>
      <c r="I909" s="153">
        <v>12941</v>
      </c>
      <c r="J909" s="153">
        <v>874</v>
      </c>
      <c r="K909" s="153">
        <v>0</v>
      </c>
      <c r="L909" s="153">
        <v>937.65</v>
      </c>
      <c r="M909" s="153">
        <v>14752.65</v>
      </c>
      <c r="N909" s="152"/>
      <c r="O909" s="154">
        <v>3</v>
      </c>
      <c r="P909" s="155">
        <v>41445</v>
      </c>
      <c r="Q909" s="155">
        <v>0</v>
      </c>
      <c r="R909" s="155">
        <v>0</v>
      </c>
      <c r="S909" s="155">
        <v>2814</v>
      </c>
      <c r="T909" s="112">
        <v>44262</v>
      </c>
      <c r="U909" s="156"/>
      <c r="V909" s="157">
        <v>0</v>
      </c>
      <c r="W909" s="155">
        <v>0</v>
      </c>
      <c r="X909" s="155">
        <v>0.09</v>
      </c>
      <c r="Y909" s="155">
        <v>1.7069583664526225E-2</v>
      </c>
      <c r="Z909" s="155">
        <v>0</v>
      </c>
      <c r="AA909" s="158"/>
      <c r="AB909" s="157">
        <v>0</v>
      </c>
      <c r="AC909" s="157">
        <v>0</v>
      </c>
      <c r="AD909" s="155">
        <v>0</v>
      </c>
      <c r="AE909" s="155">
        <v>0</v>
      </c>
      <c r="AF909" s="155">
        <v>0</v>
      </c>
      <c r="AG909" s="159"/>
    </row>
    <row r="910" spans="1:33" ht="12.6" customHeight="1" x14ac:dyDescent="0.25">
      <c r="A910" s="104">
        <v>3513</v>
      </c>
      <c r="B910" s="102">
        <v>3513044018</v>
      </c>
      <c r="C910" s="103" t="s">
        <v>555</v>
      </c>
      <c r="D910" s="104">
        <v>44</v>
      </c>
      <c r="E910" s="103" t="s">
        <v>76</v>
      </c>
      <c r="F910" s="104">
        <v>18</v>
      </c>
      <c r="G910" s="161" t="s">
        <v>50</v>
      </c>
      <c r="H910" s="152"/>
      <c r="I910" s="153">
        <v>11818.706982097145</v>
      </c>
      <c r="J910" s="153">
        <v>7359</v>
      </c>
      <c r="K910" s="153">
        <v>0</v>
      </c>
      <c r="L910" s="153">
        <v>937.65</v>
      </c>
      <c r="M910" s="153">
        <v>20115.356982097146</v>
      </c>
      <c r="N910" s="152"/>
      <c r="O910" s="154">
        <v>2</v>
      </c>
      <c r="P910" s="155">
        <v>38356</v>
      </c>
      <c r="Q910" s="155">
        <v>0</v>
      </c>
      <c r="R910" s="155">
        <v>0</v>
      </c>
      <c r="S910" s="155">
        <v>1876</v>
      </c>
      <c r="T910" s="112">
        <v>40234</v>
      </c>
      <c r="U910" s="156"/>
      <c r="V910" s="157">
        <v>0</v>
      </c>
      <c r="W910" s="155">
        <v>0</v>
      </c>
      <c r="X910" s="155">
        <v>0.09</v>
      </c>
      <c r="Y910" s="155">
        <v>2.6082479157529256E-2</v>
      </c>
      <c r="Z910" s="155">
        <v>0</v>
      </c>
      <c r="AA910" s="158"/>
      <c r="AB910" s="157">
        <v>0</v>
      </c>
      <c r="AC910" s="157">
        <v>0</v>
      </c>
      <c r="AD910" s="155">
        <v>0</v>
      </c>
      <c r="AE910" s="155">
        <v>0</v>
      </c>
      <c r="AF910" s="155">
        <v>0</v>
      </c>
      <c r="AG910" s="159"/>
    </row>
    <row r="911" spans="1:33" ht="12.6" customHeight="1" x14ac:dyDescent="0.25">
      <c r="A911" s="104">
        <v>3513</v>
      </c>
      <c r="B911" s="102">
        <v>3513044035</v>
      </c>
      <c r="C911" s="103" t="s">
        <v>555</v>
      </c>
      <c r="D911" s="104">
        <v>44</v>
      </c>
      <c r="E911" s="103" t="s">
        <v>76</v>
      </c>
      <c r="F911" s="104">
        <v>35</v>
      </c>
      <c r="G911" s="161" t="s">
        <v>67</v>
      </c>
      <c r="H911" s="152"/>
      <c r="I911" s="153">
        <v>11965</v>
      </c>
      <c r="J911" s="153">
        <v>4292</v>
      </c>
      <c r="K911" s="153">
        <v>0</v>
      </c>
      <c r="L911" s="153">
        <v>937.65</v>
      </c>
      <c r="M911" s="153">
        <v>17194.650000000001</v>
      </c>
      <c r="N911" s="152"/>
      <c r="O911" s="154">
        <v>1</v>
      </c>
      <c r="P911" s="155">
        <v>16257</v>
      </c>
      <c r="Q911" s="155">
        <v>0</v>
      </c>
      <c r="R911" s="155">
        <v>0</v>
      </c>
      <c r="S911" s="155">
        <v>938</v>
      </c>
      <c r="T911" s="112">
        <v>17196</v>
      </c>
      <c r="U911" s="156"/>
      <c r="V911" s="157">
        <v>0</v>
      </c>
      <c r="W911" s="155">
        <v>0</v>
      </c>
      <c r="X911" s="155">
        <v>0.09</v>
      </c>
      <c r="Y911" s="155">
        <v>0.15529279493918327</v>
      </c>
      <c r="Z911" s="155">
        <v>0</v>
      </c>
      <c r="AA911" s="158"/>
      <c r="AB911" s="157">
        <v>0</v>
      </c>
      <c r="AC911" s="157">
        <v>0</v>
      </c>
      <c r="AD911" s="155">
        <v>0</v>
      </c>
      <c r="AE911" s="155">
        <v>0</v>
      </c>
      <c r="AF911" s="155">
        <v>0</v>
      </c>
      <c r="AG911" s="159"/>
    </row>
    <row r="912" spans="1:33" ht="12.6" customHeight="1" x14ac:dyDescent="0.25">
      <c r="A912" s="104">
        <v>3513</v>
      </c>
      <c r="B912" s="102">
        <v>3513044044</v>
      </c>
      <c r="C912" s="103" t="s">
        <v>555</v>
      </c>
      <c r="D912" s="104">
        <v>44</v>
      </c>
      <c r="E912" s="103" t="s">
        <v>76</v>
      </c>
      <c r="F912" s="104">
        <v>44</v>
      </c>
      <c r="G912" s="161" t="s">
        <v>76</v>
      </c>
      <c r="H912" s="152"/>
      <c r="I912" s="153">
        <v>12127</v>
      </c>
      <c r="J912" s="153">
        <v>51</v>
      </c>
      <c r="K912" s="153">
        <v>0</v>
      </c>
      <c r="L912" s="153">
        <v>937.65</v>
      </c>
      <c r="M912" s="153">
        <v>13115.65</v>
      </c>
      <c r="N912" s="152"/>
      <c r="O912" s="154">
        <v>511</v>
      </c>
      <c r="P912" s="155">
        <v>6222958</v>
      </c>
      <c r="Q912" s="155">
        <v>0</v>
      </c>
      <c r="R912" s="155">
        <v>0</v>
      </c>
      <c r="S912" s="155">
        <v>479318</v>
      </c>
      <c r="T912" s="112">
        <v>6702787</v>
      </c>
      <c r="U912" s="156"/>
      <c r="V912" s="157">
        <v>0</v>
      </c>
      <c r="W912" s="155">
        <v>0</v>
      </c>
      <c r="X912" s="155">
        <v>0.09</v>
      </c>
      <c r="Y912" s="155">
        <v>6.5659390812220414E-2</v>
      </c>
      <c r="Z912" s="155">
        <v>0</v>
      </c>
      <c r="AA912" s="158"/>
      <c r="AB912" s="157">
        <v>0</v>
      </c>
      <c r="AC912" s="157">
        <v>0</v>
      </c>
      <c r="AD912" s="155">
        <v>0</v>
      </c>
      <c r="AE912" s="155">
        <v>0</v>
      </c>
      <c r="AF912" s="155">
        <v>0</v>
      </c>
      <c r="AG912" s="159"/>
    </row>
    <row r="913" spans="1:33" ht="12.6" customHeight="1" x14ac:dyDescent="0.25">
      <c r="A913" s="104">
        <v>3513</v>
      </c>
      <c r="B913" s="102">
        <v>3513044050</v>
      </c>
      <c r="C913" s="103" t="s">
        <v>555</v>
      </c>
      <c r="D913" s="104">
        <v>44</v>
      </c>
      <c r="E913" s="103" t="s">
        <v>76</v>
      </c>
      <c r="F913" s="104">
        <v>50</v>
      </c>
      <c r="G913" s="161" t="s">
        <v>82</v>
      </c>
      <c r="H913" s="152"/>
      <c r="I913" s="153">
        <v>10951.007300388614</v>
      </c>
      <c r="J913" s="153">
        <v>4813</v>
      </c>
      <c r="K913" s="153">
        <v>0</v>
      </c>
      <c r="L913" s="153">
        <v>937.65</v>
      </c>
      <c r="M913" s="153">
        <v>16701.657300388615</v>
      </c>
      <c r="N913" s="152"/>
      <c r="O913" s="154">
        <v>1</v>
      </c>
      <c r="P913" s="155">
        <v>15764</v>
      </c>
      <c r="Q913" s="155">
        <v>0</v>
      </c>
      <c r="R913" s="155">
        <v>0</v>
      </c>
      <c r="S913" s="155">
        <v>938</v>
      </c>
      <c r="T913" s="112">
        <v>16703</v>
      </c>
      <c r="U913" s="156"/>
      <c r="V913" s="157">
        <v>0</v>
      </c>
      <c r="W913" s="155">
        <v>0</v>
      </c>
      <c r="X913" s="155">
        <v>0.09</v>
      </c>
      <c r="Y913" s="155">
        <v>4.099273548969517E-3</v>
      </c>
      <c r="Z913" s="155">
        <v>0</v>
      </c>
      <c r="AA913" s="158"/>
      <c r="AB913" s="157">
        <v>0</v>
      </c>
      <c r="AC913" s="157">
        <v>0</v>
      </c>
      <c r="AD913" s="155">
        <v>0</v>
      </c>
      <c r="AE913" s="155">
        <v>0</v>
      </c>
      <c r="AF913" s="155">
        <v>0</v>
      </c>
      <c r="AG913" s="159"/>
    </row>
    <row r="914" spans="1:33" ht="12.6" customHeight="1" x14ac:dyDescent="0.25">
      <c r="A914" s="104">
        <v>3513</v>
      </c>
      <c r="B914" s="102">
        <v>3513044095</v>
      </c>
      <c r="C914" s="103" t="s">
        <v>555</v>
      </c>
      <c r="D914" s="104">
        <v>44</v>
      </c>
      <c r="E914" s="103" t="s">
        <v>76</v>
      </c>
      <c r="F914" s="104">
        <v>95</v>
      </c>
      <c r="G914" s="161" t="s">
        <v>127</v>
      </c>
      <c r="H914" s="152"/>
      <c r="I914" s="153">
        <v>13375</v>
      </c>
      <c r="J914" s="153">
        <v>2</v>
      </c>
      <c r="K914" s="153">
        <v>0</v>
      </c>
      <c r="L914" s="153">
        <v>937.65</v>
      </c>
      <c r="M914" s="153">
        <v>14314.65</v>
      </c>
      <c r="N914" s="152"/>
      <c r="O914" s="154">
        <v>2</v>
      </c>
      <c r="P914" s="155">
        <v>26754</v>
      </c>
      <c r="Q914" s="155">
        <v>0</v>
      </c>
      <c r="R914" s="155">
        <v>0</v>
      </c>
      <c r="S914" s="155">
        <v>1876</v>
      </c>
      <c r="T914" s="112">
        <v>28632</v>
      </c>
      <c r="U914" s="156"/>
      <c r="V914" s="157">
        <v>0</v>
      </c>
      <c r="W914" s="155">
        <v>0</v>
      </c>
      <c r="X914" s="155">
        <v>0.09</v>
      </c>
      <c r="Y914" s="155">
        <v>0.13279483489007637</v>
      </c>
      <c r="Z914" s="155">
        <v>0</v>
      </c>
      <c r="AA914" s="158"/>
      <c r="AB914" s="157">
        <v>0</v>
      </c>
      <c r="AC914" s="157">
        <v>0</v>
      </c>
      <c r="AD914" s="155">
        <v>0</v>
      </c>
      <c r="AE914" s="155">
        <v>0</v>
      </c>
      <c r="AF914" s="155">
        <v>0</v>
      </c>
      <c r="AG914" s="159"/>
    </row>
    <row r="915" spans="1:33" ht="12.6" customHeight="1" x14ac:dyDescent="0.25">
      <c r="A915" s="104">
        <v>3513</v>
      </c>
      <c r="B915" s="102">
        <v>3513044182</v>
      </c>
      <c r="C915" s="103" t="s">
        <v>555</v>
      </c>
      <c r="D915" s="104">
        <v>44</v>
      </c>
      <c r="E915" s="103" t="s">
        <v>76</v>
      </c>
      <c r="F915" s="104">
        <v>182</v>
      </c>
      <c r="G915" s="161" t="s">
        <v>214</v>
      </c>
      <c r="H915" s="152"/>
      <c r="I915" s="153">
        <v>11173.700061997984</v>
      </c>
      <c r="J915" s="153">
        <v>2630</v>
      </c>
      <c r="K915" s="153">
        <v>0</v>
      </c>
      <c r="L915" s="153">
        <v>937.65</v>
      </c>
      <c r="M915" s="153">
        <v>14741.350061997984</v>
      </c>
      <c r="N915" s="152"/>
      <c r="O915" s="154">
        <v>4</v>
      </c>
      <c r="P915" s="155">
        <v>55216</v>
      </c>
      <c r="Q915" s="155">
        <v>0</v>
      </c>
      <c r="R915" s="155">
        <v>0</v>
      </c>
      <c r="S915" s="155">
        <v>3752</v>
      </c>
      <c r="T915" s="112">
        <v>58972</v>
      </c>
      <c r="U915" s="156"/>
      <c r="V915" s="157">
        <v>0</v>
      </c>
      <c r="W915" s="155">
        <v>0</v>
      </c>
      <c r="X915" s="155">
        <v>0.09</v>
      </c>
      <c r="Y915" s="155">
        <v>1.506860136884609E-2</v>
      </c>
      <c r="Z915" s="155">
        <v>0</v>
      </c>
      <c r="AA915" s="158"/>
      <c r="AB915" s="157">
        <v>0</v>
      </c>
      <c r="AC915" s="157">
        <v>0</v>
      </c>
      <c r="AD915" s="155">
        <v>0</v>
      </c>
      <c r="AE915" s="155">
        <v>0</v>
      </c>
      <c r="AF915" s="155">
        <v>0</v>
      </c>
      <c r="AG915" s="159"/>
    </row>
    <row r="916" spans="1:33" ht="12.6" customHeight="1" x14ac:dyDescent="0.25">
      <c r="A916" s="104">
        <v>3513</v>
      </c>
      <c r="B916" s="102">
        <v>3513044244</v>
      </c>
      <c r="C916" s="103" t="s">
        <v>555</v>
      </c>
      <c r="D916" s="104">
        <v>44</v>
      </c>
      <c r="E916" s="103" t="s">
        <v>76</v>
      </c>
      <c r="F916" s="104">
        <v>244</v>
      </c>
      <c r="G916" s="161" t="s">
        <v>276</v>
      </c>
      <c r="H916" s="152"/>
      <c r="I916" s="153">
        <v>11376</v>
      </c>
      <c r="J916" s="153">
        <v>4241</v>
      </c>
      <c r="K916" s="153">
        <v>0</v>
      </c>
      <c r="L916" s="153">
        <v>937.65</v>
      </c>
      <c r="M916" s="153">
        <v>16554.650000000001</v>
      </c>
      <c r="N916" s="152"/>
      <c r="O916" s="154">
        <v>63</v>
      </c>
      <c r="P916" s="155">
        <v>983871</v>
      </c>
      <c r="Q916" s="155">
        <v>0</v>
      </c>
      <c r="R916" s="155">
        <v>0</v>
      </c>
      <c r="S916" s="155">
        <v>59094</v>
      </c>
      <c r="T916" s="112">
        <v>1043028</v>
      </c>
      <c r="U916" s="156"/>
      <c r="V916" s="157">
        <v>0</v>
      </c>
      <c r="W916" s="155">
        <v>0</v>
      </c>
      <c r="X916" s="155">
        <v>0.09</v>
      </c>
      <c r="Y916" s="155">
        <v>0.11956945299035214</v>
      </c>
      <c r="Z916" s="155">
        <v>0</v>
      </c>
      <c r="AA916" s="158"/>
      <c r="AB916" s="157">
        <v>0</v>
      </c>
      <c r="AC916" s="157">
        <v>0</v>
      </c>
      <c r="AD916" s="155">
        <v>0</v>
      </c>
      <c r="AE916" s="155">
        <v>0</v>
      </c>
      <c r="AF916" s="155">
        <v>0</v>
      </c>
      <c r="AG916" s="159"/>
    </row>
    <row r="917" spans="1:33" ht="12.6" customHeight="1" x14ac:dyDescent="0.25">
      <c r="A917" s="104">
        <v>3513</v>
      </c>
      <c r="B917" s="102">
        <v>3513044251</v>
      </c>
      <c r="C917" s="103" t="s">
        <v>555</v>
      </c>
      <c r="D917" s="104">
        <v>44</v>
      </c>
      <c r="E917" s="103" t="s">
        <v>76</v>
      </c>
      <c r="F917" s="104">
        <v>251</v>
      </c>
      <c r="G917" s="161" t="s">
        <v>283</v>
      </c>
      <c r="H917" s="152"/>
      <c r="I917" s="153">
        <v>8785</v>
      </c>
      <c r="J917" s="153">
        <v>2049</v>
      </c>
      <c r="K917" s="153">
        <v>0</v>
      </c>
      <c r="L917" s="153">
        <v>937.65</v>
      </c>
      <c r="M917" s="153">
        <v>11771.65</v>
      </c>
      <c r="N917" s="152"/>
      <c r="O917" s="154">
        <v>2</v>
      </c>
      <c r="P917" s="155">
        <v>21668</v>
      </c>
      <c r="Q917" s="155">
        <v>0</v>
      </c>
      <c r="R917" s="155">
        <v>0</v>
      </c>
      <c r="S917" s="155">
        <v>1876</v>
      </c>
      <c r="T917" s="112">
        <v>23546</v>
      </c>
      <c r="U917" s="156"/>
      <c r="V917" s="157">
        <v>0</v>
      </c>
      <c r="W917" s="155">
        <v>0</v>
      </c>
      <c r="X917" s="155">
        <v>0.09</v>
      </c>
      <c r="Y917" s="155">
        <v>3.9994127736465955E-2</v>
      </c>
      <c r="Z917" s="155">
        <v>0</v>
      </c>
      <c r="AA917" s="158"/>
      <c r="AB917" s="157">
        <v>0</v>
      </c>
      <c r="AC917" s="157">
        <v>0</v>
      </c>
      <c r="AD917" s="155">
        <v>0</v>
      </c>
      <c r="AE917" s="155">
        <v>0</v>
      </c>
      <c r="AF917" s="155">
        <v>0</v>
      </c>
      <c r="AG917" s="159"/>
    </row>
    <row r="918" spans="1:33" ht="12.6" customHeight="1" x14ac:dyDescent="0.25">
      <c r="A918" s="104">
        <v>3513</v>
      </c>
      <c r="B918" s="102">
        <v>3513044293</v>
      </c>
      <c r="C918" s="103" t="s">
        <v>555</v>
      </c>
      <c r="D918" s="104">
        <v>44</v>
      </c>
      <c r="E918" s="103" t="s">
        <v>76</v>
      </c>
      <c r="F918" s="104">
        <v>293</v>
      </c>
      <c r="G918" s="161" t="s">
        <v>325</v>
      </c>
      <c r="H918" s="152"/>
      <c r="I918" s="153">
        <v>10637</v>
      </c>
      <c r="J918" s="153">
        <v>640</v>
      </c>
      <c r="K918" s="153">
        <v>0</v>
      </c>
      <c r="L918" s="153">
        <v>937.65</v>
      </c>
      <c r="M918" s="153">
        <v>12214.65</v>
      </c>
      <c r="N918" s="152"/>
      <c r="O918" s="154">
        <v>32</v>
      </c>
      <c r="P918" s="155">
        <v>360864</v>
      </c>
      <c r="Q918" s="155">
        <v>0</v>
      </c>
      <c r="R918" s="155">
        <v>0</v>
      </c>
      <c r="S918" s="155">
        <v>30016</v>
      </c>
      <c r="T918" s="112">
        <v>390912</v>
      </c>
      <c r="U918" s="156"/>
      <c r="V918" s="157">
        <v>0</v>
      </c>
      <c r="W918" s="155">
        <v>0</v>
      </c>
      <c r="X918" s="155">
        <v>0.09</v>
      </c>
      <c r="Y918" s="155">
        <v>7.9585368383968073E-3</v>
      </c>
      <c r="Z918" s="155">
        <v>0</v>
      </c>
      <c r="AA918" s="158"/>
      <c r="AB918" s="157">
        <v>0</v>
      </c>
      <c r="AC918" s="157">
        <v>0</v>
      </c>
      <c r="AD918" s="155">
        <v>0</v>
      </c>
      <c r="AE918" s="155">
        <v>0</v>
      </c>
      <c r="AF918" s="155">
        <v>0</v>
      </c>
      <c r="AG918" s="159"/>
    </row>
    <row r="919" spans="1:33" ht="12.6" customHeight="1" x14ac:dyDescent="0.25">
      <c r="A919" s="104">
        <v>3513</v>
      </c>
      <c r="B919" s="102">
        <v>3513044625</v>
      </c>
      <c r="C919" s="103" t="s">
        <v>555</v>
      </c>
      <c r="D919" s="104">
        <v>44</v>
      </c>
      <c r="E919" s="103" t="s">
        <v>76</v>
      </c>
      <c r="F919" s="104">
        <v>625</v>
      </c>
      <c r="G919" s="161" t="s">
        <v>395</v>
      </c>
      <c r="H919" s="152"/>
      <c r="I919" s="153">
        <v>10508.673207733596</v>
      </c>
      <c r="J919" s="153">
        <v>1451</v>
      </c>
      <c r="K919" s="153">
        <v>0</v>
      </c>
      <c r="L919" s="153">
        <v>937.65</v>
      </c>
      <c r="M919" s="153">
        <v>12897.323207733596</v>
      </c>
      <c r="N919" s="152"/>
      <c r="O919" s="154">
        <v>1</v>
      </c>
      <c r="P919" s="155">
        <v>11960</v>
      </c>
      <c r="Q919" s="155">
        <v>0</v>
      </c>
      <c r="R919" s="155">
        <v>0</v>
      </c>
      <c r="S919" s="155">
        <v>938</v>
      </c>
      <c r="T919" s="112">
        <v>12899</v>
      </c>
      <c r="U919" s="156"/>
      <c r="V919" s="157">
        <v>0</v>
      </c>
      <c r="W919" s="155">
        <v>0</v>
      </c>
      <c r="X919" s="155">
        <v>0.09</v>
      </c>
      <c r="Y919" s="155">
        <v>5.7477521759411706E-3</v>
      </c>
      <c r="Z919" s="155">
        <v>0</v>
      </c>
      <c r="AA919" s="158"/>
      <c r="AB919" s="157">
        <v>0</v>
      </c>
      <c r="AC919" s="157">
        <v>0</v>
      </c>
      <c r="AD919" s="155">
        <v>0</v>
      </c>
      <c r="AE919" s="155">
        <v>0</v>
      </c>
      <c r="AF919" s="155">
        <v>0</v>
      </c>
      <c r="AG919" s="159"/>
    </row>
    <row r="920" spans="1:33" ht="12.6" customHeight="1" x14ac:dyDescent="0.25">
      <c r="A920" s="104">
        <v>3513</v>
      </c>
      <c r="B920" s="102">
        <v>3513044690</v>
      </c>
      <c r="C920" s="103" t="s">
        <v>555</v>
      </c>
      <c r="D920" s="104">
        <v>44</v>
      </c>
      <c r="E920" s="103" t="s">
        <v>76</v>
      </c>
      <c r="F920" s="104">
        <v>690</v>
      </c>
      <c r="G920" s="161" t="s">
        <v>414</v>
      </c>
      <c r="H920" s="152"/>
      <c r="I920" s="153">
        <v>10824.028614408538</v>
      </c>
      <c r="J920" s="153">
        <v>3384</v>
      </c>
      <c r="K920" s="153">
        <v>0</v>
      </c>
      <c r="L920" s="153">
        <v>937.65</v>
      </c>
      <c r="M920" s="153">
        <v>15145.678614408538</v>
      </c>
      <c r="N920" s="152"/>
      <c r="O920" s="154">
        <v>1</v>
      </c>
      <c r="P920" s="155">
        <v>14208</v>
      </c>
      <c r="Q920" s="155">
        <v>0</v>
      </c>
      <c r="R920" s="155">
        <v>0</v>
      </c>
      <c r="S920" s="155">
        <v>938</v>
      </c>
      <c r="T920" s="112">
        <v>15147</v>
      </c>
      <c r="U920" s="156"/>
      <c r="V920" s="157">
        <v>0</v>
      </c>
      <c r="W920" s="155">
        <v>0</v>
      </c>
      <c r="X920" s="155">
        <v>0.09</v>
      </c>
      <c r="Y920" s="155">
        <v>6.2218085477901532E-3</v>
      </c>
      <c r="Z920" s="155">
        <v>0</v>
      </c>
      <c r="AA920" s="158"/>
      <c r="AB920" s="157">
        <v>0</v>
      </c>
      <c r="AC920" s="157">
        <v>0</v>
      </c>
      <c r="AD920" s="155">
        <v>0</v>
      </c>
      <c r="AE920" s="155">
        <v>0</v>
      </c>
      <c r="AF920" s="155">
        <v>0</v>
      </c>
      <c r="AG920" s="159"/>
    </row>
    <row r="921" spans="1:33" ht="12.6" customHeight="1" x14ac:dyDescent="0.25">
      <c r="A921" s="104">
        <v>3513</v>
      </c>
      <c r="B921" s="102">
        <v>3513044780</v>
      </c>
      <c r="C921" s="103" t="s">
        <v>555</v>
      </c>
      <c r="D921" s="104">
        <v>44</v>
      </c>
      <c r="E921" s="103" t="s">
        <v>76</v>
      </c>
      <c r="F921" s="104">
        <v>780</v>
      </c>
      <c r="G921" s="161" t="s">
        <v>443</v>
      </c>
      <c r="H921" s="152"/>
      <c r="I921" s="153">
        <v>10752.450832366469</v>
      </c>
      <c r="J921" s="153">
        <v>2158</v>
      </c>
      <c r="K921" s="153">
        <v>0</v>
      </c>
      <c r="L921" s="153">
        <v>937.65</v>
      </c>
      <c r="M921" s="153">
        <v>13848.100832366468</v>
      </c>
      <c r="N921" s="152"/>
      <c r="O921" s="154">
        <v>1</v>
      </c>
      <c r="P921" s="155">
        <v>12910</v>
      </c>
      <c r="Q921" s="155">
        <v>0</v>
      </c>
      <c r="R921" s="155">
        <v>0</v>
      </c>
      <c r="S921" s="155">
        <v>938</v>
      </c>
      <c r="T921" s="112">
        <v>13849</v>
      </c>
      <c r="U921" s="156"/>
      <c r="V921" s="157">
        <v>0</v>
      </c>
      <c r="W921" s="155">
        <v>0</v>
      </c>
      <c r="X921" s="155">
        <v>0.09</v>
      </c>
      <c r="Y921" s="155">
        <v>1.3015199757100769E-2</v>
      </c>
      <c r="Z921" s="155">
        <v>0</v>
      </c>
      <c r="AA921" s="158"/>
      <c r="AB921" s="157">
        <v>0</v>
      </c>
      <c r="AC921" s="157">
        <v>0</v>
      </c>
      <c r="AD921" s="155">
        <v>0</v>
      </c>
      <c r="AE921" s="155">
        <v>0</v>
      </c>
      <c r="AF921" s="155">
        <v>0</v>
      </c>
      <c r="AG921" s="159"/>
    </row>
    <row r="922" spans="1:33" ht="12.6" customHeight="1" x14ac:dyDescent="0.25">
      <c r="A922" s="104">
        <v>3514</v>
      </c>
      <c r="B922" s="102">
        <v>3514281137</v>
      </c>
      <c r="C922" s="103" t="s">
        <v>556</v>
      </c>
      <c r="D922" s="104">
        <v>281</v>
      </c>
      <c r="E922" s="103" t="s">
        <v>313</v>
      </c>
      <c r="F922" s="104">
        <v>137</v>
      </c>
      <c r="G922" s="161" t="s">
        <v>169</v>
      </c>
      <c r="H922" s="152"/>
      <c r="I922" s="153">
        <v>13919.612294660523</v>
      </c>
      <c r="J922" s="153">
        <v>0</v>
      </c>
      <c r="K922" s="153">
        <v>0</v>
      </c>
      <c r="L922" s="153">
        <v>937.65</v>
      </c>
      <c r="M922" s="153">
        <v>14857.262294660522</v>
      </c>
      <c r="N922" s="152"/>
      <c r="O922" s="154">
        <v>1</v>
      </c>
      <c r="P922" s="155">
        <v>13920</v>
      </c>
      <c r="Q922" s="155">
        <v>0</v>
      </c>
      <c r="R922" s="155">
        <v>0</v>
      </c>
      <c r="S922" s="155">
        <v>938</v>
      </c>
      <c r="T922" s="112">
        <v>14859</v>
      </c>
      <c r="U922" s="156"/>
      <c r="V922" s="157">
        <v>0</v>
      </c>
      <c r="W922" s="155">
        <v>0</v>
      </c>
      <c r="X922" s="155">
        <v>0.09</v>
      </c>
      <c r="Y922" s="155">
        <v>0.11969981158559011</v>
      </c>
      <c r="Z922" s="155">
        <v>0</v>
      </c>
      <c r="AA922" s="158"/>
      <c r="AB922" s="157">
        <v>0</v>
      </c>
      <c r="AC922" s="157">
        <v>0</v>
      </c>
      <c r="AD922" s="155">
        <v>0</v>
      </c>
      <c r="AE922" s="155">
        <v>0</v>
      </c>
      <c r="AF922" s="155">
        <v>0</v>
      </c>
      <c r="AG922" s="159"/>
    </row>
    <row r="923" spans="1:33" ht="12.6" customHeight="1" x14ac:dyDescent="0.25">
      <c r="A923" s="104">
        <v>3514</v>
      </c>
      <c r="B923" s="102">
        <v>3514281281</v>
      </c>
      <c r="C923" s="103" t="s">
        <v>556</v>
      </c>
      <c r="D923" s="104">
        <v>281</v>
      </c>
      <c r="E923" s="103" t="s">
        <v>313</v>
      </c>
      <c r="F923" s="104">
        <v>281</v>
      </c>
      <c r="G923" s="161" t="s">
        <v>313</v>
      </c>
      <c r="H923" s="152"/>
      <c r="I923" s="153">
        <v>13370</v>
      </c>
      <c r="J923" s="153">
        <v>2</v>
      </c>
      <c r="K923" s="153">
        <v>0</v>
      </c>
      <c r="L923" s="153">
        <v>937.65</v>
      </c>
      <c r="M923" s="153">
        <v>14309.65</v>
      </c>
      <c r="N923" s="152"/>
      <c r="O923" s="154">
        <v>266</v>
      </c>
      <c r="P923" s="155">
        <v>3556952</v>
      </c>
      <c r="Q923" s="155">
        <v>0</v>
      </c>
      <c r="R923" s="155">
        <v>0</v>
      </c>
      <c r="S923" s="155">
        <v>249508</v>
      </c>
      <c r="T923" s="112">
        <v>3806726</v>
      </c>
      <c r="U923" s="156"/>
      <c r="V923" s="157">
        <v>0</v>
      </c>
      <c r="W923" s="155">
        <v>0</v>
      </c>
      <c r="X923" s="155">
        <v>0.09</v>
      </c>
      <c r="Y923" s="155">
        <v>0.13082598719238064</v>
      </c>
      <c r="Z923" s="155">
        <v>0</v>
      </c>
      <c r="AA923" s="158"/>
      <c r="AB923" s="157">
        <v>0</v>
      </c>
      <c r="AC923" s="157">
        <v>0</v>
      </c>
      <c r="AD923" s="155">
        <v>0</v>
      </c>
      <c r="AE923" s="155">
        <v>0</v>
      </c>
      <c r="AF923" s="155">
        <v>0</v>
      </c>
      <c r="AG923" s="159"/>
    </row>
    <row r="924" spans="1:33" ht="12.6" customHeight="1" x14ac:dyDescent="0.25">
      <c r="A924" s="104">
        <v>3515</v>
      </c>
      <c r="B924" s="102">
        <v>3515287043</v>
      </c>
      <c r="C924" s="103" t="s">
        <v>557</v>
      </c>
      <c r="D924" s="104">
        <v>287</v>
      </c>
      <c r="E924" s="103" t="s">
        <v>319</v>
      </c>
      <c r="F924" s="104">
        <v>43</v>
      </c>
      <c r="G924" s="161" t="s">
        <v>75</v>
      </c>
      <c r="H924" s="152"/>
      <c r="I924" s="153">
        <v>9123</v>
      </c>
      <c r="J924" s="153">
        <v>4539</v>
      </c>
      <c r="K924" s="153">
        <v>0</v>
      </c>
      <c r="L924" s="153">
        <v>937.65</v>
      </c>
      <c r="M924" s="153">
        <v>14599.65</v>
      </c>
      <c r="N924" s="152"/>
      <c r="O924" s="154">
        <v>4</v>
      </c>
      <c r="P924" s="155">
        <v>54648</v>
      </c>
      <c r="Q924" s="155">
        <v>0</v>
      </c>
      <c r="R924" s="155">
        <v>0</v>
      </c>
      <c r="S924" s="155">
        <v>3752</v>
      </c>
      <c r="T924" s="112">
        <v>58404</v>
      </c>
      <c r="U924" s="156"/>
      <c r="V924" s="157">
        <v>0</v>
      </c>
      <c r="W924" s="155">
        <v>0</v>
      </c>
      <c r="X924" s="155">
        <v>0.09</v>
      </c>
      <c r="Y924" s="155">
        <v>1.3154633260400719E-2</v>
      </c>
      <c r="Z924" s="155">
        <v>0</v>
      </c>
      <c r="AA924" s="158"/>
      <c r="AB924" s="157">
        <v>0</v>
      </c>
      <c r="AC924" s="157">
        <v>0</v>
      </c>
      <c r="AD924" s="155">
        <v>0</v>
      </c>
      <c r="AE924" s="155">
        <v>0</v>
      </c>
      <c r="AF924" s="155">
        <v>0</v>
      </c>
      <c r="AG924" s="159"/>
    </row>
    <row r="925" spans="1:33" ht="12.6" customHeight="1" x14ac:dyDescent="0.25">
      <c r="A925" s="104">
        <v>3515</v>
      </c>
      <c r="B925" s="102">
        <v>3515287045</v>
      </c>
      <c r="C925" s="103" t="s">
        <v>557</v>
      </c>
      <c r="D925" s="104">
        <v>287</v>
      </c>
      <c r="E925" s="103" t="s">
        <v>319</v>
      </c>
      <c r="F925" s="104">
        <v>45</v>
      </c>
      <c r="G925" s="161" t="s">
        <v>77</v>
      </c>
      <c r="H925" s="152"/>
      <c r="I925" s="153">
        <v>9123</v>
      </c>
      <c r="J925" s="153">
        <v>2635</v>
      </c>
      <c r="K925" s="153">
        <v>0</v>
      </c>
      <c r="L925" s="153">
        <v>937.65</v>
      </c>
      <c r="M925" s="153">
        <v>12695.65</v>
      </c>
      <c r="N925" s="152"/>
      <c r="O925" s="154">
        <v>4</v>
      </c>
      <c r="P925" s="155">
        <v>47032</v>
      </c>
      <c r="Q925" s="155">
        <v>0</v>
      </c>
      <c r="R925" s="155">
        <v>0</v>
      </c>
      <c r="S925" s="155">
        <v>3752</v>
      </c>
      <c r="T925" s="112">
        <v>50788</v>
      </c>
      <c r="U925" s="156"/>
      <c r="V925" s="157">
        <v>0</v>
      </c>
      <c r="W925" s="155">
        <v>0</v>
      </c>
      <c r="X925" s="155">
        <v>0.09</v>
      </c>
      <c r="Y925" s="155">
        <v>1.3183957273483295E-2</v>
      </c>
      <c r="Z925" s="155">
        <v>0</v>
      </c>
      <c r="AA925" s="158"/>
      <c r="AB925" s="157">
        <v>0</v>
      </c>
      <c r="AC925" s="157">
        <v>0</v>
      </c>
      <c r="AD925" s="155">
        <v>0</v>
      </c>
      <c r="AE925" s="155">
        <v>0</v>
      </c>
      <c r="AF925" s="155">
        <v>0</v>
      </c>
      <c r="AG925" s="159"/>
    </row>
    <row r="926" spans="1:33" ht="12.6" customHeight="1" x14ac:dyDescent="0.25">
      <c r="A926" s="104">
        <v>3515</v>
      </c>
      <c r="B926" s="102">
        <v>3515287135</v>
      </c>
      <c r="C926" s="103" t="s">
        <v>557</v>
      </c>
      <c r="D926" s="104">
        <v>287</v>
      </c>
      <c r="E926" s="103" t="s">
        <v>319</v>
      </c>
      <c r="F926" s="104">
        <v>135</v>
      </c>
      <c r="G926" s="161" t="s">
        <v>167</v>
      </c>
      <c r="H926" s="152"/>
      <c r="I926" s="153">
        <v>10068</v>
      </c>
      <c r="J926" s="153">
        <v>5393</v>
      </c>
      <c r="K926" s="153">
        <v>0</v>
      </c>
      <c r="L926" s="153">
        <v>937.65</v>
      </c>
      <c r="M926" s="153">
        <v>16398.650000000001</v>
      </c>
      <c r="N926" s="152"/>
      <c r="O926" s="154">
        <v>6</v>
      </c>
      <c r="P926" s="155">
        <v>92766</v>
      </c>
      <c r="Q926" s="155">
        <v>0</v>
      </c>
      <c r="R926" s="155">
        <v>0</v>
      </c>
      <c r="S926" s="155">
        <v>5628</v>
      </c>
      <c r="T926" s="112">
        <v>98400</v>
      </c>
      <c r="U926" s="156"/>
      <c r="V926" s="157">
        <v>0</v>
      </c>
      <c r="W926" s="155">
        <v>0</v>
      </c>
      <c r="X926" s="155">
        <v>0.09</v>
      </c>
      <c r="Y926" s="155">
        <v>3.0216625412967636E-2</v>
      </c>
      <c r="Z926" s="155">
        <v>0</v>
      </c>
      <c r="AA926" s="158"/>
      <c r="AB926" s="157">
        <v>0</v>
      </c>
      <c r="AC926" s="157">
        <v>0</v>
      </c>
      <c r="AD926" s="155">
        <v>0</v>
      </c>
      <c r="AE926" s="155">
        <v>0</v>
      </c>
      <c r="AF926" s="155">
        <v>0</v>
      </c>
      <c r="AG926" s="159"/>
    </row>
    <row r="927" spans="1:33" ht="12.6" customHeight="1" x14ac:dyDescent="0.25">
      <c r="A927" s="104">
        <v>3515</v>
      </c>
      <c r="B927" s="102">
        <v>3515287151</v>
      </c>
      <c r="C927" s="103" t="s">
        <v>557</v>
      </c>
      <c r="D927" s="104">
        <v>287</v>
      </c>
      <c r="E927" s="103" t="s">
        <v>319</v>
      </c>
      <c r="F927" s="104">
        <v>151</v>
      </c>
      <c r="G927" s="161" t="s">
        <v>183</v>
      </c>
      <c r="H927" s="152"/>
      <c r="I927" s="153">
        <v>9123</v>
      </c>
      <c r="J927" s="153">
        <v>1373</v>
      </c>
      <c r="K927" s="153">
        <v>0</v>
      </c>
      <c r="L927" s="153">
        <v>937.65</v>
      </c>
      <c r="M927" s="153">
        <v>11433.65</v>
      </c>
      <c r="N927" s="152"/>
      <c r="O927" s="154">
        <v>1</v>
      </c>
      <c r="P927" s="155">
        <v>10496</v>
      </c>
      <c r="Q927" s="155">
        <v>0</v>
      </c>
      <c r="R927" s="155">
        <v>0</v>
      </c>
      <c r="S927" s="155">
        <v>938</v>
      </c>
      <c r="T927" s="112">
        <v>11435</v>
      </c>
      <c r="U927" s="156"/>
      <c r="V927" s="157">
        <v>0</v>
      </c>
      <c r="W927" s="155">
        <v>0</v>
      </c>
      <c r="X927" s="155">
        <v>0.09</v>
      </c>
      <c r="Y927" s="155">
        <v>1.2404677979106033E-2</v>
      </c>
      <c r="Z927" s="155">
        <v>0</v>
      </c>
      <c r="AA927" s="158"/>
      <c r="AB927" s="157">
        <v>0</v>
      </c>
      <c r="AC927" s="157">
        <v>0</v>
      </c>
      <c r="AD927" s="155">
        <v>0</v>
      </c>
      <c r="AE927" s="155">
        <v>0</v>
      </c>
      <c r="AF927" s="155">
        <v>0</v>
      </c>
      <c r="AG927" s="159"/>
    </row>
    <row r="928" spans="1:33" ht="12.6" customHeight="1" x14ac:dyDescent="0.25">
      <c r="A928" s="104">
        <v>3515</v>
      </c>
      <c r="B928" s="102">
        <v>3515287191</v>
      </c>
      <c r="C928" s="103" t="s">
        <v>557</v>
      </c>
      <c r="D928" s="104">
        <v>287</v>
      </c>
      <c r="E928" s="103" t="s">
        <v>319</v>
      </c>
      <c r="F928" s="104">
        <v>191</v>
      </c>
      <c r="G928" s="161" t="s">
        <v>223</v>
      </c>
      <c r="H928" s="152"/>
      <c r="I928" s="153">
        <v>10014</v>
      </c>
      <c r="J928" s="153">
        <v>3824</v>
      </c>
      <c r="K928" s="153">
        <v>0</v>
      </c>
      <c r="L928" s="153">
        <v>937.65</v>
      </c>
      <c r="M928" s="153">
        <v>14775.65</v>
      </c>
      <c r="N928" s="152"/>
      <c r="O928" s="154">
        <v>30</v>
      </c>
      <c r="P928" s="155">
        <v>415140</v>
      </c>
      <c r="Q928" s="155">
        <v>0</v>
      </c>
      <c r="R928" s="155">
        <v>0</v>
      </c>
      <c r="S928" s="155">
        <v>28140</v>
      </c>
      <c r="T928" s="112">
        <v>443310</v>
      </c>
      <c r="U928" s="156"/>
      <c r="V928" s="157">
        <v>0</v>
      </c>
      <c r="W928" s="155">
        <v>0</v>
      </c>
      <c r="X928" s="155">
        <v>0.09</v>
      </c>
      <c r="Y928" s="155">
        <v>3.4549391283756822E-2</v>
      </c>
      <c r="Z928" s="155">
        <v>0</v>
      </c>
      <c r="AA928" s="158"/>
      <c r="AB928" s="157">
        <v>0</v>
      </c>
      <c r="AC928" s="157">
        <v>0</v>
      </c>
      <c r="AD928" s="155">
        <v>0</v>
      </c>
      <c r="AE928" s="155">
        <v>0</v>
      </c>
      <c r="AF928" s="155">
        <v>0</v>
      </c>
      <c r="AG928" s="159"/>
    </row>
    <row r="929" spans="1:33" ht="12.6" customHeight="1" x14ac:dyDescent="0.25">
      <c r="A929" s="104">
        <v>3515</v>
      </c>
      <c r="B929" s="102">
        <v>3515287215</v>
      </c>
      <c r="C929" s="103" t="s">
        <v>557</v>
      </c>
      <c r="D929" s="104">
        <v>287</v>
      </c>
      <c r="E929" s="103" t="s">
        <v>319</v>
      </c>
      <c r="F929" s="104">
        <v>215</v>
      </c>
      <c r="G929" s="161" t="s">
        <v>247</v>
      </c>
      <c r="H929" s="152"/>
      <c r="I929" s="153">
        <v>10879</v>
      </c>
      <c r="J929" s="153">
        <v>1472</v>
      </c>
      <c r="K929" s="153">
        <v>0</v>
      </c>
      <c r="L929" s="153">
        <v>937.65</v>
      </c>
      <c r="M929" s="153">
        <v>13288.65</v>
      </c>
      <c r="N929" s="152"/>
      <c r="O929" s="154">
        <v>8</v>
      </c>
      <c r="P929" s="155">
        <v>98808</v>
      </c>
      <c r="Q929" s="155">
        <v>0</v>
      </c>
      <c r="R929" s="155">
        <v>0</v>
      </c>
      <c r="S929" s="155">
        <v>7504</v>
      </c>
      <c r="T929" s="112">
        <v>106320</v>
      </c>
      <c r="U929" s="156"/>
      <c r="V929" s="157">
        <v>0</v>
      </c>
      <c r="W929" s="155">
        <v>0</v>
      </c>
      <c r="X929" s="155">
        <v>0.09</v>
      </c>
      <c r="Y929" s="155">
        <v>1.2538160077618937E-2</v>
      </c>
      <c r="Z929" s="155">
        <v>0</v>
      </c>
      <c r="AA929" s="158"/>
      <c r="AB929" s="157">
        <v>0</v>
      </c>
      <c r="AC929" s="157">
        <v>0</v>
      </c>
      <c r="AD929" s="155">
        <v>0</v>
      </c>
      <c r="AE929" s="155">
        <v>0</v>
      </c>
      <c r="AF929" s="155">
        <v>0</v>
      </c>
      <c r="AG929" s="159"/>
    </row>
    <row r="930" spans="1:33" ht="12.6" customHeight="1" x14ac:dyDescent="0.25">
      <c r="A930" s="104">
        <v>3515</v>
      </c>
      <c r="B930" s="102">
        <v>3515287227</v>
      </c>
      <c r="C930" s="103" t="s">
        <v>557</v>
      </c>
      <c r="D930" s="104">
        <v>287</v>
      </c>
      <c r="E930" s="103" t="s">
        <v>319</v>
      </c>
      <c r="F930" s="104">
        <v>227</v>
      </c>
      <c r="G930" s="161" t="s">
        <v>259</v>
      </c>
      <c r="H930" s="152"/>
      <c r="I930" s="153">
        <v>11781</v>
      </c>
      <c r="J930" s="153">
        <v>3407</v>
      </c>
      <c r="K930" s="153">
        <v>0</v>
      </c>
      <c r="L930" s="153">
        <v>937.65</v>
      </c>
      <c r="M930" s="153">
        <v>16125.65</v>
      </c>
      <c r="N930" s="152"/>
      <c r="O930" s="154">
        <v>10</v>
      </c>
      <c r="P930" s="155">
        <v>151880</v>
      </c>
      <c r="Q930" s="155">
        <v>0</v>
      </c>
      <c r="R930" s="155">
        <v>0</v>
      </c>
      <c r="S930" s="155">
        <v>9380</v>
      </c>
      <c r="T930" s="112">
        <v>161270</v>
      </c>
      <c r="U930" s="156"/>
      <c r="V930" s="157">
        <v>0</v>
      </c>
      <c r="W930" s="155">
        <v>0</v>
      </c>
      <c r="X930" s="155">
        <v>0.09</v>
      </c>
      <c r="Y930" s="155">
        <v>1.2362329974840719E-2</v>
      </c>
      <c r="Z930" s="155">
        <v>0</v>
      </c>
      <c r="AA930" s="158"/>
      <c r="AB930" s="157">
        <v>0</v>
      </c>
      <c r="AC930" s="157">
        <v>0</v>
      </c>
      <c r="AD930" s="155">
        <v>0</v>
      </c>
      <c r="AE930" s="155">
        <v>0</v>
      </c>
      <c r="AF930" s="155">
        <v>0</v>
      </c>
      <c r="AG930" s="159"/>
    </row>
    <row r="931" spans="1:33" ht="12.6" customHeight="1" x14ac:dyDescent="0.25">
      <c r="A931" s="104">
        <v>3515</v>
      </c>
      <c r="B931" s="102">
        <v>3515287277</v>
      </c>
      <c r="C931" s="103" t="s">
        <v>557</v>
      </c>
      <c r="D931" s="104">
        <v>287</v>
      </c>
      <c r="E931" s="103" t="s">
        <v>319</v>
      </c>
      <c r="F931" s="104">
        <v>277</v>
      </c>
      <c r="G931" s="161" t="s">
        <v>309</v>
      </c>
      <c r="H931" s="152"/>
      <c r="I931" s="153">
        <v>11528</v>
      </c>
      <c r="J931" s="153">
        <v>498</v>
      </c>
      <c r="K931" s="153">
        <v>0</v>
      </c>
      <c r="L931" s="153">
        <v>937.65</v>
      </c>
      <c r="M931" s="153">
        <v>12963.65</v>
      </c>
      <c r="N931" s="152"/>
      <c r="O931" s="154">
        <v>93</v>
      </c>
      <c r="P931" s="155">
        <v>1118418</v>
      </c>
      <c r="Q931" s="155">
        <v>0</v>
      </c>
      <c r="R931" s="155">
        <v>0</v>
      </c>
      <c r="S931" s="155">
        <v>87234</v>
      </c>
      <c r="T931" s="112">
        <v>1205745</v>
      </c>
      <c r="U931" s="156"/>
      <c r="V931" s="157">
        <v>0</v>
      </c>
      <c r="W931" s="155">
        <v>0</v>
      </c>
      <c r="X931" s="155">
        <v>0.09</v>
      </c>
      <c r="Y931" s="155">
        <v>3.5507220866962279E-2</v>
      </c>
      <c r="Z931" s="155">
        <v>0</v>
      </c>
      <c r="AA931" s="158"/>
      <c r="AB931" s="157">
        <v>0</v>
      </c>
      <c r="AC931" s="157">
        <v>0</v>
      </c>
      <c r="AD931" s="155">
        <v>0</v>
      </c>
      <c r="AE931" s="155">
        <v>0</v>
      </c>
      <c r="AF931" s="155">
        <v>0</v>
      </c>
      <c r="AG931" s="159"/>
    </row>
    <row r="932" spans="1:33" ht="12.6" customHeight="1" x14ac:dyDescent="0.25">
      <c r="A932" s="104">
        <v>3515</v>
      </c>
      <c r="B932" s="102">
        <v>3515287287</v>
      </c>
      <c r="C932" s="103" t="s">
        <v>557</v>
      </c>
      <c r="D932" s="104">
        <v>287</v>
      </c>
      <c r="E932" s="103" t="s">
        <v>319</v>
      </c>
      <c r="F932" s="104">
        <v>287</v>
      </c>
      <c r="G932" s="161" t="s">
        <v>319</v>
      </c>
      <c r="H932" s="152"/>
      <c r="I932" s="153">
        <v>9464</v>
      </c>
      <c r="J932" s="153">
        <v>4223</v>
      </c>
      <c r="K932" s="153">
        <v>0</v>
      </c>
      <c r="L932" s="153">
        <v>937.65</v>
      </c>
      <c r="M932" s="153">
        <v>14624.65</v>
      </c>
      <c r="N932" s="152"/>
      <c r="O932" s="154">
        <v>10</v>
      </c>
      <c r="P932" s="155">
        <v>136870</v>
      </c>
      <c r="Q932" s="155">
        <v>0</v>
      </c>
      <c r="R932" s="155">
        <v>0</v>
      </c>
      <c r="S932" s="155">
        <v>9380</v>
      </c>
      <c r="T932" s="112">
        <v>146260</v>
      </c>
      <c r="U932" s="156"/>
      <c r="V932" s="157">
        <v>0</v>
      </c>
      <c r="W932" s="155">
        <v>0</v>
      </c>
      <c r="X932" s="155">
        <v>0.09</v>
      </c>
      <c r="Y932" s="155">
        <v>1.0648667373661314E-2</v>
      </c>
      <c r="Z932" s="155">
        <v>0</v>
      </c>
      <c r="AA932" s="158"/>
      <c r="AB932" s="157">
        <v>0</v>
      </c>
      <c r="AC932" s="157">
        <v>0</v>
      </c>
      <c r="AD932" s="155">
        <v>0</v>
      </c>
      <c r="AE932" s="155">
        <v>0</v>
      </c>
      <c r="AF932" s="155">
        <v>0</v>
      </c>
      <c r="AG932" s="159"/>
    </row>
    <row r="933" spans="1:33" ht="12.6" customHeight="1" x14ac:dyDescent="0.25">
      <c r="A933" s="104">
        <v>3515</v>
      </c>
      <c r="B933" s="102">
        <v>3515287306</v>
      </c>
      <c r="C933" s="103" t="s">
        <v>557</v>
      </c>
      <c r="D933" s="104">
        <v>287</v>
      </c>
      <c r="E933" s="103" t="s">
        <v>319</v>
      </c>
      <c r="F933" s="104">
        <v>306</v>
      </c>
      <c r="G933" s="161" t="s">
        <v>338</v>
      </c>
      <c r="H933" s="152"/>
      <c r="I933" s="153">
        <v>9123</v>
      </c>
      <c r="J933" s="153">
        <v>3779</v>
      </c>
      <c r="K933" s="153">
        <v>0</v>
      </c>
      <c r="L933" s="153">
        <v>937.65</v>
      </c>
      <c r="M933" s="153">
        <v>13839.65</v>
      </c>
      <c r="N933" s="152"/>
      <c r="O933" s="154">
        <v>8</v>
      </c>
      <c r="P933" s="155">
        <v>103216</v>
      </c>
      <c r="Q933" s="155">
        <v>0</v>
      </c>
      <c r="R933" s="155">
        <v>0</v>
      </c>
      <c r="S933" s="155">
        <v>7504</v>
      </c>
      <c r="T933" s="112">
        <v>110728</v>
      </c>
      <c r="U933" s="156"/>
      <c r="V933" s="157">
        <v>0</v>
      </c>
      <c r="W933" s="155">
        <v>0</v>
      </c>
      <c r="X933" s="155">
        <v>0.09</v>
      </c>
      <c r="Y933" s="155">
        <v>4.649296823584699E-2</v>
      </c>
      <c r="Z933" s="155">
        <v>0</v>
      </c>
      <c r="AA933" s="158"/>
      <c r="AB933" s="157">
        <v>0</v>
      </c>
      <c r="AC933" s="157">
        <v>0</v>
      </c>
      <c r="AD933" s="155">
        <v>0</v>
      </c>
      <c r="AE933" s="155">
        <v>0</v>
      </c>
      <c r="AF933" s="155">
        <v>0</v>
      </c>
      <c r="AG933" s="159"/>
    </row>
    <row r="934" spans="1:33" ht="12.6" customHeight="1" x14ac:dyDescent="0.25">
      <c r="A934" s="104">
        <v>3515</v>
      </c>
      <c r="B934" s="102">
        <v>3515287316</v>
      </c>
      <c r="C934" s="103" t="s">
        <v>557</v>
      </c>
      <c r="D934" s="104">
        <v>287</v>
      </c>
      <c r="E934" s="103" t="s">
        <v>319</v>
      </c>
      <c r="F934" s="104">
        <v>316</v>
      </c>
      <c r="G934" s="161" t="s">
        <v>348</v>
      </c>
      <c r="H934" s="152"/>
      <c r="I934" s="153">
        <v>11361</v>
      </c>
      <c r="J934" s="153">
        <v>1295</v>
      </c>
      <c r="K934" s="153">
        <v>0</v>
      </c>
      <c r="L934" s="153">
        <v>937.65</v>
      </c>
      <c r="M934" s="153">
        <v>13593.65</v>
      </c>
      <c r="N934" s="152"/>
      <c r="O934" s="154">
        <v>8</v>
      </c>
      <c r="P934" s="155">
        <v>101248</v>
      </c>
      <c r="Q934" s="155">
        <v>0</v>
      </c>
      <c r="R934" s="155">
        <v>0</v>
      </c>
      <c r="S934" s="155">
        <v>7504</v>
      </c>
      <c r="T934" s="112">
        <v>108760</v>
      </c>
      <c r="U934" s="156"/>
      <c r="V934" s="157">
        <v>0</v>
      </c>
      <c r="W934" s="155">
        <v>0</v>
      </c>
      <c r="X934" s="155">
        <v>0.09</v>
      </c>
      <c r="Y934" s="155">
        <v>9.4969426325338061E-3</v>
      </c>
      <c r="Z934" s="155">
        <v>0</v>
      </c>
      <c r="AA934" s="158"/>
      <c r="AB934" s="157">
        <v>0</v>
      </c>
      <c r="AC934" s="157">
        <v>0</v>
      </c>
      <c r="AD934" s="155">
        <v>0</v>
      </c>
      <c r="AE934" s="155">
        <v>0</v>
      </c>
      <c r="AF934" s="155">
        <v>0</v>
      </c>
      <c r="AG934" s="159"/>
    </row>
    <row r="935" spans="1:33" ht="12.6" customHeight="1" x14ac:dyDescent="0.25">
      <c r="A935" s="104">
        <v>3515</v>
      </c>
      <c r="B935" s="102">
        <v>3515287658</v>
      </c>
      <c r="C935" s="103" t="s">
        <v>557</v>
      </c>
      <c r="D935" s="104">
        <v>287</v>
      </c>
      <c r="E935" s="103" t="s">
        <v>319</v>
      </c>
      <c r="F935" s="104">
        <v>658</v>
      </c>
      <c r="G935" s="161" t="s">
        <v>402</v>
      </c>
      <c r="H935" s="152"/>
      <c r="I935" s="153">
        <v>9755</v>
      </c>
      <c r="J935" s="153">
        <v>1372</v>
      </c>
      <c r="K935" s="153">
        <v>0</v>
      </c>
      <c r="L935" s="153">
        <v>937.65</v>
      </c>
      <c r="M935" s="153">
        <v>12064.65</v>
      </c>
      <c r="N935" s="152"/>
      <c r="O935" s="154">
        <v>8</v>
      </c>
      <c r="P935" s="155">
        <v>89016</v>
      </c>
      <c r="Q935" s="155">
        <v>0</v>
      </c>
      <c r="R935" s="155">
        <v>0</v>
      </c>
      <c r="S935" s="155">
        <v>7504</v>
      </c>
      <c r="T935" s="112">
        <v>96528</v>
      </c>
      <c r="U935" s="156"/>
      <c r="V935" s="157">
        <v>0</v>
      </c>
      <c r="W935" s="155">
        <v>0</v>
      </c>
      <c r="X935" s="155">
        <v>0.09</v>
      </c>
      <c r="Y935" s="155">
        <v>2.5015633670081115E-3</v>
      </c>
      <c r="Z935" s="155">
        <v>0</v>
      </c>
      <c r="AA935" s="158"/>
      <c r="AB935" s="157">
        <v>0</v>
      </c>
      <c r="AC935" s="157">
        <v>0</v>
      </c>
      <c r="AD935" s="155">
        <v>0</v>
      </c>
      <c r="AE935" s="155">
        <v>0</v>
      </c>
      <c r="AF935" s="155">
        <v>0</v>
      </c>
      <c r="AG935" s="159"/>
    </row>
    <row r="936" spans="1:33" ht="12.6" customHeight="1" x14ac:dyDescent="0.25">
      <c r="A936" s="104">
        <v>3515</v>
      </c>
      <c r="B936" s="102">
        <v>3515287753</v>
      </c>
      <c r="C936" s="103" t="s">
        <v>557</v>
      </c>
      <c r="D936" s="104">
        <v>287</v>
      </c>
      <c r="E936" s="103" t="s">
        <v>319</v>
      </c>
      <c r="F936" s="104">
        <v>753</v>
      </c>
      <c r="G936" s="161" t="s">
        <v>431</v>
      </c>
      <c r="H936" s="152"/>
      <c r="I936" s="153">
        <v>11076.503278166167</v>
      </c>
      <c r="J936" s="153">
        <v>4467</v>
      </c>
      <c r="K936" s="153">
        <v>0</v>
      </c>
      <c r="L936" s="153">
        <v>937.65</v>
      </c>
      <c r="M936" s="153">
        <v>16481.153278166166</v>
      </c>
      <c r="N936" s="152"/>
      <c r="O936" s="154">
        <v>1</v>
      </c>
      <c r="P936" s="155">
        <v>15544</v>
      </c>
      <c r="Q936" s="155">
        <v>0</v>
      </c>
      <c r="R936" s="155">
        <v>0</v>
      </c>
      <c r="S936" s="155">
        <v>938</v>
      </c>
      <c r="T936" s="112">
        <v>16483</v>
      </c>
      <c r="U936" s="156"/>
      <c r="V936" s="157">
        <v>0</v>
      </c>
      <c r="W936" s="155">
        <v>0</v>
      </c>
      <c r="X936" s="155">
        <v>0.09</v>
      </c>
      <c r="Y936" s="155">
        <v>1.0375582915623273E-2</v>
      </c>
      <c r="Z936" s="155">
        <v>0</v>
      </c>
      <c r="AA936" s="158"/>
      <c r="AB936" s="157">
        <v>0</v>
      </c>
      <c r="AC936" s="157">
        <v>0</v>
      </c>
      <c r="AD936" s="155">
        <v>0</v>
      </c>
      <c r="AE936" s="155">
        <v>0</v>
      </c>
      <c r="AF936" s="155">
        <v>0</v>
      </c>
      <c r="AG936" s="159"/>
    </row>
    <row r="937" spans="1:33" ht="12.6" customHeight="1" x14ac:dyDescent="0.25">
      <c r="A937" s="104">
        <v>3515</v>
      </c>
      <c r="B937" s="102">
        <v>3515287767</v>
      </c>
      <c r="C937" s="103" t="s">
        <v>557</v>
      </c>
      <c r="D937" s="104">
        <v>287</v>
      </c>
      <c r="E937" s="103" t="s">
        <v>319</v>
      </c>
      <c r="F937" s="104">
        <v>767</v>
      </c>
      <c r="G937" s="161" t="s">
        <v>437</v>
      </c>
      <c r="H937" s="152"/>
      <c r="I937" s="153">
        <v>10067</v>
      </c>
      <c r="J937" s="153">
        <v>2223</v>
      </c>
      <c r="K937" s="153">
        <v>0</v>
      </c>
      <c r="L937" s="153">
        <v>937.65</v>
      </c>
      <c r="M937" s="153">
        <v>13227.65</v>
      </c>
      <c r="N937" s="152"/>
      <c r="O937" s="154">
        <v>47</v>
      </c>
      <c r="P937" s="155">
        <v>577630</v>
      </c>
      <c r="Q937" s="155">
        <v>0</v>
      </c>
      <c r="R937" s="155">
        <v>0</v>
      </c>
      <c r="S937" s="155">
        <v>44086</v>
      </c>
      <c r="T937" s="112">
        <v>621763</v>
      </c>
      <c r="U937" s="156"/>
      <c r="V937" s="157">
        <v>0</v>
      </c>
      <c r="W937" s="155">
        <v>0</v>
      </c>
      <c r="X937" s="155">
        <v>0.09</v>
      </c>
      <c r="Y937" s="155">
        <v>3.0125573514360598E-2</v>
      </c>
      <c r="Z937" s="155">
        <v>0</v>
      </c>
      <c r="AA937" s="158"/>
      <c r="AB937" s="157">
        <v>0</v>
      </c>
      <c r="AC937" s="157">
        <v>0</v>
      </c>
      <c r="AD937" s="155">
        <v>0</v>
      </c>
      <c r="AE937" s="155">
        <v>0</v>
      </c>
      <c r="AF937" s="155">
        <v>0</v>
      </c>
      <c r="AG937" s="159"/>
    </row>
    <row r="938" spans="1:33" ht="12.6" customHeight="1" x14ac:dyDescent="0.25">
      <c r="A938" s="104">
        <v>3515</v>
      </c>
      <c r="B938" s="102">
        <v>3515287778</v>
      </c>
      <c r="C938" s="103" t="s">
        <v>557</v>
      </c>
      <c r="D938" s="104">
        <v>287</v>
      </c>
      <c r="E938" s="103" t="s">
        <v>319</v>
      </c>
      <c r="F938" s="104">
        <v>778</v>
      </c>
      <c r="G938" s="161" t="s">
        <v>442</v>
      </c>
      <c r="H938" s="152"/>
      <c r="I938" s="153">
        <v>12167</v>
      </c>
      <c r="J938" s="153">
        <v>1629</v>
      </c>
      <c r="K938" s="153">
        <v>0</v>
      </c>
      <c r="L938" s="153">
        <v>937.65</v>
      </c>
      <c r="M938" s="153">
        <v>14733.65</v>
      </c>
      <c r="N938" s="152"/>
      <c r="O938" s="154">
        <v>2</v>
      </c>
      <c r="P938" s="155">
        <v>27592</v>
      </c>
      <c r="Q938" s="155">
        <v>0</v>
      </c>
      <c r="R938" s="155">
        <v>0</v>
      </c>
      <c r="S938" s="155">
        <v>1876</v>
      </c>
      <c r="T938" s="112">
        <v>29470</v>
      </c>
      <c r="U938" s="156"/>
      <c r="V938" s="157">
        <v>0</v>
      </c>
      <c r="W938" s="155">
        <v>0</v>
      </c>
      <c r="X938" s="155">
        <v>0.09</v>
      </c>
      <c r="Y938" s="155">
        <v>1.7011052313486469E-3</v>
      </c>
      <c r="Z938" s="155">
        <v>0</v>
      </c>
      <c r="AA938" s="158"/>
      <c r="AB938" s="157">
        <v>0</v>
      </c>
      <c r="AC938" s="157">
        <v>0</v>
      </c>
      <c r="AD938" s="155">
        <v>0</v>
      </c>
      <c r="AE938" s="155">
        <v>0</v>
      </c>
      <c r="AF938" s="155">
        <v>0</v>
      </c>
      <c r="AG938" s="159"/>
    </row>
    <row r="939" spans="1:33" ht="12.6" customHeight="1" x14ac:dyDescent="0.25">
      <c r="A939" s="104">
        <v>3516</v>
      </c>
      <c r="B939" s="102">
        <v>3516332005</v>
      </c>
      <c r="C939" s="103" t="s">
        <v>558</v>
      </c>
      <c r="D939" s="104">
        <v>332</v>
      </c>
      <c r="E939" s="103" t="s">
        <v>364</v>
      </c>
      <c r="F939" s="104">
        <v>5</v>
      </c>
      <c r="G939" s="161" t="s">
        <v>37</v>
      </c>
      <c r="H939" s="152"/>
      <c r="I939" s="153">
        <v>9977</v>
      </c>
      <c r="J939" s="153">
        <v>4380</v>
      </c>
      <c r="K939" s="153">
        <v>0</v>
      </c>
      <c r="L939" s="153">
        <v>937.65</v>
      </c>
      <c r="M939" s="153">
        <v>15294.65</v>
      </c>
      <c r="N939" s="152"/>
      <c r="O939" s="154">
        <v>33</v>
      </c>
      <c r="P939" s="155">
        <v>473781</v>
      </c>
      <c r="Q939" s="155">
        <v>0</v>
      </c>
      <c r="R939" s="155">
        <v>0</v>
      </c>
      <c r="S939" s="155">
        <v>30954</v>
      </c>
      <c r="T939" s="112">
        <v>504768</v>
      </c>
      <c r="U939" s="156"/>
      <c r="V939" s="157">
        <v>0</v>
      </c>
      <c r="W939" s="155">
        <v>0</v>
      </c>
      <c r="X939" s="155">
        <v>0.09</v>
      </c>
      <c r="Y939" s="155">
        <v>1.2596938176825339E-2</v>
      </c>
      <c r="Z939" s="155">
        <v>0</v>
      </c>
      <c r="AA939" s="158"/>
      <c r="AB939" s="157">
        <v>0</v>
      </c>
      <c r="AC939" s="157">
        <v>0</v>
      </c>
      <c r="AD939" s="155">
        <v>0</v>
      </c>
      <c r="AE939" s="155">
        <v>0</v>
      </c>
      <c r="AF939" s="155">
        <v>0</v>
      </c>
      <c r="AG939" s="159"/>
    </row>
    <row r="940" spans="1:33" ht="12.6" customHeight="1" x14ac:dyDescent="0.25">
      <c r="A940" s="104">
        <v>3516</v>
      </c>
      <c r="B940" s="102">
        <v>3516332061</v>
      </c>
      <c r="C940" s="103" t="s">
        <v>558</v>
      </c>
      <c r="D940" s="104">
        <v>332</v>
      </c>
      <c r="E940" s="103" t="s">
        <v>364</v>
      </c>
      <c r="F940" s="104">
        <v>61</v>
      </c>
      <c r="G940" s="161" t="s">
        <v>93</v>
      </c>
      <c r="H940" s="152"/>
      <c r="I940" s="153">
        <v>11377</v>
      </c>
      <c r="J940" s="153">
        <v>821</v>
      </c>
      <c r="K940" s="153">
        <v>0</v>
      </c>
      <c r="L940" s="153">
        <v>937.65</v>
      </c>
      <c r="M940" s="153">
        <v>13135.65</v>
      </c>
      <c r="N940" s="152"/>
      <c r="O940" s="154">
        <v>7</v>
      </c>
      <c r="P940" s="155">
        <v>85386</v>
      </c>
      <c r="Q940" s="155">
        <v>0</v>
      </c>
      <c r="R940" s="155">
        <v>0</v>
      </c>
      <c r="S940" s="155">
        <v>6566</v>
      </c>
      <c r="T940" s="112">
        <v>91959</v>
      </c>
      <c r="U940" s="156"/>
      <c r="V940" s="157">
        <v>0</v>
      </c>
      <c r="W940" s="155">
        <v>0</v>
      </c>
      <c r="X940" s="155">
        <v>0.09</v>
      </c>
      <c r="Y940" s="155">
        <v>3.4977102646383242E-2</v>
      </c>
      <c r="Z940" s="155">
        <v>0</v>
      </c>
      <c r="AA940" s="158"/>
      <c r="AB940" s="157">
        <v>0</v>
      </c>
      <c r="AC940" s="157">
        <v>0</v>
      </c>
      <c r="AD940" s="155">
        <v>0</v>
      </c>
      <c r="AE940" s="155">
        <v>0</v>
      </c>
      <c r="AF940" s="155">
        <v>0</v>
      </c>
      <c r="AG940" s="159"/>
    </row>
    <row r="941" spans="1:33" ht="12.6" customHeight="1" x14ac:dyDescent="0.25">
      <c r="A941" s="104">
        <v>3516</v>
      </c>
      <c r="B941" s="102">
        <v>3516332087</v>
      </c>
      <c r="C941" s="103" t="s">
        <v>558</v>
      </c>
      <c r="D941" s="104">
        <v>332</v>
      </c>
      <c r="E941" s="103" t="s">
        <v>364</v>
      </c>
      <c r="F941" s="104">
        <v>87</v>
      </c>
      <c r="G941" s="161" t="s">
        <v>119</v>
      </c>
      <c r="H941" s="152"/>
      <c r="I941" s="153">
        <v>17003</v>
      </c>
      <c r="J941" s="153">
        <v>5768</v>
      </c>
      <c r="K941" s="153">
        <v>0</v>
      </c>
      <c r="L941" s="153">
        <v>937.65</v>
      </c>
      <c r="M941" s="153">
        <v>23708.65</v>
      </c>
      <c r="N941" s="152"/>
      <c r="O941" s="154">
        <v>1</v>
      </c>
      <c r="P941" s="155">
        <v>22771</v>
      </c>
      <c r="Q941" s="155">
        <v>0</v>
      </c>
      <c r="R941" s="155">
        <v>0</v>
      </c>
      <c r="S941" s="155">
        <v>938</v>
      </c>
      <c r="T941" s="112">
        <v>23710</v>
      </c>
      <c r="U941" s="156"/>
      <c r="V941" s="157">
        <v>0</v>
      </c>
      <c r="W941" s="155">
        <v>0</v>
      </c>
      <c r="X941" s="155">
        <v>0.09</v>
      </c>
      <c r="Y941" s="155">
        <v>4.3761594574675397E-3</v>
      </c>
      <c r="Z941" s="155">
        <v>0</v>
      </c>
      <c r="AA941" s="158"/>
      <c r="AB941" s="157">
        <v>0</v>
      </c>
      <c r="AC941" s="157">
        <v>0</v>
      </c>
      <c r="AD941" s="155">
        <v>0</v>
      </c>
      <c r="AE941" s="155">
        <v>0</v>
      </c>
      <c r="AF941" s="155">
        <v>0</v>
      </c>
      <c r="AG941" s="159"/>
    </row>
    <row r="942" spans="1:33" ht="12.6" customHeight="1" x14ac:dyDescent="0.25">
      <c r="A942" s="104">
        <v>3516</v>
      </c>
      <c r="B942" s="102">
        <v>3516332137</v>
      </c>
      <c r="C942" s="103" t="s">
        <v>558</v>
      </c>
      <c r="D942" s="104">
        <v>332</v>
      </c>
      <c r="E942" s="103" t="s">
        <v>364</v>
      </c>
      <c r="F942" s="104">
        <v>137</v>
      </c>
      <c r="G942" s="161" t="s">
        <v>169</v>
      </c>
      <c r="H942" s="152"/>
      <c r="I942" s="153">
        <v>12560</v>
      </c>
      <c r="J942" s="153">
        <v>0</v>
      </c>
      <c r="K942" s="153">
        <v>0</v>
      </c>
      <c r="L942" s="153">
        <v>937.65</v>
      </c>
      <c r="M942" s="153">
        <v>13497.65</v>
      </c>
      <c r="N942" s="152"/>
      <c r="O942" s="154">
        <v>46</v>
      </c>
      <c r="P942" s="155">
        <v>577760</v>
      </c>
      <c r="Q942" s="155">
        <v>0</v>
      </c>
      <c r="R942" s="155">
        <v>0</v>
      </c>
      <c r="S942" s="155">
        <v>43148</v>
      </c>
      <c r="T942" s="112">
        <v>620954</v>
      </c>
      <c r="U942" s="156"/>
      <c r="V942" s="157">
        <v>0</v>
      </c>
      <c r="W942" s="155">
        <v>0</v>
      </c>
      <c r="X942" s="155">
        <v>0.09</v>
      </c>
      <c r="Y942" s="155">
        <v>0.11969981158559011</v>
      </c>
      <c r="Z942" s="155">
        <v>0</v>
      </c>
      <c r="AA942" s="158"/>
      <c r="AB942" s="157">
        <v>0</v>
      </c>
      <c r="AC942" s="157">
        <v>0</v>
      </c>
      <c r="AD942" s="155">
        <v>0</v>
      </c>
      <c r="AE942" s="155">
        <v>0</v>
      </c>
      <c r="AF942" s="155">
        <v>0</v>
      </c>
      <c r="AG942" s="159"/>
    </row>
    <row r="943" spans="1:33" ht="12.6" customHeight="1" x14ac:dyDescent="0.25">
      <c r="A943" s="104">
        <v>3516</v>
      </c>
      <c r="B943" s="102">
        <v>3516332278</v>
      </c>
      <c r="C943" s="103" t="s">
        <v>558</v>
      </c>
      <c r="D943" s="104">
        <v>332</v>
      </c>
      <c r="E943" s="103" t="s">
        <v>364</v>
      </c>
      <c r="F943" s="104">
        <v>278</v>
      </c>
      <c r="G943" s="161" t="s">
        <v>310</v>
      </c>
      <c r="H943" s="152"/>
      <c r="I943" s="153">
        <v>9670</v>
      </c>
      <c r="J943" s="153">
        <v>1893</v>
      </c>
      <c r="K943" s="153">
        <v>0</v>
      </c>
      <c r="L943" s="153">
        <v>937.65</v>
      </c>
      <c r="M943" s="153">
        <v>12500.65</v>
      </c>
      <c r="N943" s="152"/>
      <c r="O943" s="154">
        <v>3</v>
      </c>
      <c r="P943" s="155">
        <v>34689</v>
      </c>
      <c r="Q943" s="155">
        <v>0</v>
      </c>
      <c r="R943" s="155">
        <v>0</v>
      </c>
      <c r="S943" s="155">
        <v>2814</v>
      </c>
      <c r="T943" s="112">
        <v>37506</v>
      </c>
      <c r="U943" s="156"/>
      <c r="V943" s="157">
        <v>0</v>
      </c>
      <c r="W943" s="155">
        <v>0</v>
      </c>
      <c r="X943" s="155">
        <v>0.09</v>
      </c>
      <c r="Y943" s="155">
        <v>5.9697435325461096E-2</v>
      </c>
      <c r="Z943" s="155">
        <v>0</v>
      </c>
      <c r="AA943" s="158"/>
      <c r="AB943" s="157">
        <v>0</v>
      </c>
      <c r="AC943" s="157">
        <v>0</v>
      </c>
      <c r="AD943" s="155">
        <v>0</v>
      </c>
      <c r="AE943" s="155">
        <v>0</v>
      </c>
      <c r="AF943" s="155">
        <v>0</v>
      </c>
      <c r="AG943" s="159"/>
    </row>
    <row r="944" spans="1:33" ht="12.6" customHeight="1" x14ac:dyDescent="0.25">
      <c r="A944" s="104">
        <v>3516</v>
      </c>
      <c r="B944" s="102">
        <v>3516332281</v>
      </c>
      <c r="C944" s="103" t="s">
        <v>558</v>
      </c>
      <c r="D944" s="104">
        <v>332</v>
      </c>
      <c r="E944" s="103" t="s">
        <v>364</v>
      </c>
      <c r="F944" s="104">
        <v>281</v>
      </c>
      <c r="G944" s="161" t="s">
        <v>313</v>
      </c>
      <c r="H944" s="152"/>
      <c r="I944" s="153">
        <v>13187</v>
      </c>
      <c r="J944" s="153">
        <v>2</v>
      </c>
      <c r="K944" s="153">
        <v>0</v>
      </c>
      <c r="L944" s="153">
        <v>937.65</v>
      </c>
      <c r="M944" s="153">
        <v>14126.65</v>
      </c>
      <c r="N944" s="152"/>
      <c r="O944" s="154">
        <v>108</v>
      </c>
      <c r="P944" s="155">
        <v>1424412</v>
      </c>
      <c r="Q944" s="155">
        <v>0</v>
      </c>
      <c r="R944" s="155">
        <v>0</v>
      </c>
      <c r="S944" s="155">
        <v>101304</v>
      </c>
      <c r="T944" s="112">
        <v>1525824</v>
      </c>
      <c r="U944" s="156"/>
      <c r="V944" s="157">
        <v>0</v>
      </c>
      <c r="W944" s="155">
        <v>0</v>
      </c>
      <c r="X944" s="155">
        <v>0.09</v>
      </c>
      <c r="Y944" s="155">
        <v>0.13082598719238064</v>
      </c>
      <c r="Z944" s="155">
        <v>0</v>
      </c>
      <c r="AA944" s="158"/>
      <c r="AB944" s="157">
        <v>0</v>
      </c>
      <c r="AC944" s="157">
        <v>0</v>
      </c>
      <c r="AD944" s="155">
        <v>0</v>
      </c>
      <c r="AE944" s="155">
        <v>0</v>
      </c>
      <c r="AF944" s="155">
        <v>0</v>
      </c>
      <c r="AG944" s="159"/>
    </row>
    <row r="945" spans="1:33" ht="12.6" customHeight="1" x14ac:dyDescent="0.25">
      <c r="A945" s="104">
        <v>3516</v>
      </c>
      <c r="B945" s="102">
        <v>3516332325</v>
      </c>
      <c r="C945" s="103" t="s">
        <v>558</v>
      </c>
      <c r="D945" s="104">
        <v>332</v>
      </c>
      <c r="E945" s="103" t="s">
        <v>364</v>
      </c>
      <c r="F945" s="104">
        <v>325</v>
      </c>
      <c r="G945" s="161" t="s">
        <v>357</v>
      </c>
      <c r="H945" s="152"/>
      <c r="I945" s="153">
        <v>10650</v>
      </c>
      <c r="J945" s="153">
        <v>1382</v>
      </c>
      <c r="K945" s="153">
        <v>0</v>
      </c>
      <c r="L945" s="153">
        <v>937.65</v>
      </c>
      <c r="M945" s="153">
        <v>12969.65</v>
      </c>
      <c r="N945" s="152"/>
      <c r="O945" s="154">
        <v>33</v>
      </c>
      <c r="P945" s="155">
        <v>397056</v>
      </c>
      <c r="Q945" s="155">
        <v>0</v>
      </c>
      <c r="R945" s="155">
        <v>0</v>
      </c>
      <c r="S945" s="155">
        <v>30954</v>
      </c>
      <c r="T945" s="112">
        <v>428043</v>
      </c>
      <c r="U945" s="156"/>
      <c r="V945" s="157">
        <v>0</v>
      </c>
      <c r="W945" s="155">
        <v>0</v>
      </c>
      <c r="X945" s="155">
        <v>0.09</v>
      </c>
      <c r="Y945" s="155">
        <v>8.8507604086263091E-3</v>
      </c>
      <c r="Z945" s="155">
        <v>0</v>
      </c>
      <c r="AA945" s="158"/>
      <c r="AB945" s="157">
        <v>0</v>
      </c>
      <c r="AC945" s="157">
        <v>0</v>
      </c>
      <c r="AD945" s="155">
        <v>0</v>
      </c>
      <c r="AE945" s="155">
        <v>0</v>
      </c>
      <c r="AF945" s="155">
        <v>0</v>
      </c>
      <c r="AG945" s="159"/>
    </row>
    <row r="946" spans="1:33" ht="12.6" customHeight="1" x14ac:dyDescent="0.25">
      <c r="A946" s="104">
        <v>3516</v>
      </c>
      <c r="B946" s="102">
        <v>3516332332</v>
      </c>
      <c r="C946" s="103" t="s">
        <v>558</v>
      </c>
      <c r="D946" s="104">
        <v>332</v>
      </c>
      <c r="E946" s="103" t="s">
        <v>364</v>
      </c>
      <c r="F946" s="104">
        <v>332</v>
      </c>
      <c r="G946" s="161" t="s">
        <v>364</v>
      </c>
      <c r="H946" s="152"/>
      <c r="I946" s="153">
        <v>12128</v>
      </c>
      <c r="J946" s="153">
        <v>819</v>
      </c>
      <c r="K946" s="153">
        <v>0</v>
      </c>
      <c r="L946" s="153">
        <v>937.65</v>
      </c>
      <c r="M946" s="153">
        <v>13884.65</v>
      </c>
      <c r="N946" s="152"/>
      <c r="O946" s="154">
        <v>30</v>
      </c>
      <c r="P946" s="155">
        <v>388410</v>
      </c>
      <c r="Q946" s="155">
        <v>0</v>
      </c>
      <c r="R946" s="155">
        <v>0</v>
      </c>
      <c r="S946" s="155">
        <v>28140</v>
      </c>
      <c r="T946" s="112">
        <v>416580</v>
      </c>
      <c r="U946" s="156"/>
      <c r="V946" s="157">
        <v>0</v>
      </c>
      <c r="W946" s="155">
        <v>0</v>
      </c>
      <c r="X946" s="155">
        <v>0.09</v>
      </c>
      <c r="Y946" s="155">
        <v>1.7069583664526225E-2</v>
      </c>
      <c r="Z946" s="155">
        <v>0</v>
      </c>
      <c r="AA946" s="158"/>
      <c r="AB946" s="157">
        <v>0</v>
      </c>
      <c r="AC946" s="157">
        <v>0</v>
      </c>
      <c r="AD946" s="155">
        <v>0</v>
      </c>
      <c r="AE946" s="155">
        <v>0</v>
      </c>
      <c r="AF946" s="155">
        <v>0</v>
      </c>
      <c r="AG946" s="159"/>
    </row>
    <row r="947" spans="1:33" ht="12.6" customHeight="1" x14ac:dyDescent="0.25">
      <c r="A947" s="104">
        <v>3516</v>
      </c>
      <c r="B947" s="102">
        <v>3516332680</v>
      </c>
      <c r="C947" s="103" t="s">
        <v>558</v>
      </c>
      <c r="D947" s="104">
        <v>332</v>
      </c>
      <c r="E947" s="103" t="s">
        <v>364</v>
      </c>
      <c r="F947" s="104">
        <v>680</v>
      </c>
      <c r="G947" s="161" t="s">
        <v>411</v>
      </c>
      <c r="H947" s="152"/>
      <c r="I947" s="153">
        <v>8785</v>
      </c>
      <c r="J947" s="153">
        <v>2916</v>
      </c>
      <c r="K947" s="153">
        <v>0</v>
      </c>
      <c r="L947" s="153">
        <v>937.65</v>
      </c>
      <c r="M947" s="153">
        <v>12638.65</v>
      </c>
      <c r="N947" s="152"/>
      <c r="O947" s="154">
        <v>1</v>
      </c>
      <c r="P947" s="155">
        <v>11701</v>
      </c>
      <c r="Q947" s="155">
        <v>0</v>
      </c>
      <c r="R947" s="155">
        <v>0</v>
      </c>
      <c r="S947" s="155">
        <v>938</v>
      </c>
      <c r="T947" s="112">
        <v>12640</v>
      </c>
      <c r="U947" s="156"/>
      <c r="V947" s="157">
        <v>0</v>
      </c>
      <c r="W947" s="155">
        <v>0</v>
      </c>
      <c r="X947" s="155">
        <v>0.09</v>
      </c>
      <c r="Y947" s="155">
        <v>2.3763308811937914E-3</v>
      </c>
      <c r="Z947" s="155">
        <v>0</v>
      </c>
      <c r="AA947" s="158"/>
      <c r="AB947" s="157">
        <v>0</v>
      </c>
      <c r="AC947" s="157">
        <v>0</v>
      </c>
      <c r="AD947" s="155">
        <v>0</v>
      </c>
      <c r="AE947" s="155">
        <v>0</v>
      </c>
      <c r="AF947" s="155">
        <v>0</v>
      </c>
      <c r="AG947" s="159"/>
    </row>
    <row r="948" spans="1:33" ht="12.6" customHeight="1" x14ac:dyDescent="0.25">
      <c r="A948" s="104">
        <v>3517</v>
      </c>
      <c r="B948" s="102">
        <v>3517239020</v>
      </c>
      <c r="C948" s="103" t="s">
        <v>559</v>
      </c>
      <c r="D948" s="104">
        <v>239</v>
      </c>
      <c r="E948" s="103" t="s">
        <v>271</v>
      </c>
      <c r="F948" s="104">
        <v>20</v>
      </c>
      <c r="G948" s="161" t="s">
        <v>52</v>
      </c>
      <c r="H948" s="152"/>
      <c r="I948" s="153">
        <v>11668.690029326068</v>
      </c>
      <c r="J948" s="153">
        <v>3256</v>
      </c>
      <c r="K948" s="153">
        <v>0</v>
      </c>
      <c r="L948" s="153">
        <v>937.65</v>
      </c>
      <c r="M948" s="153">
        <v>15862.340029326067</v>
      </c>
      <c r="N948" s="152"/>
      <c r="O948" s="154">
        <v>1</v>
      </c>
      <c r="P948" s="155">
        <v>14832</v>
      </c>
      <c r="Q948" s="155">
        <v>0</v>
      </c>
      <c r="R948" s="155">
        <v>0</v>
      </c>
      <c r="S948" s="155">
        <v>932</v>
      </c>
      <c r="T948" s="112">
        <v>15765</v>
      </c>
      <c r="U948" s="156"/>
      <c r="V948" s="157">
        <v>6.2111801242236021E-3</v>
      </c>
      <c r="W948" s="155">
        <v>0</v>
      </c>
      <c r="X948" s="155">
        <v>0.09</v>
      </c>
      <c r="Y948" s="155">
        <v>4.3927960404817862E-2</v>
      </c>
      <c r="Z948" s="155">
        <v>0</v>
      </c>
      <c r="AA948" s="158"/>
      <c r="AB948" s="157">
        <v>0</v>
      </c>
      <c r="AC948" s="157">
        <v>0</v>
      </c>
      <c r="AD948" s="155">
        <v>0</v>
      </c>
      <c r="AE948" s="155">
        <v>0</v>
      </c>
      <c r="AF948" s="155">
        <v>0</v>
      </c>
      <c r="AG948" s="159"/>
    </row>
    <row r="949" spans="1:33" ht="12.6" customHeight="1" x14ac:dyDescent="0.25">
      <c r="A949" s="104">
        <v>3517</v>
      </c>
      <c r="B949" s="102">
        <v>3517239036</v>
      </c>
      <c r="C949" s="103" t="s">
        <v>559</v>
      </c>
      <c r="D949" s="104">
        <v>239</v>
      </c>
      <c r="E949" s="103" t="s">
        <v>271</v>
      </c>
      <c r="F949" s="104">
        <v>36</v>
      </c>
      <c r="G949" s="161" t="s">
        <v>68</v>
      </c>
      <c r="H949" s="152"/>
      <c r="I949" s="153">
        <v>13237</v>
      </c>
      <c r="J949" s="153">
        <v>4568</v>
      </c>
      <c r="K949" s="153">
        <v>0</v>
      </c>
      <c r="L949" s="153">
        <v>937.65</v>
      </c>
      <c r="M949" s="153">
        <v>18742.650000000001</v>
      </c>
      <c r="N949" s="152"/>
      <c r="O949" s="154">
        <v>3</v>
      </c>
      <c r="P949" s="155">
        <v>53082</v>
      </c>
      <c r="Q949" s="155">
        <v>0</v>
      </c>
      <c r="R949" s="155">
        <v>0</v>
      </c>
      <c r="S949" s="155">
        <v>2796</v>
      </c>
      <c r="T949" s="112">
        <v>55881</v>
      </c>
      <c r="U949" s="156"/>
      <c r="V949" s="157">
        <v>1.8633540372670808E-2</v>
      </c>
      <c r="W949" s="155">
        <v>0</v>
      </c>
      <c r="X949" s="155">
        <v>0.09</v>
      </c>
      <c r="Y949" s="155">
        <v>6.3615084369860575E-2</v>
      </c>
      <c r="Z949" s="155">
        <v>0</v>
      </c>
      <c r="AA949" s="158"/>
      <c r="AB949" s="157">
        <v>0</v>
      </c>
      <c r="AC949" s="157">
        <v>0</v>
      </c>
      <c r="AD949" s="155">
        <v>0</v>
      </c>
      <c r="AE949" s="155">
        <v>0</v>
      </c>
      <c r="AF949" s="155">
        <v>0</v>
      </c>
      <c r="AG949" s="159"/>
    </row>
    <row r="950" spans="1:33" ht="12.6" customHeight="1" x14ac:dyDescent="0.25">
      <c r="A950" s="104">
        <v>3517</v>
      </c>
      <c r="B950" s="102">
        <v>3517239044</v>
      </c>
      <c r="C950" s="103" t="s">
        <v>559</v>
      </c>
      <c r="D950" s="104">
        <v>239</v>
      </c>
      <c r="E950" s="103" t="s">
        <v>271</v>
      </c>
      <c r="F950" s="104">
        <v>44</v>
      </c>
      <c r="G950" s="161" t="s">
        <v>76</v>
      </c>
      <c r="H950" s="152"/>
      <c r="I950" s="153">
        <v>10869</v>
      </c>
      <c r="J950" s="153">
        <v>46</v>
      </c>
      <c r="K950" s="153">
        <v>0</v>
      </c>
      <c r="L950" s="153">
        <v>937.65</v>
      </c>
      <c r="M950" s="153">
        <v>11852.65</v>
      </c>
      <c r="N950" s="152"/>
      <c r="O950" s="154">
        <v>1</v>
      </c>
      <c r="P950" s="155">
        <v>10847</v>
      </c>
      <c r="Q950" s="155">
        <v>0</v>
      </c>
      <c r="R950" s="155">
        <v>0</v>
      </c>
      <c r="S950" s="155">
        <v>932</v>
      </c>
      <c r="T950" s="112">
        <v>11780</v>
      </c>
      <c r="U950" s="156"/>
      <c r="V950" s="157">
        <v>6.2111801242236021E-3</v>
      </c>
      <c r="W950" s="155">
        <v>0</v>
      </c>
      <c r="X950" s="155">
        <v>0.09</v>
      </c>
      <c r="Y950" s="155">
        <v>6.5659390812220414E-2</v>
      </c>
      <c r="Z950" s="155">
        <v>0</v>
      </c>
      <c r="AA950" s="158"/>
      <c r="AB950" s="157">
        <v>0</v>
      </c>
      <c r="AC950" s="157">
        <v>0</v>
      </c>
      <c r="AD950" s="155">
        <v>0</v>
      </c>
      <c r="AE950" s="155">
        <v>0</v>
      </c>
      <c r="AF950" s="155">
        <v>0</v>
      </c>
      <c r="AG950" s="159"/>
    </row>
    <row r="951" spans="1:33" ht="12.6" customHeight="1" x14ac:dyDescent="0.25">
      <c r="A951" s="104">
        <v>3517</v>
      </c>
      <c r="B951" s="102">
        <v>3517239052</v>
      </c>
      <c r="C951" s="103" t="s">
        <v>559</v>
      </c>
      <c r="D951" s="104">
        <v>239</v>
      </c>
      <c r="E951" s="103" t="s">
        <v>271</v>
      </c>
      <c r="F951" s="104">
        <v>52</v>
      </c>
      <c r="G951" s="161" t="s">
        <v>84</v>
      </c>
      <c r="H951" s="152"/>
      <c r="I951" s="153">
        <v>13711</v>
      </c>
      <c r="J951" s="153">
        <v>4436</v>
      </c>
      <c r="K951" s="153">
        <v>0</v>
      </c>
      <c r="L951" s="153">
        <v>937.65</v>
      </c>
      <c r="M951" s="153">
        <v>19084.650000000001</v>
      </c>
      <c r="N951" s="152"/>
      <c r="O951" s="154">
        <v>10</v>
      </c>
      <c r="P951" s="155">
        <v>180340</v>
      </c>
      <c r="Q951" s="155">
        <v>0</v>
      </c>
      <c r="R951" s="155">
        <v>0</v>
      </c>
      <c r="S951" s="155">
        <v>9320</v>
      </c>
      <c r="T951" s="112">
        <v>189670</v>
      </c>
      <c r="U951" s="156"/>
      <c r="V951" s="157">
        <v>6.211180124223601E-2</v>
      </c>
      <c r="W951" s="155">
        <v>0</v>
      </c>
      <c r="X951" s="155">
        <v>0.09</v>
      </c>
      <c r="Y951" s="155">
        <v>3.4158925663746752E-2</v>
      </c>
      <c r="Z951" s="155">
        <v>0</v>
      </c>
      <c r="AA951" s="158"/>
      <c r="AB951" s="157">
        <v>0</v>
      </c>
      <c r="AC951" s="157">
        <v>0</v>
      </c>
      <c r="AD951" s="155">
        <v>0</v>
      </c>
      <c r="AE951" s="155">
        <v>0</v>
      </c>
      <c r="AF951" s="155">
        <v>0</v>
      </c>
      <c r="AG951" s="159"/>
    </row>
    <row r="952" spans="1:33" ht="12.6" customHeight="1" x14ac:dyDescent="0.25">
      <c r="A952" s="104">
        <v>3517</v>
      </c>
      <c r="B952" s="102">
        <v>3517239082</v>
      </c>
      <c r="C952" s="103" t="s">
        <v>559</v>
      </c>
      <c r="D952" s="104">
        <v>239</v>
      </c>
      <c r="E952" s="103" t="s">
        <v>271</v>
      </c>
      <c r="F952" s="104">
        <v>82</v>
      </c>
      <c r="G952" s="161" t="s">
        <v>114</v>
      </c>
      <c r="H952" s="152"/>
      <c r="I952" s="153">
        <v>10408.487623171057</v>
      </c>
      <c r="J952" s="153">
        <v>4051</v>
      </c>
      <c r="K952" s="153">
        <v>0</v>
      </c>
      <c r="L952" s="153">
        <v>937.65</v>
      </c>
      <c r="M952" s="153">
        <v>15397.137623171056</v>
      </c>
      <c r="N952" s="152"/>
      <c r="O952" s="154">
        <v>1</v>
      </c>
      <c r="P952" s="155">
        <v>14370</v>
      </c>
      <c r="Q952" s="155">
        <v>0</v>
      </c>
      <c r="R952" s="155">
        <v>0</v>
      </c>
      <c r="S952" s="155">
        <v>932</v>
      </c>
      <c r="T952" s="112">
        <v>15303</v>
      </c>
      <c r="U952" s="156"/>
      <c r="V952" s="157">
        <v>6.2111801242236021E-3</v>
      </c>
      <c r="W952" s="155">
        <v>0</v>
      </c>
      <c r="X952" s="155">
        <v>0.09</v>
      </c>
      <c r="Y952" s="155">
        <v>3.836329240411425E-3</v>
      </c>
      <c r="Z952" s="155">
        <v>0</v>
      </c>
      <c r="AA952" s="158"/>
      <c r="AB952" s="157">
        <v>0</v>
      </c>
      <c r="AC952" s="157">
        <v>0</v>
      </c>
      <c r="AD952" s="155">
        <v>0</v>
      </c>
      <c r="AE952" s="155">
        <v>0</v>
      </c>
      <c r="AF952" s="155">
        <v>0</v>
      </c>
      <c r="AG952" s="159"/>
    </row>
    <row r="953" spans="1:33" ht="12.6" customHeight="1" x14ac:dyDescent="0.25">
      <c r="A953" s="104">
        <v>3517</v>
      </c>
      <c r="B953" s="102">
        <v>3517239099</v>
      </c>
      <c r="C953" s="103" t="s">
        <v>559</v>
      </c>
      <c r="D953" s="104">
        <v>239</v>
      </c>
      <c r="E953" s="103" t="s">
        <v>271</v>
      </c>
      <c r="F953" s="104">
        <v>99</v>
      </c>
      <c r="G953" s="161" t="s">
        <v>131</v>
      </c>
      <c r="H953" s="152"/>
      <c r="I953" s="153">
        <v>10869</v>
      </c>
      <c r="J953" s="153">
        <v>5835</v>
      </c>
      <c r="K953" s="153">
        <v>0</v>
      </c>
      <c r="L953" s="153">
        <v>937.65</v>
      </c>
      <c r="M953" s="153">
        <v>17641.650000000001</v>
      </c>
      <c r="N953" s="152"/>
      <c r="O953" s="154">
        <v>1</v>
      </c>
      <c r="P953" s="155">
        <v>16600</v>
      </c>
      <c r="Q953" s="155">
        <v>0</v>
      </c>
      <c r="R953" s="155">
        <v>0</v>
      </c>
      <c r="S953" s="155">
        <v>932</v>
      </c>
      <c r="T953" s="112">
        <v>17533</v>
      </c>
      <c r="U953" s="156"/>
      <c r="V953" s="157">
        <v>6.2111801242236021E-3</v>
      </c>
      <c r="W953" s="155">
        <v>0</v>
      </c>
      <c r="X953" s="155">
        <v>0.09</v>
      </c>
      <c r="Y953" s="155">
        <v>4.1375163432148539E-2</v>
      </c>
      <c r="Z953" s="155">
        <v>0</v>
      </c>
      <c r="AA953" s="158"/>
      <c r="AB953" s="157">
        <v>0</v>
      </c>
      <c r="AC953" s="157">
        <v>0</v>
      </c>
      <c r="AD953" s="155">
        <v>0</v>
      </c>
      <c r="AE953" s="155">
        <v>0</v>
      </c>
      <c r="AF953" s="155">
        <v>0</v>
      </c>
      <c r="AG953" s="159"/>
    </row>
    <row r="954" spans="1:33" ht="12.6" customHeight="1" x14ac:dyDescent="0.25">
      <c r="A954" s="104">
        <v>3517</v>
      </c>
      <c r="B954" s="102">
        <v>3517239131</v>
      </c>
      <c r="C954" s="103" t="s">
        <v>559</v>
      </c>
      <c r="D954" s="104">
        <v>239</v>
      </c>
      <c r="E954" s="103" t="s">
        <v>271</v>
      </c>
      <c r="F954" s="104">
        <v>131</v>
      </c>
      <c r="G954" s="161" t="s">
        <v>163</v>
      </c>
      <c r="H954" s="152"/>
      <c r="I954" s="153">
        <v>10336.65585849546</v>
      </c>
      <c r="J954" s="153">
        <v>2681</v>
      </c>
      <c r="K954" s="153">
        <v>0</v>
      </c>
      <c r="L954" s="153">
        <v>937.65</v>
      </c>
      <c r="M954" s="153">
        <v>13955.30585849546</v>
      </c>
      <c r="N954" s="152"/>
      <c r="O954" s="154">
        <v>1</v>
      </c>
      <c r="P954" s="155">
        <v>12937</v>
      </c>
      <c r="Q954" s="155">
        <v>0</v>
      </c>
      <c r="R954" s="155">
        <v>0</v>
      </c>
      <c r="S954" s="155">
        <v>932</v>
      </c>
      <c r="T954" s="112">
        <v>13870</v>
      </c>
      <c r="U954" s="156"/>
      <c r="V954" s="157">
        <v>6.2111801242236021E-3</v>
      </c>
      <c r="W954" s="155">
        <v>0</v>
      </c>
      <c r="X954" s="155">
        <v>0.09</v>
      </c>
      <c r="Y954" s="155">
        <v>3.0227157712481435E-3</v>
      </c>
      <c r="Z954" s="155">
        <v>0</v>
      </c>
      <c r="AA954" s="158"/>
      <c r="AB954" s="157">
        <v>0</v>
      </c>
      <c r="AC954" s="157">
        <v>0</v>
      </c>
      <c r="AD954" s="155">
        <v>0</v>
      </c>
      <c r="AE954" s="155">
        <v>0</v>
      </c>
      <c r="AF954" s="155">
        <v>0</v>
      </c>
      <c r="AG954" s="159"/>
    </row>
    <row r="955" spans="1:33" ht="12.6" customHeight="1" x14ac:dyDescent="0.25">
      <c r="A955" s="104">
        <v>3517</v>
      </c>
      <c r="B955" s="102">
        <v>3517239165</v>
      </c>
      <c r="C955" s="103" t="s">
        <v>559</v>
      </c>
      <c r="D955" s="104">
        <v>239</v>
      </c>
      <c r="E955" s="103" t="s">
        <v>271</v>
      </c>
      <c r="F955" s="104">
        <v>165</v>
      </c>
      <c r="G955" s="161" t="s">
        <v>197</v>
      </c>
      <c r="H955" s="152"/>
      <c r="I955" s="153">
        <v>10869</v>
      </c>
      <c r="J955" s="153">
        <v>213</v>
      </c>
      <c r="K955" s="153">
        <v>0</v>
      </c>
      <c r="L955" s="153">
        <v>937.65</v>
      </c>
      <c r="M955" s="153">
        <v>12019.65</v>
      </c>
      <c r="N955" s="152"/>
      <c r="O955" s="154">
        <v>1</v>
      </c>
      <c r="P955" s="155">
        <v>11013</v>
      </c>
      <c r="Q955" s="155">
        <v>0</v>
      </c>
      <c r="R955" s="155">
        <v>0</v>
      </c>
      <c r="S955" s="155">
        <v>932</v>
      </c>
      <c r="T955" s="112">
        <v>11946</v>
      </c>
      <c r="U955" s="156"/>
      <c r="V955" s="157">
        <v>6.2111801242236021E-3</v>
      </c>
      <c r="W955" s="155">
        <v>0</v>
      </c>
      <c r="X955" s="155">
        <v>0.09</v>
      </c>
      <c r="Y955" s="155">
        <v>0.10084258620050031</v>
      </c>
      <c r="Z955" s="155">
        <v>0</v>
      </c>
      <c r="AA955" s="158"/>
      <c r="AB955" s="157">
        <v>0</v>
      </c>
      <c r="AC955" s="157">
        <v>0</v>
      </c>
      <c r="AD955" s="155">
        <v>0</v>
      </c>
      <c r="AE955" s="155">
        <v>0</v>
      </c>
      <c r="AF955" s="155">
        <v>0</v>
      </c>
      <c r="AG955" s="159"/>
    </row>
    <row r="956" spans="1:33" ht="12.6" customHeight="1" x14ac:dyDescent="0.25">
      <c r="A956" s="104">
        <v>3517</v>
      </c>
      <c r="B956" s="102">
        <v>3517239167</v>
      </c>
      <c r="C956" s="103" t="s">
        <v>559</v>
      </c>
      <c r="D956" s="104">
        <v>239</v>
      </c>
      <c r="E956" s="103" t="s">
        <v>271</v>
      </c>
      <c r="F956" s="104">
        <v>167</v>
      </c>
      <c r="G956" s="161" t="s">
        <v>199</v>
      </c>
      <c r="H956" s="152"/>
      <c r="I956" s="153">
        <v>15606</v>
      </c>
      <c r="J956" s="153">
        <v>6315</v>
      </c>
      <c r="K956" s="153">
        <v>0</v>
      </c>
      <c r="L956" s="153">
        <v>937.65</v>
      </c>
      <c r="M956" s="153">
        <v>22858.65</v>
      </c>
      <c r="N956" s="152"/>
      <c r="O956" s="154">
        <v>1</v>
      </c>
      <c r="P956" s="155">
        <v>21785</v>
      </c>
      <c r="Q956" s="155">
        <v>0</v>
      </c>
      <c r="R956" s="155">
        <v>0</v>
      </c>
      <c r="S956" s="155">
        <v>932</v>
      </c>
      <c r="T956" s="112">
        <v>22718</v>
      </c>
      <c r="U956" s="156"/>
      <c r="V956" s="157">
        <v>6.2111801242236021E-3</v>
      </c>
      <c r="W956" s="155">
        <v>0</v>
      </c>
      <c r="X956" s="155">
        <v>0.09</v>
      </c>
      <c r="Y956" s="155">
        <v>1.8551971372777802E-2</v>
      </c>
      <c r="Z956" s="155">
        <v>0</v>
      </c>
      <c r="AA956" s="158"/>
      <c r="AB956" s="157">
        <v>0</v>
      </c>
      <c r="AC956" s="157">
        <v>0</v>
      </c>
      <c r="AD956" s="155">
        <v>0</v>
      </c>
      <c r="AE956" s="155">
        <v>0</v>
      </c>
      <c r="AF956" s="155">
        <v>0</v>
      </c>
      <c r="AG956" s="159"/>
    </row>
    <row r="957" spans="1:33" ht="12.6" customHeight="1" x14ac:dyDescent="0.25">
      <c r="A957" s="104">
        <v>3517</v>
      </c>
      <c r="B957" s="102">
        <v>3517239171</v>
      </c>
      <c r="C957" s="103" t="s">
        <v>559</v>
      </c>
      <c r="D957" s="104">
        <v>239</v>
      </c>
      <c r="E957" s="103" t="s">
        <v>271</v>
      </c>
      <c r="F957" s="104">
        <v>171</v>
      </c>
      <c r="G957" s="161" t="s">
        <v>203</v>
      </c>
      <c r="H957" s="152"/>
      <c r="I957" s="153">
        <v>13237</v>
      </c>
      <c r="J957" s="153">
        <v>3496</v>
      </c>
      <c r="K957" s="153">
        <v>0</v>
      </c>
      <c r="L957" s="153">
        <v>937.65</v>
      </c>
      <c r="M957" s="153">
        <v>17670.650000000001</v>
      </c>
      <c r="N957" s="152"/>
      <c r="O957" s="154">
        <v>2</v>
      </c>
      <c r="P957" s="155">
        <v>33258</v>
      </c>
      <c r="Q957" s="155">
        <v>0</v>
      </c>
      <c r="R957" s="155">
        <v>0</v>
      </c>
      <c r="S957" s="155">
        <v>1864</v>
      </c>
      <c r="T957" s="112">
        <v>35124</v>
      </c>
      <c r="U957" s="156"/>
      <c r="V957" s="157">
        <v>1.2422360248447204E-2</v>
      </c>
      <c r="W957" s="155">
        <v>0</v>
      </c>
      <c r="X957" s="155">
        <v>0.09</v>
      </c>
      <c r="Y957" s="155">
        <v>5.3059882163962943E-3</v>
      </c>
      <c r="Z957" s="155">
        <v>0</v>
      </c>
      <c r="AA957" s="158"/>
      <c r="AB957" s="157">
        <v>0</v>
      </c>
      <c r="AC957" s="157">
        <v>0</v>
      </c>
      <c r="AD957" s="155">
        <v>0</v>
      </c>
      <c r="AE957" s="155">
        <v>0</v>
      </c>
      <c r="AF957" s="155">
        <v>0</v>
      </c>
      <c r="AG957" s="159"/>
    </row>
    <row r="958" spans="1:33" ht="12.6" customHeight="1" x14ac:dyDescent="0.25">
      <c r="A958" s="104">
        <v>3517</v>
      </c>
      <c r="B958" s="102">
        <v>3517239182</v>
      </c>
      <c r="C958" s="103" t="s">
        <v>559</v>
      </c>
      <c r="D958" s="104">
        <v>239</v>
      </c>
      <c r="E958" s="103" t="s">
        <v>271</v>
      </c>
      <c r="F958" s="104">
        <v>182</v>
      </c>
      <c r="G958" s="161" t="s">
        <v>214</v>
      </c>
      <c r="H958" s="152"/>
      <c r="I958" s="153">
        <v>11880</v>
      </c>
      <c r="J958" s="153">
        <v>2796</v>
      </c>
      <c r="K958" s="153">
        <v>0</v>
      </c>
      <c r="L958" s="153">
        <v>937.65</v>
      </c>
      <c r="M958" s="153">
        <v>15613.65</v>
      </c>
      <c r="N958" s="152"/>
      <c r="O958" s="154">
        <v>6</v>
      </c>
      <c r="P958" s="155">
        <v>87510</v>
      </c>
      <c r="Q958" s="155">
        <v>0</v>
      </c>
      <c r="R958" s="155">
        <v>0</v>
      </c>
      <c r="S958" s="155">
        <v>5592</v>
      </c>
      <c r="T958" s="112">
        <v>93108</v>
      </c>
      <c r="U958" s="156"/>
      <c r="V958" s="157">
        <v>3.7267080745341609E-2</v>
      </c>
      <c r="W958" s="155">
        <v>0</v>
      </c>
      <c r="X958" s="155">
        <v>0.09</v>
      </c>
      <c r="Y958" s="155">
        <v>1.506860136884609E-2</v>
      </c>
      <c r="Z958" s="155">
        <v>0</v>
      </c>
      <c r="AA958" s="158"/>
      <c r="AB958" s="157">
        <v>0</v>
      </c>
      <c r="AC958" s="157">
        <v>0</v>
      </c>
      <c r="AD958" s="155">
        <v>0</v>
      </c>
      <c r="AE958" s="155">
        <v>0</v>
      </c>
      <c r="AF958" s="155">
        <v>0</v>
      </c>
      <c r="AG958" s="159"/>
    </row>
    <row r="959" spans="1:33" ht="12.6" customHeight="1" x14ac:dyDescent="0.25">
      <c r="A959" s="104">
        <v>3517</v>
      </c>
      <c r="B959" s="102">
        <v>3517239231</v>
      </c>
      <c r="C959" s="103" t="s">
        <v>559</v>
      </c>
      <c r="D959" s="104">
        <v>239</v>
      </c>
      <c r="E959" s="103" t="s">
        <v>271</v>
      </c>
      <c r="F959" s="104">
        <v>231</v>
      </c>
      <c r="G959" s="161" t="s">
        <v>263</v>
      </c>
      <c r="H959" s="152"/>
      <c r="I959" s="153">
        <v>13575</v>
      </c>
      <c r="J959" s="153">
        <v>3254</v>
      </c>
      <c r="K959" s="153">
        <v>0</v>
      </c>
      <c r="L959" s="153">
        <v>937.65</v>
      </c>
      <c r="M959" s="153">
        <v>17766.650000000001</v>
      </c>
      <c r="N959" s="152"/>
      <c r="O959" s="154">
        <v>9</v>
      </c>
      <c r="P959" s="155">
        <v>150516</v>
      </c>
      <c r="Q959" s="155">
        <v>0</v>
      </c>
      <c r="R959" s="155">
        <v>0</v>
      </c>
      <c r="S959" s="155">
        <v>8388</v>
      </c>
      <c r="T959" s="112">
        <v>158913</v>
      </c>
      <c r="U959" s="156"/>
      <c r="V959" s="157">
        <v>5.590062111801241E-2</v>
      </c>
      <c r="W959" s="155">
        <v>0</v>
      </c>
      <c r="X959" s="155">
        <v>0.09</v>
      </c>
      <c r="Y959" s="155">
        <v>1.73901932354836E-2</v>
      </c>
      <c r="Z959" s="155">
        <v>0</v>
      </c>
      <c r="AA959" s="158"/>
      <c r="AB959" s="157">
        <v>0</v>
      </c>
      <c r="AC959" s="157">
        <v>0</v>
      </c>
      <c r="AD959" s="155">
        <v>0</v>
      </c>
      <c r="AE959" s="155">
        <v>0</v>
      </c>
      <c r="AF959" s="155">
        <v>0</v>
      </c>
      <c r="AG959" s="159"/>
    </row>
    <row r="960" spans="1:33" ht="12.6" customHeight="1" x14ac:dyDescent="0.25">
      <c r="A960" s="104">
        <v>3517</v>
      </c>
      <c r="B960" s="102">
        <v>3517239239</v>
      </c>
      <c r="C960" s="103" t="s">
        <v>559</v>
      </c>
      <c r="D960" s="104">
        <v>239</v>
      </c>
      <c r="E960" s="103" t="s">
        <v>271</v>
      </c>
      <c r="F960" s="104">
        <v>239</v>
      </c>
      <c r="G960" s="161" t="s">
        <v>271</v>
      </c>
      <c r="H960" s="152"/>
      <c r="I960" s="153">
        <v>13698</v>
      </c>
      <c r="J960" s="153">
        <v>5888</v>
      </c>
      <c r="K960" s="153">
        <v>0</v>
      </c>
      <c r="L960" s="153">
        <v>937.65</v>
      </c>
      <c r="M960" s="153">
        <v>20523.650000000001</v>
      </c>
      <c r="N960" s="152"/>
      <c r="O960" s="154">
        <v>88</v>
      </c>
      <c r="P960" s="155">
        <v>1712832</v>
      </c>
      <c r="Q960" s="155">
        <v>0</v>
      </c>
      <c r="R960" s="155">
        <v>0</v>
      </c>
      <c r="S960" s="155">
        <v>82016</v>
      </c>
      <c r="T960" s="112">
        <v>1794936</v>
      </c>
      <c r="U960" s="156"/>
      <c r="V960" s="157">
        <v>0.54658385093167772</v>
      </c>
      <c r="W960" s="155">
        <v>0</v>
      </c>
      <c r="X960" s="155">
        <v>0.09</v>
      </c>
      <c r="Y960" s="155">
        <v>6.2934485633281287E-2</v>
      </c>
      <c r="Z960" s="155">
        <v>0</v>
      </c>
      <c r="AA960" s="158"/>
      <c r="AB960" s="157">
        <v>0</v>
      </c>
      <c r="AC960" s="157">
        <v>0</v>
      </c>
      <c r="AD960" s="155">
        <v>0</v>
      </c>
      <c r="AE960" s="155">
        <v>0</v>
      </c>
      <c r="AF960" s="155">
        <v>0</v>
      </c>
      <c r="AG960" s="159"/>
    </row>
    <row r="961" spans="1:33" ht="12.6" customHeight="1" x14ac:dyDescent="0.25">
      <c r="A961" s="104">
        <v>3517</v>
      </c>
      <c r="B961" s="102">
        <v>3517239243</v>
      </c>
      <c r="C961" s="103" t="s">
        <v>559</v>
      </c>
      <c r="D961" s="104">
        <v>239</v>
      </c>
      <c r="E961" s="103" t="s">
        <v>271</v>
      </c>
      <c r="F961" s="104">
        <v>243</v>
      </c>
      <c r="G961" s="161" t="s">
        <v>275</v>
      </c>
      <c r="H961" s="152"/>
      <c r="I961" s="153">
        <v>10869</v>
      </c>
      <c r="J961" s="153">
        <v>2569</v>
      </c>
      <c r="K961" s="153">
        <v>0</v>
      </c>
      <c r="L961" s="153">
        <v>937.65</v>
      </c>
      <c r="M961" s="153">
        <v>14375.65</v>
      </c>
      <c r="N961" s="152"/>
      <c r="O961" s="154">
        <v>1</v>
      </c>
      <c r="P961" s="155">
        <v>13355</v>
      </c>
      <c r="Q961" s="155">
        <v>0</v>
      </c>
      <c r="R961" s="155">
        <v>0</v>
      </c>
      <c r="S961" s="155">
        <v>932</v>
      </c>
      <c r="T961" s="112">
        <v>14288</v>
      </c>
      <c r="U961" s="156"/>
      <c r="V961" s="157">
        <v>6.2111801242236021E-3</v>
      </c>
      <c r="W961" s="155">
        <v>0</v>
      </c>
      <c r="X961" s="155">
        <v>0.09</v>
      </c>
      <c r="Y961" s="155">
        <v>5.231940623182595E-3</v>
      </c>
      <c r="Z961" s="155">
        <v>0</v>
      </c>
      <c r="AA961" s="158"/>
      <c r="AB961" s="157">
        <v>0</v>
      </c>
      <c r="AC961" s="157">
        <v>0</v>
      </c>
      <c r="AD961" s="155">
        <v>0</v>
      </c>
      <c r="AE961" s="155">
        <v>0</v>
      </c>
      <c r="AF961" s="155">
        <v>0</v>
      </c>
      <c r="AG961" s="159"/>
    </row>
    <row r="962" spans="1:33" ht="12.6" customHeight="1" x14ac:dyDescent="0.25">
      <c r="A962" s="104">
        <v>3517</v>
      </c>
      <c r="B962" s="102">
        <v>3517239261</v>
      </c>
      <c r="C962" s="103" t="s">
        <v>559</v>
      </c>
      <c r="D962" s="104">
        <v>239</v>
      </c>
      <c r="E962" s="103" t="s">
        <v>271</v>
      </c>
      <c r="F962" s="104">
        <v>261</v>
      </c>
      <c r="G962" s="161" t="s">
        <v>293</v>
      </c>
      <c r="H962" s="152"/>
      <c r="I962" s="153">
        <v>10552.056897596538</v>
      </c>
      <c r="J962" s="153">
        <v>6738</v>
      </c>
      <c r="K962" s="153">
        <v>0</v>
      </c>
      <c r="L962" s="153">
        <v>937.65</v>
      </c>
      <c r="M962" s="153">
        <v>18227.706897596538</v>
      </c>
      <c r="N962" s="152"/>
      <c r="O962" s="154">
        <v>2</v>
      </c>
      <c r="P962" s="155">
        <v>34366</v>
      </c>
      <c r="Q962" s="155">
        <v>0</v>
      </c>
      <c r="R962" s="155">
        <v>0</v>
      </c>
      <c r="S962" s="155">
        <v>1864</v>
      </c>
      <c r="T962" s="112">
        <v>36232</v>
      </c>
      <c r="U962" s="156"/>
      <c r="V962" s="157">
        <v>1.2422360248447204E-2</v>
      </c>
      <c r="W962" s="155">
        <v>0</v>
      </c>
      <c r="X962" s="155">
        <v>0.09</v>
      </c>
      <c r="Y962" s="155">
        <v>8.1589210900920625E-2</v>
      </c>
      <c r="Z962" s="155">
        <v>0</v>
      </c>
      <c r="AA962" s="158"/>
      <c r="AB962" s="157">
        <v>0</v>
      </c>
      <c r="AC962" s="157">
        <v>0</v>
      </c>
      <c r="AD962" s="155">
        <v>0</v>
      </c>
      <c r="AE962" s="155">
        <v>0</v>
      </c>
      <c r="AF962" s="155">
        <v>0</v>
      </c>
      <c r="AG962" s="159"/>
    </row>
    <row r="963" spans="1:33" ht="12.6" customHeight="1" x14ac:dyDescent="0.25">
      <c r="A963" s="104">
        <v>3517</v>
      </c>
      <c r="B963" s="102">
        <v>3517239293</v>
      </c>
      <c r="C963" s="103" t="s">
        <v>559</v>
      </c>
      <c r="D963" s="104">
        <v>239</v>
      </c>
      <c r="E963" s="103" t="s">
        <v>271</v>
      </c>
      <c r="F963" s="104">
        <v>293</v>
      </c>
      <c r="G963" s="161" t="s">
        <v>325</v>
      </c>
      <c r="H963" s="152"/>
      <c r="I963" s="153">
        <v>14027</v>
      </c>
      <c r="J963" s="153">
        <v>844</v>
      </c>
      <c r="K963" s="153">
        <v>0</v>
      </c>
      <c r="L963" s="153">
        <v>937.65</v>
      </c>
      <c r="M963" s="153">
        <v>15808.65</v>
      </c>
      <c r="N963" s="152"/>
      <c r="O963" s="154">
        <v>3</v>
      </c>
      <c r="P963" s="155">
        <v>44337</v>
      </c>
      <c r="Q963" s="155">
        <v>0</v>
      </c>
      <c r="R963" s="155">
        <v>0</v>
      </c>
      <c r="S963" s="155">
        <v>2796</v>
      </c>
      <c r="T963" s="112">
        <v>47136</v>
      </c>
      <c r="U963" s="156"/>
      <c r="V963" s="157">
        <v>1.8633540372670808E-2</v>
      </c>
      <c r="W963" s="155">
        <v>0</v>
      </c>
      <c r="X963" s="155">
        <v>0.09</v>
      </c>
      <c r="Y963" s="155">
        <v>7.9585368383968073E-3</v>
      </c>
      <c r="Z963" s="155">
        <v>0</v>
      </c>
      <c r="AA963" s="158"/>
      <c r="AB963" s="157">
        <v>0</v>
      </c>
      <c r="AC963" s="157">
        <v>0</v>
      </c>
      <c r="AD963" s="155">
        <v>0</v>
      </c>
      <c r="AE963" s="155">
        <v>0</v>
      </c>
      <c r="AF963" s="155">
        <v>0</v>
      </c>
      <c r="AG963" s="159"/>
    </row>
    <row r="964" spans="1:33" ht="12.6" customHeight="1" x14ac:dyDescent="0.25">
      <c r="A964" s="104">
        <v>3517</v>
      </c>
      <c r="B964" s="102">
        <v>3517239310</v>
      </c>
      <c r="C964" s="103" t="s">
        <v>559</v>
      </c>
      <c r="D964" s="104">
        <v>239</v>
      </c>
      <c r="E964" s="103" t="s">
        <v>271</v>
      </c>
      <c r="F964" s="104">
        <v>310</v>
      </c>
      <c r="G964" s="161" t="s">
        <v>342</v>
      </c>
      <c r="H964" s="152"/>
      <c r="I964" s="153">
        <v>14421</v>
      </c>
      <c r="J964" s="153">
        <v>3728</v>
      </c>
      <c r="K964" s="153">
        <v>0</v>
      </c>
      <c r="L964" s="153">
        <v>937.65</v>
      </c>
      <c r="M964" s="153">
        <v>19086.650000000001</v>
      </c>
      <c r="N964" s="152"/>
      <c r="O964" s="154">
        <v>14</v>
      </c>
      <c r="P964" s="155">
        <v>252504</v>
      </c>
      <c r="Q964" s="155">
        <v>0</v>
      </c>
      <c r="R964" s="155">
        <v>0</v>
      </c>
      <c r="S964" s="155">
        <v>13048</v>
      </c>
      <c r="T964" s="112">
        <v>265566</v>
      </c>
      <c r="U964" s="156"/>
      <c r="V964" s="157">
        <v>8.6956521739130418E-2</v>
      </c>
      <c r="W964" s="155">
        <v>0</v>
      </c>
      <c r="X964" s="155">
        <v>0.09</v>
      </c>
      <c r="Y964" s="155">
        <v>3.4111638264433676E-2</v>
      </c>
      <c r="Z964" s="155">
        <v>0</v>
      </c>
      <c r="AA964" s="158"/>
      <c r="AB964" s="157">
        <v>0</v>
      </c>
      <c r="AC964" s="157">
        <v>0</v>
      </c>
      <c r="AD964" s="155">
        <v>0</v>
      </c>
      <c r="AE964" s="155">
        <v>0</v>
      </c>
      <c r="AF964" s="155">
        <v>0</v>
      </c>
      <c r="AG964" s="159"/>
    </row>
    <row r="965" spans="1:33" ht="12.6" customHeight="1" x14ac:dyDescent="0.25">
      <c r="A965" s="104">
        <v>3517</v>
      </c>
      <c r="B965" s="102">
        <v>3517239336</v>
      </c>
      <c r="C965" s="103" t="s">
        <v>559</v>
      </c>
      <c r="D965" s="104">
        <v>239</v>
      </c>
      <c r="E965" s="103" t="s">
        <v>271</v>
      </c>
      <c r="F965" s="104">
        <v>336</v>
      </c>
      <c r="G965" s="161" t="s">
        <v>368</v>
      </c>
      <c r="H965" s="152"/>
      <c r="I965" s="153">
        <v>15606</v>
      </c>
      <c r="J965" s="153">
        <v>5216</v>
      </c>
      <c r="K965" s="153">
        <v>0</v>
      </c>
      <c r="L965" s="153">
        <v>937.65</v>
      </c>
      <c r="M965" s="153">
        <v>21759.65</v>
      </c>
      <c r="N965" s="152"/>
      <c r="O965" s="154">
        <v>1</v>
      </c>
      <c r="P965" s="155">
        <v>20693</v>
      </c>
      <c r="Q965" s="155">
        <v>0</v>
      </c>
      <c r="R965" s="155">
        <v>0</v>
      </c>
      <c r="S965" s="155">
        <v>932</v>
      </c>
      <c r="T965" s="112">
        <v>21626</v>
      </c>
      <c r="U965" s="156"/>
      <c r="V965" s="157">
        <v>6.2111801242236021E-3</v>
      </c>
      <c r="W965" s="155">
        <v>0</v>
      </c>
      <c r="X965" s="155">
        <v>0.09</v>
      </c>
      <c r="Y965" s="155">
        <v>4.1906779458009684E-2</v>
      </c>
      <c r="Z965" s="155">
        <v>0</v>
      </c>
      <c r="AA965" s="158"/>
      <c r="AB965" s="157">
        <v>0</v>
      </c>
      <c r="AC965" s="157">
        <v>0</v>
      </c>
      <c r="AD965" s="155">
        <v>0</v>
      </c>
      <c r="AE965" s="155">
        <v>0</v>
      </c>
      <c r="AF965" s="155">
        <v>0</v>
      </c>
      <c r="AG965" s="159"/>
    </row>
    <row r="966" spans="1:33" ht="12.6" customHeight="1" x14ac:dyDescent="0.25">
      <c r="A966" s="104">
        <v>3517</v>
      </c>
      <c r="B966" s="102">
        <v>3517239625</v>
      </c>
      <c r="C966" s="103" t="s">
        <v>559</v>
      </c>
      <c r="D966" s="104">
        <v>239</v>
      </c>
      <c r="E966" s="103" t="s">
        <v>271</v>
      </c>
      <c r="F966" s="104">
        <v>625</v>
      </c>
      <c r="G966" s="161" t="s">
        <v>395</v>
      </c>
      <c r="H966" s="152"/>
      <c r="I966" s="153">
        <v>10869</v>
      </c>
      <c r="J966" s="153">
        <v>1501</v>
      </c>
      <c r="K966" s="153">
        <v>0</v>
      </c>
      <c r="L966" s="153">
        <v>937.65</v>
      </c>
      <c r="M966" s="153">
        <v>13307.65</v>
      </c>
      <c r="N966" s="152"/>
      <c r="O966" s="154">
        <v>1</v>
      </c>
      <c r="P966" s="155">
        <v>12293</v>
      </c>
      <c r="Q966" s="155">
        <v>0</v>
      </c>
      <c r="R966" s="155">
        <v>0</v>
      </c>
      <c r="S966" s="155">
        <v>932</v>
      </c>
      <c r="T966" s="112">
        <v>13226</v>
      </c>
      <c r="U966" s="156"/>
      <c r="V966" s="157">
        <v>6.2111801242236021E-3</v>
      </c>
      <c r="W966" s="155">
        <v>0</v>
      </c>
      <c r="X966" s="155">
        <v>0.09</v>
      </c>
      <c r="Y966" s="155">
        <v>5.7477521759411706E-3</v>
      </c>
      <c r="Z966" s="155">
        <v>0</v>
      </c>
      <c r="AA966" s="158"/>
      <c r="AB966" s="157">
        <v>0</v>
      </c>
      <c r="AC966" s="157">
        <v>0</v>
      </c>
      <c r="AD966" s="155">
        <v>0</v>
      </c>
      <c r="AE966" s="155">
        <v>0</v>
      </c>
      <c r="AF966" s="155">
        <v>0</v>
      </c>
      <c r="AG966" s="159"/>
    </row>
    <row r="967" spans="1:33" ht="12.6" customHeight="1" x14ac:dyDescent="0.25">
      <c r="A967" s="104">
        <v>3517</v>
      </c>
      <c r="B967" s="102">
        <v>3517239665</v>
      </c>
      <c r="C967" s="103" t="s">
        <v>559</v>
      </c>
      <c r="D967" s="104">
        <v>239</v>
      </c>
      <c r="E967" s="103" t="s">
        <v>271</v>
      </c>
      <c r="F967" s="104">
        <v>665</v>
      </c>
      <c r="G967" s="161" t="s">
        <v>405</v>
      </c>
      <c r="H967" s="152"/>
      <c r="I967" s="153">
        <v>10525.424922197219</v>
      </c>
      <c r="J967" s="153">
        <v>1878</v>
      </c>
      <c r="K967" s="153">
        <v>0</v>
      </c>
      <c r="L967" s="153">
        <v>937.65</v>
      </c>
      <c r="M967" s="153">
        <v>13341.074922197218</v>
      </c>
      <c r="N967" s="152"/>
      <c r="O967" s="154">
        <v>1</v>
      </c>
      <c r="P967" s="155">
        <v>12326</v>
      </c>
      <c r="Q967" s="155">
        <v>0</v>
      </c>
      <c r="R967" s="155">
        <v>0</v>
      </c>
      <c r="S967" s="155">
        <v>932</v>
      </c>
      <c r="T967" s="112">
        <v>13259</v>
      </c>
      <c r="U967" s="156"/>
      <c r="V967" s="157">
        <v>6.2111801242236021E-3</v>
      </c>
      <c r="W967" s="155">
        <v>0</v>
      </c>
      <c r="X967" s="155">
        <v>0.09</v>
      </c>
      <c r="Y967" s="155">
        <v>4.6530093056960471E-3</v>
      </c>
      <c r="Z967" s="155">
        <v>0</v>
      </c>
      <c r="AA967" s="158"/>
      <c r="AB967" s="157">
        <v>0</v>
      </c>
      <c r="AC967" s="157">
        <v>0</v>
      </c>
      <c r="AD967" s="155">
        <v>0</v>
      </c>
      <c r="AE967" s="155">
        <v>0</v>
      </c>
      <c r="AF967" s="155">
        <v>0</v>
      </c>
      <c r="AG967" s="159"/>
    </row>
    <row r="968" spans="1:33" ht="12.6" customHeight="1" x14ac:dyDescent="0.25">
      <c r="A968" s="104">
        <v>3517</v>
      </c>
      <c r="B968" s="102">
        <v>3517239740</v>
      </c>
      <c r="C968" s="103" t="s">
        <v>559</v>
      </c>
      <c r="D968" s="104">
        <v>239</v>
      </c>
      <c r="E968" s="103" t="s">
        <v>271</v>
      </c>
      <c r="F968" s="104">
        <v>740</v>
      </c>
      <c r="G968" s="161" t="s">
        <v>428</v>
      </c>
      <c r="H968" s="152"/>
      <c r="I968" s="153">
        <v>10869</v>
      </c>
      <c r="J968" s="153">
        <v>5272</v>
      </c>
      <c r="K968" s="153">
        <v>0</v>
      </c>
      <c r="L968" s="153">
        <v>937.65</v>
      </c>
      <c r="M968" s="153">
        <v>17078.650000000001</v>
      </c>
      <c r="N968" s="152"/>
      <c r="O968" s="154">
        <v>1</v>
      </c>
      <c r="P968" s="155">
        <v>16041</v>
      </c>
      <c r="Q968" s="155">
        <v>0</v>
      </c>
      <c r="R968" s="155">
        <v>0</v>
      </c>
      <c r="S968" s="155">
        <v>932</v>
      </c>
      <c r="T968" s="112">
        <v>16974</v>
      </c>
      <c r="U968" s="156"/>
      <c r="V968" s="157">
        <v>6.2111801242236021E-3</v>
      </c>
      <c r="W968" s="155">
        <v>0</v>
      </c>
      <c r="X968" s="155">
        <v>0.09</v>
      </c>
      <c r="Y968" s="155">
        <v>2.6851277989410017E-3</v>
      </c>
      <c r="Z968" s="155">
        <v>0</v>
      </c>
      <c r="AA968" s="158"/>
      <c r="AB968" s="157">
        <v>0</v>
      </c>
      <c r="AC968" s="157">
        <v>0</v>
      </c>
      <c r="AD968" s="155">
        <v>0</v>
      </c>
      <c r="AE968" s="155">
        <v>0</v>
      </c>
      <c r="AF968" s="155">
        <v>0</v>
      </c>
      <c r="AG968" s="159"/>
    </row>
    <row r="969" spans="1:33" ht="12.6" customHeight="1" x14ac:dyDescent="0.25">
      <c r="A969" s="104">
        <v>3517</v>
      </c>
      <c r="B969" s="102">
        <v>3517239760</v>
      </c>
      <c r="C969" s="103" t="s">
        <v>559</v>
      </c>
      <c r="D969" s="104">
        <v>239</v>
      </c>
      <c r="E969" s="103" t="s">
        <v>271</v>
      </c>
      <c r="F969" s="104">
        <v>760</v>
      </c>
      <c r="G969" s="161" t="s">
        <v>433</v>
      </c>
      <c r="H969" s="152"/>
      <c r="I969" s="153">
        <v>13500</v>
      </c>
      <c r="J969" s="153">
        <v>3475</v>
      </c>
      <c r="K969" s="153">
        <v>0</v>
      </c>
      <c r="L969" s="153">
        <v>937.65</v>
      </c>
      <c r="M969" s="153">
        <v>17912.650000000001</v>
      </c>
      <c r="N969" s="152"/>
      <c r="O969" s="154">
        <v>9</v>
      </c>
      <c r="P969" s="155">
        <v>151830</v>
      </c>
      <c r="Q969" s="155">
        <v>0</v>
      </c>
      <c r="R969" s="155">
        <v>0</v>
      </c>
      <c r="S969" s="155">
        <v>8388</v>
      </c>
      <c r="T969" s="112">
        <v>160227</v>
      </c>
      <c r="U969" s="156"/>
      <c r="V969" s="157">
        <v>5.590062111801241E-2</v>
      </c>
      <c r="W969" s="155">
        <v>0</v>
      </c>
      <c r="X969" s="155">
        <v>0.09</v>
      </c>
      <c r="Y969" s="155">
        <v>3.2318369097065758E-2</v>
      </c>
      <c r="Z969" s="155">
        <v>0</v>
      </c>
      <c r="AA969" s="158"/>
      <c r="AB969" s="157">
        <v>0</v>
      </c>
      <c r="AC969" s="157">
        <v>0</v>
      </c>
      <c r="AD969" s="155">
        <v>0</v>
      </c>
      <c r="AE969" s="155">
        <v>0</v>
      </c>
      <c r="AF969" s="155">
        <v>0</v>
      </c>
      <c r="AG969" s="159"/>
    </row>
    <row r="970" spans="1:33" ht="12.6" customHeight="1" x14ac:dyDescent="0.25">
      <c r="A970" s="104">
        <v>3517</v>
      </c>
      <c r="B970" s="102">
        <v>3517239780</v>
      </c>
      <c r="C970" s="103" t="s">
        <v>559</v>
      </c>
      <c r="D970" s="104">
        <v>239</v>
      </c>
      <c r="E970" s="103" t="s">
        <v>271</v>
      </c>
      <c r="F970" s="104">
        <v>780</v>
      </c>
      <c r="G970" s="161" t="s">
        <v>443</v>
      </c>
      <c r="H970" s="152"/>
      <c r="I970" s="153">
        <v>15606</v>
      </c>
      <c r="J970" s="153">
        <v>3132</v>
      </c>
      <c r="K970" s="153">
        <v>0</v>
      </c>
      <c r="L970" s="153">
        <v>937.65</v>
      </c>
      <c r="M970" s="153">
        <v>19675.650000000001</v>
      </c>
      <c r="N970" s="152"/>
      <c r="O970" s="154">
        <v>3</v>
      </c>
      <c r="P970" s="155">
        <v>55866</v>
      </c>
      <c r="Q970" s="155">
        <v>0</v>
      </c>
      <c r="R970" s="155">
        <v>0</v>
      </c>
      <c r="S970" s="155">
        <v>2796</v>
      </c>
      <c r="T970" s="112">
        <v>58665</v>
      </c>
      <c r="U970" s="156"/>
      <c r="V970" s="157">
        <v>1.8633540372670808E-2</v>
      </c>
      <c r="W970" s="155">
        <v>0</v>
      </c>
      <c r="X970" s="155">
        <v>0.09</v>
      </c>
      <c r="Y970" s="155">
        <v>1.3015199757100769E-2</v>
      </c>
      <c r="Z970" s="155">
        <v>0</v>
      </c>
      <c r="AA970" s="158"/>
      <c r="AB970" s="157">
        <v>0</v>
      </c>
      <c r="AC970" s="157">
        <v>0</v>
      </c>
      <c r="AD970" s="155">
        <v>0</v>
      </c>
      <c r="AE970" s="155">
        <v>0</v>
      </c>
      <c r="AF970" s="155">
        <v>0</v>
      </c>
      <c r="AG970" s="159"/>
    </row>
    <row r="971" spans="1:33" ht="12.6" customHeight="1" x14ac:dyDescent="0.25">
      <c r="A971" s="104">
        <v>3518</v>
      </c>
      <c r="B971" s="102">
        <v>3518149128</v>
      </c>
      <c r="C971" s="103" t="s">
        <v>560</v>
      </c>
      <c r="D971" s="104">
        <v>149</v>
      </c>
      <c r="E971" s="103" t="s">
        <v>181</v>
      </c>
      <c r="F971" s="104">
        <v>128</v>
      </c>
      <c r="G971" s="161" t="s">
        <v>160</v>
      </c>
      <c r="H971" s="152"/>
      <c r="I971" s="153">
        <v>15145</v>
      </c>
      <c r="J971" s="153">
        <v>1102</v>
      </c>
      <c r="K971" s="153">
        <v>0</v>
      </c>
      <c r="L971" s="153">
        <v>937.65</v>
      </c>
      <c r="M971" s="153">
        <v>17184.650000000001</v>
      </c>
      <c r="N971" s="152"/>
      <c r="O971" s="154">
        <v>8</v>
      </c>
      <c r="P971" s="155">
        <v>129976</v>
      </c>
      <c r="Q971" s="155">
        <v>0</v>
      </c>
      <c r="R971" s="155">
        <v>0</v>
      </c>
      <c r="S971" s="155">
        <v>7504</v>
      </c>
      <c r="T971" s="112">
        <v>137488</v>
      </c>
      <c r="U971" s="156"/>
      <c r="V971" s="157">
        <v>0</v>
      </c>
      <c r="W971" s="155">
        <v>0</v>
      </c>
      <c r="X971" s="155">
        <v>0.09</v>
      </c>
      <c r="Y971" s="155">
        <v>3.6120867349133799E-2</v>
      </c>
      <c r="Z971" s="155">
        <v>0</v>
      </c>
      <c r="AA971" s="158"/>
      <c r="AB971" s="157">
        <v>0</v>
      </c>
      <c r="AC971" s="157">
        <v>0</v>
      </c>
      <c r="AD971" s="155">
        <v>0</v>
      </c>
      <c r="AE971" s="155">
        <v>0</v>
      </c>
      <c r="AF971" s="155">
        <v>0</v>
      </c>
      <c r="AG971" s="159"/>
    </row>
    <row r="972" spans="1:33" ht="12.6" customHeight="1" x14ac:dyDescent="0.25">
      <c r="A972" s="104">
        <v>3518</v>
      </c>
      <c r="B972" s="102">
        <v>3518149149</v>
      </c>
      <c r="C972" s="103" t="s">
        <v>560</v>
      </c>
      <c r="D972" s="104">
        <v>149</v>
      </c>
      <c r="E972" s="103" t="s">
        <v>181</v>
      </c>
      <c r="F972" s="104">
        <v>149</v>
      </c>
      <c r="G972" s="161" t="s">
        <v>181</v>
      </c>
      <c r="H972" s="152"/>
      <c r="I972" s="153">
        <v>14224</v>
      </c>
      <c r="J972" s="153">
        <v>12</v>
      </c>
      <c r="K972" s="153">
        <v>0</v>
      </c>
      <c r="L972" s="153">
        <v>937.65</v>
      </c>
      <c r="M972" s="153">
        <v>15173.65</v>
      </c>
      <c r="N972" s="152"/>
      <c r="O972" s="154">
        <v>109</v>
      </c>
      <c r="P972" s="155">
        <v>1551724</v>
      </c>
      <c r="Q972" s="155">
        <v>0</v>
      </c>
      <c r="R972" s="155">
        <v>0</v>
      </c>
      <c r="S972" s="155">
        <v>102242</v>
      </c>
      <c r="T972" s="112">
        <v>1654075</v>
      </c>
      <c r="U972" s="156"/>
      <c r="V972" s="157">
        <v>0</v>
      </c>
      <c r="W972" s="155">
        <v>0</v>
      </c>
      <c r="X972" s="155">
        <v>0.09</v>
      </c>
      <c r="Y972" s="155">
        <v>0.11633765704967486</v>
      </c>
      <c r="Z972" s="155">
        <v>0</v>
      </c>
      <c r="AA972" s="158"/>
      <c r="AB972" s="157">
        <v>0</v>
      </c>
      <c r="AC972" s="157">
        <v>0</v>
      </c>
      <c r="AD972" s="155">
        <v>0</v>
      </c>
      <c r="AE972" s="155">
        <v>0</v>
      </c>
      <c r="AF972" s="155">
        <v>0</v>
      </c>
      <c r="AG972" s="159"/>
    </row>
    <row r="973" spans="1:33" s="59" customFormat="1" ht="14.1" customHeight="1" x14ac:dyDescent="0.25">
      <c r="A973" s="160">
        <v>3518</v>
      </c>
      <c r="B973" s="102">
        <v>3518149160</v>
      </c>
      <c r="C973" s="103" t="s">
        <v>560</v>
      </c>
      <c r="D973" s="104">
        <v>149</v>
      </c>
      <c r="E973" s="103" t="s">
        <v>181</v>
      </c>
      <c r="F973" s="104">
        <v>160</v>
      </c>
      <c r="G973" s="161" t="s">
        <v>192</v>
      </c>
      <c r="H973" s="152"/>
      <c r="I973" s="153">
        <v>15309</v>
      </c>
      <c r="J973" s="153">
        <v>153</v>
      </c>
      <c r="K973" s="153">
        <v>0</v>
      </c>
      <c r="L973" s="153">
        <v>937.65</v>
      </c>
      <c r="M973" s="153">
        <v>16399.650000000001</v>
      </c>
      <c r="N973" s="152"/>
      <c r="O973" s="154">
        <v>2</v>
      </c>
      <c r="P973" s="155">
        <v>30924</v>
      </c>
      <c r="Q973" s="155">
        <v>0</v>
      </c>
      <c r="R973" s="155">
        <v>0</v>
      </c>
      <c r="S973" s="155">
        <v>1876</v>
      </c>
      <c r="T973" s="112">
        <v>32802</v>
      </c>
      <c r="U973" s="156"/>
      <c r="V973" s="157">
        <v>0</v>
      </c>
      <c r="W973" s="155">
        <v>0</v>
      </c>
      <c r="X973" s="155">
        <v>0.09</v>
      </c>
      <c r="Y973" s="155">
        <v>0.11299395363348438</v>
      </c>
      <c r="Z973" s="155">
        <v>0</v>
      </c>
      <c r="AA973" s="158"/>
      <c r="AB973" s="157">
        <v>0</v>
      </c>
      <c r="AC973" s="157">
        <v>0</v>
      </c>
      <c r="AD973" s="155">
        <v>0</v>
      </c>
      <c r="AE973" s="155">
        <v>0</v>
      </c>
      <c r="AF973" s="155">
        <v>0</v>
      </c>
      <c r="AG973" s="159"/>
    </row>
    <row r="974" spans="1:33" s="59" customFormat="1" ht="15" x14ac:dyDescent="0.25">
      <c r="A974" s="160">
        <v>3518</v>
      </c>
      <c r="B974" s="102">
        <v>3518149165</v>
      </c>
      <c r="C974" s="103" t="s">
        <v>560</v>
      </c>
      <c r="D974" s="104">
        <v>149</v>
      </c>
      <c r="E974" s="103" t="s">
        <v>181</v>
      </c>
      <c r="F974" s="104">
        <v>165</v>
      </c>
      <c r="G974" s="161" t="s">
        <v>197</v>
      </c>
      <c r="H974" s="152"/>
      <c r="I974" s="153">
        <v>12758.148772361686</v>
      </c>
      <c r="J974" s="153">
        <v>250</v>
      </c>
      <c r="K974" s="153">
        <v>0</v>
      </c>
      <c r="L974" s="153">
        <v>937.65</v>
      </c>
      <c r="M974" s="153">
        <v>13945.798772361686</v>
      </c>
      <c r="N974" s="152"/>
      <c r="O974" s="154">
        <v>1</v>
      </c>
      <c r="P974" s="155">
        <v>13008</v>
      </c>
      <c r="Q974" s="155">
        <v>0</v>
      </c>
      <c r="R974" s="155">
        <v>0</v>
      </c>
      <c r="S974" s="155">
        <v>938</v>
      </c>
      <c r="T974" s="112">
        <v>13947</v>
      </c>
      <c r="U974" s="156"/>
      <c r="V974" s="157">
        <v>0</v>
      </c>
      <c r="W974" s="155">
        <v>0</v>
      </c>
      <c r="X974" s="155">
        <v>0.09</v>
      </c>
      <c r="Y974" s="155">
        <v>0.10084258620050031</v>
      </c>
      <c r="Z974" s="155">
        <v>0</v>
      </c>
      <c r="AA974" s="158"/>
      <c r="AB974" s="157">
        <v>0</v>
      </c>
      <c r="AC974" s="157">
        <v>0</v>
      </c>
      <c r="AD974" s="155">
        <v>0</v>
      </c>
      <c r="AE974" s="155">
        <v>0</v>
      </c>
      <c r="AF974" s="155">
        <v>0</v>
      </c>
      <c r="AG974" s="159"/>
    </row>
    <row r="975" spans="1:33" s="59" customFormat="1" ht="15" x14ac:dyDescent="0.25">
      <c r="A975" s="160">
        <v>3518</v>
      </c>
      <c r="B975" s="102">
        <v>3518149181</v>
      </c>
      <c r="C975" s="103" t="s">
        <v>560</v>
      </c>
      <c r="D975" s="104">
        <v>149</v>
      </c>
      <c r="E975" s="103" t="s">
        <v>181</v>
      </c>
      <c r="F975" s="104">
        <v>181</v>
      </c>
      <c r="G975" s="161" t="s">
        <v>213</v>
      </c>
      <c r="H975" s="152"/>
      <c r="I975" s="153">
        <v>13315</v>
      </c>
      <c r="J975" s="153">
        <v>559</v>
      </c>
      <c r="K975" s="153">
        <v>0</v>
      </c>
      <c r="L975" s="153">
        <v>937.65</v>
      </c>
      <c r="M975" s="153">
        <v>14811.65</v>
      </c>
      <c r="N975" s="152"/>
      <c r="O975" s="154">
        <v>4</v>
      </c>
      <c r="P975" s="155">
        <v>55496</v>
      </c>
      <c r="Q975" s="155">
        <v>0</v>
      </c>
      <c r="R975" s="155">
        <v>0</v>
      </c>
      <c r="S975" s="155">
        <v>3752</v>
      </c>
      <c r="T975" s="112">
        <v>59252</v>
      </c>
      <c r="U975" s="156"/>
      <c r="V975" s="157">
        <v>0</v>
      </c>
      <c r="W975" s="155">
        <v>0</v>
      </c>
      <c r="X975" s="155">
        <v>0.09</v>
      </c>
      <c r="Y975" s="155">
        <v>1.7767930701945239E-2</v>
      </c>
      <c r="Z975" s="155">
        <v>0</v>
      </c>
      <c r="AA975" s="158"/>
      <c r="AB975" s="157">
        <v>0</v>
      </c>
      <c r="AC975" s="157">
        <v>0</v>
      </c>
      <c r="AD975" s="155">
        <v>0</v>
      </c>
      <c r="AE975" s="155">
        <v>0</v>
      </c>
      <c r="AF975" s="155">
        <v>0</v>
      </c>
      <c r="AG975" s="159"/>
    </row>
    <row r="976" spans="1:33" s="59" customFormat="1" ht="8.4499999999999993" customHeight="1" x14ac:dyDescent="0.25">
      <c r="A976" s="160"/>
      <c r="B976" s="102"/>
      <c r="C976" s="103"/>
      <c r="D976" s="104"/>
      <c r="E976" s="103"/>
      <c r="F976" s="104"/>
      <c r="G976" s="161"/>
      <c r="H976" s="152"/>
      <c r="I976" s="162"/>
      <c r="J976" s="162"/>
      <c r="K976" s="162"/>
      <c r="L976" s="162"/>
      <c r="M976" s="162"/>
      <c r="N976" s="152"/>
      <c r="O976" s="154"/>
      <c r="P976" s="155"/>
      <c r="Q976" s="155"/>
      <c r="R976" s="155"/>
      <c r="S976" s="155"/>
      <c r="T976" s="112"/>
      <c r="U976" s="156"/>
      <c r="V976" s="157"/>
      <c r="W976" s="154"/>
      <c r="X976" s="154"/>
      <c r="Y976" s="154"/>
      <c r="Z976" s="154"/>
      <c r="AA976" s="156"/>
      <c r="AB976" s="154"/>
      <c r="AC976" s="154"/>
      <c r="AD976" s="154"/>
      <c r="AE976" s="154"/>
      <c r="AF976" s="154"/>
      <c r="AG976" s="163"/>
    </row>
    <row r="977" spans="1:33" s="59" customFormat="1" ht="15.75" thickBot="1" x14ac:dyDescent="0.3">
      <c r="A977" s="164">
        <v>9999</v>
      </c>
      <c r="B977" s="165" t="s">
        <v>561</v>
      </c>
      <c r="C977" s="166" t="s">
        <v>561</v>
      </c>
      <c r="D977" s="167" t="s">
        <v>561</v>
      </c>
      <c r="E977" s="167" t="s">
        <v>561</v>
      </c>
      <c r="F977" s="167" t="s">
        <v>561</v>
      </c>
      <c r="G977" s="168" t="s">
        <v>561</v>
      </c>
      <c r="H977" s="59" t="s">
        <v>487</v>
      </c>
      <c r="I977" s="169" t="s">
        <v>561</v>
      </c>
      <c r="J977" s="170" t="s">
        <v>561</v>
      </c>
      <c r="K977" s="170" t="s">
        <v>561</v>
      </c>
      <c r="L977" s="170" t="s">
        <v>561</v>
      </c>
      <c r="M977" s="170" t="s">
        <v>561</v>
      </c>
      <c r="N977" s="59" t="s">
        <v>487</v>
      </c>
      <c r="O977" s="171">
        <f t="shared" ref="O977:T977" si="0">SUBTOTAL(9,O10:O975)</f>
        <v>44948.41</v>
      </c>
      <c r="P977" s="172">
        <f t="shared" si="0"/>
        <v>658036028</v>
      </c>
      <c r="Q977" s="172">
        <f t="shared" si="0"/>
        <v>0</v>
      </c>
      <c r="R977" s="172">
        <f t="shared" si="0"/>
        <v>0</v>
      </c>
      <c r="S977" s="172">
        <f t="shared" si="0"/>
        <v>42060352</v>
      </c>
      <c r="T977" s="173">
        <f t="shared" si="0"/>
        <v>700141328.40999997</v>
      </c>
      <c r="U977" s="174"/>
      <c r="V977" s="175">
        <v>104.00000000000028</v>
      </c>
      <c r="W977" s="172">
        <v>0</v>
      </c>
      <c r="X977" s="173" t="s">
        <v>561</v>
      </c>
      <c r="Y977" s="173" t="s">
        <v>561</v>
      </c>
      <c r="Z977" s="173" t="s">
        <v>561</v>
      </c>
      <c r="AA977" s="174"/>
      <c r="AB977" s="171">
        <f t="shared" ref="AB977:AF977" si="1">SUBTOTAL(9,AB10:AB975)</f>
        <v>2013</v>
      </c>
      <c r="AC977" s="171">
        <f t="shared" si="1"/>
        <v>271.48395628691389</v>
      </c>
      <c r="AD977" s="172">
        <f t="shared" si="1"/>
        <v>4192927</v>
      </c>
      <c r="AE977" s="172">
        <f t="shared" si="1"/>
        <v>0</v>
      </c>
      <c r="AF977" s="173">
        <f t="shared" si="1"/>
        <v>0</v>
      </c>
      <c r="AG977" s="182"/>
    </row>
  </sheetData>
  <autoFilter ref="A9:AH975" xr:uid="{33B0AA54-B6C2-4FCC-B896-AEE211246F75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54D08-466D-42EF-AF42-C336E433423E}">
  <sheetPr>
    <tabColor theme="8" tint="0.39997558519241921"/>
  </sheetPr>
  <dimension ref="A1:AH978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10.83203125" defaultRowHeight="12" x14ac:dyDescent="0.2"/>
  <cols>
    <col min="1" max="1" width="6.1640625" customWidth="1"/>
    <col min="2" max="2" width="12.83203125" customWidth="1"/>
    <col min="3" max="3" width="30.1640625" customWidth="1"/>
    <col min="4" max="4" width="7" customWidth="1"/>
    <col min="5" max="5" width="15.1640625" customWidth="1"/>
    <col min="6" max="6" width="6.1640625" customWidth="1"/>
    <col min="7" max="7" width="15.1640625" customWidth="1"/>
    <col min="8" max="8" width="11.5" customWidth="1"/>
    <col min="9" max="9" width="0.83203125" customWidth="1"/>
    <col min="10" max="14" width="11.5" customWidth="1"/>
    <col min="15" max="15" width="0.83203125" customWidth="1"/>
    <col min="16" max="16" width="11" customWidth="1"/>
    <col min="17" max="17" width="12.5" customWidth="1"/>
    <col min="18" max="18" width="11.83203125" customWidth="1"/>
    <col min="19" max="21" width="12.33203125" customWidth="1"/>
    <col min="22" max="22" width="15.6640625" customWidth="1"/>
    <col min="23" max="23" width="0.83203125" customWidth="1"/>
    <col min="24" max="24" width="10" customWidth="1"/>
    <col min="25" max="25" width="10.6640625" customWidth="1"/>
    <col min="26" max="26" width="12.33203125" customWidth="1"/>
    <col min="27" max="27" width="13.5" customWidth="1"/>
    <col min="28" max="28" width="0.83203125" customWidth="1"/>
    <col min="29" max="34" width="11.5" customWidth="1"/>
  </cols>
  <sheetData>
    <row r="1" spans="1:34" s="77" customFormat="1" ht="26.1" customHeight="1" x14ac:dyDescent="0.4">
      <c r="A1" s="75" t="s">
        <v>562</v>
      </c>
      <c r="B1" s="76"/>
      <c r="D1" s="76"/>
      <c r="E1" s="76"/>
      <c r="F1" s="76"/>
      <c r="G1" s="76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</row>
    <row r="2" spans="1:34" s="77" customFormat="1" ht="21" customHeight="1" x14ac:dyDescent="0.4">
      <c r="A2" s="79" t="s">
        <v>563</v>
      </c>
      <c r="B2" s="76"/>
      <c r="D2" s="76"/>
      <c r="E2" s="76"/>
      <c r="F2" s="76"/>
      <c r="G2" s="76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</row>
    <row r="3" spans="1:34" s="59" customFormat="1" ht="18.75" customHeight="1" x14ac:dyDescent="0.25">
      <c r="A3" s="80" t="s">
        <v>616</v>
      </c>
      <c r="B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4" s="59" customFormat="1" ht="18" hidden="1" customHeight="1" x14ac:dyDescent="0.25">
      <c r="A4" s="127"/>
      <c r="B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4" s="59" customFormat="1" ht="11.45" hidden="1" customHeight="1" x14ac:dyDescent="0.25">
      <c r="A5" s="127"/>
      <c r="B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4" s="59" customFormat="1" ht="12.6" customHeight="1" x14ac:dyDescent="0.25">
      <c r="B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4" s="59" customFormat="1" ht="15.75" thickBot="1" x14ac:dyDescent="0.3">
      <c r="A7" s="128" t="s">
        <v>593</v>
      </c>
      <c r="B7" s="129"/>
      <c r="C7" s="130"/>
      <c r="D7" s="129"/>
      <c r="E7" s="129"/>
      <c r="F7" s="129"/>
      <c r="G7" s="129"/>
      <c r="H7" s="129"/>
      <c r="I7" s="60"/>
      <c r="J7" s="129" t="s">
        <v>594</v>
      </c>
      <c r="K7" s="129"/>
      <c r="L7" s="129"/>
      <c r="M7" s="129"/>
      <c r="N7" s="129" t="s">
        <v>487</v>
      </c>
      <c r="O7" s="60"/>
      <c r="P7" s="176" t="s">
        <v>617</v>
      </c>
      <c r="Q7" s="129"/>
      <c r="R7" s="129"/>
      <c r="S7" s="129"/>
      <c r="T7" s="129"/>
      <c r="U7" s="129"/>
      <c r="V7" s="129"/>
      <c r="W7" s="60"/>
      <c r="X7" s="176" t="s">
        <v>618</v>
      </c>
      <c r="Y7" s="129"/>
      <c r="Z7" s="129"/>
      <c r="AA7" s="129"/>
      <c r="AB7" s="60"/>
      <c r="AC7" s="128" t="s">
        <v>597</v>
      </c>
      <c r="AD7" s="128"/>
      <c r="AE7" s="128"/>
      <c r="AF7" s="128"/>
      <c r="AG7" s="128"/>
      <c r="AH7" s="60"/>
    </row>
    <row r="8" spans="1:34" s="59" customFormat="1" ht="59.1" customHeight="1" x14ac:dyDescent="0.25">
      <c r="A8" s="131" t="s">
        <v>474</v>
      </c>
      <c r="B8" s="132" t="s">
        <v>475</v>
      </c>
      <c r="C8" s="133" t="s">
        <v>476</v>
      </c>
      <c r="D8" s="132" t="s">
        <v>477</v>
      </c>
      <c r="E8" s="132" t="s">
        <v>478</v>
      </c>
      <c r="F8" s="132" t="s">
        <v>479</v>
      </c>
      <c r="G8" s="132" t="s">
        <v>480</v>
      </c>
      <c r="H8" s="132" t="s">
        <v>481</v>
      </c>
      <c r="I8" s="135"/>
      <c r="J8" s="132" t="s">
        <v>598</v>
      </c>
      <c r="K8" s="132" t="s">
        <v>599</v>
      </c>
      <c r="L8" s="132" t="s">
        <v>567</v>
      </c>
      <c r="M8" s="132" t="s">
        <v>568</v>
      </c>
      <c r="N8" s="132" t="s">
        <v>569</v>
      </c>
      <c r="O8" s="135"/>
      <c r="P8" s="137" t="s">
        <v>481</v>
      </c>
      <c r="Q8" s="137" t="s">
        <v>571</v>
      </c>
      <c r="R8" s="136" t="s">
        <v>619</v>
      </c>
      <c r="S8" s="136" t="s">
        <v>578</v>
      </c>
      <c r="T8" s="136" t="s">
        <v>576</v>
      </c>
      <c r="U8" s="136" t="s">
        <v>603</v>
      </c>
      <c r="V8" s="138" t="s">
        <v>604</v>
      </c>
      <c r="W8" s="139"/>
      <c r="X8" s="136" t="s">
        <v>605</v>
      </c>
      <c r="Y8" s="137" t="s">
        <v>572</v>
      </c>
      <c r="Z8" s="137" t="s">
        <v>573</v>
      </c>
      <c r="AA8" s="136" t="s">
        <v>620</v>
      </c>
      <c r="AB8" s="139"/>
      <c r="AC8" s="136" t="s">
        <v>610</v>
      </c>
      <c r="AD8" s="136" t="s">
        <v>611</v>
      </c>
      <c r="AE8" s="140" t="s">
        <v>612</v>
      </c>
      <c r="AF8" s="140" t="s">
        <v>613</v>
      </c>
      <c r="AG8" s="140" t="s">
        <v>614</v>
      </c>
      <c r="AH8" s="141"/>
    </row>
    <row r="9" spans="1:34" s="59" customFormat="1" ht="11.25" customHeight="1" thickBot="1" x14ac:dyDescent="0.3">
      <c r="A9" s="142"/>
      <c r="B9" s="143" t="s">
        <v>475</v>
      </c>
      <c r="C9" s="143" t="s">
        <v>476</v>
      </c>
      <c r="D9" s="143" t="s">
        <v>477</v>
      </c>
      <c r="E9" s="143" t="s">
        <v>478</v>
      </c>
      <c r="F9" s="143" t="s">
        <v>479</v>
      </c>
      <c r="G9" s="143" t="s">
        <v>480</v>
      </c>
      <c r="H9" s="143" t="s">
        <v>481</v>
      </c>
      <c r="I9" s="135"/>
      <c r="J9" s="143" t="s">
        <v>586</v>
      </c>
      <c r="K9" s="143" t="s">
        <v>566</v>
      </c>
      <c r="L9" s="143" t="s">
        <v>567</v>
      </c>
      <c r="M9" s="143" t="s">
        <v>568</v>
      </c>
      <c r="N9" s="143" t="s">
        <v>569</v>
      </c>
      <c r="O9" s="135"/>
      <c r="P9" s="145" t="s">
        <v>575</v>
      </c>
      <c r="Q9" s="145" t="s">
        <v>571</v>
      </c>
      <c r="R9" s="145"/>
      <c r="S9" s="145" t="s">
        <v>576</v>
      </c>
      <c r="T9" s="145" t="s">
        <v>578</v>
      </c>
      <c r="U9" s="145" t="s">
        <v>579</v>
      </c>
      <c r="V9" s="146" t="s">
        <v>580</v>
      </c>
      <c r="W9" s="139"/>
      <c r="X9" s="145" t="s">
        <v>605</v>
      </c>
      <c r="Y9" s="145" t="s">
        <v>591</v>
      </c>
      <c r="Z9" s="145" t="s">
        <v>573</v>
      </c>
      <c r="AA9" s="145" t="s">
        <v>574</v>
      </c>
      <c r="AB9" s="139"/>
      <c r="AC9" s="145" t="s">
        <v>575</v>
      </c>
      <c r="AD9" s="145" t="s">
        <v>575</v>
      </c>
      <c r="AE9" s="145"/>
      <c r="AF9" s="145"/>
      <c r="AG9" s="145" t="s">
        <v>580</v>
      </c>
      <c r="AH9" s="141"/>
    </row>
    <row r="10" spans="1:34" s="59" customFormat="1" ht="12.6" customHeight="1" x14ac:dyDescent="0.25">
      <c r="A10" s="147">
        <v>409</v>
      </c>
      <c r="B10" s="148">
        <v>409201003</v>
      </c>
      <c r="C10" s="149" t="s">
        <v>488</v>
      </c>
      <c r="D10" s="150">
        <v>201</v>
      </c>
      <c r="E10" s="149" t="s">
        <v>233</v>
      </c>
      <c r="F10" s="150">
        <v>3</v>
      </c>
      <c r="G10" s="149" t="s">
        <v>35</v>
      </c>
      <c r="H10" s="177">
        <v>2</v>
      </c>
      <c r="I10" s="152"/>
      <c r="J10" s="153">
        <v>10568.743303718114</v>
      </c>
      <c r="K10" s="153">
        <v>1441</v>
      </c>
      <c r="L10" s="153">
        <v>0</v>
      </c>
      <c r="M10" s="153">
        <v>937.65</v>
      </c>
      <c r="N10" s="153">
        <v>12947.393303718114</v>
      </c>
      <c r="O10" s="152"/>
      <c r="P10" s="157">
        <v>2</v>
      </c>
      <c r="Q10" s="157">
        <v>0</v>
      </c>
      <c r="R10" s="155">
        <v>23910</v>
      </c>
      <c r="S10" s="155">
        <v>0</v>
      </c>
      <c r="T10" s="155">
        <v>0</v>
      </c>
      <c r="U10" s="155">
        <v>1866</v>
      </c>
      <c r="V10" s="112">
        <v>25776</v>
      </c>
      <c r="W10" s="156"/>
      <c r="X10" s="157">
        <v>9.1883614088820835E-3</v>
      </c>
      <c r="Y10" s="178">
        <v>0.09</v>
      </c>
      <c r="Z10" s="178">
        <v>3.0704269611961529E-3</v>
      </c>
      <c r="AA10" s="155">
        <v>0</v>
      </c>
      <c r="AB10" s="158"/>
      <c r="AC10" s="157">
        <v>0</v>
      </c>
      <c r="AD10" s="157">
        <v>0</v>
      </c>
      <c r="AE10" s="155">
        <v>0</v>
      </c>
      <c r="AF10" s="157">
        <v>0</v>
      </c>
      <c r="AG10" s="155">
        <v>0</v>
      </c>
      <c r="AH10" s="159"/>
    </row>
    <row r="11" spans="1:34" ht="12.6" customHeight="1" x14ac:dyDescent="0.25">
      <c r="A11" s="160">
        <v>409</v>
      </c>
      <c r="B11" s="102">
        <v>409201072</v>
      </c>
      <c r="C11" s="103" t="s">
        <v>488</v>
      </c>
      <c r="D11" s="104">
        <v>201</v>
      </c>
      <c r="E11" s="103" t="s">
        <v>233</v>
      </c>
      <c r="F11" s="104">
        <v>72</v>
      </c>
      <c r="G11" s="103" t="s">
        <v>104</v>
      </c>
      <c r="H11" s="179">
        <v>1</v>
      </c>
      <c r="I11" s="152"/>
      <c r="J11" s="153">
        <v>11418</v>
      </c>
      <c r="K11" s="153">
        <v>2501</v>
      </c>
      <c r="L11" s="153">
        <v>0</v>
      </c>
      <c r="M11" s="153">
        <v>937.65</v>
      </c>
      <c r="N11" s="153">
        <v>14856.65</v>
      </c>
      <c r="O11" s="152"/>
      <c r="P11" s="157">
        <v>1</v>
      </c>
      <c r="Q11" s="157">
        <v>0</v>
      </c>
      <c r="R11" s="155">
        <v>13855</v>
      </c>
      <c r="S11" s="155">
        <v>0</v>
      </c>
      <c r="T11" s="155">
        <v>0</v>
      </c>
      <c r="U11" s="155">
        <v>933</v>
      </c>
      <c r="V11" s="112">
        <v>14788</v>
      </c>
      <c r="W11" s="156"/>
      <c r="X11" s="157">
        <v>4.5941807044410417E-3</v>
      </c>
      <c r="Y11" s="178">
        <v>0.09</v>
      </c>
      <c r="Z11" s="178">
        <v>3.7994183853051798E-3</v>
      </c>
      <c r="AA11" s="155">
        <v>0</v>
      </c>
      <c r="AB11" s="158"/>
      <c r="AC11" s="157">
        <v>0</v>
      </c>
      <c r="AD11" s="157">
        <v>0</v>
      </c>
      <c r="AE11" s="155">
        <v>0</v>
      </c>
      <c r="AF11" s="157">
        <v>0</v>
      </c>
      <c r="AG11" s="155">
        <v>0</v>
      </c>
      <c r="AH11" s="159"/>
    </row>
    <row r="12" spans="1:34" ht="12.6" customHeight="1" x14ac:dyDescent="0.25">
      <c r="A12" s="104">
        <v>409</v>
      </c>
      <c r="B12" s="102">
        <v>409201094</v>
      </c>
      <c r="C12" s="103" t="s">
        <v>488</v>
      </c>
      <c r="D12" s="104">
        <v>201</v>
      </c>
      <c r="E12" s="103" t="s">
        <v>233</v>
      </c>
      <c r="F12" s="104">
        <v>94</v>
      </c>
      <c r="G12" s="103" t="s">
        <v>126</v>
      </c>
      <c r="H12" s="179">
        <v>3</v>
      </c>
      <c r="I12" s="152"/>
      <c r="J12" s="153">
        <v>13713</v>
      </c>
      <c r="K12" s="153">
        <v>964</v>
      </c>
      <c r="L12" s="153">
        <v>0</v>
      </c>
      <c r="M12" s="153">
        <v>937.65</v>
      </c>
      <c r="N12" s="153">
        <v>15614.65</v>
      </c>
      <c r="O12" s="152"/>
      <c r="P12" s="157">
        <v>3</v>
      </c>
      <c r="Q12" s="157">
        <v>0</v>
      </c>
      <c r="R12" s="155">
        <v>43830</v>
      </c>
      <c r="S12" s="155">
        <v>0</v>
      </c>
      <c r="T12" s="155">
        <v>0</v>
      </c>
      <c r="U12" s="155">
        <v>2799</v>
      </c>
      <c r="V12" s="112">
        <v>46629</v>
      </c>
      <c r="W12" s="156"/>
      <c r="X12" s="157">
        <v>1.3782542113323125E-2</v>
      </c>
      <c r="Y12" s="178">
        <v>0.09</v>
      </c>
      <c r="Z12" s="178">
        <v>3.096859169807752E-3</v>
      </c>
      <c r="AA12" s="155">
        <v>0</v>
      </c>
      <c r="AB12" s="158"/>
      <c r="AC12" s="157">
        <v>0</v>
      </c>
      <c r="AD12" s="157">
        <v>0</v>
      </c>
      <c r="AE12" s="155">
        <v>0</v>
      </c>
      <c r="AF12" s="157">
        <v>0</v>
      </c>
      <c r="AG12" s="155">
        <v>0</v>
      </c>
      <c r="AH12" s="159"/>
    </row>
    <row r="13" spans="1:34" ht="12.6" customHeight="1" x14ac:dyDescent="0.25">
      <c r="A13" s="104">
        <v>409</v>
      </c>
      <c r="B13" s="102">
        <v>409201201</v>
      </c>
      <c r="C13" s="103" t="s">
        <v>488</v>
      </c>
      <c r="D13" s="104">
        <v>201</v>
      </c>
      <c r="E13" s="103" t="s">
        <v>233</v>
      </c>
      <c r="F13" s="104">
        <v>201</v>
      </c>
      <c r="G13" s="103" t="s">
        <v>233</v>
      </c>
      <c r="H13" s="179">
        <v>643</v>
      </c>
      <c r="I13" s="152"/>
      <c r="J13" s="153">
        <v>12706</v>
      </c>
      <c r="K13" s="153">
        <v>0</v>
      </c>
      <c r="L13" s="153">
        <v>0</v>
      </c>
      <c r="M13" s="153">
        <v>937.65</v>
      </c>
      <c r="N13" s="153">
        <v>13643.65</v>
      </c>
      <c r="O13" s="152"/>
      <c r="P13" s="157">
        <v>643</v>
      </c>
      <c r="Q13" s="157">
        <v>0</v>
      </c>
      <c r="R13" s="155">
        <v>8132664</v>
      </c>
      <c r="S13" s="155">
        <v>0</v>
      </c>
      <c r="T13" s="155">
        <v>0</v>
      </c>
      <c r="U13" s="155">
        <v>599919</v>
      </c>
      <c r="V13" s="112">
        <v>8732583</v>
      </c>
      <c r="W13" s="156"/>
      <c r="X13" s="157">
        <v>2.9540581929555949</v>
      </c>
      <c r="Y13" s="178">
        <v>0.09</v>
      </c>
      <c r="Z13" s="178">
        <v>8.3552678591292298E-2</v>
      </c>
      <c r="AA13" s="155">
        <v>0</v>
      </c>
      <c r="AB13" s="158"/>
      <c r="AC13" s="157">
        <v>0</v>
      </c>
      <c r="AD13" s="157">
        <v>0</v>
      </c>
      <c r="AE13" s="155">
        <v>0</v>
      </c>
      <c r="AF13" s="157">
        <v>0</v>
      </c>
      <c r="AG13" s="155">
        <v>0</v>
      </c>
      <c r="AH13" s="159"/>
    </row>
    <row r="14" spans="1:34" ht="12.6" customHeight="1" x14ac:dyDescent="0.25">
      <c r="A14" s="104">
        <v>409</v>
      </c>
      <c r="B14" s="102">
        <v>409201293</v>
      </c>
      <c r="C14" s="103" t="s">
        <v>488</v>
      </c>
      <c r="D14" s="104">
        <v>201</v>
      </c>
      <c r="E14" s="103" t="s">
        <v>233</v>
      </c>
      <c r="F14" s="104">
        <v>293</v>
      </c>
      <c r="G14" s="103" t="s">
        <v>325</v>
      </c>
      <c r="H14" s="179">
        <v>1</v>
      </c>
      <c r="I14" s="152"/>
      <c r="J14" s="153">
        <v>9123</v>
      </c>
      <c r="K14" s="153">
        <v>549</v>
      </c>
      <c r="L14" s="153">
        <v>0</v>
      </c>
      <c r="M14" s="153">
        <v>937.65</v>
      </c>
      <c r="N14" s="153">
        <v>10609.65</v>
      </c>
      <c r="O14" s="152"/>
      <c r="P14" s="157">
        <v>1</v>
      </c>
      <c r="Q14" s="157">
        <v>0</v>
      </c>
      <c r="R14" s="155">
        <v>9628</v>
      </c>
      <c r="S14" s="155">
        <v>0</v>
      </c>
      <c r="T14" s="155">
        <v>0</v>
      </c>
      <c r="U14" s="155">
        <v>933</v>
      </c>
      <c r="V14" s="112">
        <v>10561</v>
      </c>
      <c r="W14" s="156"/>
      <c r="X14" s="157">
        <v>4.5941807044410417E-3</v>
      </c>
      <c r="Y14" s="178">
        <v>0.09</v>
      </c>
      <c r="Z14" s="178">
        <v>7.9585403832054952E-3</v>
      </c>
      <c r="AA14" s="155">
        <v>0</v>
      </c>
      <c r="AB14" s="158"/>
      <c r="AC14" s="157">
        <v>0</v>
      </c>
      <c r="AD14" s="157">
        <v>0</v>
      </c>
      <c r="AE14" s="155">
        <v>0</v>
      </c>
      <c r="AF14" s="157">
        <v>0</v>
      </c>
      <c r="AG14" s="155">
        <v>0</v>
      </c>
      <c r="AH14" s="159"/>
    </row>
    <row r="15" spans="1:34" ht="12.6" customHeight="1" x14ac:dyDescent="0.25">
      <c r="A15" s="104">
        <v>409</v>
      </c>
      <c r="B15" s="102">
        <v>409201331</v>
      </c>
      <c r="C15" s="103" t="s">
        <v>488</v>
      </c>
      <c r="D15" s="104">
        <v>201</v>
      </c>
      <c r="E15" s="103" t="s">
        <v>233</v>
      </c>
      <c r="F15" s="104">
        <v>331</v>
      </c>
      <c r="G15" s="103" t="s">
        <v>363</v>
      </c>
      <c r="H15" s="179">
        <v>3</v>
      </c>
      <c r="I15" s="152"/>
      <c r="J15" s="153">
        <v>8954</v>
      </c>
      <c r="K15" s="153">
        <v>3062</v>
      </c>
      <c r="L15" s="153">
        <v>0</v>
      </c>
      <c r="M15" s="153">
        <v>937.65</v>
      </c>
      <c r="N15" s="153">
        <v>12953.65</v>
      </c>
      <c r="O15" s="152"/>
      <c r="P15" s="157">
        <v>3</v>
      </c>
      <c r="Q15" s="157">
        <v>0</v>
      </c>
      <c r="R15" s="155">
        <v>35883</v>
      </c>
      <c r="S15" s="155">
        <v>0</v>
      </c>
      <c r="T15" s="155">
        <v>0</v>
      </c>
      <c r="U15" s="155">
        <v>2799</v>
      </c>
      <c r="V15" s="112">
        <v>38682</v>
      </c>
      <c r="W15" s="156"/>
      <c r="X15" s="157">
        <v>1.3782542113323125E-2</v>
      </c>
      <c r="Y15" s="178">
        <v>0.09</v>
      </c>
      <c r="Z15" s="178">
        <v>2.3459481692424667E-2</v>
      </c>
      <c r="AA15" s="155">
        <v>0</v>
      </c>
      <c r="AB15" s="158"/>
      <c r="AC15" s="157">
        <v>0</v>
      </c>
      <c r="AD15" s="157">
        <v>0</v>
      </c>
      <c r="AE15" s="155">
        <v>0</v>
      </c>
      <c r="AF15" s="157">
        <v>0</v>
      </c>
      <c r="AG15" s="155">
        <v>0</v>
      </c>
      <c r="AH15" s="159"/>
    </row>
    <row r="16" spans="1:34" ht="12.6" customHeight="1" x14ac:dyDescent="0.25">
      <c r="A16" s="104">
        <v>410</v>
      </c>
      <c r="B16" s="102">
        <v>410035031</v>
      </c>
      <c r="C16" s="103" t="s">
        <v>489</v>
      </c>
      <c r="D16" s="104">
        <v>35</v>
      </c>
      <c r="E16" s="103" t="s">
        <v>67</v>
      </c>
      <c r="F16" s="104">
        <v>31</v>
      </c>
      <c r="G16" s="103" t="s">
        <v>63</v>
      </c>
      <c r="H16" s="179">
        <v>1</v>
      </c>
      <c r="I16" s="152"/>
      <c r="J16" s="153">
        <v>10667.618414395361</v>
      </c>
      <c r="K16" s="153">
        <v>5019</v>
      </c>
      <c r="L16" s="153">
        <v>0</v>
      </c>
      <c r="M16" s="153">
        <v>937.65</v>
      </c>
      <c r="N16" s="153">
        <v>16624.268414395363</v>
      </c>
      <c r="O16" s="152"/>
      <c r="P16" s="157">
        <v>1</v>
      </c>
      <c r="Q16" s="157">
        <v>0</v>
      </c>
      <c r="R16" s="155">
        <v>15687</v>
      </c>
      <c r="S16" s="155">
        <v>0</v>
      </c>
      <c r="T16" s="155">
        <v>0</v>
      </c>
      <c r="U16" s="155">
        <v>938</v>
      </c>
      <c r="V16" s="112">
        <v>16625</v>
      </c>
      <c r="W16" s="156"/>
      <c r="X16" s="157">
        <v>0</v>
      </c>
      <c r="Y16" s="178">
        <v>0.09</v>
      </c>
      <c r="Z16" s="178">
        <v>2.276308224576884E-2</v>
      </c>
      <c r="AA16" s="155">
        <v>0</v>
      </c>
      <c r="AB16" s="158"/>
      <c r="AC16" s="157">
        <v>0</v>
      </c>
      <c r="AD16" s="157">
        <v>0</v>
      </c>
      <c r="AE16" s="155">
        <v>0</v>
      </c>
      <c r="AF16" s="157">
        <v>0</v>
      </c>
      <c r="AG16" s="155">
        <v>0</v>
      </c>
      <c r="AH16" s="159"/>
    </row>
    <row r="17" spans="1:34" ht="12.6" customHeight="1" x14ac:dyDescent="0.25">
      <c r="A17" s="104">
        <v>410</v>
      </c>
      <c r="B17" s="102">
        <v>410035035</v>
      </c>
      <c r="C17" s="103" t="s">
        <v>489</v>
      </c>
      <c r="D17" s="104">
        <v>35</v>
      </c>
      <c r="E17" s="103" t="s">
        <v>67</v>
      </c>
      <c r="F17" s="104">
        <v>35</v>
      </c>
      <c r="G17" s="103" t="s">
        <v>67</v>
      </c>
      <c r="H17" s="179">
        <v>632</v>
      </c>
      <c r="I17" s="152"/>
      <c r="J17" s="153">
        <v>13170</v>
      </c>
      <c r="K17" s="153">
        <v>4512</v>
      </c>
      <c r="L17" s="153">
        <v>0</v>
      </c>
      <c r="M17" s="153">
        <v>937.65</v>
      </c>
      <c r="N17" s="153">
        <v>18619.650000000001</v>
      </c>
      <c r="O17" s="152"/>
      <c r="P17" s="157">
        <v>632</v>
      </c>
      <c r="Q17" s="157">
        <v>0</v>
      </c>
      <c r="R17" s="155">
        <v>11175024</v>
      </c>
      <c r="S17" s="155">
        <v>0</v>
      </c>
      <c r="T17" s="155">
        <v>0</v>
      </c>
      <c r="U17" s="155">
        <v>592816</v>
      </c>
      <c r="V17" s="112">
        <v>11767840</v>
      </c>
      <c r="W17" s="156"/>
      <c r="X17" s="157">
        <v>0</v>
      </c>
      <c r="Y17" s="178">
        <v>0.09</v>
      </c>
      <c r="Z17" s="178">
        <v>0.15535199624359353</v>
      </c>
      <c r="AA17" s="155">
        <v>0</v>
      </c>
      <c r="AB17" s="158"/>
      <c r="AC17" s="157">
        <v>0</v>
      </c>
      <c r="AD17" s="157">
        <v>0</v>
      </c>
      <c r="AE17" s="155">
        <v>0</v>
      </c>
      <c r="AF17" s="157">
        <v>0</v>
      </c>
      <c r="AG17" s="155">
        <v>0</v>
      </c>
      <c r="AH17" s="159"/>
    </row>
    <row r="18" spans="1:34" ht="12.6" customHeight="1" x14ac:dyDescent="0.25">
      <c r="A18" s="104">
        <v>410</v>
      </c>
      <c r="B18" s="102">
        <v>410035057</v>
      </c>
      <c r="C18" s="103" t="s">
        <v>489</v>
      </c>
      <c r="D18" s="104">
        <v>35</v>
      </c>
      <c r="E18" s="103" t="s">
        <v>67</v>
      </c>
      <c r="F18" s="104">
        <v>57</v>
      </c>
      <c r="G18" s="103" t="s">
        <v>89</v>
      </c>
      <c r="H18" s="179">
        <v>415</v>
      </c>
      <c r="I18" s="152"/>
      <c r="J18" s="153">
        <v>13598</v>
      </c>
      <c r="K18" s="153">
        <v>379</v>
      </c>
      <c r="L18" s="153">
        <v>0</v>
      </c>
      <c r="M18" s="153">
        <v>937.65</v>
      </c>
      <c r="N18" s="153">
        <v>14914.65</v>
      </c>
      <c r="O18" s="152"/>
      <c r="P18" s="157">
        <v>415</v>
      </c>
      <c r="Q18" s="157">
        <v>0</v>
      </c>
      <c r="R18" s="155">
        <v>5800455</v>
      </c>
      <c r="S18" s="155">
        <v>0</v>
      </c>
      <c r="T18" s="155">
        <v>0</v>
      </c>
      <c r="U18" s="155">
        <v>389270</v>
      </c>
      <c r="V18" s="112">
        <v>6189725</v>
      </c>
      <c r="W18" s="156"/>
      <c r="X18" s="157">
        <v>0</v>
      </c>
      <c r="Y18" s="178">
        <v>0.09</v>
      </c>
      <c r="Z18" s="178">
        <v>0.13358419508453406</v>
      </c>
      <c r="AA18" s="155">
        <v>0</v>
      </c>
      <c r="AB18" s="158"/>
      <c r="AC18" s="157">
        <v>0</v>
      </c>
      <c r="AD18" s="157">
        <v>0</v>
      </c>
      <c r="AE18" s="155">
        <v>0</v>
      </c>
      <c r="AF18" s="157">
        <v>0</v>
      </c>
      <c r="AG18" s="155">
        <v>0</v>
      </c>
      <c r="AH18" s="159"/>
    </row>
    <row r="19" spans="1:34" ht="12.6" customHeight="1" x14ac:dyDescent="0.25">
      <c r="A19" s="104">
        <v>410</v>
      </c>
      <c r="B19" s="102">
        <v>410035093</v>
      </c>
      <c r="C19" s="103" t="s">
        <v>489</v>
      </c>
      <c r="D19" s="104">
        <v>35</v>
      </c>
      <c r="E19" s="103" t="s">
        <v>67</v>
      </c>
      <c r="F19" s="104">
        <v>93</v>
      </c>
      <c r="G19" s="103" t="s">
        <v>125</v>
      </c>
      <c r="H19" s="179">
        <v>6</v>
      </c>
      <c r="I19" s="152"/>
      <c r="J19" s="153">
        <v>12930</v>
      </c>
      <c r="K19" s="153">
        <v>446</v>
      </c>
      <c r="L19" s="153">
        <v>0</v>
      </c>
      <c r="M19" s="153">
        <v>937.65</v>
      </c>
      <c r="N19" s="153">
        <v>14313.65</v>
      </c>
      <c r="O19" s="152"/>
      <c r="P19" s="157">
        <v>6</v>
      </c>
      <c r="Q19" s="157">
        <v>0</v>
      </c>
      <c r="R19" s="155">
        <v>80256</v>
      </c>
      <c r="S19" s="155">
        <v>0</v>
      </c>
      <c r="T19" s="155">
        <v>0</v>
      </c>
      <c r="U19" s="155">
        <v>5628</v>
      </c>
      <c r="V19" s="112">
        <v>85884</v>
      </c>
      <c r="W19" s="156"/>
      <c r="X19" s="157">
        <v>0</v>
      </c>
      <c r="Y19" s="178">
        <v>0.09</v>
      </c>
      <c r="Z19" s="178">
        <v>7.5403840807501968E-2</v>
      </c>
      <c r="AA19" s="155">
        <v>0</v>
      </c>
      <c r="AB19" s="158"/>
      <c r="AC19" s="157">
        <v>2</v>
      </c>
      <c r="AD19" s="157">
        <v>0</v>
      </c>
      <c r="AE19" s="155">
        <v>0</v>
      </c>
      <c r="AF19" s="157">
        <v>0</v>
      </c>
      <c r="AG19" s="155">
        <v>0</v>
      </c>
      <c r="AH19" s="159"/>
    </row>
    <row r="20" spans="1:34" ht="12.6" customHeight="1" x14ac:dyDescent="0.25">
      <c r="A20" s="104">
        <v>410</v>
      </c>
      <c r="B20" s="102">
        <v>410035163</v>
      </c>
      <c r="C20" s="103" t="s">
        <v>489</v>
      </c>
      <c r="D20" s="104">
        <v>35</v>
      </c>
      <c r="E20" s="103" t="s">
        <v>67</v>
      </c>
      <c r="F20" s="104">
        <v>163</v>
      </c>
      <c r="G20" s="103" t="s">
        <v>195</v>
      </c>
      <c r="H20" s="179">
        <v>19</v>
      </c>
      <c r="I20" s="152"/>
      <c r="J20" s="153">
        <v>11986</v>
      </c>
      <c r="K20" s="153">
        <v>0</v>
      </c>
      <c r="L20" s="153">
        <v>0</v>
      </c>
      <c r="M20" s="153">
        <v>937.65</v>
      </c>
      <c r="N20" s="153">
        <v>12923.65</v>
      </c>
      <c r="O20" s="152"/>
      <c r="P20" s="157">
        <v>19</v>
      </c>
      <c r="Q20" s="157">
        <v>0</v>
      </c>
      <c r="R20" s="155">
        <v>227734</v>
      </c>
      <c r="S20" s="155">
        <v>0</v>
      </c>
      <c r="T20" s="155">
        <v>0</v>
      </c>
      <c r="U20" s="155">
        <v>17822</v>
      </c>
      <c r="V20" s="112">
        <v>245556</v>
      </c>
      <c r="W20" s="156"/>
      <c r="X20" s="157">
        <v>0</v>
      </c>
      <c r="Y20" s="178">
        <v>0.09</v>
      </c>
      <c r="Z20" s="178">
        <v>9.7279927468082797E-2</v>
      </c>
      <c r="AA20" s="155">
        <v>0</v>
      </c>
      <c r="AB20" s="158"/>
      <c r="AC20" s="157">
        <v>4</v>
      </c>
      <c r="AD20" s="157">
        <v>1.3986232894549582</v>
      </c>
      <c r="AE20" s="155">
        <v>18076</v>
      </c>
      <c r="AF20" s="157">
        <v>0</v>
      </c>
      <c r="AG20" s="155">
        <v>0</v>
      </c>
      <c r="AH20" s="159"/>
    </row>
    <row r="21" spans="1:34" ht="12.6" customHeight="1" x14ac:dyDescent="0.25">
      <c r="A21" s="104">
        <v>410</v>
      </c>
      <c r="B21" s="102">
        <v>410035165</v>
      </c>
      <c r="C21" s="103" t="s">
        <v>489</v>
      </c>
      <c r="D21" s="104">
        <v>35</v>
      </c>
      <c r="E21" s="103" t="s">
        <v>67</v>
      </c>
      <c r="F21" s="104">
        <v>165</v>
      </c>
      <c r="G21" s="103" t="s">
        <v>197</v>
      </c>
      <c r="H21" s="179">
        <v>4</v>
      </c>
      <c r="I21" s="152"/>
      <c r="J21" s="153">
        <v>10402</v>
      </c>
      <c r="K21" s="153">
        <v>191</v>
      </c>
      <c r="L21" s="153">
        <v>0</v>
      </c>
      <c r="M21" s="153">
        <v>937.65</v>
      </c>
      <c r="N21" s="153">
        <v>11530.65</v>
      </c>
      <c r="O21" s="152"/>
      <c r="P21" s="157">
        <v>4</v>
      </c>
      <c r="Q21" s="157">
        <v>0</v>
      </c>
      <c r="R21" s="155">
        <v>42372</v>
      </c>
      <c r="S21" s="155">
        <v>0</v>
      </c>
      <c r="T21" s="155">
        <v>0</v>
      </c>
      <c r="U21" s="155">
        <v>3752</v>
      </c>
      <c r="V21" s="112">
        <v>46124</v>
      </c>
      <c r="W21" s="156"/>
      <c r="X21" s="157">
        <v>0</v>
      </c>
      <c r="Y21" s="178">
        <v>0.09</v>
      </c>
      <c r="Z21" s="178">
        <v>0.10085794544540803</v>
      </c>
      <c r="AA21" s="155">
        <v>0</v>
      </c>
      <c r="AB21" s="158"/>
      <c r="AC21" s="157">
        <v>2</v>
      </c>
      <c r="AD21" s="157">
        <v>0.15103157249334387</v>
      </c>
      <c r="AE21" s="155">
        <v>1742</v>
      </c>
      <c r="AF21" s="157">
        <v>0</v>
      </c>
      <c r="AG21" s="155">
        <v>0</v>
      </c>
      <c r="AH21" s="159"/>
    </row>
    <row r="22" spans="1:34" ht="12.6" customHeight="1" x14ac:dyDescent="0.25">
      <c r="A22" s="104">
        <v>410</v>
      </c>
      <c r="B22" s="102">
        <v>410035176</v>
      </c>
      <c r="C22" s="103" t="s">
        <v>489</v>
      </c>
      <c r="D22" s="104">
        <v>35</v>
      </c>
      <c r="E22" s="103" t="s">
        <v>67</v>
      </c>
      <c r="F22" s="104">
        <v>176</v>
      </c>
      <c r="G22" s="103" t="s">
        <v>208</v>
      </c>
      <c r="H22" s="179">
        <v>1</v>
      </c>
      <c r="I22" s="152"/>
      <c r="J22" s="153">
        <v>16181</v>
      </c>
      <c r="K22" s="153">
        <v>5596</v>
      </c>
      <c r="L22" s="153">
        <v>0</v>
      </c>
      <c r="M22" s="153">
        <v>937.65</v>
      </c>
      <c r="N22" s="153">
        <v>22714.65</v>
      </c>
      <c r="O22" s="152"/>
      <c r="P22" s="157">
        <v>1</v>
      </c>
      <c r="Q22" s="157">
        <v>0</v>
      </c>
      <c r="R22" s="155">
        <v>21777</v>
      </c>
      <c r="S22" s="155">
        <v>0</v>
      </c>
      <c r="T22" s="155">
        <v>0</v>
      </c>
      <c r="U22" s="155">
        <v>938</v>
      </c>
      <c r="V22" s="112">
        <v>22715</v>
      </c>
      <c r="W22" s="156"/>
      <c r="X22" s="157">
        <v>0</v>
      </c>
      <c r="Y22" s="178">
        <v>0.09</v>
      </c>
      <c r="Z22" s="178">
        <v>8.794296909091473E-2</v>
      </c>
      <c r="AA22" s="155">
        <v>0</v>
      </c>
      <c r="AB22" s="158"/>
      <c r="AC22" s="157">
        <v>0</v>
      </c>
      <c r="AD22" s="157">
        <v>0</v>
      </c>
      <c r="AE22" s="155">
        <v>0</v>
      </c>
      <c r="AF22" s="157">
        <v>0</v>
      </c>
      <c r="AG22" s="155">
        <v>0</v>
      </c>
      <c r="AH22" s="159"/>
    </row>
    <row r="23" spans="1:34" ht="12.6" customHeight="1" x14ac:dyDescent="0.25">
      <c r="A23" s="104">
        <v>410</v>
      </c>
      <c r="B23" s="102">
        <v>410035217</v>
      </c>
      <c r="C23" s="103" t="s">
        <v>489</v>
      </c>
      <c r="D23" s="104">
        <v>35</v>
      </c>
      <c r="E23" s="103" t="s">
        <v>67</v>
      </c>
      <c r="F23" s="104">
        <v>217</v>
      </c>
      <c r="G23" s="103" t="s">
        <v>249</v>
      </c>
      <c r="H23" s="179">
        <v>1</v>
      </c>
      <c r="I23" s="152"/>
      <c r="J23" s="153">
        <v>11260</v>
      </c>
      <c r="K23" s="153">
        <v>5555</v>
      </c>
      <c r="L23" s="153">
        <v>0</v>
      </c>
      <c r="M23" s="153">
        <v>937.65</v>
      </c>
      <c r="N23" s="153">
        <v>17752.650000000001</v>
      </c>
      <c r="O23" s="152"/>
      <c r="P23" s="157">
        <v>1</v>
      </c>
      <c r="Q23" s="157">
        <v>0</v>
      </c>
      <c r="R23" s="155">
        <v>16815</v>
      </c>
      <c r="S23" s="155">
        <v>0</v>
      </c>
      <c r="T23" s="155">
        <v>0</v>
      </c>
      <c r="U23" s="155">
        <v>938</v>
      </c>
      <c r="V23" s="112">
        <v>17753</v>
      </c>
      <c r="W23" s="156"/>
      <c r="X23" s="157">
        <v>0</v>
      </c>
      <c r="Y23" s="178">
        <v>0.09</v>
      </c>
      <c r="Z23" s="178">
        <v>8.5634003287728632E-4</v>
      </c>
      <c r="AA23" s="155">
        <v>0</v>
      </c>
      <c r="AB23" s="158"/>
      <c r="AC23" s="157">
        <v>0</v>
      </c>
      <c r="AD23" s="157">
        <v>0</v>
      </c>
      <c r="AE23" s="155">
        <v>0</v>
      </c>
      <c r="AF23" s="157">
        <v>0</v>
      </c>
      <c r="AG23" s="155">
        <v>0</v>
      </c>
      <c r="AH23" s="159"/>
    </row>
    <row r="24" spans="1:34" ht="12.6" customHeight="1" x14ac:dyDescent="0.25">
      <c r="A24" s="104">
        <v>410</v>
      </c>
      <c r="B24" s="102">
        <v>410035248</v>
      </c>
      <c r="C24" s="103" t="s">
        <v>489</v>
      </c>
      <c r="D24" s="104">
        <v>35</v>
      </c>
      <c r="E24" s="103" t="s">
        <v>67</v>
      </c>
      <c r="F24" s="104">
        <v>248</v>
      </c>
      <c r="G24" s="103" t="s">
        <v>280</v>
      </c>
      <c r="H24" s="179">
        <v>43</v>
      </c>
      <c r="I24" s="152"/>
      <c r="J24" s="153">
        <v>12808</v>
      </c>
      <c r="K24" s="153">
        <v>737</v>
      </c>
      <c r="L24" s="153">
        <v>0</v>
      </c>
      <c r="M24" s="153">
        <v>937.65</v>
      </c>
      <c r="N24" s="153">
        <v>14482.65</v>
      </c>
      <c r="O24" s="152"/>
      <c r="P24" s="157">
        <v>43</v>
      </c>
      <c r="Q24" s="157">
        <v>0</v>
      </c>
      <c r="R24" s="155">
        <v>582435</v>
      </c>
      <c r="S24" s="155">
        <v>0</v>
      </c>
      <c r="T24" s="155">
        <v>0</v>
      </c>
      <c r="U24" s="155">
        <v>40334</v>
      </c>
      <c r="V24" s="112">
        <v>622769</v>
      </c>
      <c r="W24" s="156"/>
      <c r="X24" s="157">
        <v>0</v>
      </c>
      <c r="Y24" s="178">
        <v>0.09</v>
      </c>
      <c r="Z24" s="178">
        <v>5.0565041450819942E-2</v>
      </c>
      <c r="AA24" s="155">
        <v>0</v>
      </c>
      <c r="AB24" s="158"/>
      <c r="AC24" s="157">
        <v>0</v>
      </c>
      <c r="AD24" s="157">
        <v>0</v>
      </c>
      <c r="AE24" s="155">
        <v>0</v>
      </c>
      <c r="AF24" s="157">
        <v>0</v>
      </c>
      <c r="AG24" s="155">
        <v>0</v>
      </c>
      <c r="AH24" s="159"/>
    </row>
    <row r="25" spans="1:34" ht="12.6" customHeight="1" x14ac:dyDescent="0.25">
      <c r="A25" s="104">
        <v>410</v>
      </c>
      <c r="B25" s="102">
        <v>410035262</v>
      </c>
      <c r="C25" s="103" t="s">
        <v>489</v>
      </c>
      <c r="D25" s="104">
        <v>35</v>
      </c>
      <c r="E25" s="103" t="s">
        <v>67</v>
      </c>
      <c r="F25" s="104">
        <v>262</v>
      </c>
      <c r="G25" s="103" t="s">
        <v>294</v>
      </c>
      <c r="H25" s="179">
        <v>5</v>
      </c>
      <c r="I25" s="152"/>
      <c r="J25" s="153">
        <v>13908</v>
      </c>
      <c r="K25" s="153">
        <v>5167</v>
      </c>
      <c r="L25" s="153">
        <v>0</v>
      </c>
      <c r="M25" s="153">
        <v>937.65</v>
      </c>
      <c r="N25" s="153">
        <v>20012.650000000001</v>
      </c>
      <c r="O25" s="152"/>
      <c r="P25" s="157">
        <v>5</v>
      </c>
      <c r="Q25" s="157">
        <v>0</v>
      </c>
      <c r="R25" s="155">
        <v>95375</v>
      </c>
      <c r="S25" s="155">
        <v>0</v>
      </c>
      <c r="T25" s="155">
        <v>0</v>
      </c>
      <c r="U25" s="155">
        <v>4690</v>
      </c>
      <c r="V25" s="112">
        <v>100065</v>
      </c>
      <c r="W25" s="156"/>
      <c r="X25" s="157">
        <v>0</v>
      </c>
      <c r="Y25" s="178">
        <v>0.09</v>
      </c>
      <c r="Z25" s="178">
        <v>7.2023226007255373E-2</v>
      </c>
      <c r="AA25" s="155">
        <v>0</v>
      </c>
      <c r="AB25" s="158"/>
      <c r="AC25" s="157">
        <v>0</v>
      </c>
      <c r="AD25" s="157">
        <v>0</v>
      </c>
      <c r="AE25" s="155">
        <v>0</v>
      </c>
      <c r="AF25" s="157">
        <v>0</v>
      </c>
      <c r="AG25" s="155">
        <v>0</v>
      </c>
      <c r="AH25" s="159"/>
    </row>
    <row r="26" spans="1:34" ht="12.6" customHeight="1" x14ac:dyDescent="0.25">
      <c r="A26" s="104">
        <v>410</v>
      </c>
      <c r="B26" s="102">
        <v>410035346</v>
      </c>
      <c r="C26" s="103" t="s">
        <v>489</v>
      </c>
      <c r="D26" s="104">
        <v>35</v>
      </c>
      <c r="E26" s="103" t="s">
        <v>67</v>
      </c>
      <c r="F26" s="104">
        <v>346</v>
      </c>
      <c r="G26" s="103" t="s">
        <v>378</v>
      </c>
      <c r="H26" s="179">
        <v>7</v>
      </c>
      <c r="I26" s="152"/>
      <c r="J26" s="153">
        <v>13291</v>
      </c>
      <c r="K26" s="153">
        <v>1404</v>
      </c>
      <c r="L26" s="153">
        <v>0</v>
      </c>
      <c r="M26" s="153">
        <v>937.65</v>
      </c>
      <c r="N26" s="153">
        <v>15632.65</v>
      </c>
      <c r="O26" s="152"/>
      <c r="P26" s="157">
        <v>7</v>
      </c>
      <c r="Q26" s="157">
        <v>0</v>
      </c>
      <c r="R26" s="155">
        <v>102865</v>
      </c>
      <c r="S26" s="155">
        <v>0</v>
      </c>
      <c r="T26" s="155">
        <v>0</v>
      </c>
      <c r="U26" s="155">
        <v>6566</v>
      </c>
      <c r="V26" s="112">
        <v>109431</v>
      </c>
      <c r="W26" s="156"/>
      <c r="X26" s="157">
        <v>0</v>
      </c>
      <c r="Y26" s="178">
        <v>0.09</v>
      </c>
      <c r="Z26" s="178">
        <v>1.2504619763641452E-2</v>
      </c>
      <c r="AA26" s="155">
        <v>0</v>
      </c>
      <c r="AB26" s="158"/>
      <c r="AC26" s="157">
        <v>0</v>
      </c>
      <c r="AD26" s="157">
        <v>0</v>
      </c>
      <c r="AE26" s="155">
        <v>0</v>
      </c>
      <c r="AF26" s="157">
        <v>0</v>
      </c>
      <c r="AG26" s="155">
        <v>0</v>
      </c>
      <c r="AH26" s="159"/>
    </row>
    <row r="27" spans="1:34" ht="12.6" customHeight="1" x14ac:dyDescent="0.25">
      <c r="A27" s="104">
        <v>410</v>
      </c>
      <c r="B27" s="102">
        <v>410057035</v>
      </c>
      <c r="C27" s="103" t="s">
        <v>489</v>
      </c>
      <c r="D27" s="104">
        <v>57</v>
      </c>
      <c r="E27" s="103" t="s">
        <v>89</v>
      </c>
      <c r="F27" s="104">
        <v>35</v>
      </c>
      <c r="G27" s="103" t="s">
        <v>67</v>
      </c>
      <c r="H27" s="179">
        <v>9</v>
      </c>
      <c r="I27" s="152"/>
      <c r="J27" s="153">
        <v>13827</v>
      </c>
      <c r="K27" s="153">
        <v>4738</v>
      </c>
      <c r="L27" s="153">
        <v>0</v>
      </c>
      <c r="M27" s="153">
        <v>937.65</v>
      </c>
      <c r="N27" s="153">
        <v>19502.650000000001</v>
      </c>
      <c r="O27" s="152"/>
      <c r="P27" s="157">
        <v>9</v>
      </c>
      <c r="Q27" s="157">
        <v>0</v>
      </c>
      <c r="R27" s="155">
        <v>167085</v>
      </c>
      <c r="S27" s="155">
        <v>0</v>
      </c>
      <c r="T27" s="155">
        <v>0</v>
      </c>
      <c r="U27" s="155">
        <v>8442</v>
      </c>
      <c r="V27" s="112">
        <v>175527</v>
      </c>
      <c r="W27" s="156"/>
      <c r="X27" s="157">
        <v>0</v>
      </c>
      <c r="Y27" s="178">
        <v>0.09</v>
      </c>
      <c r="Z27" s="178">
        <v>0.15535199624359353</v>
      </c>
      <c r="AA27" s="155">
        <v>0</v>
      </c>
      <c r="AB27" s="158"/>
      <c r="AC27" s="157">
        <v>0</v>
      </c>
      <c r="AD27" s="157">
        <v>0</v>
      </c>
      <c r="AE27" s="155">
        <v>0</v>
      </c>
      <c r="AF27" s="157">
        <v>0</v>
      </c>
      <c r="AG27" s="155">
        <v>0</v>
      </c>
      <c r="AH27" s="159"/>
    </row>
    <row r="28" spans="1:34" ht="12.6" customHeight="1" x14ac:dyDescent="0.25">
      <c r="A28" s="104">
        <v>410</v>
      </c>
      <c r="B28" s="102">
        <v>410057057</v>
      </c>
      <c r="C28" s="103" t="s">
        <v>489</v>
      </c>
      <c r="D28" s="104">
        <v>57</v>
      </c>
      <c r="E28" s="103" t="s">
        <v>89</v>
      </c>
      <c r="F28" s="104">
        <v>57</v>
      </c>
      <c r="G28" s="103" t="s">
        <v>89</v>
      </c>
      <c r="H28" s="179">
        <v>208</v>
      </c>
      <c r="I28" s="152"/>
      <c r="J28" s="153">
        <v>12461</v>
      </c>
      <c r="K28" s="153">
        <v>348</v>
      </c>
      <c r="L28" s="153">
        <v>0</v>
      </c>
      <c r="M28" s="153">
        <v>937.65</v>
      </c>
      <c r="N28" s="153">
        <v>13746.65</v>
      </c>
      <c r="O28" s="152"/>
      <c r="P28" s="157">
        <v>208</v>
      </c>
      <c r="Q28" s="157">
        <v>0</v>
      </c>
      <c r="R28" s="155">
        <v>2664272</v>
      </c>
      <c r="S28" s="155">
        <v>0</v>
      </c>
      <c r="T28" s="155">
        <v>0</v>
      </c>
      <c r="U28" s="155">
        <v>195104</v>
      </c>
      <c r="V28" s="112">
        <v>2859376</v>
      </c>
      <c r="W28" s="156"/>
      <c r="X28" s="157">
        <v>0</v>
      </c>
      <c r="Y28" s="178">
        <v>0.09</v>
      </c>
      <c r="Z28" s="178">
        <v>0.13358419508453406</v>
      </c>
      <c r="AA28" s="155">
        <v>0</v>
      </c>
      <c r="AB28" s="158"/>
      <c r="AC28" s="157">
        <v>0</v>
      </c>
      <c r="AD28" s="157">
        <v>0</v>
      </c>
      <c r="AE28" s="155">
        <v>0</v>
      </c>
      <c r="AF28" s="157">
        <v>0</v>
      </c>
      <c r="AG28" s="155">
        <v>0</v>
      </c>
      <c r="AH28" s="159"/>
    </row>
    <row r="29" spans="1:34" ht="12.6" customHeight="1" x14ac:dyDescent="0.25">
      <c r="A29" s="104">
        <v>410</v>
      </c>
      <c r="B29" s="102">
        <v>410057093</v>
      </c>
      <c r="C29" s="103" t="s">
        <v>489</v>
      </c>
      <c r="D29" s="104">
        <v>57</v>
      </c>
      <c r="E29" s="103" t="s">
        <v>89</v>
      </c>
      <c r="F29" s="104">
        <v>93</v>
      </c>
      <c r="G29" s="103" t="s">
        <v>125</v>
      </c>
      <c r="H29" s="179">
        <v>6</v>
      </c>
      <c r="I29" s="152"/>
      <c r="J29" s="153">
        <v>12618</v>
      </c>
      <c r="K29" s="153">
        <v>435</v>
      </c>
      <c r="L29" s="153">
        <v>0</v>
      </c>
      <c r="M29" s="153">
        <v>937.65</v>
      </c>
      <c r="N29" s="153">
        <v>13990.65</v>
      </c>
      <c r="O29" s="152"/>
      <c r="P29" s="157">
        <v>6</v>
      </c>
      <c r="Q29" s="157">
        <v>0</v>
      </c>
      <c r="R29" s="155">
        <v>78318</v>
      </c>
      <c r="S29" s="155">
        <v>0</v>
      </c>
      <c r="T29" s="155">
        <v>0</v>
      </c>
      <c r="U29" s="155">
        <v>5628</v>
      </c>
      <c r="V29" s="112">
        <v>83946</v>
      </c>
      <c r="W29" s="156"/>
      <c r="X29" s="157">
        <v>0</v>
      </c>
      <c r="Y29" s="178">
        <v>0.09</v>
      </c>
      <c r="Z29" s="178">
        <v>7.5403840807501968E-2</v>
      </c>
      <c r="AA29" s="155">
        <v>0</v>
      </c>
      <c r="AB29" s="158"/>
      <c r="AC29" s="157">
        <v>3</v>
      </c>
      <c r="AD29" s="157">
        <v>0</v>
      </c>
      <c r="AE29" s="155">
        <v>0</v>
      </c>
      <c r="AF29" s="157">
        <v>0</v>
      </c>
      <c r="AG29" s="155">
        <v>0</v>
      </c>
      <c r="AH29" s="159"/>
    </row>
    <row r="30" spans="1:34" ht="12.6" customHeight="1" x14ac:dyDescent="0.25">
      <c r="A30" s="104">
        <v>410</v>
      </c>
      <c r="B30" s="102">
        <v>410057163</v>
      </c>
      <c r="C30" s="103" t="s">
        <v>489</v>
      </c>
      <c r="D30" s="104">
        <v>57</v>
      </c>
      <c r="E30" s="103" t="s">
        <v>89</v>
      </c>
      <c r="F30" s="104">
        <v>163</v>
      </c>
      <c r="G30" s="103" t="s">
        <v>195</v>
      </c>
      <c r="H30" s="179">
        <v>3</v>
      </c>
      <c r="I30" s="152"/>
      <c r="J30" s="153">
        <v>11003</v>
      </c>
      <c r="K30" s="153">
        <v>0</v>
      </c>
      <c r="L30" s="153">
        <v>0</v>
      </c>
      <c r="M30" s="153">
        <v>937.65</v>
      </c>
      <c r="N30" s="153">
        <v>11940.65</v>
      </c>
      <c r="O30" s="152"/>
      <c r="P30" s="157">
        <v>3</v>
      </c>
      <c r="Q30" s="157">
        <v>0</v>
      </c>
      <c r="R30" s="155">
        <v>33009</v>
      </c>
      <c r="S30" s="155">
        <v>0</v>
      </c>
      <c r="T30" s="155">
        <v>0</v>
      </c>
      <c r="U30" s="155">
        <v>2814</v>
      </c>
      <c r="V30" s="112">
        <v>35823</v>
      </c>
      <c r="W30" s="156"/>
      <c r="X30" s="157">
        <v>0</v>
      </c>
      <c r="Y30" s="178">
        <v>0.09</v>
      </c>
      <c r="Z30" s="178">
        <v>9.7279927468082797E-2</v>
      </c>
      <c r="AA30" s="155">
        <v>0</v>
      </c>
      <c r="AB30" s="158"/>
      <c r="AC30" s="157">
        <v>2</v>
      </c>
      <c r="AD30" s="157">
        <v>0.69931164472747909</v>
      </c>
      <c r="AE30" s="155">
        <v>8350</v>
      </c>
      <c r="AF30" s="157">
        <v>0</v>
      </c>
      <c r="AG30" s="155">
        <v>0</v>
      </c>
      <c r="AH30" s="159"/>
    </row>
    <row r="31" spans="1:34" ht="12.6" customHeight="1" x14ac:dyDescent="0.25">
      <c r="A31" s="104">
        <v>410</v>
      </c>
      <c r="B31" s="102">
        <v>410057176</v>
      </c>
      <c r="C31" s="103" t="s">
        <v>489</v>
      </c>
      <c r="D31" s="104">
        <v>57</v>
      </c>
      <c r="E31" s="103" t="s">
        <v>89</v>
      </c>
      <c r="F31" s="104">
        <v>176</v>
      </c>
      <c r="G31" s="103" t="s">
        <v>208</v>
      </c>
      <c r="H31" s="179">
        <v>1</v>
      </c>
      <c r="I31" s="152"/>
      <c r="J31" s="153">
        <v>14141</v>
      </c>
      <c r="K31" s="153">
        <v>4890</v>
      </c>
      <c r="L31" s="153">
        <v>0</v>
      </c>
      <c r="M31" s="153">
        <v>937.65</v>
      </c>
      <c r="N31" s="153">
        <v>19968.650000000001</v>
      </c>
      <c r="O31" s="152"/>
      <c r="P31" s="157">
        <v>1</v>
      </c>
      <c r="Q31" s="157">
        <v>0</v>
      </c>
      <c r="R31" s="155">
        <v>19031</v>
      </c>
      <c r="S31" s="155">
        <v>0</v>
      </c>
      <c r="T31" s="155">
        <v>0</v>
      </c>
      <c r="U31" s="155">
        <v>938</v>
      </c>
      <c r="V31" s="112">
        <v>19969</v>
      </c>
      <c r="W31" s="156"/>
      <c r="X31" s="157">
        <v>0</v>
      </c>
      <c r="Y31" s="178">
        <v>0.09</v>
      </c>
      <c r="Z31" s="178">
        <v>8.794296909091473E-2</v>
      </c>
      <c r="AA31" s="155">
        <v>0</v>
      </c>
      <c r="AB31" s="158"/>
      <c r="AC31" s="157">
        <v>0</v>
      </c>
      <c r="AD31" s="157">
        <v>0</v>
      </c>
      <c r="AE31" s="155">
        <v>0</v>
      </c>
      <c r="AF31" s="157">
        <v>0</v>
      </c>
      <c r="AG31" s="155">
        <v>0</v>
      </c>
      <c r="AH31" s="159"/>
    </row>
    <row r="32" spans="1:34" ht="12.6" customHeight="1" x14ac:dyDescent="0.25">
      <c r="A32" s="104">
        <v>410</v>
      </c>
      <c r="B32" s="102">
        <v>410057248</v>
      </c>
      <c r="C32" s="103" t="s">
        <v>489</v>
      </c>
      <c r="D32" s="104">
        <v>57</v>
      </c>
      <c r="E32" s="103" t="s">
        <v>89</v>
      </c>
      <c r="F32" s="104">
        <v>248</v>
      </c>
      <c r="G32" s="103" t="s">
        <v>280</v>
      </c>
      <c r="H32" s="179">
        <v>8</v>
      </c>
      <c r="I32" s="152"/>
      <c r="J32" s="153">
        <v>9709</v>
      </c>
      <c r="K32" s="153">
        <v>558</v>
      </c>
      <c r="L32" s="153">
        <v>0</v>
      </c>
      <c r="M32" s="153">
        <v>937.65</v>
      </c>
      <c r="N32" s="153">
        <v>11204.65</v>
      </c>
      <c r="O32" s="152"/>
      <c r="P32" s="157">
        <v>8</v>
      </c>
      <c r="Q32" s="157">
        <v>0</v>
      </c>
      <c r="R32" s="155">
        <v>82136</v>
      </c>
      <c r="S32" s="155">
        <v>0</v>
      </c>
      <c r="T32" s="155">
        <v>0</v>
      </c>
      <c r="U32" s="155">
        <v>7504</v>
      </c>
      <c r="V32" s="112">
        <v>89640</v>
      </c>
      <c r="W32" s="156"/>
      <c r="X32" s="157">
        <v>0</v>
      </c>
      <c r="Y32" s="178">
        <v>0.09</v>
      </c>
      <c r="Z32" s="178">
        <v>5.0565041450819942E-2</v>
      </c>
      <c r="AA32" s="155">
        <v>0</v>
      </c>
      <c r="AB32" s="158"/>
      <c r="AC32" s="157">
        <v>0</v>
      </c>
      <c r="AD32" s="157">
        <v>0</v>
      </c>
      <c r="AE32" s="155">
        <v>0</v>
      </c>
      <c r="AF32" s="157">
        <v>0</v>
      </c>
      <c r="AG32" s="155">
        <v>0</v>
      </c>
      <c r="AH32" s="159"/>
    </row>
    <row r="33" spans="1:34" ht="12.6" customHeight="1" x14ac:dyDescent="0.25">
      <c r="A33" s="104">
        <v>410</v>
      </c>
      <c r="B33" s="102">
        <v>410057262</v>
      </c>
      <c r="C33" s="103" t="s">
        <v>489</v>
      </c>
      <c r="D33" s="104">
        <v>57</v>
      </c>
      <c r="E33" s="103" t="s">
        <v>89</v>
      </c>
      <c r="F33" s="104">
        <v>262</v>
      </c>
      <c r="G33" s="103" t="s">
        <v>294</v>
      </c>
      <c r="H33" s="179">
        <v>1</v>
      </c>
      <c r="I33" s="152"/>
      <c r="J33" s="153">
        <v>9048</v>
      </c>
      <c r="K33" s="153">
        <v>3361</v>
      </c>
      <c r="L33" s="153">
        <v>0</v>
      </c>
      <c r="M33" s="153">
        <v>937.65</v>
      </c>
      <c r="N33" s="153">
        <v>13346.65</v>
      </c>
      <c r="O33" s="152"/>
      <c r="P33" s="157">
        <v>1</v>
      </c>
      <c r="Q33" s="157">
        <v>0</v>
      </c>
      <c r="R33" s="155">
        <v>12409</v>
      </c>
      <c r="S33" s="155">
        <v>0</v>
      </c>
      <c r="T33" s="155">
        <v>0</v>
      </c>
      <c r="U33" s="155">
        <v>938</v>
      </c>
      <c r="V33" s="112">
        <v>13347</v>
      </c>
      <c r="W33" s="156"/>
      <c r="X33" s="157">
        <v>0</v>
      </c>
      <c r="Y33" s="178">
        <v>0.09</v>
      </c>
      <c r="Z33" s="178">
        <v>7.2023226007255373E-2</v>
      </c>
      <c r="AA33" s="155">
        <v>0</v>
      </c>
      <c r="AB33" s="158"/>
      <c r="AC33" s="157">
        <v>0</v>
      </c>
      <c r="AD33" s="157">
        <v>0</v>
      </c>
      <c r="AE33" s="155">
        <v>0</v>
      </c>
      <c r="AF33" s="157">
        <v>0</v>
      </c>
      <c r="AG33" s="155">
        <v>0</v>
      </c>
      <c r="AH33" s="159"/>
    </row>
    <row r="34" spans="1:34" ht="12.6" customHeight="1" x14ac:dyDescent="0.25">
      <c r="A34" s="104">
        <v>412</v>
      </c>
      <c r="B34" s="102">
        <v>412035035</v>
      </c>
      <c r="C34" s="103" t="s">
        <v>490</v>
      </c>
      <c r="D34" s="104">
        <v>35</v>
      </c>
      <c r="E34" s="103" t="s">
        <v>67</v>
      </c>
      <c r="F34" s="104">
        <v>35</v>
      </c>
      <c r="G34" s="103" t="s">
        <v>67</v>
      </c>
      <c r="H34" s="179">
        <v>497</v>
      </c>
      <c r="I34" s="152"/>
      <c r="J34" s="153">
        <v>12973</v>
      </c>
      <c r="K34" s="153">
        <v>4445</v>
      </c>
      <c r="L34" s="153">
        <v>0</v>
      </c>
      <c r="M34" s="153">
        <v>937.65</v>
      </c>
      <c r="N34" s="153">
        <v>18355.650000000001</v>
      </c>
      <c r="O34" s="152"/>
      <c r="P34" s="157">
        <v>497</v>
      </c>
      <c r="Q34" s="157">
        <v>0</v>
      </c>
      <c r="R34" s="155">
        <v>8656746</v>
      </c>
      <c r="S34" s="155">
        <v>0</v>
      </c>
      <c r="T34" s="155">
        <v>0</v>
      </c>
      <c r="U34" s="155">
        <v>466186</v>
      </c>
      <c r="V34" s="112">
        <v>9122932</v>
      </c>
      <c r="W34" s="156"/>
      <c r="X34" s="157">
        <v>0</v>
      </c>
      <c r="Y34" s="178">
        <v>0.09</v>
      </c>
      <c r="Z34" s="178">
        <v>0.15535199624359353</v>
      </c>
      <c r="AA34" s="155">
        <v>0</v>
      </c>
      <c r="AB34" s="158"/>
      <c r="AC34" s="157">
        <v>0</v>
      </c>
      <c r="AD34" s="157">
        <v>0</v>
      </c>
      <c r="AE34" s="155">
        <v>0</v>
      </c>
      <c r="AF34" s="157">
        <v>0</v>
      </c>
      <c r="AG34" s="155">
        <v>0</v>
      </c>
      <c r="AH34" s="159"/>
    </row>
    <row r="35" spans="1:34" ht="12.6" customHeight="1" x14ac:dyDescent="0.25">
      <c r="A35" s="104">
        <v>412</v>
      </c>
      <c r="B35" s="102">
        <v>412035044</v>
      </c>
      <c r="C35" s="103" t="s">
        <v>490</v>
      </c>
      <c r="D35" s="104">
        <v>35</v>
      </c>
      <c r="E35" s="103" t="s">
        <v>67</v>
      </c>
      <c r="F35" s="104">
        <v>44</v>
      </c>
      <c r="G35" s="103" t="s">
        <v>76</v>
      </c>
      <c r="H35" s="179">
        <v>7</v>
      </c>
      <c r="I35" s="152"/>
      <c r="J35" s="153">
        <v>12771</v>
      </c>
      <c r="K35" s="153">
        <v>0</v>
      </c>
      <c r="L35" s="153">
        <v>0</v>
      </c>
      <c r="M35" s="153">
        <v>937.65</v>
      </c>
      <c r="N35" s="153">
        <v>13708.65</v>
      </c>
      <c r="O35" s="152"/>
      <c r="P35" s="157">
        <v>7</v>
      </c>
      <c r="Q35" s="157">
        <v>0</v>
      </c>
      <c r="R35" s="155">
        <v>89397</v>
      </c>
      <c r="S35" s="155">
        <v>0</v>
      </c>
      <c r="T35" s="155">
        <v>0</v>
      </c>
      <c r="U35" s="155">
        <v>6566</v>
      </c>
      <c r="V35" s="112">
        <v>95963</v>
      </c>
      <c r="W35" s="156"/>
      <c r="X35" s="157">
        <v>0</v>
      </c>
      <c r="Y35" s="178">
        <v>0.09</v>
      </c>
      <c r="Z35" s="178">
        <v>6.5788845188208198E-2</v>
      </c>
      <c r="AA35" s="155">
        <v>0</v>
      </c>
      <c r="AB35" s="158"/>
      <c r="AC35" s="157">
        <v>0</v>
      </c>
      <c r="AD35" s="157">
        <v>0</v>
      </c>
      <c r="AE35" s="155">
        <v>0</v>
      </c>
      <c r="AF35" s="157">
        <v>0</v>
      </c>
      <c r="AG35" s="155">
        <v>0</v>
      </c>
      <c r="AH35" s="159"/>
    </row>
    <row r="36" spans="1:34" ht="12.6" customHeight="1" x14ac:dyDescent="0.25">
      <c r="A36" s="104">
        <v>412</v>
      </c>
      <c r="B36" s="102">
        <v>412035073</v>
      </c>
      <c r="C36" s="103" t="s">
        <v>490</v>
      </c>
      <c r="D36" s="104">
        <v>35</v>
      </c>
      <c r="E36" s="103" t="s">
        <v>67</v>
      </c>
      <c r="F36" s="104">
        <v>73</v>
      </c>
      <c r="G36" s="103" t="s">
        <v>105</v>
      </c>
      <c r="H36" s="179">
        <v>1</v>
      </c>
      <c r="I36" s="152"/>
      <c r="J36" s="153">
        <v>16181</v>
      </c>
      <c r="K36" s="153">
        <v>10597</v>
      </c>
      <c r="L36" s="153">
        <v>0</v>
      </c>
      <c r="M36" s="153">
        <v>937.65</v>
      </c>
      <c r="N36" s="153">
        <v>27715.65</v>
      </c>
      <c r="O36" s="152"/>
      <c r="P36" s="157">
        <v>1</v>
      </c>
      <c r="Q36" s="157">
        <v>0</v>
      </c>
      <c r="R36" s="155">
        <v>26778</v>
      </c>
      <c r="S36" s="155">
        <v>0</v>
      </c>
      <c r="T36" s="155">
        <v>0</v>
      </c>
      <c r="U36" s="155">
        <v>938</v>
      </c>
      <c r="V36" s="112">
        <v>27716</v>
      </c>
      <c r="W36" s="156"/>
      <c r="X36" s="157">
        <v>0</v>
      </c>
      <c r="Y36" s="178">
        <v>0.09</v>
      </c>
      <c r="Z36" s="178">
        <v>1.0550373071579357E-2</v>
      </c>
      <c r="AA36" s="155">
        <v>0</v>
      </c>
      <c r="AB36" s="158"/>
      <c r="AC36" s="157">
        <v>0</v>
      </c>
      <c r="AD36" s="157">
        <v>0</v>
      </c>
      <c r="AE36" s="155">
        <v>0</v>
      </c>
      <c r="AF36" s="157">
        <v>0</v>
      </c>
      <c r="AG36" s="155">
        <v>0</v>
      </c>
      <c r="AH36" s="159"/>
    </row>
    <row r="37" spans="1:34" ht="12.6" customHeight="1" x14ac:dyDescent="0.25">
      <c r="A37" s="104">
        <v>412</v>
      </c>
      <c r="B37" s="102">
        <v>412035220</v>
      </c>
      <c r="C37" s="103" t="s">
        <v>490</v>
      </c>
      <c r="D37" s="104">
        <v>35</v>
      </c>
      <c r="E37" s="103" t="s">
        <v>67</v>
      </c>
      <c r="F37" s="104">
        <v>220</v>
      </c>
      <c r="G37" s="103" t="s">
        <v>252</v>
      </c>
      <c r="H37" s="179">
        <v>3</v>
      </c>
      <c r="I37" s="152"/>
      <c r="J37" s="153">
        <v>12538</v>
      </c>
      <c r="K37" s="153">
        <v>5376</v>
      </c>
      <c r="L37" s="153">
        <v>0</v>
      </c>
      <c r="M37" s="153">
        <v>937.65</v>
      </c>
      <c r="N37" s="153">
        <v>18851.650000000001</v>
      </c>
      <c r="O37" s="152"/>
      <c r="P37" s="157">
        <v>3</v>
      </c>
      <c r="Q37" s="157">
        <v>0</v>
      </c>
      <c r="R37" s="155">
        <v>53742</v>
      </c>
      <c r="S37" s="155">
        <v>0</v>
      </c>
      <c r="T37" s="155">
        <v>0</v>
      </c>
      <c r="U37" s="155">
        <v>2814</v>
      </c>
      <c r="V37" s="112">
        <v>56556</v>
      </c>
      <c r="W37" s="156"/>
      <c r="X37" s="157">
        <v>0</v>
      </c>
      <c r="Y37" s="178">
        <v>0.09</v>
      </c>
      <c r="Z37" s="178">
        <v>1.5441237271386972E-2</v>
      </c>
      <c r="AA37" s="155">
        <v>0</v>
      </c>
      <c r="AB37" s="158"/>
      <c r="AC37" s="157">
        <v>0</v>
      </c>
      <c r="AD37" s="157">
        <v>0</v>
      </c>
      <c r="AE37" s="155">
        <v>0</v>
      </c>
      <c r="AF37" s="157">
        <v>0</v>
      </c>
      <c r="AG37" s="155">
        <v>0</v>
      </c>
      <c r="AH37" s="159"/>
    </row>
    <row r="38" spans="1:34" ht="12.6" customHeight="1" x14ac:dyDescent="0.25">
      <c r="A38" s="104">
        <v>412</v>
      </c>
      <c r="B38" s="102">
        <v>412035244</v>
      </c>
      <c r="C38" s="103" t="s">
        <v>490</v>
      </c>
      <c r="D38" s="104">
        <v>35</v>
      </c>
      <c r="E38" s="103" t="s">
        <v>67</v>
      </c>
      <c r="F38" s="104">
        <v>244</v>
      </c>
      <c r="G38" s="103" t="s">
        <v>276</v>
      </c>
      <c r="H38" s="179">
        <v>7</v>
      </c>
      <c r="I38" s="152"/>
      <c r="J38" s="153">
        <v>14044</v>
      </c>
      <c r="K38" s="153">
        <v>5078</v>
      </c>
      <c r="L38" s="153">
        <v>0</v>
      </c>
      <c r="M38" s="153">
        <v>937.65</v>
      </c>
      <c r="N38" s="153">
        <v>20059.650000000001</v>
      </c>
      <c r="O38" s="152"/>
      <c r="P38" s="157">
        <v>7</v>
      </c>
      <c r="Q38" s="157">
        <v>0</v>
      </c>
      <c r="R38" s="155">
        <v>133854</v>
      </c>
      <c r="S38" s="155">
        <v>0</v>
      </c>
      <c r="T38" s="155">
        <v>0</v>
      </c>
      <c r="U38" s="155">
        <v>6566</v>
      </c>
      <c r="V38" s="112">
        <v>140420</v>
      </c>
      <c r="W38" s="156"/>
      <c r="X38" s="157">
        <v>0</v>
      </c>
      <c r="Y38" s="178">
        <v>0.09</v>
      </c>
      <c r="Z38" s="178">
        <v>0.119598061583465</v>
      </c>
      <c r="AA38" s="155">
        <v>0</v>
      </c>
      <c r="AB38" s="158"/>
      <c r="AC38" s="157">
        <v>0</v>
      </c>
      <c r="AD38" s="157">
        <v>0</v>
      </c>
      <c r="AE38" s="155">
        <v>0</v>
      </c>
      <c r="AF38" s="157">
        <v>0</v>
      </c>
      <c r="AG38" s="155">
        <v>0</v>
      </c>
      <c r="AH38" s="159"/>
    </row>
    <row r="39" spans="1:34" ht="12.6" customHeight="1" x14ac:dyDescent="0.25">
      <c r="A39" s="104">
        <v>412</v>
      </c>
      <c r="B39" s="102">
        <v>412035285</v>
      </c>
      <c r="C39" s="103" t="s">
        <v>490</v>
      </c>
      <c r="D39" s="104">
        <v>35</v>
      </c>
      <c r="E39" s="103" t="s">
        <v>67</v>
      </c>
      <c r="F39" s="104">
        <v>285</v>
      </c>
      <c r="G39" s="103" t="s">
        <v>317</v>
      </c>
      <c r="H39" s="179">
        <v>7</v>
      </c>
      <c r="I39" s="152"/>
      <c r="J39" s="153">
        <v>10310</v>
      </c>
      <c r="K39" s="153">
        <v>2924</v>
      </c>
      <c r="L39" s="153">
        <v>0</v>
      </c>
      <c r="M39" s="153">
        <v>937.65</v>
      </c>
      <c r="N39" s="153">
        <v>14171.65</v>
      </c>
      <c r="O39" s="152"/>
      <c r="P39" s="157">
        <v>7</v>
      </c>
      <c r="Q39" s="157">
        <v>0</v>
      </c>
      <c r="R39" s="155">
        <v>92638</v>
      </c>
      <c r="S39" s="155">
        <v>0</v>
      </c>
      <c r="T39" s="155">
        <v>0</v>
      </c>
      <c r="U39" s="155">
        <v>6566</v>
      </c>
      <c r="V39" s="112">
        <v>99204</v>
      </c>
      <c r="W39" s="156"/>
      <c r="X39" s="157">
        <v>0</v>
      </c>
      <c r="Y39" s="178">
        <v>0.09</v>
      </c>
      <c r="Z39" s="178">
        <v>3.7068416528484464E-2</v>
      </c>
      <c r="AA39" s="155">
        <v>0</v>
      </c>
      <c r="AB39" s="158"/>
      <c r="AC39" s="157">
        <v>0</v>
      </c>
      <c r="AD39" s="157">
        <v>0</v>
      </c>
      <c r="AE39" s="155">
        <v>0</v>
      </c>
      <c r="AF39" s="157">
        <v>0</v>
      </c>
      <c r="AG39" s="155">
        <v>0</v>
      </c>
      <c r="AH39" s="159"/>
    </row>
    <row r="40" spans="1:34" ht="12.6" customHeight="1" x14ac:dyDescent="0.25">
      <c r="A40" s="104">
        <v>412</v>
      </c>
      <c r="B40" s="102">
        <v>412035293</v>
      </c>
      <c r="C40" s="103" t="s">
        <v>490</v>
      </c>
      <c r="D40" s="104">
        <v>35</v>
      </c>
      <c r="E40" s="103" t="s">
        <v>67</v>
      </c>
      <c r="F40" s="104">
        <v>293</v>
      </c>
      <c r="G40" s="103" t="s">
        <v>325</v>
      </c>
      <c r="H40" s="179">
        <v>2</v>
      </c>
      <c r="I40" s="152"/>
      <c r="J40" s="153">
        <v>9361</v>
      </c>
      <c r="K40" s="153">
        <v>564</v>
      </c>
      <c r="L40" s="153">
        <v>0</v>
      </c>
      <c r="M40" s="153">
        <v>937.65</v>
      </c>
      <c r="N40" s="153">
        <v>10862.65</v>
      </c>
      <c r="O40" s="152"/>
      <c r="P40" s="157">
        <v>2</v>
      </c>
      <c r="Q40" s="157">
        <v>0</v>
      </c>
      <c r="R40" s="155">
        <v>19850</v>
      </c>
      <c r="S40" s="155">
        <v>0</v>
      </c>
      <c r="T40" s="155">
        <v>0</v>
      </c>
      <c r="U40" s="155">
        <v>1876</v>
      </c>
      <c r="V40" s="112">
        <v>21726</v>
      </c>
      <c r="W40" s="156"/>
      <c r="X40" s="157">
        <v>0</v>
      </c>
      <c r="Y40" s="178">
        <v>0.09</v>
      </c>
      <c r="Z40" s="178">
        <v>7.9585403832054952E-3</v>
      </c>
      <c r="AA40" s="155">
        <v>0</v>
      </c>
      <c r="AB40" s="158"/>
      <c r="AC40" s="157">
        <v>0</v>
      </c>
      <c r="AD40" s="157">
        <v>0</v>
      </c>
      <c r="AE40" s="155">
        <v>0</v>
      </c>
      <c r="AF40" s="157">
        <v>0</v>
      </c>
      <c r="AG40" s="155">
        <v>0</v>
      </c>
      <c r="AH40" s="159"/>
    </row>
    <row r="41" spans="1:34" ht="12.6" customHeight="1" x14ac:dyDescent="0.25">
      <c r="A41" s="104">
        <v>412</v>
      </c>
      <c r="B41" s="102">
        <v>412035314</v>
      </c>
      <c r="C41" s="103" t="s">
        <v>490</v>
      </c>
      <c r="D41" s="104">
        <v>35</v>
      </c>
      <c r="E41" s="103" t="s">
        <v>67</v>
      </c>
      <c r="F41" s="104">
        <v>314</v>
      </c>
      <c r="G41" s="103" t="s">
        <v>346</v>
      </c>
      <c r="H41" s="179">
        <v>1</v>
      </c>
      <c r="I41" s="152"/>
      <c r="J41" s="153">
        <v>11260</v>
      </c>
      <c r="K41" s="153">
        <v>9027</v>
      </c>
      <c r="L41" s="153">
        <v>0</v>
      </c>
      <c r="M41" s="153">
        <v>937.65</v>
      </c>
      <c r="N41" s="153">
        <v>21224.65</v>
      </c>
      <c r="O41" s="152"/>
      <c r="P41" s="157">
        <v>1</v>
      </c>
      <c r="Q41" s="157">
        <v>0</v>
      </c>
      <c r="R41" s="155">
        <v>20287</v>
      </c>
      <c r="S41" s="155">
        <v>0</v>
      </c>
      <c r="T41" s="155">
        <v>0</v>
      </c>
      <c r="U41" s="155">
        <v>938</v>
      </c>
      <c r="V41" s="112">
        <v>21225</v>
      </c>
      <c r="W41" s="156"/>
      <c r="X41" s="157">
        <v>0</v>
      </c>
      <c r="Y41" s="178">
        <v>0.09</v>
      </c>
      <c r="Z41" s="178">
        <v>2.2432869721569913E-3</v>
      </c>
      <c r="AA41" s="155">
        <v>0</v>
      </c>
      <c r="AB41" s="158"/>
      <c r="AC41" s="157">
        <v>0</v>
      </c>
      <c r="AD41" s="157">
        <v>0</v>
      </c>
      <c r="AE41" s="155">
        <v>0</v>
      </c>
      <c r="AF41" s="157">
        <v>0</v>
      </c>
      <c r="AG41" s="155">
        <v>0</v>
      </c>
      <c r="AH41" s="159"/>
    </row>
    <row r="42" spans="1:34" ht="12.6" customHeight="1" x14ac:dyDescent="0.25">
      <c r="A42" s="104">
        <v>412</v>
      </c>
      <c r="B42" s="102">
        <v>412035335</v>
      </c>
      <c r="C42" s="103" t="s">
        <v>490</v>
      </c>
      <c r="D42" s="104">
        <v>35</v>
      </c>
      <c r="E42" s="103" t="s">
        <v>67</v>
      </c>
      <c r="F42" s="104">
        <v>335</v>
      </c>
      <c r="G42" s="103" t="s">
        <v>367</v>
      </c>
      <c r="H42" s="179">
        <v>1</v>
      </c>
      <c r="I42" s="152"/>
      <c r="J42" s="153">
        <v>11260</v>
      </c>
      <c r="K42" s="153">
        <v>8228</v>
      </c>
      <c r="L42" s="153">
        <v>0</v>
      </c>
      <c r="M42" s="153">
        <v>937.65</v>
      </c>
      <c r="N42" s="153">
        <v>20425.650000000001</v>
      </c>
      <c r="O42" s="152"/>
      <c r="P42" s="157">
        <v>1</v>
      </c>
      <c r="Q42" s="157">
        <v>0</v>
      </c>
      <c r="R42" s="155">
        <v>19488</v>
      </c>
      <c r="S42" s="155">
        <v>0</v>
      </c>
      <c r="T42" s="155">
        <v>0</v>
      </c>
      <c r="U42" s="155">
        <v>938</v>
      </c>
      <c r="V42" s="112">
        <v>20426</v>
      </c>
      <c r="W42" s="156"/>
      <c r="X42" s="157">
        <v>0</v>
      </c>
      <c r="Y42" s="178">
        <v>0.09</v>
      </c>
      <c r="Z42" s="178">
        <v>3.546055147146468E-4</v>
      </c>
      <c r="AA42" s="155">
        <v>0</v>
      </c>
      <c r="AB42" s="158"/>
      <c r="AC42" s="157">
        <v>0</v>
      </c>
      <c r="AD42" s="157">
        <v>0</v>
      </c>
      <c r="AE42" s="155">
        <v>0</v>
      </c>
      <c r="AF42" s="157">
        <v>0</v>
      </c>
      <c r="AG42" s="155">
        <v>0</v>
      </c>
      <c r="AH42" s="159"/>
    </row>
    <row r="43" spans="1:34" ht="12.6" customHeight="1" x14ac:dyDescent="0.25">
      <c r="A43" s="104">
        <v>412</v>
      </c>
      <c r="B43" s="102">
        <v>412035336</v>
      </c>
      <c r="C43" s="103" t="s">
        <v>490</v>
      </c>
      <c r="D43" s="104">
        <v>35</v>
      </c>
      <c r="E43" s="103" t="s">
        <v>67</v>
      </c>
      <c r="F43" s="104">
        <v>336</v>
      </c>
      <c r="G43" s="103" t="s">
        <v>368</v>
      </c>
      <c r="H43" s="179">
        <v>1</v>
      </c>
      <c r="I43" s="152"/>
      <c r="J43" s="153">
        <v>11260</v>
      </c>
      <c r="K43" s="153">
        <v>2976</v>
      </c>
      <c r="L43" s="153">
        <v>0</v>
      </c>
      <c r="M43" s="153">
        <v>937.65</v>
      </c>
      <c r="N43" s="153">
        <v>15173.65</v>
      </c>
      <c r="O43" s="152"/>
      <c r="P43" s="157">
        <v>1</v>
      </c>
      <c r="Q43" s="157">
        <v>0</v>
      </c>
      <c r="R43" s="155">
        <v>14236</v>
      </c>
      <c r="S43" s="155">
        <v>0</v>
      </c>
      <c r="T43" s="155">
        <v>0</v>
      </c>
      <c r="U43" s="155">
        <v>938</v>
      </c>
      <c r="V43" s="112">
        <v>15174</v>
      </c>
      <c r="W43" s="156"/>
      <c r="X43" s="157">
        <v>0</v>
      </c>
      <c r="Y43" s="178">
        <v>0.09</v>
      </c>
      <c r="Z43" s="178">
        <v>4.2556047363643684E-2</v>
      </c>
      <c r="AA43" s="155">
        <v>0</v>
      </c>
      <c r="AB43" s="158"/>
      <c r="AC43" s="157">
        <v>0</v>
      </c>
      <c r="AD43" s="157">
        <v>0</v>
      </c>
      <c r="AE43" s="155">
        <v>0</v>
      </c>
      <c r="AF43" s="157">
        <v>0</v>
      </c>
      <c r="AG43" s="155">
        <v>0</v>
      </c>
      <c r="AH43" s="159"/>
    </row>
    <row r="44" spans="1:34" ht="12.6" customHeight="1" x14ac:dyDescent="0.25">
      <c r="A44" s="104">
        <v>413</v>
      </c>
      <c r="B44" s="102">
        <v>413114091</v>
      </c>
      <c r="C44" s="103" t="s">
        <v>491</v>
      </c>
      <c r="D44" s="104">
        <v>114</v>
      </c>
      <c r="E44" s="103" t="s">
        <v>146</v>
      </c>
      <c r="F44" s="104">
        <v>91</v>
      </c>
      <c r="G44" s="103" t="s">
        <v>123</v>
      </c>
      <c r="H44" s="179">
        <v>2</v>
      </c>
      <c r="I44" s="152"/>
      <c r="J44" s="153">
        <v>12850</v>
      </c>
      <c r="K44" s="153">
        <v>16260</v>
      </c>
      <c r="L44" s="153">
        <v>0</v>
      </c>
      <c r="M44" s="153">
        <v>937.65</v>
      </c>
      <c r="N44" s="153">
        <v>30047.65</v>
      </c>
      <c r="O44" s="152"/>
      <c r="P44" s="157">
        <v>2</v>
      </c>
      <c r="Q44" s="157">
        <v>0</v>
      </c>
      <c r="R44" s="155">
        <v>58220</v>
      </c>
      <c r="S44" s="155">
        <v>0</v>
      </c>
      <c r="T44" s="155">
        <v>0</v>
      </c>
      <c r="U44" s="155">
        <v>1876</v>
      </c>
      <c r="V44" s="112">
        <v>60096</v>
      </c>
      <c r="W44" s="156"/>
      <c r="X44" s="157">
        <v>0</v>
      </c>
      <c r="Y44" s="178">
        <v>0.09</v>
      </c>
      <c r="Z44" s="178">
        <v>1.4135571171815681E-2</v>
      </c>
      <c r="AA44" s="155">
        <v>0</v>
      </c>
      <c r="AB44" s="158"/>
      <c r="AC44" s="157">
        <v>0</v>
      </c>
      <c r="AD44" s="157">
        <v>0</v>
      </c>
      <c r="AE44" s="155">
        <v>0</v>
      </c>
      <c r="AF44" s="157">
        <v>0</v>
      </c>
      <c r="AG44" s="155">
        <v>0</v>
      </c>
      <c r="AH44" s="159"/>
    </row>
    <row r="45" spans="1:34" ht="12.6" customHeight="1" x14ac:dyDescent="0.25">
      <c r="A45" s="104">
        <v>413</v>
      </c>
      <c r="B45" s="102">
        <v>413114114</v>
      </c>
      <c r="C45" s="103" t="s">
        <v>491</v>
      </c>
      <c r="D45" s="104">
        <v>114</v>
      </c>
      <c r="E45" s="103" t="s">
        <v>146</v>
      </c>
      <c r="F45" s="104">
        <v>114</v>
      </c>
      <c r="G45" s="103" t="s">
        <v>146</v>
      </c>
      <c r="H45" s="179">
        <v>70</v>
      </c>
      <c r="I45" s="152"/>
      <c r="J45" s="153">
        <v>11441</v>
      </c>
      <c r="K45" s="153">
        <v>2033</v>
      </c>
      <c r="L45" s="153">
        <v>0</v>
      </c>
      <c r="M45" s="153">
        <v>937.65</v>
      </c>
      <c r="N45" s="153">
        <v>14411.65</v>
      </c>
      <c r="O45" s="152"/>
      <c r="P45" s="157">
        <v>70</v>
      </c>
      <c r="Q45" s="157">
        <v>0</v>
      </c>
      <c r="R45" s="155">
        <v>943180</v>
      </c>
      <c r="S45" s="155">
        <v>0</v>
      </c>
      <c r="T45" s="155">
        <v>0</v>
      </c>
      <c r="U45" s="155">
        <v>65660</v>
      </c>
      <c r="V45" s="112">
        <v>1008840</v>
      </c>
      <c r="W45" s="156"/>
      <c r="X45" s="157">
        <v>0</v>
      </c>
      <c r="Y45" s="178">
        <v>0.09</v>
      </c>
      <c r="Z45" s="178">
        <v>4.0251860157206769E-2</v>
      </c>
      <c r="AA45" s="155">
        <v>0</v>
      </c>
      <c r="AB45" s="158"/>
      <c r="AC45" s="157">
        <v>0</v>
      </c>
      <c r="AD45" s="157">
        <v>0</v>
      </c>
      <c r="AE45" s="155">
        <v>0</v>
      </c>
      <c r="AF45" s="157">
        <v>0</v>
      </c>
      <c r="AG45" s="155">
        <v>0</v>
      </c>
      <c r="AH45" s="159"/>
    </row>
    <row r="46" spans="1:34" ht="12.6" customHeight="1" x14ac:dyDescent="0.25">
      <c r="A46" s="104">
        <v>413</v>
      </c>
      <c r="B46" s="102">
        <v>413114127</v>
      </c>
      <c r="C46" s="103" t="s">
        <v>491</v>
      </c>
      <c r="D46" s="104">
        <v>114</v>
      </c>
      <c r="E46" s="103" t="s">
        <v>146</v>
      </c>
      <c r="F46" s="104">
        <v>127</v>
      </c>
      <c r="G46" s="103" t="s">
        <v>159</v>
      </c>
      <c r="H46" s="179">
        <v>1</v>
      </c>
      <c r="I46" s="152"/>
      <c r="J46" s="153">
        <v>10891.760368363764</v>
      </c>
      <c r="K46" s="153">
        <v>5116</v>
      </c>
      <c r="L46" s="153">
        <v>0</v>
      </c>
      <c r="M46" s="153">
        <v>937.65</v>
      </c>
      <c r="N46" s="153">
        <v>16945.410368363766</v>
      </c>
      <c r="O46" s="152"/>
      <c r="P46" s="157">
        <v>1</v>
      </c>
      <c r="Q46" s="157">
        <v>0</v>
      </c>
      <c r="R46" s="155">
        <v>16008</v>
      </c>
      <c r="S46" s="155">
        <v>0</v>
      </c>
      <c r="T46" s="155">
        <v>0</v>
      </c>
      <c r="U46" s="155">
        <v>938</v>
      </c>
      <c r="V46" s="112">
        <v>16946</v>
      </c>
      <c r="W46" s="156"/>
      <c r="X46" s="157">
        <v>0</v>
      </c>
      <c r="Y46" s="178">
        <v>0.09</v>
      </c>
      <c r="Z46" s="178">
        <v>2.8862968014642939E-2</v>
      </c>
      <c r="AA46" s="155">
        <v>0</v>
      </c>
      <c r="AB46" s="158"/>
      <c r="AC46" s="157">
        <v>0</v>
      </c>
      <c r="AD46" s="157">
        <v>0</v>
      </c>
      <c r="AE46" s="155">
        <v>0</v>
      </c>
      <c r="AF46" s="157">
        <v>0</v>
      </c>
      <c r="AG46" s="155">
        <v>0</v>
      </c>
      <c r="AH46" s="159"/>
    </row>
    <row r="47" spans="1:34" ht="12.6" customHeight="1" x14ac:dyDescent="0.25">
      <c r="A47" s="104">
        <v>413</v>
      </c>
      <c r="B47" s="102">
        <v>413114253</v>
      </c>
      <c r="C47" s="103" t="s">
        <v>491</v>
      </c>
      <c r="D47" s="104">
        <v>114</v>
      </c>
      <c r="E47" s="103" t="s">
        <v>146</v>
      </c>
      <c r="F47" s="104">
        <v>253</v>
      </c>
      <c r="G47" s="103" t="s">
        <v>285</v>
      </c>
      <c r="H47" s="179">
        <v>1</v>
      </c>
      <c r="I47" s="152"/>
      <c r="J47" s="153">
        <v>9966</v>
      </c>
      <c r="K47" s="153">
        <v>26105</v>
      </c>
      <c r="L47" s="153">
        <v>0</v>
      </c>
      <c r="M47" s="153">
        <v>937.65</v>
      </c>
      <c r="N47" s="153">
        <v>37008.65</v>
      </c>
      <c r="O47" s="152"/>
      <c r="P47" s="157">
        <v>1</v>
      </c>
      <c r="Q47" s="157">
        <v>0</v>
      </c>
      <c r="R47" s="155">
        <v>36071</v>
      </c>
      <c r="S47" s="155">
        <v>0</v>
      </c>
      <c r="T47" s="155">
        <v>0</v>
      </c>
      <c r="U47" s="155">
        <v>938</v>
      </c>
      <c r="V47" s="112">
        <v>37009</v>
      </c>
      <c r="W47" s="156"/>
      <c r="X47" s="157">
        <v>0</v>
      </c>
      <c r="Y47" s="178">
        <v>0.09</v>
      </c>
      <c r="Z47" s="178">
        <v>1.6936368536771187E-2</v>
      </c>
      <c r="AA47" s="155">
        <v>0</v>
      </c>
      <c r="AB47" s="158"/>
      <c r="AC47" s="157">
        <v>0</v>
      </c>
      <c r="AD47" s="157">
        <v>0</v>
      </c>
      <c r="AE47" s="155">
        <v>0</v>
      </c>
      <c r="AF47" s="157">
        <v>0</v>
      </c>
      <c r="AG47" s="155">
        <v>0</v>
      </c>
      <c r="AH47" s="159"/>
    </row>
    <row r="48" spans="1:34" ht="12.6" customHeight="1" x14ac:dyDescent="0.25">
      <c r="A48" s="104">
        <v>413</v>
      </c>
      <c r="B48" s="102">
        <v>413114605</v>
      </c>
      <c r="C48" s="103" t="s">
        <v>491</v>
      </c>
      <c r="D48" s="104">
        <v>114</v>
      </c>
      <c r="E48" s="103" t="s">
        <v>146</v>
      </c>
      <c r="F48" s="104">
        <v>605</v>
      </c>
      <c r="G48" s="103" t="s">
        <v>388</v>
      </c>
      <c r="H48" s="179">
        <v>1</v>
      </c>
      <c r="I48" s="152"/>
      <c r="J48" s="153">
        <v>11828.973587331911</v>
      </c>
      <c r="K48" s="153">
        <v>8498</v>
      </c>
      <c r="L48" s="153">
        <v>0</v>
      </c>
      <c r="M48" s="153">
        <v>937.65</v>
      </c>
      <c r="N48" s="153">
        <v>21264.623587331913</v>
      </c>
      <c r="O48" s="152"/>
      <c r="P48" s="157">
        <v>1</v>
      </c>
      <c r="Q48" s="157">
        <v>0</v>
      </c>
      <c r="R48" s="155">
        <v>20327</v>
      </c>
      <c r="S48" s="155">
        <v>0</v>
      </c>
      <c r="T48" s="155">
        <v>0</v>
      </c>
      <c r="U48" s="155">
        <v>938</v>
      </c>
      <c r="V48" s="112">
        <v>21265</v>
      </c>
      <c r="W48" s="156"/>
      <c r="X48" s="157">
        <v>0</v>
      </c>
      <c r="Y48" s="178">
        <v>0.09</v>
      </c>
      <c r="Z48" s="178">
        <v>5.3279106865985214E-2</v>
      </c>
      <c r="AA48" s="155">
        <v>0</v>
      </c>
      <c r="AB48" s="158"/>
      <c r="AC48" s="157">
        <v>0</v>
      </c>
      <c r="AD48" s="157">
        <v>0</v>
      </c>
      <c r="AE48" s="155">
        <v>0</v>
      </c>
      <c r="AF48" s="157">
        <v>0</v>
      </c>
      <c r="AG48" s="155">
        <v>0</v>
      </c>
      <c r="AH48" s="159"/>
    </row>
    <row r="49" spans="1:34" ht="12.6" customHeight="1" x14ac:dyDescent="0.25">
      <c r="A49" s="104">
        <v>413</v>
      </c>
      <c r="B49" s="102">
        <v>413114670</v>
      </c>
      <c r="C49" s="103" t="s">
        <v>491</v>
      </c>
      <c r="D49" s="104">
        <v>114</v>
      </c>
      <c r="E49" s="103" t="s">
        <v>146</v>
      </c>
      <c r="F49" s="104">
        <v>670</v>
      </c>
      <c r="G49" s="103" t="s">
        <v>406</v>
      </c>
      <c r="H49" s="179">
        <v>28</v>
      </c>
      <c r="I49" s="152"/>
      <c r="J49" s="153">
        <v>10330</v>
      </c>
      <c r="K49" s="153">
        <v>8128</v>
      </c>
      <c r="L49" s="153">
        <v>0</v>
      </c>
      <c r="M49" s="153">
        <v>937.65</v>
      </c>
      <c r="N49" s="153">
        <v>19395.650000000001</v>
      </c>
      <c r="O49" s="152"/>
      <c r="P49" s="157">
        <v>28</v>
      </c>
      <c r="Q49" s="157">
        <v>0</v>
      </c>
      <c r="R49" s="155">
        <v>516824</v>
      </c>
      <c r="S49" s="155">
        <v>0</v>
      </c>
      <c r="T49" s="155">
        <v>0</v>
      </c>
      <c r="U49" s="155">
        <v>26264</v>
      </c>
      <c r="V49" s="112">
        <v>543088</v>
      </c>
      <c r="W49" s="156"/>
      <c r="X49" s="157">
        <v>0</v>
      </c>
      <c r="Y49" s="178">
        <v>0.09</v>
      </c>
      <c r="Z49" s="178">
        <v>7.3810504290165377E-2</v>
      </c>
      <c r="AA49" s="155">
        <v>0</v>
      </c>
      <c r="AB49" s="158"/>
      <c r="AC49" s="157">
        <v>0</v>
      </c>
      <c r="AD49" s="157">
        <v>0</v>
      </c>
      <c r="AE49" s="155">
        <v>0</v>
      </c>
      <c r="AF49" s="157">
        <v>0</v>
      </c>
      <c r="AG49" s="155">
        <v>0</v>
      </c>
      <c r="AH49" s="159"/>
    </row>
    <row r="50" spans="1:34" ht="12.6" customHeight="1" x14ac:dyDescent="0.25">
      <c r="A50" s="104">
        <v>413</v>
      </c>
      <c r="B50" s="102">
        <v>413114674</v>
      </c>
      <c r="C50" s="103" t="s">
        <v>491</v>
      </c>
      <c r="D50" s="104">
        <v>114</v>
      </c>
      <c r="E50" s="103" t="s">
        <v>146</v>
      </c>
      <c r="F50" s="104">
        <v>674</v>
      </c>
      <c r="G50" s="103" t="s">
        <v>409</v>
      </c>
      <c r="H50" s="179">
        <v>42</v>
      </c>
      <c r="I50" s="152"/>
      <c r="J50" s="153">
        <v>11178</v>
      </c>
      <c r="K50" s="153">
        <v>3907</v>
      </c>
      <c r="L50" s="153">
        <v>0</v>
      </c>
      <c r="M50" s="153">
        <v>937.65</v>
      </c>
      <c r="N50" s="153">
        <v>16022.65</v>
      </c>
      <c r="O50" s="152"/>
      <c r="P50" s="157">
        <v>42</v>
      </c>
      <c r="Q50" s="157">
        <v>0</v>
      </c>
      <c r="R50" s="155">
        <v>633570</v>
      </c>
      <c r="S50" s="155">
        <v>0</v>
      </c>
      <c r="T50" s="155">
        <v>0</v>
      </c>
      <c r="U50" s="155">
        <v>39396</v>
      </c>
      <c r="V50" s="112">
        <v>672966</v>
      </c>
      <c r="W50" s="156"/>
      <c r="X50" s="157">
        <v>0</v>
      </c>
      <c r="Y50" s="178">
        <v>0.09</v>
      </c>
      <c r="Z50" s="178">
        <v>5.5184073941306463E-2</v>
      </c>
      <c r="AA50" s="155">
        <v>0</v>
      </c>
      <c r="AB50" s="158"/>
      <c r="AC50" s="157">
        <v>0</v>
      </c>
      <c r="AD50" s="157">
        <v>0</v>
      </c>
      <c r="AE50" s="155">
        <v>0</v>
      </c>
      <c r="AF50" s="157">
        <v>0</v>
      </c>
      <c r="AG50" s="155">
        <v>0</v>
      </c>
      <c r="AH50" s="159"/>
    </row>
    <row r="51" spans="1:34" ht="12.6" customHeight="1" x14ac:dyDescent="0.25">
      <c r="A51" s="104">
        <v>413</v>
      </c>
      <c r="B51" s="102">
        <v>413114683</v>
      </c>
      <c r="C51" s="103" t="s">
        <v>491</v>
      </c>
      <c r="D51" s="104">
        <v>114</v>
      </c>
      <c r="E51" s="103" t="s">
        <v>146</v>
      </c>
      <c r="F51" s="104">
        <v>683</v>
      </c>
      <c r="G51" s="103" t="s">
        <v>412</v>
      </c>
      <c r="H51" s="179">
        <v>1</v>
      </c>
      <c r="I51" s="152"/>
      <c r="J51" s="153">
        <v>9670</v>
      </c>
      <c r="K51" s="153">
        <v>6896</v>
      </c>
      <c r="L51" s="153">
        <v>0</v>
      </c>
      <c r="M51" s="153">
        <v>937.65</v>
      </c>
      <c r="N51" s="153">
        <v>17503.650000000001</v>
      </c>
      <c r="O51" s="152"/>
      <c r="P51" s="157">
        <v>1</v>
      </c>
      <c r="Q51" s="157">
        <v>0</v>
      </c>
      <c r="R51" s="155">
        <v>16566</v>
      </c>
      <c r="S51" s="155">
        <v>0</v>
      </c>
      <c r="T51" s="155">
        <v>0</v>
      </c>
      <c r="U51" s="155">
        <v>938</v>
      </c>
      <c r="V51" s="112">
        <v>17504</v>
      </c>
      <c r="W51" s="156"/>
      <c r="X51" s="157">
        <v>0</v>
      </c>
      <c r="Y51" s="178">
        <v>0.09</v>
      </c>
      <c r="Z51" s="178">
        <v>2.5305735434480579E-2</v>
      </c>
      <c r="AA51" s="155">
        <v>0</v>
      </c>
      <c r="AB51" s="158"/>
      <c r="AC51" s="157">
        <v>0</v>
      </c>
      <c r="AD51" s="157">
        <v>0</v>
      </c>
      <c r="AE51" s="155">
        <v>0</v>
      </c>
      <c r="AF51" s="157">
        <v>0</v>
      </c>
      <c r="AG51" s="155">
        <v>0</v>
      </c>
      <c r="AH51" s="159"/>
    </row>
    <row r="52" spans="1:34" ht="12.6" customHeight="1" x14ac:dyDescent="0.25">
      <c r="A52" s="104">
        <v>413</v>
      </c>
      <c r="B52" s="102">
        <v>413114717</v>
      </c>
      <c r="C52" s="103" t="s">
        <v>491</v>
      </c>
      <c r="D52" s="104">
        <v>114</v>
      </c>
      <c r="E52" s="103" t="s">
        <v>146</v>
      </c>
      <c r="F52" s="104">
        <v>717</v>
      </c>
      <c r="G52" s="103" t="s">
        <v>422</v>
      </c>
      <c r="H52" s="179">
        <v>44</v>
      </c>
      <c r="I52" s="152"/>
      <c r="J52" s="153">
        <v>11860</v>
      </c>
      <c r="K52" s="153">
        <v>6371</v>
      </c>
      <c r="L52" s="153">
        <v>0</v>
      </c>
      <c r="M52" s="153">
        <v>937.65</v>
      </c>
      <c r="N52" s="153">
        <v>19168.650000000001</v>
      </c>
      <c r="O52" s="152"/>
      <c r="P52" s="157">
        <v>44</v>
      </c>
      <c r="Q52" s="157">
        <v>0</v>
      </c>
      <c r="R52" s="155">
        <v>802164</v>
      </c>
      <c r="S52" s="155">
        <v>0</v>
      </c>
      <c r="T52" s="155">
        <v>0</v>
      </c>
      <c r="U52" s="155">
        <v>41272</v>
      </c>
      <c r="V52" s="112">
        <v>843436</v>
      </c>
      <c r="W52" s="156"/>
      <c r="X52" s="157">
        <v>0</v>
      </c>
      <c r="Y52" s="178">
        <v>0.09</v>
      </c>
      <c r="Z52" s="178">
        <v>4.9419352922173213E-2</v>
      </c>
      <c r="AA52" s="155">
        <v>0</v>
      </c>
      <c r="AB52" s="158"/>
      <c r="AC52" s="157">
        <v>0</v>
      </c>
      <c r="AD52" s="157">
        <v>0</v>
      </c>
      <c r="AE52" s="155">
        <v>0</v>
      </c>
      <c r="AF52" s="157">
        <v>0</v>
      </c>
      <c r="AG52" s="155">
        <v>0</v>
      </c>
      <c r="AH52" s="159"/>
    </row>
    <row r="53" spans="1:34" ht="12.6" customHeight="1" x14ac:dyDescent="0.25">
      <c r="A53" s="104">
        <v>413</v>
      </c>
      <c r="B53" s="102">
        <v>413114750</v>
      </c>
      <c r="C53" s="103" t="s">
        <v>491</v>
      </c>
      <c r="D53" s="104">
        <v>114</v>
      </c>
      <c r="E53" s="103" t="s">
        <v>146</v>
      </c>
      <c r="F53" s="104">
        <v>750</v>
      </c>
      <c r="G53" s="103" t="s">
        <v>430</v>
      </c>
      <c r="H53" s="179">
        <v>22</v>
      </c>
      <c r="I53" s="152"/>
      <c r="J53" s="153">
        <v>10452</v>
      </c>
      <c r="K53" s="153">
        <v>7267</v>
      </c>
      <c r="L53" s="153">
        <v>0</v>
      </c>
      <c r="M53" s="153">
        <v>937.65</v>
      </c>
      <c r="N53" s="153">
        <v>18656.650000000001</v>
      </c>
      <c r="O53" s="152"/>
      <c r="P53" s="157">
        <v>22</v>
      </c>
      <c r="Q53" s="157">
        <v>0</v>
      </c>
      <c r="R53" s="155">
        <v>389818</v>
      </c>
      <c r="S53" s="155">
        <v>0</v>
      </c>
      <c r="T53" s="155">
        <v>0</v>
      </c>
      <c r="U53" s="155">
        <v>20636</v>
      </c>
      <c r="V53" s="112">
        <v>410454</v>
      </c>
      <c r="W53" s="156"/>
      <c r="X53" s="157">
        <v>0</v>
      </c>
      <c r="Y53" s="178">
        <v>0.09</v>
      </c>
      <c r="Z53" s="178">
        <v>3.128444116180492E-2</v>
      </c>
      <c r="AA53" s="155">
        <v>0</v>
      </c>
      <c r="AB53" s="158"/>
      <c r="AC53" s="157">
        <v>0</v>
      </c>
      <c r="AD53" s="157">
        <v>0</v>
      </c>
      <c r="AE53" s="155">
        <v>0</v>
      </c>
      <c r="AF53" s="157">
        <v>0</v>
      </c>
      <c r="AG53" s="155">
        <v>0</v>
      </c>
      <c r="AH53" s="159"/>
    </row>
    <row r="54" spans="1:34" ht="12.6" customHeight="1" x14ac:dyDescent="0.25">
      <c r="A54" s="104">
        <v>413</v>
      </c>
      <c r="B54" s="102">
        <v>413114755</v>
      </c>
      <c r="C54" s="103" t="s">
        <v>491</v>
      </c>
      <c r="D54" s="104">
        <v>114</v>
      </c>
      <c r="E54" s="103" t="s">
        <v>146</v>
      </c>
      <c r="F54" s="104">
        <v>755</v>
      </c>
      <c r="G54" s="103" t="s">
        <v>432</v>
      </c>
      <c r="H54" s="179">
        <v>5</v>
      </c>
      <c r="I54" s="152"/>
      <c r="J54" s="153">
        <v>11396</v>
      </c>
      <c r="K54" s="153">
        <v>5683</v>
      </c>
      <c r="L54" s="153">
        <v>0</v>
      </c>
      <c r="M54" s="153">
        <v>937.65</v>
      </c>
      <c r="N54" s="153">
        <v>18016.650000000001</v>
      </c>
      <c r="O54" s="152"/>
      <c r="P54" s="157">
        <v>5</v>
      </c>
      <c r="Q54" s="157">
        <v>0</v>
      </c>
      <c r="R54" s="155">
        <v>85395</v>
      </c>
      <c r="S54" s="155">
        <v>0</v>
      </c>
      <c r="T54" s="155">
        <v>0</v>
      </c>
      <c r="U54" s="155">
        <v>4690</v>
      </c>
      <c r="V54" s="112">
        <v>90085</v>
      </c>
      <c r="W54" s="156"/>
      <c r="X54" s="157">
        <v>0</v>
      </c>
      <c r="Y54" s="178">
        <v>0.09</v>
      </c>
      <c r="Z54" s="178">
        <v>1.7516177347152398E-2</v>
      </c>
      <c r="AA54" s="155">
        <v>0</v>
      </c>
      <c r="AB54" s="158"/>
      <c r="AC54" s="157">
        <v>0</v>
      </c>
      <c r="AD54" s="157">
        <v>0</v>
      </c>
      <c r="AE54" s="155">
        <v>0</v>
      </c>
      <c r="AF54" s="157">
        <v>0</v>
      </c>
      <c r="AG54" s="155">
        <v>0</v>
      </c>
      <c r="AH54" s="159"/>
    </row>
    <row r="55" spans="1:34" ht="12.6" customHeight="1" x14ac:dyDescent="0.25">
      <c r="A55" s="104">
        <v>414</v>
      </c>
      <c r="B55" s="102">
        <v>414603098</v>
      </c>
      <c r="C55" s="103" t="s">
        <v>492</v>
      </c>
      <c r="D55" s="104">
        <v>603</v>
      </c>
      <c r="E55" s="103" t="s">
        <v>615</v>
      </c>
      <c r="F55" s="104">
        <v>98</v>
      </c>
      <c r="G55" s="103" t="s">
        <v>130</v>
      </c>
      <c r="H55" s="179">
        <v>3</v>
      </c>
      <c r="I55" s="152"/>
      <c r="J55" s="153">
        <v>11965</v>
      </c>
      <c r="K55" s="153">
        <v>12136</v>
      </c>
      <c r="L55" s="153">
        <v>0</v>
      </c>
      <c r="M55" s="153">
        <v>937.65</v>
      </c>
      <c r="N55" s="153">
        <v>25038.65</v>
      </c>
      <c r="O55" s="152"/>
      <c r="P55" s="157">
        <v>3</v>
      </c>
      <c r="Q55" s="157">
        <v>0</v>
      </c>
      <c r="R55" s="155">
        <v>70554</v>
      </c>
      <c r="S55" s="155">
        <v>0</v>
      </c>
      <c r="T55" s="155">
        <v>0</v>
      </c>
      <c r="U55" s="155">
        <v>2745</v>
      </c>
      <c r="V55" s="112">
        <v>73299</v>
      </c>
      <c r="W55" s="156"/>
      <c r="X55" s="157">
        <v>7.2580645161290314E-2</v>
      </c>
      <c r="Y55" s="178">
        <v>0.09</v>
      </c>
      <c r="Z55" s="178">
        <v>4.5402135522298097E-2</v>
      </c>
      <c r="AA55" s="155">
        <v>0</v>
      </c>
      <c r="AB55" s="158"/>
      <c r="AC55" s="157">
        <v>0</v>
      </c>
      <c r="AD55" s="157">
        <v>0</v>
      </c>
      <c r="AE55" s="155">
        <v>0</v>
      </c>
      <c r="AF55" s="157">
        <v>0</v>
      </c>
      <c r="AG55" s="155">
        <v>0</v>
      </c>
      <c r="AH55" s="159"/>
    </row>
    <row r="56" spans="1:34" ht="12.6" customHeight="1" x14ac:dyDescent="0.25">
      <c r="A56" s="104">
        <v>414</v>
      </c>
      <c r="B56" s="102">
        <v>414603152</v>
      </c>
      <c r="C56" s="103" t="s">
        <v>492</v>
      </c>
      <c r="D56" s="104">
        <v>603</v>
      </c>
      <c r="E56" s="103" t="s">
        <v>615</v>
      </c>
      <c r="F56" s="104">
        <v>152</v>
      </c>
      <c r="G56" s="103" t="s">
        <v>184</v>
      </c>
      <c r="H56" s="179">
        <v>1</v>
      </c>
      <c r="I56" s="152"/>
      <c r="J56" s="153">
        <v>11157.857995775226</v>
      </c>
      <c r="K56" s="153">
        <v>15992</v>
      </c>
      <c r="L56" s="153">
        <v>0</v>
      </c>
      <c r="M56" s="153">
        <v>937.65</v>
      </c>
      <c r="N56" s="153">
        <v>28087.507995775228</v>
      </c>
      <c r="O56" s="152"/>
      <c r="P56" s="157">
        <v>1</v>
      </c>
      <c r="Q56" s="157">
        <v>0</v>
      </c>
      <c r="R56" s="155">
        <v>26493</v>
      </c>
      <c r="S56" s="155">
        <v>0</v>
      </c>
      <c r="T56" s="155">
        <v>0</v>
      </c>
      <c r="U56" s="155">
        <v>915</v>
      </c>
      <c r="V56" s="112">
        <v>27408</v>
      </c>
      <c r="W56" s="156"/>
      <c r="X56" s="157">
        <v>2.4193548387096774E-2</v>
      </c>
      <c r="Y56" s="178">
        <v>0.09</v>
      </c>
      <c r="Z56" s="178">
        <v>1.9043588899244513E-3</v>
      </c>
      <c r="AA56" s="155">
        <v>0</v>
      </c>
      <c r="AB56" s="158"/>
      <c r="AC56" s="157">
        <v>0</v>
      </c>
      <c r="AD56" s="157">
        <v>0</v>
      </c>
      <c r="AE56" s="155">
        <v>0</v>
      </c>
      <c r="AF56" s="157">
        <v>0</v>
      </c>
      <c r="AG56" s="155">
        <v>0</v>
      </c>
      <c r="AH56" s="159"/>
    </row>
    <row r="57" spans="1:34" ht="12.6" customHeight="1" x14ac:dyDescent="0.25">
      <c r="A57" s="104">
        <v>414</v>
      </c>
      <c r="B57" s="102">
        <v>414603209</v>
      </c>
      <c r="C57" s="103" t="s">
        <v>492</v>
      </c>
      <c r="D57" s="104">
        <v>603</v>
      </c>
      <c r="E57" s="103" t="s">
        <v>615</v>
      </c>
      <c r="F57" s="104">
        <v>209</v>
      </c>
      <c r="G57" s="103" t="s">
        <v>241</v>
      </c>
      <c r="H57" s="179">
        <v>73</v>
      </c>
      <c r="I57" s="152"/>
      <c r="J57" s="153">
        <v>12061</v>
      </c>
      <c r="K57" s="153">
        <v>2710</v>
      </c>
      <c r="L57" s="153">
        <v>0</v>
      </c>
      <c r="M57" s="153">
        <v>937.65</v>
      </c>
      <c r="N57" s="153">
        <v>15708.65</v>
      </c>
      <c r="O57" s="152"/>
      <c r="P57" s="157">
        <v>73</v>
      </c>
      <c r="Q57" s="157">
        <v>0</v>
      </c>
      <c r="R57" s="155">
        <v>1052222</v>
      </c>
      <c r="S57" s="155">
        <v>0</v>
      </c>
      <c r="T57" s="155">
        <v>0</v>
      </c>
      <c r="U57" s="155">
        <v>66795</v>
      </c>
      <c r="V57" s="112">
        <v>1119017</v>
      </c>
      <c r="W57" s="156"/>
      <c r="X57" s="157">
        <v>1.7661290322580634</v>
      </c>
      <c r="Y57" s="178">
        <v>0.09</v>
      </c>
      <c r="Z57" s="178">
        <v>4.7459298072514963E-2</v>
      </c>
      <c r="AA57" s="155">
        <v>0</v>
      </c>
      <c r="AB57" s="158"/>
      <c r="AC57" s="157">
        <v>0</v>
      </c>
      <c r="AD57" s="157">
        <v>0</v>
      </c>
      <c r="AE57" s="155">
        <v>0</v>
      </c>
      <c r="AF57" s="157">
        <v>0</v>
      </c>
      <c r="AG57" s="155">
        <v>0</v>
      </c>
      <c r="AH57" s="159"/>
    </row>
    <row r="58" spans="1:34" ht="12.6" customHeight="1" x14ac:dyDescent="0.25">
      <c r="A58" s="104">
        <v>414</v>
      </c>
      <c r="B58" s="102">
        <v>414603236</v>
      </c>
      <c r="C58" s="103" t="s">
        <v>492</v>
      </c>
      <c r="D58" s="104">
        <v>603</v>
      </c>
      <c r="E58" s="103" t="s">
        <v>615</v>
      </c>
      <c r="F58" s="104">
        <v>236</v>
      </c>
      <c r="G58" s="103" t="s">
        <v>268</v>
      </c>
      <c r="H58" s="179">
        <v>182</v>
      </c>
      <c r="I58" s="152"/>
      <c r="J58" s="153">
        <v>12053</v>
      </c>
      <c r="K58" s="153">
        <v>2200</v>
      </c>
      <c r="L58" s="153">
        <v>0</v>
      </c>
      <c r="M58" s="153">
        <v>937.65</v>
      </c>
      <c r="N58" s="153">
        <v>15190.65</v>
      </c>
      <c r="O58" s="152"/>
      <c r="P58" s="157">
        <v>182</v>
      </c>
      <c r="Q58" s="157">
        <v>0</v>
      </c>
      <c r="R58" s="155">
        <v>2531256</v>
      </c>
      <c r="S58" s="155">
        <v>0</v>
      </c>
      <c r="T58" s="155">
        <v>0</v>
      </c>
      <c r="U58" s="155">
        <v>166530</v>
      </c>
      <c r="V58" s="112">
        <v>2697786</v>
      </c>
      <c r="W58" s="156"/>
      <c r="X58" s="157">
        <v>4.4032258064516316</v>
      </c>
      <c r="Y58" s="178">
        <v>0.09</v>
      </c>
      <c r="Z58" s="178">
        <v>2.7785496203784739E-2</v>
      </c>
      <c r="AA58" s="155">
        <v>0</v>
      </c>
      <c r="AB58" s="158"/>
      <c r="AC58" s="157">
        <v>0</v>
      </c>
      <c r="AD58" s="157">
        <v>0</v>
      </c>
      <c r="AE58" s="155">
        <v>0</v>
      </c>
      <c r="AF58" s="157">
        <v>0</v>
      </c>
      <c r="AG58" s="155">
        <v>0</v>
      </c>
      <c r="AH58" s="159"/>
    </row>
    <row r="59" spans="1:34" ht="12.6" customHeight="1" x14ac:dyDescent="0.25">
      <c r="A59" s="104">
        <v>414</v>
      </c>
      <c r="B59" s="102">
        <v>414603263</v>
      </c>
      <c r="C59" s="103" t="s">
        <v>492</v>
      </c>
      <c r="D59" s="104">
        <v>603</v>
      </c>
      <c r="E59" s="103" t="s">
        <v>615</v>
      </c>
      <c r="F59" s="104">
        <v>263</v>
      </c>
      <c r="G59" s="103" t="s">
        <v>295</v>
      </c>
      <c r="H59" s="179">
        <v>3</v>
      </c>
      <c r="I59" s="152"/>
      <c r="J59" s="153">
        <v>9966</v>
      </c>
      <c r="K59" s="153">
        <v>2453</v>
      </c>
      <c r="L59" s="153">
        <v>0</v>
      </c>
      <c r="M59" s="153">
        <v>937.65</v>
      </c>
      <c r="N59" s="153">
        <v>13356.65</v>
      </c>
      <c r="O59" s="152"/>
      <c r="P59" s="157">
        <v>3</v>
      </c>
      <c r="Q59" s="157">
        <v>0</v>
      </c>
      <c r="R59" s="155">
        <v>36357</v>
      </c>
      <c r="S59" s="155">
        <v>0</v>
      </c>
      <c r="T59" s="155">
        <v>0</v>
      </c>
      <c r="U59" s="155">
        <v>2745</v>
      </c>
      <c r="V59" s="112">
        <v>39102</v>
      </c>
      <c r="W59" s="156"/>
      <c r="X59" s="157">
        <v>7.2580645161290314E-2</v>
      </c>
      <c r="Y59" s="178">
        <v>0.09</v>
      </c>
      <c r="Z59" s="178">
        <v>3.8046025425286116E-2</v>
      </c>
      <c r="AA59" s="155">
        <v>0</v>
      </c>
      <c r="AB59" s="158"/>
      <c r="AC59" s="157">
        <v>2</v>
      </c>
      <c r="AD59" s="157">
        <v>0</v>
      </c>
      <c r="AE59" s="155">
        <v>0</v>
      </c>
      <c r="AF59" s="157">
        <v>0</v>
      </c>
      <c r="AG59" s="155">
        <v>0</v>
      </c>
      <c r="AH59" s="159"/>
    </row>
    <row r="60" spans="1:34" ht="12.6" customHeight="1" x14ac:dyDescent="0.25">
      <c r="A60" s="104">
        <v>414</v>
      </c>
      <c r="B60" s="102">
        <v>414603603</v>
      </c>
      <c r="C60" s="103" t="s">
        <v>492</v>
      </c>
      <c r="D60" s="104">
        <v>603</v>
      </c>
      <c r="E60" s="103" t="s">
        <v>615</v>
      </c>
      <c r="F60" s="104">
        <v>603</v>
      </c>
      <c r="G60" s="103" t="s">
        <v>615</v>
      </c>
      <c r="H60" s="179">
        <v>81</v>
      </c>
      <c r="I60" s="152"/>
      <c r="J60" s="153">
        <v>11544</v>
      </c>
      <c r="K60" s="153">
        <v>1775</v>
      </c>
      <c r="L60" s="153">
        <v>0</v>
      </c>
      <c r="M60" s="153">
        <v>937.65</v>
      </c>
      <c r="N60" s="153">
        <v>14256.65</v>
      </c>
      <c r="O60" s="152"/>
      <c r="P60" s="157">
        <v>81</v>
      </c>
      <c r="Q60" s="157">
        <v>0</v>
      </c>
      <c r="R60" s="155">
        <v>1052757</v>
      </c>
      <c r="S60" s="155">
        <v>0</v>
      </c>
      <c r="T60" s="155">
        <v>0</v>
      </c>
      <c r="U60" s="155">
        <v>74115</v>
      </c>
      <c r="V60" s="112">
        <v>1126872</v>
      </c>
      <c r="W60" s="156"/>
      <c r="X60" s="157">
        <v>1.9596774193548374</v>
      </c>
      <c r="Y60" s="178">
        <v>0.09</v>
      </c>
      <c r="Z60" s="178">
        <v>5.7692516359028258E-2</v>
      </c>
      <c r="AA60" s="155">
        <v>0</v>
      </c>
      <c r="AB60" s="158"/>
      <c r="AC60" s="157">
        <v>0</v>
      </c>
      <c r="AD60" s="157">
        <v>0</v>
      </c>
      <c r="AE60" s="155">
        <v>0</v>
      </c>
      <c r="AF60" s="157">
        <v>0</v>
      </c>
      <c r="AG60" s="155">
        <v>0</v>
      </c>
      <c r="AH60" s="159"/>
    </row>
    <row r="61" spans="1:34" ht="12.6" customHeight="1" x14ac:dyDescent="0.25">
      <c r="A61" s="104">
        <v>414</v>
      </c>
      <c r="B61" s="102">
        <v>414603635</v>
      </c>
      <c r="C61" s="103" t="s">
        <v>492</v>
      </c>
      <c r="D61" s="104">
        <v>603</v>
      </c>
      <c r="E61" s="103" t="s">
        <v>615</v>
      </c>
      <c r="F61" s="104">
        <v>635</v>
      </c>
      <c r="G61" s="103" t="s">
        <v>397</v>
      </c>
      <c r="H61" s="179">
        <v>21</v>
      </c>
      <c r="I61" s="152"/>
      <c r="J61" s="153">
        <v>10572</v>
      </c>
      <c r="K61" s="153">
        <v>4417</v>
      </c>
      <c r="L61" s="153">
        <v>0</v>
      </c>
      <c r="M61" s="153">
        <v>937.65</v>
      </c>
      <c r="N61" s="153">
        <v>15926.65</v>
      </c>
      <c r="O61" s="152"/>
      <c r="P61" s="157">
        <v>21</v>
      </c>
      <c r="Q61" s="157">
        <v>0</v>
      </c>
      <c r="R61" s="155">
        <v>307146</v>
      </c>
      <c r="S61" s="155">
        <v>0</v>
      </c>
      <c r="T61" s="155">
        <v>0</v>
      </c>
      <c r="U61" s="155">
        <v>19215</v>
      </c>
      <c r="V61" s="112">
        <v>326361</v>
      </c>
      <c r="W61" s="156"/>
      <c r="X61" s="157">
        <v>0.50806451612903214</v>
      </c>
      <c r="Y61" s="178">
        <v>0.09</v>
      </c>
      <c r="Z61" s="178">
        <v>1.2770607628272156E-2</v>
      </c>
      <c r="AA61" s="155">
        <v>0</v>
      </c>
      <c r="AB61" s="158"/>
      <c r="AC61" s="157">
        <v>0</v>
      </c>
      <c r="AD61" s="157">
        <v>0</v>
      </c>
      <c r="AE61" s="155">
        <v>0</v>
      </c>
      <c r="AF61" s="157">
        <v>0</v>
      </c>
      <c r="AG61" s="155">
        <v>0</v>
      </c>
      <c r="AH61" s="159"/>
    </row>
    <row r="62" spans="1:34" ht="12.6" customHeight="1" x14ac:dyDescent="0.25">
      <c r="A62" s="104">
        <v>414</v>
      </c>
      <c r="B62" s="102">
        <v>414603715</v>
      </c>
      <c r="C62" s="103" t="s">
        <v>492</v>
      </c>
      <c r="D62" s="104">
        <v>603</v>
      </c>
      <c r="E62" s="103" t="s">
        <v>615</v>
      </c>
      <c r="F62" s="104">
        <v>715</v>
      </c>
      <c r="G62" s="103" t="s">
        <v>421</v>
      </c>
      <c r="H62" s="179">
        <v>8</v>
      </c>
      <c r="I62" s="152"/>
      <c r="J62" s="153">
        <v>11538</v>
      </c>
      <c r="K62" s="153">
        <v>6646</v>
      </c>
      <c r="L62" s="153">
        <v>0</v>
      </c>
      <c r="M62" s="153">
        <v>937.65</v>
      </c>
      <c r="N62" s="153">
        <v>19121.650000000001</v>
      </c>
      <c r="O62" s="152"/>
      <c r="P62" s="157">
        <v>8</v>
      </c>
      <c r="Q62" s="157">
        <v>0</v>
      </c>
      <c r="R62" s="155">
        <v>141952</v>
      </c>
      <c r="S62" s="155">
        <v>0</v>
      </c>
      <c r="T62" s="155">
        <v>0</v>
      </c>
      <c r="U62" s="155">
        <v>7320</v>
      </c>
      <c r="V62" s="112">
        <v>149272</v>
      </c>
      <c r="W62" s="156"/>
      <c r="X62" s="157">
        <v>0.19354838709677422</v>
      </c>
      <c r="Y62" s="178">
        <v>0.09</v>
      </c>
      <c r="Z62" s="178">
        <v>7.5734403961032247E-3</v>
      </c>
      <c r="AA62" s="155">
        <v>0</v>
      </c>
      <c r="AB62" s="158"/>
      <c r="AC62" s="157">
        <v>0</v>
      </c>
      <c r="AD62" s="157">
        <v>0</v>
      </c>
      <c r="AE62" s="155">
        <v>0</v>
      </c>
      <c r="AF62" s="157">
        <v>0</v>
      </c>
      <c r="AG62" s="155">
        <v>0</v>
      </c>
      <c r="AH62" s="159"/>
    </row>
    <row r="63" spans="1:34" ht="12.6" customHeight="1" x14ac:dyDescent="0.25">
      <c r="A63" s="104">
        <v>416</v>
      </c>
      <c r="B63" s="102">
        <v>416035001</v>
      </c>
      <c r="C63" s="103" t="s">
        <v>493</v>
      </c>
      <c r="D63" s="104">
        <v>35</v>
      </c>
      <c r="E63" s="103" t="s">
        <v>67</v>
      </c>
      <c r="F63" s="104">
        <v>1</v>
      </c>
      <c r="G63" s="103" t="s">
        <v>33</v>
      </c>
      <c r="H63" s="179">
        <v>1</v>
      </c>
      <c r="I63" s="152"/>
      <c r="J63" s="153">
        <v>11110.9152540226</v>
      </c>
      <c r="K63" s="153">
        <v>1989</v>
      </c>
      <c r="L63" s="153">
        <v>0</v>
      </c>
      <c r="M63" s="153">
        <v>937.65</v>
      </c>
      <c r="N63" s="153">
        <v>14037.5652540226</v>
      </c>
      <c r="O63" s="152"/>
      <c r="P63" s="157">
        <v>1</v>
      </c>
      <c r="Q63" s="157">
        <v>0</v>
      </c>
      <c r="R63" s="155">
        <v>13100</v>
      </c>
      <c r="S63" s="155">
        <v>0</v>
      </c>
      <c r="T63" s="155">
        <v>0</v>
      </c>
      <c r="U63" s="155">
        <v>938</v>
      </c>
      <c r="V63" s="112">
        <v>14038</v>
      </c>
      <c r="W63" s="156"/>
      <c r="X63" s="157">
        <v>0</v>
      </c>
      <c r="Y63" s="178">
        <v>0.09</v>
      </c>
      <c r="Z63" s="178">
        <v>1.2620498997079834E-2</v>
      </c>
      <c r="AA63" s="155">
        <v>0</v>
      </c>
      <c r="AB63" s="158"/>
      <c r="AC63" s="157">
        <v>0</v>
      </c>
      <c r="AD63" s="157">
        <v>0</v>
      </c>
      <c r="AE63" s="155">
        <v>0</v>
      </c>
      <c r="AF63" s="157">
        <v>0</v>
      </c>
      <c r="AG63" s="155">
        <v>0</v>
      </c>
      <c r="AH63" s="159"/>
    </row>
    <row r="64" spans="1:34" ht="12.6" customHeight="1" x14ac:dyDescent="0.25">
      <c r="A64" s="104">
        <v>416</v>
      </c>
      <c r="B64" s="102">
        <v>416035035</v>
      </c>
      <c r="C64" s="103" t="s">
        <v>493</v>
      </c>
      <c r="D64" s="104">
        <v>35</v>
      </c>
      <c r="E64" s="103" t="s">
        <v>67</v>
      </c>
      <c r="F64" s="104">
        <v>35</v>
      </c>
      <c r="G64" s="103" t="s">
        <v>67</v>
      </c>
      <c r="H64" s="179">
        <v>557</v>
      </c>
      <c r="I64" s="152"/>
      <c r="J64" s="153">
        <v>13597</v>
      </c>
      <c r="K64" s="153">
        <v>4659</v>
      </c>
      <c r="L64" s="153">
        <v>612</v>
      </c>
      <c r="M64" s="153">
        <v>937.65</v>
      </c>
      <c r="N64" s="153">
        <v>19805.650000000001</v>
      </c>
      <c r="O64" s="152"/>
      <c r="P64" s="157">
        <v>557</v>
      </c>
      <c r="Q64" s="157">
        <v>0</v>
      </c>
      <c r="R64" s="155">
        <v>10168592</v>
      </c>
      <c r="S64" s="155">
        <v>0</v>
      </c>
      <c r="T64" s="155">
        <v>0</v>
      </c>
      <c r="U64" s="155">
        <v>522466</v>
      </c>
      <c r="V64" s="112">
        <v>10691058</v>
      </c>
      <c r="W64" s="156"/>
      <c r="X64" s="157">
        <v>0</v>
      </c>
      <c r="Y64" s="178">
        <v>0.09</v>
      </c>
      <c r="Z64" s="178">
        <v>0.15535199624359353</v>
      </c>
      <c r="AA64" s="155">
        <v>0</v>
      </c>
      <c r="AB64" s="158"/>
      <c r="AC64" s="157">
        <v>0</v>
      </c>
      <c r="AD64" s="157">
        <v>0</v>
      </c>
      <c r="AE64" s="155">
        <v>0</v>
      </c>
      <c r="AF64" s="157">
        <v>0</v>
      </c>
      <c r="AG64" s="155">
        <v>0</v>
      </c>
      <c r="AH64" s="159"/>
    </row>
    <row r="65" spans="1:34" ht="12.6" customHeight="1" x14ac:dyDescent="0.25">
      <c r="A65" s="104">
        <v>416</v>
      </c>
      <c r="B65" s="102">
        <v>416035044</v>
      </c>
      <c r="C65" s="103" t="s">
        <v>493</v>
      </c>
      <c r="D65" s="104">
        <v>35</v>
      </c>
      <c r="E65" s="103" t="s">
        <v>67</v>
      </c>
      <c r="F65" s="104">
        <v>44</v>
      </c>
      <c r="G65" s="103" t="s">
        <v>76</v>
      </c>
      <c r="H65" s="179">
        <v>7</v>
      </c>
      <c r="I65" s="152"/>
      <c r="J65" s="153">
        <v>12780</v>
      </c>
      <c r="K65" s="153">
        <v>0</v>
      </c>
      <c r="L65" s="153">
        <v>0</v>
      </c>
      <c r="M65" s="153">
        <v>937.65</v>
      </c>
      <c r="N65" s="153">
        <v>13717.65</v>
      </c>
      <c r="O65" s="152"/>
      <c r="P65" s="157">
        <v>7</v>
      </c>
      <c r="Q65" s="157">
        <v>0</v>
      </c>
      <c r="R65" s="155">
        <v>89460</v>
      </c>
      <c r="S65" s="155">
        <v>0</v>
      </c>
      <c r="T65" s="155">
        <v>0</v>
      </c>
      <c r="U65" s="155">
        <v>6566</v>
      </c>
      <c r="V65" s="112">
        <v>96026</v>
      </c>
      <c r="W65" s="156"/>
      <c r="X65" s="157">
        <v>0</v>
      </c>
      <c r="Y65" s="178">
        <v>0.09</v>
      </c>
      <c r="Z65" s="178">
        <v>6.5788845188208198E-2</v>
      </c>
      <c r="AA65" s="155">
        <v>0</v>
      </c>
      <c r="AB65" s="158"/>
      <c r="AC65" s="157">
        <v>0</v>
      </c>
      <c r="AD65" s="157">
        <v>0</v>
      </c>
      <c r="AE65" s="155">
        <v>0</v>
      </c>
      <c r="AF65" s="157">
        <v>0</v>
      </c>
      <c r="AG65" s="155">
        <v>0</v>
      </c>
      <c r="AH65" s="159"/>
    </row>
    <row r="66" spans="1:34" ht="12.6" customHeight="1" x14ac:dyDescent="0.25">
      <c r="A66" s="104">
        <v>416</v>
      </c>
      <c r="B66" s="102">
        <v>416035049</v>
      </c>
      <c r="C66" s="103" t="s">
        <v>493</v>
      </c>
      <c r="D66" s="104">
        <v>35</v>
      </c>
      <c r="E66" s="103" t="s">
        <v>67</v>
      </c>
      <c r="F66" s="104">
        <v>49</v>
      </c>
      <c r="G66" s="103" t="s">
        <v>81</v>
      </c>
      <c r="H66" s="179">
        <v>1</v>
      </c>
      <c r="I66" s="152"/>
      <c r="J66" s="153">
        <v>12835.73758161946</v>
      </c>
      <c r="K66" s="153">
        <v>15294</v>
      </c>
      <c r="L66" s="153">
        <v>0</v>
      </c>
      <c r="M66" s="153">
        <v>937.65</v>
      </c>
      <c r="N66" s="153">
        <v>29067.387581619463</v>
      </c>
      <c r="O66" s="152"/>
      <c r="P66" s="157">
        <v>1</v>
      </c>
      <c r="Q66" s="157">
        <v>0</v>
      </c>
      <c r="R66" s="155">
        <v>28130</v>
      </c>
      <c r="S66" s="155">
        <v>0</v>
      </c>
      <c r="T66" s="155">
        <v>0</v>
      </c>
      <c r="U66" s="155">
        <v>938</v>
      </c>
      <c r="V66" s="112">
        <v>29068</v>
      </c>
      <c r="W66" s="156"/>
      <c r="X66" s="157">
        <v>0</v>
      </c>
      <c r="Y66" s="178">
        <v>0.09</v>
      </c>
      <c r="Z66" s="178">
        <v>7.1351009916066549E-2</v>
      </c>
      <c r="AA66" s="155">
        <v>0</v>
      </c>
      <c r="AB66" s="158"/>
      <c r="AC66" s="157">
        <v>0</v>
      </c>
      <c r="AD66" s="157">
        <v>0</v>
      </c>
      <c r="AE66" s="155">
        <v>0</v>
      </c>
      <c r="AF66" s="157">
        <v>0</v>
      </c>
      <c r="AG66" s="155">
        <v>0</v>
      </c>
      <c r="AH66" s="159"/>
    </row>
    <row r="67" spans="1:34" ht="12.6" customHeight="1" x14ac:dyDescent="0.25">
      <c r="A67" s="104">
        <v>416</v>
      </c>
      <c r="B67" s="102">
        <v>416035073</v>
      </c>
      <c r="C67" s="103" t="s">
        <v>493</v>
      </c>
      <c r="D67" s="104">
        <v>35</v>
      </c>
      <c r="E67" s="103" t="s">
        <v>67</v>
      </c>
      <c r="F67" s="104">
        <v>73</v>
      </c>
      <c r="G67" s="103" t="s">
        <v>105</v>
      </c>
      <c r="H67" s="179">
        <v>3</v>
      </c>
      <c r="I67" s="152"/>
      <c r="J67" s="153">
        <v>16825</v>
      </c>
      <c r="K67" s="153">
        <v>11019</v>
      </c>
      <c r="L67" s="153">
        <v>0</v>
      </c>
      <c r="M67" s="153">
        <v>937.65</v>
      </c>
      <c r="N67" s="153">
        <v>28781.65</v>
      </c>
      <c r="O67" s="152"/>
      <c r="P67" s="157">
        <v>3</v>
      </c>
      <c r="Q67" s="157">
        <v>0</v>
      </c>
      <c r="R67" s="155">
        <v>83532</v>
      </c>
      <c r="S67" s="155">
        <v>0</v>
      </c>
      <c r="T67" s="155">
        <v>0</v>
      </c>
      <c r="U67" s="155">
        <v>2814</v>
      </c>
      <c r="V67" s="112">
        <v>86346</v>
      </c>
      <c r="W67" s="156"/>
      <c r="X67" s="157">
        <v>0</v>
      </c>
      <c r="Y67" s="178">
        <v>0.09</v>
      </c>
      <c r="Z67" s="178">
        <v>1.0550373071579357E-2</v>
      </c>
      <c r="AA67" s="155">
        <v>0</v>
      </c>
      <c r="AB67" s="158"/>
      <c r="AC67" s="157">
        <v>0</v>
      </c>
      <c r="AD67" s="157">
        <v>0</v>
      </c>
      <c r="AE67" s="155">
        <v>0</v>
      </c>
      <c r="AF67" s="157">
        <v>0</v>
      </c>
      <c r="AG67" s="155">
        <v>0</v>
      </c>
      <c r="AH67" s="159"/>
    </row>
    <row r="68" spans="1:34" ht="12.6" customHeight="1" x14ac:dyDescent="0.25">
      <c r="A68" s="104">
        <v>416</v>
      </c>
      <c r="B68" s="102">
        <v>416035220</v>
      </c>
      <c r="C68" s="103" t="s">
        <v>493</v>
      </c>
      <c r="D68" s="104">
        <v>35</v>
      </c>
      <c r="E68" s="103" t="s">
        <v>67</v>
      </c>
      <c r="F68" s="104">
        <v>220</v>
      </c>
      <c r="G68" s="103" t="s">
        <v>252</v>
      </c>
      <c r="H68" s="179">
        <v>1</v>
      </c>
      <c r="I68" s="152"/>
      <c r="J68" s="153">
        <v>11691.573738218611</v>
      </c>
      <c r="K68" s="153">
        <v>5013</v>
      </c>
      <c r="L68" s="153">
        <v>0</v>
      </c>
      <c r="M68" s="153">
        <v>937.65</v>
      </c>
      <c r="N68" s="153">
        <v>17642.223738218614</v>
      </c>
      <c r="O68" s="152"/>
      <c r="P68" s="157">
        <v>1</v>
      </c>
      <c r="Q68" s="157">
        <v>0</v>
      </c>
      <c r="R68" s="155">
        <v>16705</v>
      </c>
      <c r="S68" s="155">
        <v>0</v>
      </c>
      <c r="T68" s="155">
        <v>0</v>
      </c>
      <c r="U68" s="155">
        <v>938</v>
      </c>
      <c r="V68" s="112">
        <v>17643</v>
      </c>
      <c r="W68" s="156"/>
      <c r="X68" s="157">
        <v>0</v>
      </c>
      <c r="Y68" s="178">
        <v>0.09</v>
      </c>
      <c r="Z68" s="178">
        <v>1.5441237271386972E-2</v>
      </c>
      <c r="AA68" s="155">
        <v>0</v>
      </c>
      <c r="AB68" s="158"/>
      <c r="AC68" s="157">
        <v>0</v>
      </c>
      <c r="AD68" s="157">
        <v>0</v>
      </c>
      <c r="AE68" s="155">
        <v>0</v>
      </c>
      <c r="AF68" s="157">
        <v>0</v>
      </c>
      <c r="AG68" s="155">
        <v>0</v>
      </c>
      <c r="AH68" s="159"/>
    </row>
    <row r="69" spans="1:34" ht="12.6" customHeight="1" x14ac:dyDescent="0.25">
      <c r="A69" s="104">
        <v>416</v>
      </c>
      <c r="B69" s="102">
        <v>416035244</v>
      </c>
      <c r="C69" s="103" t="s">
        <v>493</v>
      </c>
      <c r="D69" s="104">
        <v>35</v>
      </c>
      <c r="E69" s="103" t="s">
        <v>67</v>
      </c>
      <c r="F69" s="104">
        <v>244</v>
      </c>
      <c r="G69" s="103" t="s">
        <v>276</v>
      </c>
      <c r="H69" s="179">
        <v>6</v>
      </c>
      <c r="I69" s="152"/>
      <c r="J69" s="153">
        <v>13892</v>
      </c>
      <c r="K69" s="153">
        <v>5023</v>
      </c>
      <c r="L69" s="153">
        <v>0</v>
      </c>
      <c r="M69" s="153">
        <v>937.65</v>
      </c>
      <c r="N69" s="153">
        <v>19852.650000000001</v>
      </c>
      <c r="O69" s="152"/>
      <c r="P69" s="157">
        <v>6</v>
      </c>
      <c r="Q69" s="157">
        <v>0</v>
      </c>
      <c r="R69" s="155">
        <v>113490</v>
      </c>
      <c r="S69" s="155">
        <v>0</v>
      </c>
      <c r="T69" s="155">
        <v>0</v>
      </c>
      <c r="U69" s="155">
        <v>5628</v>
      </c>
      <c r="V69" s="112">
        <v>119118</v>
      </c>
      <c r="W69" s="156"/>
      <c r="X69" s="157">
        <v>0</v>
      </c>
      <c r="Y69" s="178">
        <v>0.09</v>
      </c>
      <c r="Z69" s="178">
        <v>0.119598061583465</v>
      </c>
      <c r="AA69" s="155">
        <v>0</v>
      </c>
      <c r="AB69" s="158"/>
      <c r="AC69" s="157">
        <v>0</v>
      </c>
      <c r="AD69" s="157">
        <v>0</v>
      </c>
      <c r="AE69" s="155">
        <v>0</v>
      </c>
      <c r="AF69" s="157">
        <v>0</v>
      </c>
      <c r="AG69" s="155">
        <v>0</v>
      </c>
      <c r="AH69" s="159"/>
    </row>
    <row r="70" spans="1:34" ht="12.6" customHeight="1" x14ac:dyDescent="0.25">
      <c r="A70" s="104">
        <v>416</v>
      </c>
      <c r="B70" s="102">
        <v>416035285</v>
      </c>
      <c r="C70" s="103" t="s">
        <v>493</v>
      </c>
      <c r="D70" s="104">
        <v>35</v>
      </c>
      <c r="E70" s="103" t="s">
        <v>67</v>
      </c>
      <c r="F70" s="104">
        <v>285</v>
      </c>
      <c r="G70" s="103" t="s">
        <v>317</v>
      </c>
      <c r="H70" s="179">
        <v>3</v>
      </c>
      <c r="I70" s="152"/>
      <c r="J70" s="153">
        <v>11260</v>
      </c>
      <c r="K70" s="153">
        <v>3194</v>
      </c>
      <c r="L70" s="153">
        <v>0</v>
      </c>
      <c r="M70" s="153">
        <v>937.65</v>
      </c>
      <c r="N70" s="153">
        <v>15391.65</v>
      </c>
      <c r="O70" s="152"/>
      <c r="P70" s="157">
        <v>3</v>
      </c>
      <c r="Q70" s="157">
        <v>0</v>
      </c>
      <c r="R70" s="155">
        <v>43362</v>
      </c>
      <c r="S70" s="155">
        <v>0</v>
      </c>
      <c r="T70" s="155">
        <v>0</v>
      </c>
      <c r="U70" s="155">
        <v>2814</v>
      </c>
      <c r="V70" s="112">
        <v>46176</v>
      </c>
      <c r="W70" s="156"/>
      <c r="X70" s="157">
        <v>0</v>
      </c>
      <c r="Y70" s="178">
        <v>0.09</v>
      </c>
      <c r="Z70" s="178">
        <v>3.7068416528484464E-2</v>
      </c>
      <c r="AA70" s="155">
        <v>0</v>
      </c>
      <c r="AB70" s="158"/>
      <c r="AC70" s="157">
        <v>0</v>
      </c>
      <c r="AD70" s="157">
        <v>0</v>
      </c>
      <c r="AE70" s="155">
        <v>0</v>
      </c>
      <c r="AF70" s="157">
        <v>0</v>
      </c>
      <c r="AG70" s="155">
        <v>0</v>
      </c>
      <c r="AH70" s="159"/>
    </row>
    <row r="71" spans="1:34" ht="12.6" customHeight="1" x14ac:dyDescent="0.25">
      <c r="A71" s="104">
        <v>416</v>
      </c>
      <c r="B71" s="102">
        <v>416035305</v>
      </c>
      <c r="C71" s="103" t="s">
        <v>493</v>
      </c>
      <c r="D71" s="104">
        <v>35</v>
      </c>
      <c r="E71" s="103" t="s">
        <v>67</v>
      </c>
      <c r="F71" s="104">
        <v>305</v>
      </c>
      <c r="G71" s="103" t="s">
        <v>337</v>
      </c>
      <c r="H71" s="179">
        <v>1</v>
      </c>
      <c r="I71" s="152"/>
      <c r="J71" s="153">
        <v>16181</v>
      </c>
      <c r="K71" s="153">
        <v>5974</v>
      </c>
      <c r="L71" s="153">
        <v>0</v>
      </c>
      <c r="M71" s="153">
        <v>937.65</v>
      </c>
      <c r="N71" s="153">
        <v>23092.65</v>
      </c>
      <c r="O71" s="152"/>
      <c r="P71" s="157">
        <v>1</v>
      </c>
      <c r="Q71" s="157">
        <v>0</v>
      </c>
      <c r="R71" s="155">
        <v>22155</v>
      </c>
      <c r="S71" s="155">
        <v>0</v>
      </c>
      <c r="T71" s="155">
        <v>0</v>
      </c>
      <c r="U71" s="155">
        <v>938</v>
      </c>
      <c r="V71" s="112">
        <v>23093</v>
      </c>
      <c r="W71" s="156"/>
      <c r="X71" s="157">
        <v>0</v>
      </c>
      <c r="Y71" s="178">
        <v>0.09</v>
      </c>
      <c r="Z71" s="178">
        <v>1.6988767454964474E-2</v>
      </c>
      <c r="AA71" s="155">
        <v>0</v>
      </c>
      <c r="AB71" s="158"/>
      <c r="AC71" s="157">
        <v>0</v>
      </c>
      <c r="AD71" s="157">
        <v>0</v>
      </c>
      <c r="AE71" s="155">
        <v>0</v>
      </c>
      <c r="AF71" s="157">
        <v>0</v>
      </c>
      <c r="AG71" s="155">
        <v>0</v>
      </c>
      <c r="AH71" s="159"/>
    </row>
    <row r="72" spans="1:34" ht="12.6" customHeight="1" x14ac:dyDescent="0.25">
      <c r="A72" s="104">
        <v>416</v>
      </c>
      <c r="B72" s="102">
        <v>416035307</v>
      </c>
      <c r="C72" s="103" t="s">
        <v>493</v>
      </c>
      <c r="D72" s="104">
        <v>35</v>
      </c>
      <c r="E72" s="103" t="s">
        <v>67</v>
      </c>
      <c r="F72" s="104">
        <v>307</v>
      </c>
      <c r="G72" s="103" t="s">
        <v>339</v>
      </c>
      <c r="H72" s="179">
        <v>1</v>
      </c>
      <c r="I72" s="152"/>
      <c r="J72" s="153">
        <v>11260</v>
      </c>
      <c r="K72" s="153">
        <v>4737</v>
      </c>
      <c r="L72" s="153">
        <v>0</v>
      </c>
      <c r="M72" s="153">
        <v>937.65</v>
      </c>
      <c r="N72" s="153">
        <v>16934.650000000001</v>
      </c>
      <c r="O72" s="152"/>
      <c r="P72" s="157">
        <v>1</v>
      </c>
      <c r="Q72" s="157">
        <v>0</v>
      </c>
      <c r="R72" s="155">
        <v>15997</v>
      </c>
      <c r="S72" s="155">
        <v>0</v>
      </c>
      <c r="T72" s="155">
        <v>0</v>
      </c>
      <c r="U72" s="155">
        <v>938</v>
      </c>
      <c r="V72" s="112">
        <v>16935</v>
      </c>
      <c r="W72" s="156"/>
      <c r="X72" s="157">
        <v>0</v>
      </c>
      <c r="Y72" s="178">
        <v>0.09</v>
      </c>
      <c r="Z72" s="178">
        <v>1.1612312634068969E-2</v>
      </c>
      <c r="AA72" s="155">
        <v>0</v>
      </c>
      <c r="AB72" s="158"/>
      <c r="AC72" s="157">
        <v>0</v>
      </c>
      <c r="AD72" s="157">
        <v>0</v>
      </c>
      <c r="AE72" s="155">
        <v>0</v>
      </c>
      <c r="AF72" s="157">
        <v>0</v>
      </c>
      <c r="AG72" s="155">
        <v>0</v>
      </c>
      <c r="AH72" s="159"/>
    </row>
    <row r="73" spans="1:34" ht="12.6" customHeight="1" x14ac:dyDescent="0.25">
      <c r="A73" s="104">
        <v>417</v>
      </c>
      <c r="B73" s="102">
        <v>417035035</v>
      </c>
      <c r="C73" s="103" t="s">
        <v>494</v>
      </c>
      <c r="D73" s="104">
        <v>35</v>
      </c>
      <c r="E73" s="103" t="s">
        <v>67</v>
      </c>
      <c r="F73" s="104">
        <v>35</v>
      </c>
      <c r="G73" s="103" t="s">
        <v>67</v>
      </c>
      <c r="H73" s="179">
        <v>313</v>
      </c>
      <c r="I73" s="152"/>
      <c r="J73" s="153">
        <v>13531</v>
      </c>
      <c r="K73" s="153">
        <v>4636</v>
      </c>
      <c r="L73" s="153">
        <v>0</v>
      </c>
      <c r="M73" s="153">
        <v>937.65</v>
      </c>
      <c r="N73" s="153">
        <v>19104.650000000001</v>
      </c>
      <c r="O73" s="152"/>
      <c r="P73" s="157">
        <v>313</v>
      </c>
      <c r="Q73" s="157">
        <v>0</v>
      </c>
      <c r="R73" s="155">
        <v>5686271</v>
      </c>
      <c r="S73" s="155">
        <v>0</v>
      </c>
      <c r="T73" s="155">
        <v>0</v>
      </c>
      <c r="U73" s="155">
        <v>293594</v>
      </c>
      <c r="V73" s="112">
        <v>5979865</v>
      </c>
      <c r="W73" s="156"/>
      <c r="X73" s="157">
        <v>0</v>
      </c>
      <c r="Y73" s="178">
        <v>0.09</v>
      </c>
      <c r="Z73" s="178">
        <v>0.15535199624359353</v>
      </c>
      <c r="AA73" s="155">
        <v>0</v>
      </c>
      <c r="AB73" s="158"/>
      <c r="AC73" s="157">
        <v>0</v>
      </c>
      <c r="AD73" s="157">
        <v>0</v>
      </c>
      <c r="AE73" s="155">
        <v>0</v>
      </c>
      <c r="AF73" s="157">
        <v>0</v>
      </c>
      <c r="AG73" s="155">
        <v>0</v>
      </c>
      <c r="AH73" s="159"/>
    </row>
    <row r="74" spans="1:34" ht="12.6" customHeight="1" x14ac:dyDescent="0.25">
      <c r="A74" s="104">
        <v>417</v>
      </c>
      <c r="B74" s="102">
        <v>417035044</v>
      </c>
      <c r="C74" s="103" t="s">
        <v>494</v>
      </c>
      <c r="D74" s="104">
        <v>35</v>
      </c>
      <c r="E74" s="103" t="s">
        <v>67</v>
      </c>
      <c r="F74" s="104">
        <v>44</v>
      </c>
      <c r="G74" s="103" t="s">
        <v>76</v>
      </c>
      <c r="H74" s="179">
        <v>2</v>
      </c>
      <c r="I74" s="152"/>
      <c r="J74" s="153">
        <v>13120.546869664635</v>
      </c>
      <c r="K74" s="153">
        <v>0</v>
      </c>
      <c r="L74" s="153">
        <v>0</v>
      </c>
      <c r="M74" s="153">
        <v>937.65</v>
      </c>
      <c r="N74" s="153">
        <v>14058.196869664635</v>
      </c>
      <c r="O74" s="152"/>
      <c r="P74" s="157">
        <v>2</v>
      </c>
      <c r="Q74" s="157">
        <v>0</v>
      </c>
      <c r="R74" s="155">
        <v>26242</v>
      </c>
      <c r="S74" s="155">
        <v>0</v>
      </c>
      <c r="T74" s="155">
        <v>0</v>
      </c>
      <c r="U74" s="155">
        <v>1876</v>
      </c>
      <c r="V74" s="112">
        <v>28118</v>
      </c>
      <c r="W74" s="156"/>
      <c r="X74" s="157">
        <v>0</v>
      </c>
      <c r="Y74" s="178">
        <v>0.09</v>
      </c>
      <c r="Z74" s="178">
        <v>6.5788845188208198E-2</v>
      </c>
      <c r="AA74" s="155">
        <v>0</v>
      </c>
      <c r="AB74" s="158"/>
      <c r="AC74" s="157">
        <v>0</v>
      </c>
      <c r="AD74" s="157">
        <v>0</v>
      </c>
      <c r="AE74" s="155">
        <v>0</v>
      </c>
      <c r="AF74" s="157">
        <v>0</v>
      </c>
      <c r="AG74" s="155">
        <v>0</v>
      </c>
      <c r="AH74" s="159"/>
    </row>
    <row r="75" spans="1:34" ht="12.6" customHeight="1" x14ac:dyDescent="0.25">
      <c r="A75" s="104">
        <v>417</v>
      </c>
      <c r="B75" s="102">
        <v>417035100</v>
      </c>
      <c r="C75" s="103" t="s">
        <v>494</v>
      </c>
      <c r="D75" s="104">
        <v>35</v>
      </c>
      <c r="E75" s="103" t="s">
        <v>67</v>
      </c>
      <c r="F75" s="104">
        <v>100</v>
      </c>
      <c r="G75" s="103" t="s">
        <v>132</v>
      </c>
      <c r="H75" s="179">
        <v>4</v>
      </c>
      <c r="I75" s="152"/>
      <c r="J75" s="153">
        <v>14633</v>
      </c>
      <c r="K75" s="153">
        <v>6033</v>
      </c>
      <c r="L75" s="153">
        <v>0</v>
      </c>
      <c r="M75" s="153">
        <v>937.65</v>
      </c>
      <c r="N75" s="153">
        <v>21603.65</v>
      </c>
      <c r="O75" s="152"/>
      <c r="P75" s="157">
        <v>4</v>
      </c>
      <c r="Q75" s="157">
        <v>0</v>
      </c>
      <c r="R75" s="155">
        <v>82664</v>
      </c>
      <c r="S75" s="155">
        <v>0</v>
      </c>
      <c r="T75" s="155">
        <v>0</v>
      </c>
      <c r="U75" s="155">
        <v>3752</v>
      </c>
      <c r="V75" s="112">
        <v>86416</v>
      </c>
      <c r="W75" s="156"/>
      <c r="X75" s="157">
        <v>0</v>
      </c>
      <c r="Y75" s="178">
        <v>0.09</v>
      </c>
      <c r="Z75" s="178">
        <v>3.2271768824107858E-2</v>
      </c>
      <c r="AA75" s="155">
        <v>0</v>
      </c>
      <c r="AB75" s="158"/>
      <c r="AC75" s="157">
        <v>0</v>
      </c>
      <c r="AD75" s="157">
        <v>0</v>
      </c>
      <c r="AE75" s="155">
        <v>0</v>
      </c>
      <c r="AF75" s="157">
        <v>0</v>
      </c>
      <c r="AG75" s="155">
        <v>0</v>
      </c>
      <c r="AH75" s="159"/>
    </row>
    <row r="76" spans="1:34" ht="12.6" customHeight="1" x14ac:dyDescent="0.25">
      <c r="A76" s="104">
        <v>417</v>
      </c>
      <c r="B76" s="102">
        <v>417035133</v>
      </c>
      <c r="C76" s="103" t="s">
        <v>494</v>
      </c>
      <c r="D76" s="104">
        <v>35</v>
      </c>
      <c r="E76" s="103" t="s">
        <v>67</v>
      </c>
      <c r="F76" s="104">
        <v>133</v>
      </c>
      <c r="G76" s="103" t="s">
        <v>165</v>
      </c>
      <c r="H76" s="179">
        <v>2</v>
      </c>
      <c r="I76" s="152"/>
      <c r="J76" s="153">
        <v>7008</v>
      </c>
      <c r="K76" s="153">
        <v>1386</v>
      </c>
      <c r="L76" s="153">
        <v>0</v>
      </c>
      <c r="M76" s="153">
        <v>937.65</v>
      </c>
      <c r="N76" s="153">
        <v>9331.65</v>
      </c>
      <c r="O76" s="152"/>
      <c r="P76" s="157">
        <v>2</v>
      </c>
      <c r="Q76" s="157">
        <v>0</v>
      </c>
      <c r="R76" s="155">
        <v>16788</v>
      </c>
      <c r="S76" s="155">
        <v>0</v>
      </c>
      <c r="T76" s="155">
        <v>0</v>
      </c>
      <c r="U76" s="155">
        <v>1876</v>
      </c>
      <c r="V76" s="112">
        <v>18664</v>
      </c>
      <c r="W76" s="156"/>
      <c r="X76" s="157">
        <v>0</v>
      </c>
      <c r="Y76" s="178">
        <v>0.09</v>
      </c>
      <c r="Z76" s="178">
        <v>3.1594626033757463E-2</v>
      </c>
      <c r="AA76" s="155">
        <v>0</v>
      </c>
      <c r="AB76" s="158"/>
      <c r="AC76" s="157">
        <v>0</v>
      </c>
      <c r="AD76" s="157">
        <v>0</v>
      </c>
      <c r="AE76" s="155">
        <v>0</v>
      </c>
      <c r="AF76" s="157">
        <v>0</v>
      </c>
      <c r="AG76" s="155">
        <v>0</v>
      </c>
      <c r="AH76" s="159"/>
    </row>
    <row r="77" spans="1:34" ht="12.6" customHeight="1" x14ac:dyDescent="0.25">
      <c r="A77" s="104">
        <v>417</v>
      </c>
      <c r="B77" s="102">
        <v>417035220</v>
      </c>
      <c r="C77" s="103" t="s">
        <v>494</v>
      </c>
      <c r="D77" s="104">
        <v>35</v>
      </c>
      <c r="E77" s="103" t="s">
        <v>67</v>
      </c>
      <c r="F77" s="104">
        <v>220</v>
      </c>
      <c r="G77" s="103" t="s">
        <v>252</v>
      </c>
      <c r="H77" s="179">
        <v>1</v>
      </c>
      <c r="I77" s="152"/>
      <c r="J77" s="153">
        <v>11691.573738218611</v>
      </c>
      <c r="K77" s="153">
        <v>5013</v>
      </c>
      <c r="L77" s="153">
        <v>0</v>
      </c>
      <c r="M77" s="153">
        <v>937.65</v>
      </c>
      <c r="N77" s="153">
        <v>17642.223738218614</v>
      </c>
      <c r="O77" s="152"/>
      <c r="P77" s="157">
        <v>1</v>
      </c>
      <c r="Q77" s="157">
        <v>0</v>
      </c>
      <c r="R77" s="155">
        <v>16705</v>
      </c>
      <c r="S77" s="155">
        <v>0</v>
      </c>
      <c r="T77" s="155">
        <v>0</v>
      </c>
      <c r="U77" s="155">
        <v>938</v>
      </c>
      <c r="V77" s="112">
        <v>17643</v>
      </c>
      <c r="W77" s="156"/>
      <c r="X77" s="157">
        <v>0</v>
      </c>
      <c r="Y77" s="178">
        <v>0.09</v>
      </c>
      <c r="Z77" s="178">
        <v>1.5441237271386972E-2</v>
      </c>
      <c r="AA77" s="155">
        <v>0</v>
      </c>
      <c r="AB77" s="158"/>
      <c r="AC77" s="157">
        <v>0</v>
      </c>
      <c r="AD77" s="157">
        <v>0</v>
      </c>
      <c r="AE77" s="155">
        <v>0</v>
      </c>
      <c r="AF77" s="157">
        <v>0</v>
      </c>
      <c r="AG77" s="155">
        <v>0</v>
      </c>
      <c r="AH77" s="159"/>
    </row>
    <row r="78" spans="1:34" ht="12.6" customHeight="1" x14ac:dyDescent="0.25">
      <c r="A78" s="104">
        <v>417</v>
      </c>
      <c r="B78" s="102">
        <v>417035243</v>
      </c>
      <c r="C78" s="103" t="s">
        <v>494</v>
      </c>
      <c r="D78" s="104">
        <v>35</v>
      </c>
      <c r="E78" s="103" t="s">
        <v>67</v>
      </c>
      <c r="F78" s="104">
        <v>243</v>
      </c>
      <c r="G78" s="103" t="s">
        <v>275</v>
      </c>
      <c r="H78" s="179">
        <v>1</v>
      </c>
      <c r="I78" s="152"/>
      <c r="J78" s="153">
        <v>13081.185426445938</v>
      </c>
      <c r="K78" s="153">
        <v>2708</v>
      </c>
      <c r="L78" s="153">
        <v>0</v>
      </c>
      <c r="M78" s="153">
        <v>937.65</v>
      </c>
      <c r="N78" s="153">
        <v>16726.835426445938</v>
      </c>
      <c r="O78" s="152"/>
      <c r="P78" s="157">
        <v>1</v>
      </c>
      <c r="Q78" s="157">
        <v>0</v>
      </c>
      <c r="R78" s="155">
        <v>15789</v>
      </c>
      <c r="S78" s="155">
        <v>0</v>
      </c>
      <c r="T78" s="155">
        <v>0</v>
      </c>
      <c r="U78" s="155">
        <v>938</v>
      </c>
      <c r="V78" s="112">
        <v>16727</v>
      </c>
      <c r="W78" s="156"/>
      <c r="X78" s="157">
        <v>0</v>
      </c>
      <c r="Y78" s="178">
        <v>0.09</v>
      </c>
      <c r="Z78" s="178">
        <v>5.107358279857626E-3</v>
      </c>
      <c r="AA78" s="155">
        <v>0</v>
      </c>
      <c r="AB78" s="158"/>
      <c r="AC78" s="157">
        <v>0</v>
      </c>
      <c r="AD78" s="157">
        <v>0</v>
      </c>
      <c r="AE78" s="155">
        <v>0</v>
      </c>
      <c r="AF78" s="157">
        <v>0</v>
      </c>
      <c r="AG78" s="155">
        <v>0</v>
      </c>
      <c r="AH78" s="159"/>
    </row>
    <row r="79" spans="1:34" ht="12.6" customHeight="1" x14ac:dyDescent="0.25">
      <c r="A79" s="104">
        <v>417</v>
      </c>
      <c r="B79" s="102">
        <v>417035244</v>
      </c>
      <c r="C79" s="103" t="s">
        <v>494</v>
      </c>
      <c r="D79" s="104">
        <v>35</v>
      </c>
      <c r="E79" s="103" t="s">
        <v>67</v>
      </c>
      <c r="F79" s="104">
        <v>244</v>
      </c>
      <c r="G79" s="103" t="s">
        <v>276</v>
      </c>
      <c r="H79" s="179">
        <v>6</v>
      </c>
      <c r="I79" s="152"/>
      <c r="J79" s="153">
        <v>12861</v>
      </c>
      <c r="K79" s="153">
        <v>4651</v>
      </c>
      <c r="L79" s="153">
        <v>0</v>
      </c>
      <c r="M79" s="153">
        <v>937.65</v>
      </c>
      <c r="N79" s="153">
        <v>18449.650000000001</v>
      </c>
      <c r="O79" s="152"/>
      <c r="P79" s="157">
        <v>6</v>
      </c>
      <c r="Q79" s="157">
        <v>0</v>
      </c>
      <c r="R79" s="155">
        <v>105072</v>
      </c>
      <c r="S79" s="155">
        <v>0</v>
      </c>
      <c r="T79" s="155">
        <v>0</v>
      </c>
      <c r="U79" s="155">
        <v>5626</v>
      </c>
      <c r="V79" s="112">
        <v>110698</v>
      </c>
      <c r="W79" s="156"/>
      <c r="X79" s="157">
        <v>0</v>
      </c>
      <c r="Y79" s="178">
        <v>0.09</v>
      </c>
      <c r="Z79" s="178">
        <v>0.119598061583465</v>
      </c>
      <c r="AA79" s="155">
        <v>0</v>
      </c>
      <c r="AB79" s="158"/>
      <c r="AC79" s="157">
        <v>2</v>
      </c>
      <c r="AD79" s="157">
        <v>1.3398494145076301</v>
      </c>
      <c r="AE79" s="155">
        <v>24720</v>
      </c>
      <c r="AF79" s="157">
        <v>0</v>
      </c>
      <c r="AG79" s="155">
        <v>0</v>
      </c>
      <c r="AH79" s="159"/>
    </row>
    <row r="80" spans="1:34" ht="12.6" customHeight="1" x14ac:dyDescent="0.25">
      <c r="A80" s="104">
        <v>417</v>
      </c>
      <c r="B80" s="102">
        <v>417035258</v>
      </c>
      <c r="C80" s="103" t="s">
        <v>494</v>
      </c>
      <c r="D80" s="104">
        <v>35</v>
      </c>
      <c r="E80" s="103" t="s">
        <v>67</v>
      </c>
      <c r="F80" s="104">
        <v>258</v>
      </c>
      <c r="G80" s="103" t="s">
        <v>290</v>
      </c>
      <c r="H80" s="179">
        <v>2</v>
      </c>
      <c r="I80" s="152"/>
      <c r="J80" s="153">
        <v>12941.452297129659</v>
      </c>
      <c r="K80" s="153">
        <v>2798</v>
      </c>
      <c r="L80" s="153">
        <v>0</v>
      </c>
      <c r="M80" s="153">
        <v>937.65</v>
      </c>
      <c r="N80" s="153">
        <v>16677.102297129659</v>
      </c>
      <c r="O80" s="152"/>
      <c r="P80" s="157">
        <v>2</v>
      </c>
      <c r="Q80" s="157">
        <v>0</v>
      </c>
      <c r="R80" s="155">
        <v>31478</v>
      </c>
      <c r="S80" s="155">
        <v>0</v>
      </c>
      <c r="T80" s="155">
        <v>0</v>
      </c>
      <c r="U80" s="155">
        <v>1876</v>
      </c>
      <c r="V80" s="112">
        <v>33354</v>
      </c>
      <c r="W80" s="156"/>
      <c r="X80" s="157">
        <v>0</v>
      </c>
      <c r="Y80" s="178">
        <v>0.09</v>
      </c>
      <c r="Z80" s="178">
        <v>9.1594444574851844E-2</v>
      </c>
      <c r="AA80" s="155">
        <v>0</v>
      </c>
      <c r="AB80" s="158"/>
      <c r="AC80" s="157">
        <v>0</v>
      </c>
      <c r="AD80" s="157">
        <v>0</v>
      </c>
      <c r="AE80" s="155">
        <v>0</v>
      </c>
      <c r="AF80" s="157">
        <v>0</v>
      </c>
      <c r="AG80" s="155">
        <v>0</v>
      </c>
      <c r="AH80" s="159"/>
    </row>
    <row r="81" spans="1:34" ht="12.6" customHeight="1" x14ac:dyDescent="0.25">
      <c r="A81" s="104">
        <v>417</v>
      </c>
      <c r="B81" s="102">
        <v>417035285</v>
      </c>
      <c r="C81" s="103" t="s">
        <v>494</v>
      </c>
      <c r="D81" s="104">
        <v>35</v>
      </c>
      <c r="E81" s="103" t="s">
        <v>67</v>
      </c>
      <c r="F81" s="104">
        <v>285</v>
      </c>
      <c r="G81" s="103" t="s">
        <v>317</v>
      </c>
      <c r="H81" s="179">
        <v>3</v>
      </c>
      <c r="I81" s="152"/>
      <c r="J81" s="153">
        <v>11688.430466808875</v>
      </c>
      <c r="K81" s="153">
        <v>3315</v>
      </c>
      <c r="L81" s="153">
        <v>0</v>
      </c>
      <c r="M81" s="153">
        <v>937.65</v>
      </c>
      <c r="N81" s="153">
        <v>15941.080466808875</v>
      </c>
      <c r="O81" s="152"/>
      <c r="P81" s="157">
        <v>3</v>
      </c>
      <c r="Q81" s="157">
        <v>0</v>
      </c>
      <c r="R81" s="155">
        <v>45009</v>
      </c>
      <c r="S81" s="155">
        <v>0</v>
      </c>
      <c r="T81" s="155">
        <v>0</v>
      </c>
      <c r="U81" s="155">
        <v>2814</v>
      </c>
      <c r="V81" s="112">
        <v>47823</v>
      </c>
      <c r="W81" s="156"/>
      <c r="X81" s="157">
        <v>0</v>
      </c>
      <c r="Y81" s="178">
        <v>0.09</v>
      </c>
      <c r="Z81" s="178">
        <v>3.7068416528484464E-2</v>
      </c>
      <c r="AA81" s="155">
        <v>0</v>
      </c>
      <c r="AB81" s="158"/>
      <c r="AC81" s="157">
        <v>0</v>
      </c>
      <c r="AD81" s="157">
        <v>0</v>
      </c>
      <c r="AE81" s="155">
        <v>0</v>
      </c>
      <c r="AF81" s="157">
        <v>0</v>
      </c>
      <c r="AG81" s="155">
        <v>0</v>
      </c>
      <c r="AH81" s="159"/>
    </row>
    <row r="82" spans="1:34" ht="12.6" customHeight="1" x14ac:dyDescent="0.25">
      <c r="A82" s="104">
        <v>418</v>
      </c>
      <c r="B82" s="102">
        <v>418100014</v>
      </c>
      <c r="C82" s="103" t="s">
        <v>495</v>
      </c>
      <c r="D82" s="104">
        <v>100</v>
      </c>
      <c r="E82" s="103" t="s">
        <v>132</v>
      </c>
      <c r="F82" s="104">
        <v>14</v>
      </c>
      <c r="G82" s="103" t="s">
        <v>46</v>
      </c>
      <c r="H82" s="179">
        <v>4</v>
      </c>
      <c r="I82" s="152"/>
      <c r="J82" s="153">
        <v>9941</v>
      </c>
      <c r="K82" s="153">
        <v>2618</v>
      </c>
      <c r="L82" s="153">
        <v>0</v>
      </c>
      <c r="M82" s="153">
        <v>937.65</v>
      </c>
      <c r="N82" s="153">
        <v>13496.65</v>
      </c>
      <c r="O82" s="152"/>
      <c r="P82" s="157">
        <v>4</v>
      </c>
      <c r="Q82" s="157">
        <v>0</v>
      </c>
      <c r="R82" s="155">
        <v>49608</v>
      </c>
      <c r="S82" s="155">
        <v>0</v>
      </c>
      <c r="T82" s="155">
        <v>0</v>
      </c>
      <c r="U82" s="155">
        <v>3704</v>
      </c>
      <c r="V82" s="112">
        <v>53312</v>
      </c>
      <c r="W82" s="156"/>
      <c r="X82" s="157">
        <v>4.9875311720698257E-2</v>
      </c>
      <c r="Y82" s="178">
        <v>0.09</v>
      </c>
      <c r="Z82" s="178">
        <v>5.6574986681919735E-3</v>
      </c>
      <c r="AA82" s="155">
        <v>0</v>
      </c>
      <c r="AB82" s="158"/>
      <c r="AC82" s="157">
        <v>0</v>
      </c>
      <c r="AD82" s="157">
        <v>0</v>
      </c>
      <c r="AE82" s="155">
        <v>0</v>
      </c>
      <c r="AF82" s="157">
        <v>0</v>
      </c>
      <c r="AG82" s="155">
        <v>0</v>
      </c>
      <c r="AH82" s="159"/>
    </row>
    <row r="83" spans="1:34" ht="12.6" customHeight="1" x14ac:dyDescent="0.25">
      <c r="A83" s="104">
        <v>418</v>
      </c>
      <c r="B83" s="102">
        <v>418100100</v>
      </c>
      <c r="C83" s="103" t="s">
        <v>495</v>
      </c>
      <c r="D83" s="104">
        <v>100</v>
      </c>
      <c r="E83" s="103" t="s">
        <v>132</v>
      </c>
      <c r="F83" s="104">
        <v>100</v>
      </c>
      <c r="G83" s="103" t="s">
        <v>132</v>
      </c>
      <c r="H83" s="179">
        <v>352</v>
      </c>
      <c r="I83" s="152"/>
      <c r="J83" s="153">
        <v>10363</v>
      </c>
      <c r="K83" s="153">
        <v>4272</v>
      </c>
      <c r="L83" s="153">
        <v>0</v>
      </c>
      <c r="M83" s="153">
        <v>937.65</v>
      </c>
      <c r="N83" s="153">
        <v>15572.65</v>
      </c>
      <c r="O83" s="152"/>
      <c r="P83" s="157">
        <v>352</v>
      </c>
      <c r="Q83" s="157">
        <v>0</v>
      </c>
      <c r="R83" s="155">
        <v>5087456</v>
      </c>
      <c r="S83" s="155">
        <v>0</v>
      </c>
      <c r="T83" s="155">
        <v>0</v>
      </c>
      <c r="U83" s="155">
        <v>325952</v>
      </c>
      <c r="V83" s="112">
        <v>5413408</v>
      </c>
      <c r="W83" s="156"/>
      <c r="X83" s="157">
        <v>4.3890274314214039</v>
      </c>
      <c r="Y83" s="178">
        <v>0.09</v>
      </c>
      <c r="Z83" s="178">
        <v>3.2271768824107858E-2</v>
      </c>
      <c r="AA83" s="155">
        <v>0</v>
      </c>
      <c r="AB83" s="158"/>
      <c r="AC83" s="157">
        <v>0</v>
      </c>
      <c r="AD83" s="157">
        <v>0</v>
      </c>
      <c r="AE83" s="155">
        <v>0</v>
      </c>
      <c r="AF83" s="157">
        <v>0</v>
      </c>
      <c r="AG83" s="155">
        <v>0</v>
      </c>
      <c r="AH83" s="159"/>
    </row>
    <row r="84" spans="1:34" ht="12.6" customHeight="1" x14ac:dyDescent="0.25">
      <c r="A84" s="104">
        <v>418</v>
      </c>
      <c r="B84" s="102">
        <v>418100136</v>
      </c>
      <c r="C84" s="103" t="s">
        <v>495</v>
      </c>
      <c r="D84" s="104">
        <v>100</v>
      </c>
      <c r="E84" s="103" t="s">
        <v>132</v>
      </c>
      <c r="F84" s="104">
        <v>136</v>
      </c>
      <c r="G84" s="103" t="s">
        <v>168</v>
      </c>
      <c r="H84" s="179">
        <v>12</v>
      </c>
      <c r="I84" s="152"/>
      <c r="J84" s="153">
        <v>9941</v>
      </c>
      <c r="K84" s="153">
        <v>3161</v>
      </c>
      <c r="L84" s="153">
        <v>0</v>
      </c>
      <c r="M84" s="153">
        <v>937.65</v>
      </c>
      <c r="N84" s="153">
        <v>14039.65</v>
      </c>
      <c r="O84" s="152"/>
      <c r="P84" s="157">
        <v>12</v>
      </c>
      <c r="Q84" s="157">
        <v>0</v>
      </c>
      <c r="R84" s="155">
        <v>155268</v>
      </c>
      <c r="S84" s="155">
        <v>0</v>
      </c>
      <c r="T84" s="155">
        <v>0</v>
      </c>
      <c r="U84" s="155">
        <v>11112</v>
      </c>
      <c r="V84" s="112">
        <v>166380</v>
      </c>
      <c r="W84" s="156"/>
      <c r="X84" s="157">
        <v>0.14962593516209477</v>
      </c>
      <c r="Y84" s="178">
        <v>0.09</v>
      </c>
      <c r="Z84" s="178">
        <v>7.0306336735345828E-3</v>
      </c>
      <c r="AA84" s="155">
        <v>0</v>
      </c>
      <c r="AB84" s="158"/>
      <c r="AC84" s="157">
        <v>0</v>
      </c>
      <c r="AD84" s="157">
        <v>0</v>
      </c>
      <c r="AE84" s="155">
        <v>0</v>
      </c>
      <c r="AF84" s="157">
        <v>0</v>
      </c>
      <c r="AG84" s="155">
        <v>0</v>
      </c>
      <c r="AH84" s="159"/>
    </row>
    <row r="85" spans="1:34" ht="12.6" customHeight="1" x14ac:dyDescent="0.25">
      <c r="A85" s="104">
        <v>418</v>
      </c>
      <c r="B85" s="102">
        <v>418100139</v>
      </c>
      <c r="C85" s="103" t="s">
        <v>495</v>
      </c>
      <c r="D85" s="104">
        <v>100</v>
      </c>
      <c r="E85" s="103" t="s">
        <v>132</v>
      </c>
      <c r="F85" s="104">
        <v>139</v>
      </c>
      <c r="G85" s="103" t="s">
        <v>171</v>
      </c>
      <c r="H85" s="179">
        <v>4</v>
      </c>
      <c r="I85" s="152"/>
      <c r="J85" s="153">
        <v>9041</v>
      </c>
      <c r="K85" s="153">
        <v>2997</v>
      </c>
      <c r="L85" s="153">
        <v>0</v>
      </c>
      <c r="M85" s="153">
        <v>937.65</v>
      </c>
      <c r="N85" s="153">
        <v>12975.65</v>
      </c>
      <c r="O85" s="152"/>
      <c r="P85" s="157">
        <v>4</v>
      </c>
      <c r="Q85" s="157">
        <v>0</v>
      </c>
      <c r="R85" s="155">
        <v>47552</v>
      </c>
      <c r="S85" s="155">
        <v>0</v>
      </c>
      <c r="T85" s="155">
        <v>0</v>
      </c>
      <c r="U85" s="155">
        <v>3704</v>
      </c>
      <c r="V85" s="112">
        <v>51256</v>
      </c>
      <c r="W85" s="156"/>
      <c r="X85" s="157">
        <v>4.9875311720698257E-2</v>
      </c>
      <c r="Y85" s="178">
        <v>0.09</v>
      </c>
      <c r="Z85" s="178">
        <v>3.8247410439859061E-3</v>
      </c>
      <c r="AA85" s="155">
        <v>0</v>
      </c>
      <c r="AB85" s="158"/>
      <c r="AC85" s="157">
        <v>0</v>
      </c>
      <c r="AD85" s="157">
        <v>0</v>
      </c>
      <c r="AE85" s="155">
        <v>0</v>
      </c>
      <c r="AF85" s="157">
        <v>0</v>
      </c>
      <c r="AG85" s="155">
        <v>0</v>
      </c>
      <c r="AH85" s="159"/>
    </row>
    <row r="86" spans="1:34" ht="12.6" customHeight="1" x14ac:dyDescent="0.25">
      <c r="A86" s="104">
        <v>418</v>
      </c>
      <c r="B86" s="102">
        <v>418100170</v>
      </c>
      <c r="C86" s="103" t="s">
        <v>495</v>
      </c>
      <c r="D86" s="104">
        <v>100</v>
      </c>
      <c r="E86" s="103" t="s">
        <v>132</v>
      </c>
      <c r="F86" s="104">
        <v>170</v>
      </c>
      <c r="G86" s="103" t="s">
        <v>202</v>
      </c>
      <c r="H86" s="179">
        <v>7</v>
      </c>
      <c r="I86" s="152"/>
      <c r="J86" s="153">
        <v>11410</v>
      </c>
      <c r="K86" s="153">
        <v>3111</v>
      </c>
      <c r="L86" s="153">
        <v>0</v>
      </c>
      <c r="M86" s="153">
        <v>937.65</v>
      </c>
      <c r="N86" s="153">
        <v>15458.65</v>
      </c>
      <c r="O86" s="152"/>
      <c r="P86" s="157">
        <v>7</v>
      </c>
      <c r="Q86" s="157">
        <v>0</v>
      </c>
      <c r="R86" s="155">
        <v>100380</v>
      </c>
      <c r="S86" s="155">
        <v>0</v>
      </c>
      <c r="T86" s="155">
        <v>0</v>
      </c>
      <c r="U86" s="155">
        <v>6482</v>
      </c>
      <c r="V86" s="112">
        <v>106862</v>
      </c>
      <c r="W86" s="156"/>
      <c r="X86" s="157">
        <v>8.7281795511221949E-2</v>
      </c>
      <c r="Y86" s="178">
        <v>0.09</v>
      </c>
      <c r="Z86" s="178">
        <v>9.0289187509970337E-2</v>
      </c>
      <c r="AA86" s="155">
        <v>0</v>
      </c>
      <c r="AB86" s="158"/>
      <c r="AC86" s="157">
        <v>0</v>
      </c>
      <c r="AD86" s="157">
        <v>0</v>
      </c>
      <c r="AE86" s="155">
        <v>0</v>
      </c>
      <c r="AF86" s="157">
        <v>0</v>
      </c>
      <c r="AG86" s="155">
        <v>0</v>
      </c>
      <c r="AH86" s="159"/>
    </row>
    <row r="87" spans="1:34" ht="12.6" customHeight="1" x14ac:dyDescent="0.25">
      <c r="A87" s="104">
        <v>418</v>
      </c>
      <c r="B87" s="102">
        <v>418100185</v>
      </c>
      <c r="C87" s="103" t="s">
        <v>495</v>
      </c>
      <c r="D87" s="104">
        <v>100</v>
      </c>
      <c r="E87" s="103" t="s">
        <v>132</v>
      </c>
      <c r="F87" s="104">
        <v>185</v>
      </c>
      <c r="G87" s="103" t="s">
        <v>217</v>
      </c>
      <c r="H87" s="179">
        <v>1</v>
      </c>
      <c r="I87" s="152"/>
      <c r="J87" s="153">
        <v>12079.893070956668</v>
      </c>
      <c r="K87" s="153">
        <v>1973</v>
      </c>
      <c r="L87" s="153">
        <v>0</v>
      </c>
      <c r="M87" s="153">
        <v>937.65</v>
      </c>
      <c r="N87" s="153">
        <v>14990.543070956668</v>
      </c>
      <c r="O87" s="152"/>
      <c r="P87" s="157">
        <v>1</v>
      </c>
      <c r="Q87" s="157">
        <v>0</v>
      </c>
      <c r="R87" s="155">
        <v>13878</v>
      </c>
      <c r="S87" s="155">
        <v>0</v>
      </c>
      <c r="T87" s="155">
        <v>0</v>
      </c>
      <c r="U87" s="155">
        <v>926</v>
      </c>
      <c r="V87" s="112">
        <v>14804</v>
      </c>
      <c r="W87" s="156"/>
      <c r="X87" s="157">
        <v>1.2468827930174564E-2</v>
      </c>
      <c r="Y87" s="178">
        <v>0.09</v>
      </c>
      <c r="Z87" s="178">
        <v>1.4058565865001154E-2</v>
      </c>
      <c r="AA87" s="155">
        <v>0</v>
      </c>
      <c r="AB87" s="158"/>
      <c r="AC87" s="157">
        <v>0</v>
      </c>
      <c r="AD87" s="157">
        <v>0</v>
      </c>
      <c r="AE87" s="155">
        <v>0</v>
      </c>
      <c r="AF87" s="157">
        <v>0</v>
      </c>
      <c r="AG87" s="155">
        <v>0</v>
      </c>
      <c r="AH87" s="159"/>
    </row>
    <row r="88" spans="1:34" ht="12.6" customHeight="1" x14ac:dyDescent="0.25">
      <c r="A88" s="104">
        <v>418</v>
      </c>
      <c r="B88" s="102">
        <v>418100198</v>
      </c>
      <c r="C88" s="103" t="s">
        <v>495</v>
      </c>
      <c r="D88" s="104">
        <v>100</v>
      </c>
      <c r="E88" s="103" t="s">
        <v>132</v>
      </c>
      <c r="F88" s="104">
        <v>198</v>
      </c>
      <c r="G88" s="103" t="s">
        <v>230</v>
      </c>
      <c r="H88" s="179">
        <v>18</v>
      </c>
      <c r="I88" s="152"/>
      <c r="J88" s="153">
        <v>9549</v>
      </c>
      <c r="K88" s="153">
        <v>3528</v>
      </c>
      <c r="L88" s="153">
        <v>0</v>
      </c>
      <c r="M88" s="153">
        <v>937.65</v>
      </c>
      <c r="N88" s="153">
        <v>14014.65</v>
      </c>
      <c r="O88" s="152"/>
      <c r="P88" s="157">
        <v>18</v>
      </c>
      <c r="Q88" s="157">
        <v>0</v>
      </c>
      <c r="R88" s="155">
        <v>232452</v>
      </c>
      <c r="S88" s="155">
        <v>0</v>
      </c>
      <c r="T88" s="155">
        <v>0</v>
      </c>
      <c r="U88" s="155">
        <v>16668</v>
      </c>
      <c r="V88" s="112">
        <v>249120</v>
      </c>
      <c r="W88" s="156"/>
      <c r="X88" s="157">
        <v>0.22443890274314215</v>
      </c>
      <c r="Y88" s="178">
        <v>0.09</v>
      </c>
      <c r="Z88" s="178">
        <v>3.2140097176894156E-3</v>
      </c>
      <c r="AA88" s="155">
        <v>0</v>
      </c>
      <c r="AB88" s="158"/>
      <c r="AC88" s="157">
        <v>0</v>
      </c>
      <c r="AD88" s="157">
        <v>0</v>
      </c>
      <c r="AE88" s="155">
        <v>0</v>
      </c>
      <c r="AF88" s="157">
        <v>0</v>
      </c>
      <c r="AG88" s="155">
        <v>0</v>
      </c>
      <c r="AH88" s="159"/>
    </row>
    <row r="89" spans="1:34" ht="12.6" customHeight="1" x14ac:dyDescent="0.25">
      <c r="A89" s="104">
        <v>418</v>
      </c>
      <c r="B89" s="102">
        <v>418100288</v>
      </c>
      <c r="C89" s="103" t="s">
        <v>495</v>
      </c>
      <c r="D89" s="104">
        <v>100</v>
      </c>
      <c r="E89" s="103" t="s">
        <v>132</v>
      </c>
      <c r="F89" s="104">
        <v>288</v>
      </c>
      <c r="G89" s="103" t="s">
        <v>320</v>
      </c>
      <c r="H89" s="179">
        <v>3</v>
      </c>
      <c r="I89" s="152"/>
      <c r="J89" s="153">
        <v>9041</v>
      </c>
      <c r="K89" s="153">
        <v>6133</v>
      </c>
      <c r="L89" s="153">
        <v>0</v>
      </c>
      <c r="M89" s="153">
        <v>937.65</v>
      </c>
      <c r="N89" s="153">
        <v>16111.65</v>
      </c>
      <c r="O89" s="152"/>
      <c r="P89" s="157">
        <v>3</v>
      </c>
      <c r="Q89" s="157">
        <v>0</v>
      </c>
      <c r="R89" s="155">
        <v>44955</v>
      </c>
      <c r="S89" s="155">
        <v>0</v>
      </c>
      <c r="T89" s="155">
        <v>0</v>
      </c>
      <c r="U89" s="155">
        <v>2778</v>
      </c>
      <c r="V89" s="112">
        <v>47733</v>
      </c>
      <c r="W89" s="156"/>
      <c r="X89" s="157">
        <v>3.7406483790523692E-2</v>
      </c>
      <c r="Y89" s="178">
        <v>0.09</v>
      </c>
      <c r="Z89" s="178">
        <v>2.382290642996888E-3</v>
      </c>
      <c r="AA89" s="155">
        <v>0</v>
      </c>
      <c r="AB89" s="158"/>
      <c r="AC89" s="157">
        <v>0</v>
      </c>
      <c r="AD89" s="157">
        <v>0</v>
      </c>
      <c r="AE89" s="155">
        <v>0</v>
      </c>
      <c r="AF89" s="157">
        <v>0</v>
      </c>
      <c r="AG89" s="155">
        <v>0</v>
      </c>
      <c r="AH89" s="159"/>
    </row>
    <row r="90" spans="1:34" ht="12.6" customHeight="1" x14ac:dyDescent="0.25">
      <c r="A90" s="104">
        <v>419</v>
      </c>
      <c r="B90" s="102">
        <v>419035035</v>
      </c>
      <c r="C90" s="103" t="s">
        <v>496</v>
      </c>
      <c r="D90" s="104">
        <v>35</v>
      </c>
      <c r="E90" s="103" t="s">
        <v>67</v>
      </c>
      <c r="F90" s="104">
        <v>35</v>
      </c>
      <c r="G90" s="103" t="s">
        <v>67</v>
      </c>
      <c r="H90" s="179">
        <v>192</v>
      </c>
      <c r="I90" s="152"/>
      <c r="J90" s="153">
        <v>13242</v>
      </c>
      <c r="K90" s="153">
        <v>4537</v>
      </c>
      <c r="L90" s="153">
        <v>0</v>
      </c>
      <c r="M90" s="153">
        <v>937.65</v>
      </c>
      <c r="N90" s="153">
        <v>18716.650000000001</v>
      </c>
      <c r="O90" s="152"/>
      <c r="P90" s="157">
        <v>192</v>
      </c>
      <c r="Q90" s="157">
        <v>0</v>
      </c>
      <c r="R90" s="155">
        <v>3413568</v>
      </c>
      <c r="S90" s="155">
        <v>0</v>
      </c>
      <c r="T90" s="155">
        <v>0</v>
      </c>
      <c r="U90" s="155">
        <v>180096</v>
      </c>
      <c r="V90" s="112">
        <v>3593664</v>
      </c>
      <c r="W90" s="156"/>
      <c r="X90" s="157">
        <v>0</v>
      </c>
      <c r="Y90" s="178">
        <v>0.09</v>
      </c>
      <c r="Z90" s="178">
        <v>0.15535199624359353</v>
      </c>
      <c r="AA90" s="155">
        <v>0</v>
      </c>
      <c r="AB90" s="158"/>
      <c r="AC90" s="157">
        <v>0</v>
      </c>
      <c r="AD90" s="157">
        <v>0</v>
      </c>
      <c r="AE90" s="155">
        <v>0</v>
      </c>
      <c r="AF90" s="157">
        <v>0</v>
      </c>
      <c r="AG90" s="155">
        <v>0</v>
      </c>
      <c r="AH90" s="159"/>
    </row>
    <row r="91" spans="1:34" ht="12.6" customHeight="1" x14ac:dyDescent="0.25">
      <c r="A91" s="104">
        <v>419</v>
      </c>
      <c r="B91" s="102">
        <v>419035040</v>
      </c>
      <c r="C91" s="103" t="s">
        <v>496</v>
      </c>
      <c r="D91" s="104">
        <v>35</v>
      </c>
      <c r="E91" s="103" t="s">
        <v>67</v>
      </c>
      <c r="F91" s="104">
        <v>40</v>
      </c>
      <c r="G91" s="103" t="s">
        <v>72</v>
      </c>
      <c r="H91" s="179">
        <v>1</v>
      </c>
      <c r="I91" s="152"/>
      <c r="J91" s="153">
        <v>11093.29775429089</v>
      </c>
      <c r="K91" s="153">
        <v>2878</v>
      </c>
      <c r="L91" s="153">
        <v>0</v>
      </c>
      <c r="M91" s="153">
        <v>937.65</v>
      </c>
      <c r="N91" s="153">
        <v>14908.94775429089</v>
      </c>
      <c r="O91" s="152"/>
      <c r="P91" s="157">
        <v>1</v>
      </c>
      <c r="Q91" s="157">
        <v>0</v>
      </c>
      <c r="R91" s="155">
        <v>13971</v>
      </c>
      <c r="S91" s="155">
        <v>0</v>
      </c>
      <c r="T91" s="155">
        <v>0</v>
      </c>
      <c r="U91" s="155">
        <v>938</v>
      </c>
      <c r="V91" s="112">
        <v>14909</v>
      </c>
      <c r="W91" s="156"/>
      <c r="X91" s="157">
        <v>0</v>
      </c>
      <c r="Y91" s="178">
        <v>0.09</v>
      </c>
      <c r="Z91" s="178">
        <v>3.5085021482539071E-3</v>
      </c>
      <c r="AA91" s="155">
        <v>0</v>
      </c>
      <c r="AB91" s="158"/>
      <c r="AC91" s="157">
        <v>0</v>
      </c>
      <c r="AD91" s="157">
        <v>0</v>
      </c>
      <c r="AE91" s="155">
        <v>0</v>
      </c>
      <c r="AF91" s="157">
        <v>0</v>
      </c>
      <c r="AG91" s="155">
        <v>0</v>
      </c>
      <c r="AH91" s="159"/>
    </row>
    <row r="92" spans="1:34" ht="12.6" customHeight="1" x14ac:dyDescent="0.25">
      <c r="A92" s="104">
        <v>419</v>
      </c>
      <c r="B92" s="102">
        <v>419035044</v>
      </c>
      <c r="C92" s="103" t="s">
        <v>496</v>
      </c>
      <c r="D92" s="104">
        <v>35</v>
      </c>
      <c r="E92" s="103" t="s">
        <v>67</v>
      </c>
      <c r="F92" s="104">
        <v>44</v>
      </c>
      <c r="G92" s="103" t="s">
        <v>76</v>
      </c>
      <c r="H92" s="179">
        <v>2</v>
      </c>
      <c r="I92" s="152"/>
      <c r="J92" s="153">
        <v>13120.546869664635</v>
      </c>
      <c r="K92" s="153">
        <v>0</v>
      </c>
      <c r="L92" s="153">
        <v>0</v>
      </c>
      <c r="M92" s="153">
        <v>937.65</v>
      </c>
      <c r="N92" s="153">
        <v>14058.196869664635</v>
      </c>
      <c r="O92" s="152"/>
      <c r="P92" s="157">
        <v>2</v>
      </c>
      <c r="Q92" s="157">
        <v>0</v>
      </c>
      <c r="R92" s="155">
        <v>26242</v>
      </c>
      <c r="S92" s="155">
        <v>0</v>
      </c>
      <c r="T92" s="155">
        <v>0</v>
      </c>
      <c r="U92" s="155">
        <v>1876</v>
      </c>
      <c r="V92" s="112">
        <v>28118</v>
      </c>
      <c r="W92" s="156"/>
      <c r="X92" s="157">
        <v>0</v>
      </c>
      <c r="Y92" s="178">
        <v>0.09</v>
      </c>
      <c r="Z92" s="178">
        <v>6.5788845188208198E-2</v>
      </c>
      <c r="AA92" s="155">
        <v>0</v>
      </c>
      <c r="AB92" s="158"/>
      <c r="AC92" s="157">
        <v>0</v>
      </c>
      <c r="AD92" s="157">
        <v>0</v>
      </c>
      <c r="AE92" s="155">
        <v>0</v>
      </c>
      <c r="AF92" s="157">
        <v>0</v>
      </c>
      <c r="AG92" s="155">
        <v>0</v>
      </c>
      <c r="AH92" s="159"/>
    </row>
    <row r="93" spans="1:34" ht="12.6" customHeight="1" x14ac:dyDescent="0.25">
      <c r="A93" s="104">
        <v>419</v>
      </c>
      <c r="B93" s="102">
        <v>419035049</v>
      </c>
      <c r="C93" s="103" t="s">
        <v>496</v>
      </c>
      <c r="D93" s="104">
        <v>35</v>
      </c>
      <c r="E93" s="103" t="s">
        <v>67</v>
      </c>
      <c r="F93" s="104">
        <v>49</v>
      </c>
      <c r="G93" s="103" t="s">
        <v>81</v>
      </c>
      <c r="H93" s="179">
        <v>1</v>
      </c>
      <c r="I93" s="152"/>
      <c r="J93" s="153">
        <v>14283</v>
      </c>
      <c r="K93" s="153">
        <v>17018</v>
      </c>
      <c r="L93" s="153">
        <v>0</v>
      </c>
      <c r="M93" s="153">
        <v>937.65</v>
      </c>
      <c r="N93" s="153">
        <v>32238.65</v>
      </c>
      <c r="O93" s="152"/>
      <c r="P93" s="157">
        <v>1</v>
      </c>
      <c r="Q93" s="157">
        <v>0</v>
      </c>
      <c r="R93" s="155">
        <v>31301</v>
      </c>
      <c r="S93" s="155">
        <v>0</v>
      </c>
      <c r="T93" s="155">
        <v>0</v>
      </c>
      <c r="U93" s="155">
        <v>938</v>
      </c>
      <c r="V93" s="112">
        <v>32239</v>
      </c>
      <c r="W93" s="156"/>
      <c r="X93" s="157">
        <v>0</v>
      </c>
      <c r="Y93" s="178">
        <v>0.09</v>
      </c>
      <c r="Z93" s="178">
        <v>7.1351009916066549E-2</v>
      </c>
      <c r="AA93" s="155">
        <v>0</v>
      </c>
      <c r="AB93" s="158"/>
      <c r="AC93" s="157">
        <v>0</v>
      </c>
      <c r="AD93" s="157">
        <v>0</v>
      </c>
      <c r="AE93" s="155">
        <v>0</v>
      </c>
      <c r="AF93" s="157">
        <v>0</v>
      </c>
      <c r="AG93" s="155">
        <v>0</v>
      </c>
      <c r="AH93" s="159"/>
    </row>
    <row r="94" spans="1:34" ht="12.6" customHeight="1" x14ac:dyDescent="0.25">
      <c r="A94" s="104">
        <v>419</v>
      </c>
      <c r="B94" s="102">
        <v>419035165</v>
      </c>
      <c r="C94" s="103" t="s">
        <v>496</v>
      </c>
      <c r="D94" s="104">
        <v>35</v>
      </c>
      <c r="E94" s="103" t="s">
        <v>67</v>
      </c>
      <c r="F94" s="104">
        <v>165</v>
      </c>
      <c r="G94" s="103" t="s">
        <v>197</v>
      </c>
      <c r="H94" s="179">
        <v>2</v>
      </c>
      <c r="I94" s="152"/>
      <c r="J94" s="153">
        <v>12758.148772361686</v>
      </c>
      <c r="K94" s="153">
        <v>234</v>
      </c>
      <c r="L94" s="153">
        <v>0</v>
      </c>
      <c r="M94" s="153">
        <v>937.65</v>
      </c>
      <c r="N94" s="153">
        <v>13929.798772361686</v>
      </c>
      <c r="O94" s="152"/>
      <c r="P94" s="157">
        <v>2</v>
      </c>
      <c r="Q94" s="157">
        <v>0</v>
      </c>
      <c r="R94" s="155">
        <v>25984</v>
      </c>
      <c r="S94" s="155">
        <v>0</v>
      </c>
      <c r="T94" s="155">
        <v>0</v>
      </c>
      <c r="U94" s="155">
        <v>1876</v>
      </c>
      <c r="V94" s="112">
        <v>27860</v>
      </c>
      <c r="W94" s="156"/>
      <c r="X94" s="157">
        <v>0</v>
      </c>
      <c r="Y94" s="178">
        <v>0.09</v>
      </c>
      <c r="Z94" s="178">
        <v>0.10085794544540803</v>
      </c>
      <c r="AA94" s="155">
        <v>0</v>
      </c>
      <c r="AB94" s="158"/>
      <c r="AC94" s="157">
        <v>0</v>
      </c>
      <c r="AD94" s="157">
        <v>0</v>
      </c>
      <c r="AE94" s="155">
        <v>0</v>
      </c>
      <c r="AF94" s="157">
        <v>0</v>
      </c>
      <c r="AG94" s="155">
        <v>0</v>
      </c>
      <c r="AH94" s="159"/>
    </row>
    <row r="95" spans="1:34" ht="12.6" customHeight="1" x14ac:dyDescent="0.25">
      <c r="A95" s="104">
        <v>419</v>
      </c>
      <c r="B95" s="102">
        <v>419035243</v>
      </c>
      <c r="C95" s="103" t="s">
        <v>496</v>
      </c>
      <c r="D95" s="104">
        <v>35</v>
      </c>
      <c r="E95" s="103" t="s">
        <v>67</v>
      </c>
      <c r="F95" s="104">
        <v>243</v>
      </c>
      <c r="G95" s="103" t="s">
        <v>275</v>
      </c>
      <c r="H95" s="179">
        <v>2</v>
      </c>
      <c r="I95" s="152"/>
      <c r="J95" s="153">
        <v>14283</v>
      </c>
      <c r="K95" s="153">
        <v>2957</v>
      </c>
      <c r="L95" s="153">
        <v>0</v>
      </c>
      <c r="M95" s="153">
        <v>937.65</v>
      </c>
      <c r="N95" s="153">
        <v>18177.650000000001</v>
      </c>
      <c r="O95" s="152"/>
      <c r="P95" s="157">
        <v>2</v>
      </c>
      <c r="Q95" s="157">
        <v>0</v>
      </c>
      <c r="R95" s="155">
        <v>34480</v>
      </c>
      <c r="S95" s="155">
        <v>0</v>
      </c>
      <c r="T95" s="155">
        <v>0</v>
      </c>
      <c r="U95" s="155">
        <v>1876</v>
      </c>
      <c r="V95" s="112">
        <v>36356</v>
      </c>
      <c r="W95" s="156"/>
      <c r="X95" s="157">
        <v>0</v>
      </c>
      <c r="Y95" s="178">
        <v>0.09</v>
      </c>
      <c r="Z95" s="178">
        <v>5.107358279857626E-3</v>
      </c>
      <c r="AA95" s="155">
        <v>0</v>
      </c>
      <c r="AB95" s="158"/>
      <c r="AC95" s="157">
        <v>0</v>
      </c>
      <c r="AD95" s="157">
        <v>0</v>
      </c>
      <c r="AE95" s="155">
        <v>0</v>
      </c>
      <c r="AF95" s="157">
        <v>0</v>
      </c>
      <c r="AG95" s="155">
        <v>0</v>
      </c>
      <c r="AH95" s="159"/>
    </row>
    <row r="96" spans="1:34" ht="12.6" customHeight="1" x14ac:dyDescent="0.25">
      <c r="A96" s="104">
        <v>419</v>
      </c>
      <c r="B96" s="102">
        <v>419035244</v>
      </c>
      <c r="C96" s="103" t="s">
        <v>496</v>
      </c>
      <c r="D96" s="104">
        <v>35</v>
      </c>
      <c r="E96" s="103" t="s">
        <v>67</v>
      </c>
      <c r="F96" s="104">
        <v>244</v>
      </c>
      <c r="G96" s="103" t="s">
        <v>276</v>
      </c>
      <c r="H96" s="179">
        <v>5</v>
      </c>
      <c r="I96" s="152"/>
      <c r="J96" s="153">
        <v>11244</v>
      </c>
      <c r="K96" s="153">
        <v>4066</v>
      </c>
      <c r="L96" s="153">
        <v>0</v>
      </c>
      <c r="M96" s="153">
        <v>937.65</v>
      </c>
      <c r="N96" s="153">
        <v>16247.65</v>
      </c>
      <c r="O96" s="152"/>
      <c r="P96" s="157">
        <v>5</v>
      </c>
      <c r="Q96" s="157">
        <v>0</v>
      </c>
      <c r="R96" s="155">
        <v>76550</v>
      </c>
      <c r="S96" s="155">
        <v>0</v>
      </c>
      <c r="T96" s="155">
        <v>0</v>
      </c>
      <c r="U96" s="155">
        <v>4690</v>
      </c>
      <c r="V96" s="112">
        <v>81240</v>
      </c>
      <c r="W96" s="156"/>
      <c r="X96" s="157">
        <v>0</v>
      </c>
      <c r="Y96" s="178">
        <v>0.09</v>
      </c>
      <c r="Z96" s="178">
        <v>0.119598061583465</v>
      </c>
      <c r="AA96" s="155">
        <v>0</v>
      </c>
      <c r="AB96" s="158"/>
      <c r="AC96" s="157">
        <v>0</v>
      </c>
      <c r="AD96" s="157">
        <v>0</v>
      </c>
      <c r="AE96" s="155">
        <v>0</v>
      </c>
      <c r="AF96" s="157">
        <v>0</v>
      </c>
      <c r="AG96" s="155">
        <v>0</v>
      </c>
      <c r="AH96" s="159"/>
    </row>
    <row r="97" spans="1:34" ht="12.6" customHeight="1" x14ac:dyDescent="0.25">
      <c r="A97" s="104">
        <v>419</v>
      </c>
      <c r="B97" s="102">
        <v>419035251</v>
      </c>
      <c r="C97" s="103" t="s">
        <v>496</v>
      </c>
      <c r="D97" s="104">
        <v>35</v>
      </c>
      <c r="E97" s="103" t="s">
        <v>67</v>
      </c>
      <c r="F97" s="104">
        <v>251</v>
      </c>
      <c r="G97" s="103" t="s">
        <v>283</v>
      </c>
      <c r="H97" s="179">
        <v>1</v>
      </c>
      <c r="I97" s="152"/>
      <c r="J97" s="153">
        <v>12087.64868019136</v>
      </c>
      <c r="K97" s="153">
        <v>2780</v>
      </c>
      <c r="L97" s="153">
        <v>0</v>
      </c>
      <c r="M97" s="153">
        <v>937.65</v>
      </c>
      <c r="N97" s="153">
        <v>15805.298680191359</v>
      </c>
      <c r="O97" s="152"/>
      <c r="P97" s="157">
        <v>1</v>
      </c>
      <c r="Q97" s="157">
        <v>0</v>
      </c>
      <c r="R97" s="155">
        <v>14868</v>
      </c>
      <c r="S97" s="155">
        <v>0</v>
      </c>
      <c r="T97" s="155">
        <v>0</v>
      </c>
      <c r="U97" s="155">
        <v>938</v>
      </c>
      <c r="V97" s="112">
        <v>15806</v>
      </c>
      <c r="W97" s="156"/>
      <c r="X97" s="157">
        <v>0</v>
      </c>
      <c r="Y97" s="178">
        <v>0.09</v>
      </c>
      <c r="Z97" s="178">
        <v>3.9999984451192412E-2</v>
      </c>
      <c r="AA97" s="155">
        <v>0</v>
      </c>
      <c r="AB97" s="158"/>
      <c r="AC97" s="157">
        <v>0</v>
      </c>
      <c r="AD97" s="157">
        <v>0</v>
      </c>
      <c r="AE97" s="155">
        <v>0</v>
      </c>
      <c r="AF97" s="157">
        <v>0</v>
      </c>
      <c r="AG97" s="155">
        <v>0</v>
      </c>
      <c r="AH97" s="159"/>
    </row>
    <row r="98" spans="1:34" ht="12.6" customHeight="1" x14ac:dyDescent="0.25">
      <c r="A98" s="104">
        <v>419</v>
      </c>
      <c r="B98" s="102">
        <v>419035285</v>
      </c>
      <c r="C98" s="103" t="s">
        <v>496</v>
      </c>
      <c r="D98" s="104">
        <v>35</v>
      </c>
      <c r="E98" s="103" t="s">
        <v>67</v>
      </c>
      <c r="F98" s="104">
        <v>285</v>
      </c>
      <c r="G98" s="103" t="s">
        <v>317</v>
      </c>
      <c r="H98" s="179">
        <v>1</v>
      </c>
      <c r="I98" s="152"/>
      <c r="J98" s="153">
        <v>14283</v>
      </c>
      <c r="K98" s="153">
        <v>4051</v>
      </c>
      <c r="L98" s="153">
        <v>0</v>
      </c>
      <c r="M98" s="153">
        <v>937.65</v>
      </c>
      <c r="N98" s="153">
        <v>19271.650000000001</v>
      </c>
      <c r="O98" s="152"/>
      <c r="P98" s="157">
        <v>1</v>
      </c>
      <c r="Q98" s="157">
        <v>0</v>
      </c>
      <c r="R98" s="155">
        <v>18334</v>
      </c>
      <c r="S98" s="155">
        <v>0</v>
      </c>
      <c r="T98" s="155">
        <v>0</v>
      </c>
      <c r="U98" s="155">
        <v>938</v>
      </c>
      <c r="V98" s="112">
        <v>19272</v>
      </c>
      <c r="W98" s="156"/>
      <c r="X98" s="157">
        <v>0</v>
      </c>
      <c r="Y98" s="178">
        <v>0.09</v>
      </c>
      <c r="Z98" s="178">
        <v>3.7068416528484464E-2</v>
      </c>
      <c r="AA98" s="155">
        <v>0</v>
      </c>
      <c r="AB98" s="158"/>
      <c r="AC98" s="157">
        <v>0</v>
      </c>
      <c r="AD98" s="157">
        <v>0</v>
      </c>
      <c r="AE98" s="155">
        <v>0</v>
      </c>
      <c r="AF98" s="157">
        <v>0</v>
      </c>
      <c r="AG98" s="155">
        <v>0</v>
      </c>
      <c r="AH98" s="159"/>
    </row>
    <row r="99" spans="1:34" ht="12.6" customHeight="1" x14ac:dyDescent="0.25">
      <c r="A99" s="104">
        <v>420</v>
      </c>
      <c r="B99" s="102">
        <v>420049010</v>
      </c>
      <c r="C99" s="103" t="s">
        <v>497</v>
      </c>
      <c r="D99" s="104">
        <v>49</v>
      </c>
      <c r="E99" s="103" t="s">
        <v>81</v>
      </c>
      <c r="F99" s="104">
        <v>10</v>
      </c>
      <c r="G99" s="103" t="s">
        <v>42</v>
      </c>
      <c r="H99" s="179">
        <v>3</v>
      </c>
      <c r="I99" s="152"/>
      <c r="J99" s="153">
        <v>13353</v>
      </c>
      <c r="K99" s="153">
        <v>4337</v>
      </c>
      <c r="L99" s="153">
        <v>0</v>
      </c>
      <c r="M99" s="153">
        <v>937.65</v>
      </c>
      <c r="N99" s="153">
        <v>18627.650000000001</v>
      </c>
      <c r="O99" s="152"/>
      <c r="P99" s="157">
        <v>3</v>
      </c>
      <c r="Q99" s="157">
        <v>0</v>
      </c>
      <c r="R99" s="155">
        <v>53070</v>
      </c>
      <c r="S99" s="155">
        <v>0</v>
      </c>
      <c r="T99" s="155">
        <v>0</v>
      </c>
      <c r="U99" s="155">
        <v>2814</v>
      </c>
      <c r="V99" s="112">
        <v>55884</v>
      </c>
      <c r="W99" s="156"/>
      <c r="X99" s="157">
        <v>0</v>
      </c>
      <c r="Y99" s="178">
        <v>0.09</v>
      </c>
      <c r="Z99" s="178">
        <v>1.7964035975927633E-3</v>
      </c>
      <c r="AA99" s="155">
        <v>0</v>
      </c>
      <c r="AB99" s="158"/>
      <c r="AC99" s="157">
        <v>0</v>
      </c>
      <c r="AD99" s="157">
        <v>0</v>
      </c>
      <c r="AE99" s="155">
        <v>0</v>
      </c>
      <c r="AF99" s="157">
        <v>0</v>
      </c>
      <c r="AG99" s="155">
        <v>0</v>
      </c>
      <c r="AH99" s="159"/>
    </row>
    <row r="100" spans="1:34" ht="12.6" customHeight="1" x14ac:dyDescent="0.25">
      <c r="A100" s="104">
        <v>420</v>
      </c>
      <c r="B100" s="102">
        <v>420049014</v>
      </c>
      <c r="C100" s="103" t="s">
        <v>497</v>
      </c>
      <c r="D100" s="104">
        <v>49</v>
      </c>
      <c r="E100" s="103" t="s">
        <v>81</v>
      </c>
      <c r="F100" s="104">
        <v>14</v>
      </c>
      <c r="G100" s="103" t="s">
        <v>46</v>
      </c>
      <c r="H100" s="179">
        <v>2</v>
      </c>
      <c r="I100" s="152"/>
      <c r="J100" s="153">
        <v>9870</v>
      </c>
      <c r="K100" s="153">
        <v>2599</v>
      </c>
      <c r="L100" s="153">
        <v>0</v>
      </c>
      <c r="M100" s="153">
        <v>937.65</v>
      </c>
      <c r="N100" s="153">
        <v>13406.65</v>
      </c>
      <c r="O100" s="152"/>
      <c r="P100" s="157">
        <v>2</v>
      </c>
      <c r="Q100" s="157">
        <v>0</v>
      </c>
      <c r="R100" s="155">
        <v>24938</v>
      </c>
      <c r="S100" s="155">
        <v>0</v>
      </c>
      <c r="T100" s="155">
        <v>0</v>
      </c>
      <c r="U100" s="155">
        <v>1876</v>
      </c>
      <c r="V100" s="112">
        <v>26814</v>
      </c>
      <c r="W100" s="156"/>
      <c r="X100" s="157">
        <v>0</v>
      </c>
      <c r="Y100" s="178">
        <v>0.09</v>
      </c>
      <c r="Z100" s="178">
        <v>5.6574986681919735E-3</v>
      </c>
      <c r="AA100" s="155">
        <v>0</v>
      </c>
      <c r="AB100" s="158"/>
      <c r="AC100" s="157">
        <v>0</v>
      </c>
      <c r="AD100" s="157">
        <v>0</v>
      </c>
      <c r="AE100" s="155">
        <v>0</v>
      </c>
      <c r="AF100" s="157">
        <v>0</v>
      </c>
      <c r="AG100" s="155">
        <v>0</v>
      </c>
      <c r="AH100" s="159"/>
    </row>
    <row r="101" spans="1:34" ht="12.6" customHeight="1" x14ac:dyDescent="0.25">
      <c r="A101" s="104">
        <v>420</v>
      </c>
      <c r="B101" s="102">
        <v>420049023</v>
      </c>
      <c r="C101" s="103" t="s">
        <v>497</v>
      </c>
      <c r="D101" s="104">
        <v>49</v>
      </c>
      <c r="E101" s="103" t="s">
        <v>81</v>
      </c>
      <c r="F101" s="104">
        <v>23</v>
      </c>
      <c r="G101" s="103" t="s">
        <v>55</v>
      </c>
      <c r="H101" s="179">
        <v>1</v>
      </c>
      <c r="I101" s="152"/>
      <c r="J101" s="153">
        <v>4350</v>
      </c>
      <c r="K101" s="153">
        <v>2578</v>
      </c>
      <c r="L101" s="153">
        <v>0</v>
      </c>
      <c r="M101" s="153">
        <v>937.65</v>
      </c>
      <c r="N101" s="153">
        <v>7865.65</v>
      </c>
      <c r="O101" s="152"/>
      <c r="P101" s="157">
        <v>1</v>
      </c>
      <c r="Q101" s="157">
        <v>0</v>
      </c>
      <c r="R101" s="155">
        <v>6928</v>
      </c>
      <c r="S101" s="155">
        <v>0</v>
      </c>
      <c r="T101" s="155">
        <v>0</v>
      </c>
      <c r="U101" s="155">
        <v>938</v>
      </c>
      <c r="V101" s="112">
        <v>7866</v>
      </c>
      <c r="W101" s="156"/>
      <c r="X101" s="157">
        <v>0</v>
      </c>
      <c r="Y101" s="178">
        <v>0.09</v>
      </c>
      <c r="Z101" s="178">
        <v>1.4230519895249425E-4</v>
      </c>
      <c r="AA101" s="155">
        <v>0</v>
      </c>
      <c r="AB101" s="158"/>
      <c r="AC101" s="157">
        <v>0</v>
      </c>
      <c r="AD101" s="157">
        <v>0</v>
      </c>
      <c r="AE101" s="155">
        <v>0</v>
      </c>
      <c r="AF101" s="157">
        <v>0</v>
      </c>
      <c r="AG101" s="155">
        <v>0</v>
      </c>
      <c r="AH101" s="159"/>
    </row>
    <row r="102" spans="1:34" ht="12.6" customHeight="1" x14ac:dyDescent="0.25">
      <c r="A102" s="104">
        <v>420</v>
      </c>
      <c r="B102" s="102">
        <v>420049026</v>
      </c>
      <c r="C102" s="103" t="s">
        <v>497</v>
      </c>
      <c r="D102" s="104">
        <v>49</v>
      </c>
      <c r="E102" s="103" t="s">
        <v>81</v>
      </c>
      <c r="F102" s="104">
        <v>26</v>
      </c>
      <c r="G102" s="103" t="s">
        <v>58</v>
      </c>
      <c r="H102" s="179">
        <v>2</v>
      </c>
      <c r="I102" s="152"/>
      <c r="J102" s="153">
        <v>12110</v>
      </c>
      <c r="K102" s="153">
        <v>3883</v>
      </c>
      <c r="L102" s="153">
        <v>0</v>
      </c>
      <c r="M102" s="153">
        <v>937.65</v>
      </c>
      <c r="N102" s="153">
        <v>16930.650000000001</v>
      </c>
      <c r="O102" s="152"/>
      <c r="P102" s="157">
        <v>2</v>
      </c>
      <c r="Q102" s="157">
        <v>0</v>
      </c>
      <c r="R102" s="155">
        <v>31986</v>
      </c>
      <c r="S102" s="155">
        <v>0</v>
      </c>
      <c r="T102" s="155">
        <v>0</v>
      </c>
      <c r="U102" s="155">
        <v>1876</v>
      </c>
      <c r="V102" s="112">
        <v>33862</v>
      </c>
      <c r="W102" s="156"/>
      <c r="X102" s="157">
        <v>0</v>
      </c>
      <c r="Y102" s="178">
        <v>0.09</v>
      </c>
      <c r="Z102" s="178">
        <v>4.9390103604703009E-4</v>
      </c>
      <c r="AA102" s="155">
        <v>0</v>
      </c>
      <c r="AB102" s="158"/>
      <c r="AC102" s="157">
        <v>0</v>
      </c>
      <c r="AD102" s="157">
        <v>0</v>
      </c>
      <c r="AE102" s="155">
        <v>0</v>
      </c>
      <c r="AF102" s="157">
        <v>0</v>
      </c>
      <c r="AG102" s="155">
        <v>0</v>
      </c>
      <c r="AH102" s="159"/>
    </row>
    <row r="103" spans="1:34" ht="12.6" customHeight="1" x14ac:dyDescent="0.25">
      <c r="A103" s="104">
        <v>420</v>
      </c>
      <c r="B103" s="102">
        <v>420049031</v>
      </c>
      <c r="C103" s="103" t="s">
        <v>497</v>
      </c>
      <c r="D103" s="104">
        <v>49</v>
      </c>
      <c r="E103" s="103" t="s">
        <v>81</v>
      </c>
      <c r="F103" s="104">
        <v>31</v>
      </c>
      <c r="G103" s="103" t="s">
        <v>63</v>
      </c>
      <c r="H103" s="179">
        <v>2</v>
      </c>
      <c r="I103" s="152"/>
      <c r="J103" s="153">
        <v>9870</v>
      </c>
      <c r="K103" s="153">
        <v>4644</v>
      </c>
      <c r="L103" s="153">
        <v>0</v>
      </c>
      <c r="M103" s="153">
        <v>937.65</v>
      </c>
      <c r="N103" s="153">
        <v>15451.65</v>
      </c>
      <c r="O103" s="152"/>
      <c r="P103" s="157">
        <v>2</v>
      </c>
      <c r="Q103" s="157">
        <v>0</v>
      </c>
      <c r="R103" s="155">
        <v>29028</v>
      </c>
      <c r="S103" s="155">
        <v>0</v>
      </c>
      <c r="T103" s="155">
        <v>0</v>
      </c>
      <c r="U103" s="155">
        <v>1876</v>
      </c>
      <c r="V103" s="112">
        <v>30904</v>
      </c>
      <c r="W103" s="156"/>
      <c r="X103" s="157">
        <v>0</v>
      </c>
      <c r="Y103" s="178">
        <v>0.09</v>
      </c>
      <c r="Z103" s="178">
        <v>2.276308224576884E-2</v>
      </c>
      <c r="AA103" s="155">
        <v>0</v>
      </c>
      <c r="AB103" s="158"/>
      <c r="AC103" s="157">
        <v>0</v>
      </c>
      <c r="AD103" s="157">
        <v>0</v>
      </c>
      <c r="AE103" s="155">
        <v>0</v>
      </c>
      <c r="AF103" s="157">
        <v>0</v>
      </c>
      <c r="AG103" s="155">
        <v>0</v>
      </c>
      <c r="AH103" s="159"/>
    </row>
    <row r="104" spans="1:34" ht="12.6" customHeight="1" x14ac:dyDescent="0.25">
      <c r="A104" s="104">
        <v>420</v>
      </c>
      <c r="B104" s="102">
        <v>420049035</v>
      </c>
      <c r="C104" s="103" t="s">
        <v>497</v>
      </c>
      <c r="D104" s="104">
        <v>49</v>
      </c>
      <c r="E104" s="103" t="s">
        <v>81</v>
      </c>
      <c r="F104" s="104">
        <v>35</v>
      </c>
      <c r="G104" s="103" t="s">
        <v>67</v>
      </c>
      <c r="H104" s="179">
        <v>57</v>
      </c>
      <c r="I104" s="152"/>
      <c r="J104" s="153">
        <v>13126</v>
      </c>
      <c r="K104" s="153">
        <v>4497</v>
      </c>
      <c r="L104" s="153">
        <v>0</v>
      </c>
      <c r="M104" s="153">
        <v>937.65</v>
      </c>
      <c r="N104" s="153">
        <v>18560.650000000001</v>
      </c>
      <c r="O104" s="152"/>
      <c r="P104" s="157">
        <v>57</v>
      </c>
      <c r="Q104" s="157">
        <v>0</v>
      </c>
      <c r="R104" s="155">
        <v>1004511</v>
      </c>
      <c r="S104" s="155">
        <v>0</v>
      </c>
      <c r="T104" s="155">
        <v>0</v>
      </c>
      <c r="U104" s="155">
        <v>53466</v>
      </c>
      <c r="V104" s="112">
        <v>1057977</v>
      </c>
      <c r="W104" s="156"/>
      <c r="X104" s="157">
        <v>0</v>
      </c>
      <c r="Y104" s="178">
        <v>0.09</v>
      </c>
      <c r="Z104" s="178">
        <v>0.15535199624359353</v>
      </c>
      <c r="AA104" s="155">
        <v>0</v>
      </c>
      <c r="AB104" s="158"/>
      <c r="AC104" s="157">
        <v>0</v>
      </c>
      <c r="AD104" s="157">
        <v>0</v>
      </c>
      <c r="AE104" s="155">
        <v>0</v>
      </c>
      <c r="AF104" s="157">
        <v>0</v>
      </c>
      <c r="AG104" s="155">
        <v>0</v>
      </c>
      <c r="AH104" s="159"/>
    </row>
    <row r="105" spans="1:34" ht="12.6" customHeight="1" x14ac:dyDescent="0.25">
      <c r="A105" s="104">
        <v>420</v>
      </c>
      <c r="B105" s="102">
        <v>420049044</v>
      </c>
      <c r="C105" s="103" t="s">
        <v>497</v>
      </c>
      <c r="D105" s="104">
        <v>49</v>
      </c>
      <c r="E105" s="103" t="s">
        <v>81</v>
      </c>
      <c r="F105" s="104">
        <v>44</v>
      </c>
      <c r="G105" s="103" t="s">
        <v>76</v>
      </c>
      <c r="H105" s="179">
        <v>2</v>
      </c>
      <c r="I105" s="152"/>
      <c r="J105" s="153">
        <v>13420</v>
      </c>
      <c r="K105" s="153">
        <v>0</v>
      </c>
      <c r="L105" s="153">
        <v>0</v>
      </c>
      <c r="M105" s="153">
        <v>937.65</v>
      </c>
      <c r="N105" s="153">
        <v>14357.65</v>
      </c>
      <c r="O105" s="152"/>
      <c r="P105" s="157">
        <v>2</v>
      </c>
      <c r="Q105" s="157">
        <v>0</v>
      </c>
      <c r="R105" s="155">
        <v>26840</v>
      </c>
      <c r="S105" s="155">
        <v>0</v>
      </c>
      <c r="T105" s="155">
        <v>0</v>
      </c>
      <c r="U105" s="155">
        <v>1876</v>
      </c>
      <c r="V105" s="112">
        <v>28716</v>
      </c>
      <c r="W105" s="156"/>
      <c r="X105" s="157">
        <v>0</v>
      </c>
      <c r="Y105" s="178">
        <v>0.09</v>
      </c>
      <c r="Z105" s="178">
        <v>6.5788845188208198E-2</v>
      </c>
      <c r="AA105" s="155">
        <v>0</v>
      </c>
      <c r="AB105" s="158"/>
      <c r="AC105" s="157">
        <v>0</v>
      </c>
      <c r="AD105" s="157">
        <v>0</v>
      </c>
      <c r="AE105" s="155">
        <v>0</v>
      </c>
      <c r="AF105" s="157">
        <v>0</v>
      </c>
      <c r="AG105" s="155">
        <v>0</v>
      </c>
      <c r="AH105" s="159"/>
    </row>
    <row r="106" spans="1:34" ht="12.6" customHeight="1" x14ac:dyDescent="0.25">
      <c r="A106" s="104">
        <v>420</v>
      </c>
      <c r="B106" s="102">
        <v>420049049</v>
      </c>
      <c r="C106" s="103" t="s">
        <v>497</v>
      </c>
      <c r="D106" s="104">
        <v>49</v>
      </c>
      <c r="E106" s="103" t="s">
        <v>81</v>
      </c>
      <c r="F106" s="104">
        <v>49</v>
      </c>
      <c r="G106" s="103" t="s">
        <v>81</v>
      </c>
      <c r="H106" s="179">
        <v>193</v>
      </c>
      <c r="I106" s="152"/>
      <c r="J106" s="153">
        <v>13067</v>
      </c>
      <c r="K106" s="153">
        <v>15569</v>
      </c>
      <c r="L106" s="153">
        <v>0</v>
      </c>
      <c r="M106" s="153">
        <v>937.65</v>
      </c>
      <c r="N106" s="153">
        <v>29573.65</v>
      </c>
      <c r="O106" s="152"/>
      <c r="P106" s="157">
        <v>193</v>
      </c>
      <c r="Q106" s="157">
        <v>0</v>
      </c>
      <c r="R106" s="155">
        <v>5526748</v>
      </c>
      <c r="S106" s="155">
        <v>0</v>
      </c>
      <c r="T106" s="155">
        <v>0</v>
      </c>
      <c r="U106" s="155">
        <v>181034</v>
      </c>
      <c r="V106" s="112">
        <v>5707782</v>
      </c>
      <c r="W106" s="156"/>
      <c r="X106" s="157">
        <v>0</v>
      </c>
      <c r="Y106" s="178">
        <v>0.09</v>
      </c>
      <c r="Z106" s="178">
        <v>7.1351009916066549E-2</v>
      </c>
      <c r="AA106" s="155">
        <v>0</v>
      </c>
      <c r="AB106" s="158"/>
      <c r="AC106" s="157">
        <v>0</v>
      </c>
      <c r="AD106" s="157">
        <v>0</v>
      </c>
      <c r="AE106" s="155">
        <v>0</v>
      </c>
      <c r="AF106" s="157">
        <v>0</v>
      </c>
      <c r="AG106" s="155">
        <v>0</v>
      </c>
      <c r="AH106" s="159"/>
    </row>
    <row r="107" spans="1:34" ht="12.6" customHeight="1" x14ac:dyDescent="0.25">
      <c r="A107" s="104">
        <v>420</v>
      </c>
      <c r="B107" s="102">
        <v>420049057</v>
      </c>
      <c r="C107" s="103" t="s">
        <v>497</v>
      </c>
      <c r="D107" s="104">
        <v>49</v>
      </c>
      <c r="E107" s="103" t="s">
        <v>81</v>
      </c>
      <c r="F107" s="104">
        <v>57</v>
      </c>
      <c r="G107" s="103" t="s">
        <v>89</v>
      </c>
      <c r="H107" s="179">
        <v>6</v>
      </c>
      <c r="I107" s="152"/>
      <c r="J107" s="153">
        <v>10679</v>
      </c>
      <c r="K107" s="153">
        <v>298</v>
      </c>
      <c r="L107" s="153">
        <v>0</v>
      </c>
      <c r="M107" s="153">
        <v>937.65</v>
      </c>
      <c r="N107" s="153">
        <v>11914.65</v>
      </c>
      <c r="O107" s="152"/>
      <c r="P107" s="157">
        <v>6</v>
      </c>
      <c r="Q107" s="157">
        <v>0</v>
      </c>
      <c r="R107" s="155">
        <v>65862</v>
      </c>
      <c r="S107" s="155">
        <v>0</v>
      </c>
      <c r="T107" s="155">
        <v>0</v>
      </c>
      <c r="U107" s="155">
        <v>5628</v>
      </c>
      <c r="V107" s="112">
        <v>71490</v>
      </c>
      <c r="W107" s="156"/>
      <c r="X107" s="157">
        <v>0</v>
      </c>
      <c r="Y107" s="178">
        <v>0.09</v>
      </c>
      <c r="Z107" s="178">
        <v>0.13358419508453406</v>
      </c>
      <c r="AA107" s="155">
        <v>0</v>
      </c>
      <c r="AB107" s="158"/>
      <c r="AC107" s="157">
        <v>0</v>
      </c>
      <c r="AD107" s="157">
        <v>0</v>
      </c>
      <c r="AE107" s="155">
        <v>0</v>
      </c>
      <c r="AF107" s="157">
        <v>0</v>
      </c>
      <c r="AG107" s="155">
        <v>0</v>
      </c>
      <c r="AH107" s="159"/>
    </row>
    <row r="108" spans="1:34" ht="12.6" customHeight="1" x14ac:dyDescent="0.25">
      <c r="A108" s="104">
        <v>420</v>
      </c>
      <c r="B108" s="102">
        <v>420049067</v>
      </c>
      <c r="C108" s="103" t="s">
        <v>497</v>
      </c>
      <c r="D108" s="104">
        <v>49</v>
      </c>
      <c r="E108" s="103" t="s">
        <v>81</v>
      </c>
      <c r="F108" s="104">
        <v>67</v>
      </c>
      <c r="G108" s="103" t="s">
        <v>99</v>
      </c>
      <c r="H108" s="179">
        <v>1</v>
      </c>
      <c r="I108" s="152"/>
      <c r="J108" s="153">
        <v>9870</v>
      </c>
      <c r="K108" s="153">
        <v>9881</v>
      </c>
      <c r="L108" s="153">
        <v>0</v>
      </c>
      <c r="M108" s="153">
        <v>937.65</v>
      </c>
      <c r="N108" s="153">
        <v>20688.650000000001</v>
      </c>
      <c r="O108" s="152"/>
      <c r="P108" s="157">
        <v>1</v>
      </c>
      <c r="Q108" s="157">
        <v>0</v>
      </c>
      <c r="R108" s="155">
        <v>19751</v>
      </c>
      <c r="S108" s="155">
        <v>0</v>
      </c>
      <c r="T108" s="155">
        <v>0</v>
      </c>
      <c r="U108" s="155">
        <v>938</v>
      </c>
      <c r="V108" s="112">
        <v>20689</v>
      </c>
      <c r="W108" s="156"/>
      <c r="X108" s="157">
        <v>0</v>
      </c>
      <c r="Y108" s="178">
        <v>0.09</v>
      </c>
      <c r="Z108" s="178">
        <v>9.0641733052338792E-4</v>
      </c>
      <c r="AA108" s="155">
        <v>0</v>
      </c>
      <c r="AB108" s="158"/>
      <c r="AC108" s="157">
        <v>0</v>
      </c>
      <c r="AD108" s="157">
        <v>0</v>
      </c>
      <c r="AE108" s="155">
        <v>0</v>
      </c>
      <c r="AF108" s="157">
        <v>0</v>
      </c>
      <c r="AG108" s="155">
        <v>0</v>
      </c>
      <c r="AH108" s="159"/>
    </row>
    <row r="109" spans="1:34" ht="12.6" customHeight="1" x14ac:dyDescent="0.25">
      <c r="A109" s="104">
        <v>420</v>
      </c>
      <c r="B109" s="102">
        <v>420049093</v>
      </c>
      <c r="C109" s="103" t="s">
        <v>497</v>
      </c>
      <c r="D109" s="104">
        <v>49</v>
      </c>
      <c r="E109" s="103" t="s">
        <v>81</v>
      </c>
      <c r="F109" s="104">
        <v>93</v>
      </c>
      <c r="G109" s="103" t="s">
        <v>125</v>
      </c>
      <c r="H109" s="179">
        <v>18</v>
      </c>
      <c r="I109" s="152"/>
      <c r="J109" s="153">
        <v>13079</v>
      </c>
      <c r="K109" s="153">
        <v>451</v>
      </c>
      <c r="L109" s="153">
        <v>0</v>
      </c>
      <c r="M109" s="153">
        <v>937.65</v>
      </c>
      <c r="N109" s="153">
        <v>14467.65</v>
      </c>
      <c r="O109" s="152"/>
      <c r="P109" s="157">
        <v>18</v>
      </c>
      <c r="Q109" s="157">
        <v>0</v>
      </c>
      <c r="R109" s="155">
        <v>243540</v>
      </c>
      <c r="S109" s="155">
        <v>0</v>
      </c>
      <c r="T109" s="155">
        <v>0</v>
      </c>
      <c r="U109" s="155">
        <v>16884</v>
      </c>
      <c r="V109" s="112">
        <v>260424</v>
      </c>
      <c r="W109" s="156"/>
      <c r="X109" s="157">
        <v>0</v>
      </c>
      <c r="Y109" s="178">
        <v>0.09</v>
      </c>
      <c r="Z109" s="178">
        <v>7.5403840807501968E-2</v>
      </c>
      <c r="AA109" s="155">
        <v>0</v>
      </c>
      <c r="AB109" s="158"/>
      <c r="AC109" s="157">
        <v>9</v>
      </c>
      <c r="AD109" s="157">
        <v>0</v>
      </c>
      <c r="AE109" s="155">
        <v>0</v>
      </c>
      <c r="AF109" s="157">
        <v>0</v>
      </c>
      <c r="AG109" s="155">
        <v>0</v>
      </c>
      <c r="AH109" s="159"/>
    </row>
    <row r="110" spans="1:34" ht="12.6" customHeight="1" x14ac:dyDescent="0.25">
      <c r="A110" s="104">
        <v>420</v>
      </c>
      <c r="B110" s="102">
        <v>420049155</v>
      </c>
      <c r="C110" s="103" t="s">
        <v>497</v>
      </c>
      <c r="D110" s="104">
        <v>49</v>
      </c>
      <c r="E110" s="103" t="s">
        <v>81</v>
      </c>
      <c r="F110" s="104">
        <v>155</v>
      </c>
      <c r="G110" s="103" t="s">
        <v>187</v>
      </c>
      <c r="H110" s="179">
        <v>1</v>
      </c>
      <c r="I110" s="152"/>
      <c r="J110" s="153">
        <v>10942.185655019268</v>
      </c>
      <c r="K110" s="153">
        <v>7289</v>
      </c>
      <c r="L110" s="153">
        <v>0</v>
      </c>
      <c r="M110" s="153">
        <v>937.65</v>
      </c>
      <c r="N110" s="153">
        <v>19168.835655019269</v>
      </c>
      <c r="O110" s="152"/>
      <c r="P110" s="157">
        <v>1</v>
      </c>
      <c r="Q110" s="157">
        <v>0</v>
      </c>
      <c r="R110" s="155">
        <v>18231</v>
      </c>
      <c r="S110" s="155">
        <v>0</v>
      </c>
      <c r="T110" s="155">
        <v>0</v>
      </c>
      <c r="U110" s="155">
        <v>938</v>
      </c>
      <c r="V110" s="112">
        <v>19169</v>
      </c>
      <c r="W110" s="156"/>
      <c r="X110" s="157">
        <v>0</v>
      </c>
      <c r="Y110" s="178">
        <v>0.09</v>
      </c>
      <c r="Z110" s="178">
        <v>2.4588714164484426E-4</v>
      </c>
      <c r="AA110" s="155">
        <v>0</v>
      </c>
      <c r="AB110" s="158"/>
      <c r="AC110" s="157">
        <v>0</v>
      </c>
      <c r="AD110" s="157">
        <v>0</v>
      </c>
      <c r="AE110" s="155">
        <v>0</v>
      </c>
      <c r="AF110" s="157">
        <v>0</v>
      </c>
      <c r="AG110" s="155">
        <v>0</v>
      </c>
      <c r="AH110" s="159"/>
    </row>
    <row r="111" spans="1:34" ht="12.6" customHeight="1" x14ac:dyDescent="0.25">
      <c r="A111" s="104">
        <v>420</v>
      </c>
      <c r="B111" s="102">
        <v>420049160</v>
      </c>
      <c r="C111" s="103" t="s">
        <v>497</v>
      </c>
      <c r="D111" s="104">
        <v>49</v>
      </c>
      <c r="E111" s="103" t="s">
        <v>81</v>
      </c>
      <c r="F111" s="104">
        <v>160</v>
      </c>
      <c r="G111" s="103" t="s">
        <v>192</v>
      </c>
      <c r="H111" s="179">
        <v>1</v>
      </c>
      <c r="I111" s="152"/>
      <c r="J111" s="153">
        <v>9870</v>
      </c>
      <c r="K111" s="153">
        <v>33</v>
      </c>
      <c r="L111" s="153">
        <v>0</v>
      </c>
      <c r="M111" s="153">
        <v>937.65</v>
      </c>
      <c r="N111" s="153">
        <v>10840.65</v>
      </c>
      <c r="O111" s="152"/>
      <c r="P111" s="157">
        <v>1</v>
      </c>
      <c r="Q111" s="157">
        <v>0</v>
      </c>
      <c r="R111" s="155">
        <v>9903</v>
      </c>
      <c r="S111" s="155">
        <v>0</v>
      </c>
      <c r="T111" s="155">
        <v>0</v>
      </c>
      <c r="U111" s="155">
        <v>938</v>
      </c>
      <c r="V111" s="112">
        <v>10841</v>
      </c>
      <c r="W111" s="156"/>
      <c r="X111" s="157">
        <v>0</v>
      </c>
      <c r="Y111" s="178">
        <v>0.09</v>
      </c>
      <c r="Z111" s="178">
        <v>0.11305562560291077</v>
      </c>
      <c r="AA111" s="155">
        <v>0</v>
      </c>
      <c r="AB111" s="158"/>
      <c r="AC111" s="157">
        <v>0</v>
      </c>
      <c r="AD111" s="157">
        <v>0</v>
      </c>
      <c r="AE111" s="155">
        <v>0</v>
      </c>
      <c r="AF111" s="157">
        <v>0</v>
      </c>
      <c r="AG111" s="155">
        <v>0</v>
      </c>
      <c r="AH111" s="159"/>
    </row>
    <row r="112" spans="1:34" ht="12.6" customHeight="1" x14ac:dyDescent="0.25">
      <c r="A112" s="104">
        <v>420</v>
      </c>
      <c r="B112" s="102">
        <v>420049163</v>
      </c>
      <c r="C112" s="103" t="s">
        <v>497</v>
      </c>
      <c r="D112" s="104">
        <v>49</v>
      </c>
      <c r="E112" s="103" t="s">
        <v>81</v>
      </c>
      <c r="F112" s="104">
        <v>163</v>
      </c>
      <c r="G112" s="103" t="s">
        <v>195</v>
      </c>
      <c r="H112" s="179">
        <v>1</v>
      </c>
      <c r="I112" s="152"/>
      <c r="J112" s="153">
        <v>13524.833516994266</v>
      </c>
      <c r="K112" s="153">
        <v>0</v>
      </c>
      <c r="L112" s="153">
        <v>0</v>
      </c>
      <c r="M112" s="153">
        <v>937.65</v>
      </c>
      <c r="N112" s="153">
        <v>14462.483516994265</v>
      </c>
      <c r="O112" s="152"/>
      <c r="P112" s="157">
        <v>1</v>
      </c>
      <c r="Q112" s="157">
        <v>0</v>
      </c>
      <c r="R112" s="155">
        <v>13525</v>
      </c>
      <c r="S112" s="155">
        <v>0</v>
      </c>
      <c r="T112" s="155">
        <v>0</v>
      </c>
      <c r="U112" s="155">
        <v>938</v>
      </c>
      <c r="V112" s="112">
        <v>14463</v>
      </c>
      <c r="W112" s="156"/>
      <c r="X112" s="157">
        <v>0</v>
      </c>
      <c r="Y112" s="178">
        <v>0.09</v>
      </c>
      <c r="Z112" s="178">
        <v>9.7279927468082797E-2</v>
      </c>
      <c r="AA112" s="155">
        <v>0</v>
      </c>
      <c r="AB112" s="158"/>
      <c r="AC112" s="157">
        <v>0</v>
      </c>
      <c r="AD112" s="157">
        <v>0</v>
      </c>
      <c r="AE112" s="155">
        <v>0</v>
      </c>
      <c r="AF112" s="157">
        <v>0</v>
      </c>
      <c r="AG112" s="155">
        <v>0</v>
      </c>
      <c r="AH112" s="159"/>
    </row>
    <row r="113" spans="1:34" ht="12.6" customHeight="1" x14ac:dyDescent="0.25">
      <c r="A113" s="104">
        <v>420</v>
      </c>
      <c r="B113" s="102">
        <v>420049165</v>
      </c>
      <c r="C113" s="103" t="s">
        <v>497</v>
      </c>
      <c r="D113" s="104">
        <v>49</v>
      </c>
      <c r="E113" s="103" t="s">
        <v>81</v>
      </c>
      <c r="F113" s="104">
        <v>165</v>
      </c>
      <c r="G113" s="103" t="s">
        <v>197</v>
      </c>
      <c r="H113" s="179">
        <v>10</v>
      </c>
      <c r="I113" s="152"/>
      <c r="J113" s="153">
        <v>13248</v>
      </c>
      <c r="K113" s="153">
        <v>243</v>
      </c>
      <c r="L113" s="153">
        <v>0</v>
      </c>
      <c r="M113" s="153">
        <v>937.65</v>
      </c>
      <c r="N113" s="153">
        <v>14428.65</v>
      </c>
      <c r="O113" s="152"/>
      <c r="P113" s="157">
        <v>10</v>
      </c>
      <c r="Q113" s="157">
        <v>0</v>
      </c>
      <c r="R113" s="155">
        <v>134910</v>
      </c>
      <c r="S113" s="155">
        <v>0</v>
      </c>
      <c r="T113" s="155">
        <v>0</v>
      </c>
      <c r="U113" s="155">
        <v>9380</v>
      </c>
      <c r="V113" s="112">
        <v>144290</v>
      </c>
      <c r="W113" s="156"/>
      <c r="X113" s="157">
        <v>0</v>
      </c>
      <c r="Y113" s="178">
        <v>0.09</v>
      </c>
      <c r="Z113" s="178">
        <v>0.10085794544540803</v>
      </c>
      <c r="AA113" s="155">
        <v>0</v>
      </c>
      <c r="AB113" s="158"/>
      <c r="AC113" s="157">
        <v>4</v>
      </c>
      <c r="AD113" s="157">
        <v>0.30206314498668774</v>
      </c>
      <c r="AE113" s="155">
        <v>4360</v>
      </c>
      <c r="AF113" s="157">
        <v>0</v>
      </c>
      <c r="AG113" s="155">
        <v>0</v>
      </c>
      <c r="AH113" s="159"/>
    </row>
    <row r="114" spans="1:34" ht="12.6" customHeight="1" x14ac:dyDescent="0.25">
      <c r="A114" s="104">
        <v>420</v>
      </c>
      <c r="B114" s="102">
        <v>420049176</v>
      </c>
      <c r="C114" s="103" t="s">
        <v>497</v>
      </c>
      <c r="D114" s="104">
        <v>49</v>
      </c>
      <c r="E114" s="103" t="s">
        <v>81</v>
      </c>
      <c r="F114" s="104">
        <v>176</v>
      </c>
      <c r="G114" s="103" t="s">
        <v>208</v>
      </c>
      <c r="H114" s="179">
        <v>11</v>
      </c>
      <c r="I114" s="152"/>
      <c r="J114" s="153">
        <v>10203</v>
      </c>
      <c r="K114" s="153">
        <v>3528</v>
      </c>
      <c r="L114" s="153">
        <v>0</v>
      </c>
      <c r="M114" s="153">
        <v>937.65</v>
      </c>
      <c r="N114" s="153">
        <v>14668.65</v>
      </c>
      <c r="O114" s="152"/>
      <c r="P114" s="157">
        <v>11</v>
      </c>
      <c r="Q114" s="157">
        <v>0</v>
      </c>
      <c r="R114" s="155">
        <v>151041</v>
      </c>
      <c r="S114" s="155">
        <v>0</v>
      </c>
      <c r="T114" s="155">
        <v>0</v>
      </c>
      <c r="U114" s="155">
        <v>10318</v>
      </c>
      <c r="V114" s="112">
        <v>161359</v>
      </c>
      <c r="W114" s="156"/>
      <c r="X114" s="157">
        <v>0</v>
      </c>
      <c r="Y114" s="178">
        <v>0.09</v>
      </c>
      <c r="Z114" s="178">
        <v>8.794296909091473E-2</v>
      </c>
      <c r="AA114" s="155">
        <v>0</v>
      </c>
      <c r="AB114" s="158"/>
      <c r="AC114" s="157">
        <v>0</v>
      </c>
      <c r="AD114" s="157">
        <v>0</v>
      </c>
      <c r="AE114" s="155">
        <v>0</v>
      </c>
      <c r="AF114" s="157">
        <v>0</v>
      </c>
      <c r="AG114" s="155">
        <v>0</v>
      </c>
      <c r="AH114" s="159"/>
    </row>
    <row r="115" spans="1:34" ht="12.6" customHeight="1" x14ac:dyDescent="0.25">
      <c r="A115" s="104">
        <v>420</v>
      </c>
      <c r="B115" s="102">
        <v>420049181</v>
      </c>
      <c r="C115" s="103" t="s">
        <v>497</v>
      </c>
      <c r="D115" s="104">
        <v>49</v>
      </c>
      <c r="E115" s="103" t="s">
        <v>81</v>
      </c>
      <c r="F115" s="104">
        <v>181</v>
      </c>
      <c r="G115" s="103" t="s">
        <v>213</v>
      </c>
      <c r="H115" s="179">
        <v>2</v>
      </c>
      <c r="I115" s="152"/>
      <c r="J115" s="153">
        <v>11104</v>
      </c>
      <c r="K115" s="153">
        <v>460</v>
      </c>
      <c r="L115" s="153">
        <v>0</v>
      </c>
      <c r="M115" s="153">
        <v>937.65</v>
      </c>
      <c r="N115" s="153">
        <v>12501.65</v>
      </c>
      <c r="O115" s="152"/>
      <c r="P115" s="157">
        <v>2</v>
      </c>
      <c r="Q115" s="157">
        <v>0</v>
      </c>
      <c r="R115" s="155">
        <v>23128</v>
      </c>
      <c r="S115" s="155">
        <v>0</v>
      </c>
      <c r="T115" s="155">
        <v>0</v>
      </c>
      <c r="U115" s="155">
        <v>1876</v>
      </c>
      <c r="V115" s="112">
        <v>25004</v>
      </c>
      <c r="W115" s="156"/>
      <c r="X115" s="157">
        <v>0</v>
      </c>
      <c r="Y115" s="178">
        <v>0.09</v>
      </c>
      <c r="Z115" s="178">
        <v>1.7769329049204179E-2</v>
      </c>
      <c r="AA115" s="155">
        <v>0</v>
      </c>
      <c r="AB115" s="158"/>
      <c r="AC115" s="157">
        <v>0</v>
      </c>
      <c r="AD115" s="157">
        <v>0</v>
      </c>
      <c r="AE115" s="155">
        <v>0</v>
      </c>
      <c r="AF115" s="157">
        <v>0</v>
      </c>
      <c r="AG115" s="155">
        <v>0</v>
      </c>
      <c r="AH115" s="159"/>
    </row>
    <row r="116" spans="1:34" ht="12.6" customHeight="1" x14ac:dyDescent="0.25">
      <c r="A116" s="104">
        <v>420</v>
      </c>
      <c r="B116" s="102">
        <v>420049199</v>
      </c>
      <c r="C116" s="103" t="s">
        <v>497</v>
      </c>
      <c r="D116" s="104">
        <v>49</v>
      </c>
      <c r="E116" s="103" t="s">
        <v>81</v>
      </c>
      <c r="F116" s="104">
        <v>199</v>
      </c>
      <c r="G116" s="103" t="s">
        <v>231</v>
      </c>
      <c r="H116" s="179">
        <v>2</v>
      </c>
      <c r="I116" s="152"/>
      <c r="J116" s="153">
        <v>16104</v>
      </c>
      <c r="K116" s="153">
        <v>10872</v>
      </c>
      <c r="L116" s="153">
        <v>0</v>
      </c>
      <c r="M116" s="153">
        <v>937.65</v>
      </c>
      <c r="N116" s="153">
        <v>27913.65</v>
      </c>
      <c r="O116" s="152"/>
      <c r="P116" s="157">
        <v>2</v>
      </c>
      <c r="Q116" s="157">
        <v>0</v>
      </c>
      <c r="R116" s="155">
        <v>53952</v>
      </c>
      <c r="S116" s="155">
        <v>0</v>
      </c>
      <c r="T116" s="155">
        <v>0</v>
      </c>
      <c r="U116" s="155">
        <v>1876</v>
      </c>
      <c r="V116" s="112">
        <v>55828</v>
      </c>
      <c r="W116" s="156"/>
      <c r="X116" s="157">
        <v>0</v>
      </c>
      <c r="Y116" s="178">
        <v>0.09</v>
      </c>
      <c r="Z116" s="178">
        <v>7.9309837307862388E-4</v>
      </c>
      <c r="AA116" s="155">
        <v>0</v>
      </c>
      <c r="AB116" s="158"/>
      <c r="AC116" s="157">
        <v>0</v>
      </c>
      <c r="AD116" s="157">
        <v>0</v>
      </c>
      <c r="AE116" s="155">
        <v>0</v>
      </c>
      <c r="AF116" s="157">
        <v>0</v>
      </c>
      <c r="AG116" s="155">
        <v>0</v>
      </c>
      <c r="AH116" s="159"/>
    </row>
    <row r="117" spans="1:34" ht="12.6" customHeight="1" x14ac:dyDescent="0.25">
      <c r="A117" s="104">
        <v>420</v>
      </c>
      <c r="B117" s="102">
        <v>420049243</v>
      </c>
      <c r="C117" s="103" t="s">
        <v>497</v>
      </c>
      <c r="D117" s="104">
        <v>49</v>
      </c>
      <c r="E117" s="103" t="s">
        <v>81</v>
      </c>
      <c r="F117" s="104">
        <v>243</v>
      </c>
      <c r="G117" s="103" t="s">
        <v>275</v>
      </c>
      <c r="H117" s="179">
        <v>3</v>
      </c>
      <c r="I117" s="152"/>
      <c r="J117" s="153">
        <v>14870</v>
      </c>
      <c r="K117" s="153">
        <v>3078</v>
      </c>
      <c r="L117" s="153">
        <v>0</v>
      </c>
      <c r="M117" s="153">
        <v>937.65</v>
      </c>
      <c r="N117" s="153">
        <v>18885.650000000001</v>
      </c>
      <c r="O117" s="152"/>
      <c r="P117" s="157">
        <v>3</v>
      </c>
      <c r="Q117" s="157">
        <v>0</v>
      </c>
      <c r="R117" s="155">
        <v>53844</v>
      </c>
      <c r="S117" s="155">
        <v>0</v>
      </c>
      <c r="T117" s="155">
        <v>0</v>
      </c>
      <c r="U117" s="155">
        <v>2814</v>
      </c>
      <c r="V117" s="112">
        <v>56658</v>
      </c>
      <c r="W117" s="156"/>
      <c r="X117" s="157">
        <v>0</v>
      </c>
      <c r="Y117" s="178">
        <v>0.09</v>
      </c>
      <c r="Z117" s="178">
        <v>5.107358279857626E-3</v>
      </c>
      <c r="AA117" s="155">
        <v>0</v>
      </c>
      <c r="AB117" s="158"/>
      <c r="AC117" s="157">
        <v>0</v>
      </c>
      <c r="AD117" s="157">
        <v>0</v>
      </c>
      <c r="AE117" s="155">
        <v>0</v>
      </c>
      <c r="AF117" s="157">
        <v>0</v>
      </c>
      <c r="AG117" s="155">
        <v>0</v>
      </c>
      <c r="AH117" s="159"/>
    </row>
    <row r="118" spans="1:34" ht="12.6" customHeight="1" x14ac:dyDescent="0.25">
      <c r="A118" s="104">
        <v>420</v>
      </c>
      <c r="B118" s="102">
        <v>420049244</v>
      </c>
      <c r="C118" s="103" t="s">
        <v>497</v>
      </c>
      <c r="D118" s="104">
        <v>49</v>
      </c>
      <c r="E118" s="103" t="s">
        <v>81</v>
      </c>
      <c r="F118" s="104">
        <v>244</v>
      </c>
      <c r="G118" s="103" t="s">
        <v>276</v>
      </c>
      <c r="H118" s="179">
        <v>4</v>
      </c>
      <c r="I118" s="152"/>
      <c r="J118" s="153">
        <v>9870</v>
      </c>
      <c r="K118" s="153">
        <v>3569</v>
      </c>
      <c r="L118" s="153">
        <v>0</v>
      </c>
      <c r="M118" s="153">
        <v>937.65</v>
      </c>
      <c r="N118" s="153">
        <v>14376.65</v>
      </c>
      <c r="O118" s="152"/>
      <c r="P118" s="157">
        <v>4</v>
      </c>
      <c r="Q118" s="157">
        <v>0</v>
      </c>
      <c r="R118" s="155">
        <v>53756</v>
      </c>
      <c r="S118" s="155">
        <v>0</v>
      </c>
      <c r="T118" s="155">
        <v>0</v>
      </c>
      <c r="U118" s="155">
        <v>3750</v>
      </c>
      <c r="V118" s="112">
        <v>57506</v>
      </c>
      <c r="W118" s="156"/>
      <c r="X118" s="157">
        <v>0</v>
      </c>
      <c r="Y118" s="178">
        <v>0.09</v>
      </c>
      <c r="Z118" s="178">
        <v>0.119598061583465</v>
      </c>
      <c r="AA118" s="155">
        <v>0</v>
      </c>
      <c r="AB118" s="158"/>
      <c r="AC118" s="157">
        <v>2</v>
      </c>
      <c r="AD118" s="157">
        <v>1.3398494145076301</v>
      </c>
      <c r="AE118" s="155">
        <v>19262</v>
      </c>
      <c r="AF118" s="157">
        <v>0</v>
      </c>
      <c r="AG118" s="155">
        <v>0</v>
      </c>
      <c r="AH118" s="159"/>
    </row>
    <row r="119" spans="1:34" ht="12.6" customHeight="1" x14ac:dyDescent="0.25">
      <c r="A119" s="104">
        <v>420</v>
      </c>
      <c r="B119" s="102">
        <v>420049248</v>
      </c>
      <c r="C119" s="103" t="s">
        <v>497</v>
      </c>
      <c r="D119" s="104">
        <v>49</v>
      </c>
      <c r="E119" s="103" t="s">
        <v>81</v>
      </c>
      <c r="F119" s="104">
        <v>248</v>
      </c>
      <c r="G119" s="103" t="s">
        <v>280</v>
      </c>
      <c r="H119" s="179">
        <v>6</v>
      </c>
      <c r="I119" s="152"/>
      <c r="J119" s="153">
        <v>9770</v>
      </c>
      <c r="K119" s="153">
        <v>562</v>
      </c>
      <c r="L119" s="153">
        <v>0</v>
      </c>
      <c r="M119" s="153">
        <v>937.65</v>
      </c>
      <c r="N119" s="153">
        <v>11269.65</v>
      </c>
      <c r="O119" s="152"/>
      <c r="P119" s="157">
        <v>6</v>
      </c>
      <c r="Q119" s="157">
        <v>0</v>
      </c>
      <c r="R119" s="155">
        <v>61992</v>
      </c>
      <c r="S119" s="155">
        <v>0</v>
      </c>
      <c r="T119" s="155">
        <v>0</v>
      </c>
      <c r="U119" s="155">
        <v>5628</v>
      </c>
      <c r="V119" s="112">
        <v>67620</v>
      </c>
      <c r="W119" s="156"/>
      <c r="X119" s="157">
        <v>0</v>
      </c>
      <c r="Y119" s="178">
        <v>0.09</v>
      </c>
      <c r="Z119" s="178">
        <v>5.0565041450819942E-2</v>
      </c>
      <c r="AA119" s="155">
        <v>0</v>
      </c>
      <c r="AB119" s="158"/>
      <c r="AC119" s="157">
        <v>0</v>
      </c>
      <c r="AD119" s="157">
        <v>0</v>
      </c>
      <c r="AE119" s="155">
        <v>0</v>
      </c>
      <c r="AF119" s="157">
        <v>0</v>
      </c>
      <c r="AG119" s="155">
        <v>0</v>
      </c>
      <c r="AH119" s="159"/>
    </row>
    <row r="120" spans="1:34" ht="12.6" customHeight="1" x14ac:dyDescent="0.25">
      <c r="A120" s="104">
        <v>420</v>
      </c>
      <c r="B120" s="102">
        <v>420049258</v>
      </c>
      <c r="C120" s="103" t="s">
        <v>497</v>
      </c>
      <c r="D120" s="104">
        <v>49</v>
      </c>
      <c r="E120" s="103" t="s">
        <v>81</v>
      </c>
      <c r="F120" s="104">
        <v>258</v>
      </c>
      <c r="G120" s="103" t="s">
        <v>290</v>
      </c>
      <c r="H120" s="179">
        <v>1</v>
      </c>
      <c r="I120" s="152"/>
      <c r="J120" s="153">
        <v>12941.452297129659</v>
      </c>
      <c r="K120" s="153">
        <v>2798</v>
      </c>
      <c r="L120" s="153">
        <v>0</v>
      </c>
      <c r="M120" s="153">
        <v>937.65</v>
      </c>
      <c r="N120" s="153">
        <v>16677.102297129659</v>
      </c>
      <c r="O120" s="152"/>
      <c r="P120" s="157">
        <v>1</v>
      </c>
      <c r="Q120" s="157">
        <v>0</v>
      </c>
      <c r="R120" s="155">
        <v>15739</v>
      </c>
      <c r="S120" s="155">
        <v>0</v>
      </c>
      <c r="T120" s="155">
        <v>0</v>
      </c>
      <c r="U120" s="155">
        <v>938</v>
      </c>
      <c r="V120" s="112">
        <v>16677</v>
      </c>
      <c r="W120" s="156"/>
      <c r="X120" s="157">
        <v>0</v>
      </c>
      <c r="Y120" s="178">
        <v>0.09</v>
      </c>
      <c r="Z120" s="178">
        <v>9.1594444574851844E-2</v>
      </c>
      <c r="AA120" s="155">
        <v>0</v>
      </c>
      <c r="AB120" s="158"/>
      <c r="AC120" s="157">
        <v>0</v>
      </c>
      <c r="AD120" s="157">
        <v>0</v>
      </c>
      <c r="AE120" s="155">
        <v>0</v>
      </c>
      <c r="AF120" s="157">
        <v>0</v>
      </c>
      <c r="AG120" s="155">
        <v>0</v>
      </c>
      <c r="AH120" s="159"/>
    </row>
    <row r="121" spans="1:34" ht="12.6" customHeight="1" x14ac:dyDescent="0.25">
      <c r="A121" s="104">
        <v>420</v>
      </c>
      <c r="B121" s="102">
        <v>420049262</v>
      </c>
      <c r="C121" s="103" t="s">
        <v>497</v>
      </c>
      <c r="D121" s="104">
        <v>49</v>
      </c>
      <c r="E121" s="103" t="s">
        <v>81</v>
      </c>
      <c r="F121" s="104">
        <v>262</v>
      </c>
      <c r="G121" s="103" t="s">
        <v>294</v>
      </c>
      <c r="H121" s="179">
        <v>1</v>
      </c>
      <c r="I121" s="152"/>
      <c r="J121" s="153">
        <v>11379.205712709654</v>
      </c>
      <c r="K121" s="153">
        <v>4227</v>
      </c>
      <c r="L121" s="153">
        <v>0</v>
      </c>
      <c r="M121" s="153">
        <v>937.65</v>
      </c>
      <c r="N121" s="153">
        <v>16543.855712709654</v>
      </c>
      <c r="O121" s="152"/>
      <c r="P121" s="157">
        <v>1</v>
      </c>
      <c r="Q121" s="157">
        <v>0</v>
      </c>
      <c r="R121" s="155">
        <v>15606</v>
      </c>
      <c r="S121" s="155">
        <v>0</v>
      </c>
      <c r="T121" s="155">
        <v>0</v>
      </c>
      <c r="U121" s="155">
        <v>938</v>
      </c>
      <c r="V121" s="112">
        <v>16544</v>
      </c>
      <c r="W121" s="156"/>
      <c r="X121" s="157">
        <v>0</v>
      </c>
      <c r="Y121" s="178">
        <v>0.09</v>
      </c>
      <c r="Z121" s="178">
        <v>7.2023226007255373E-2</v>
      </c>
      <c r="AA121" s="155">
        <v>0</v>
      </c>
      <c r="AB121" s="158"/>
      <c r="AC121" s="157">
        <v>0</v>
      </c>
      <c r="AD121" s="157">
        <v>0</v>
      </c>
      <c r="AE121" s="155">
        <v>0</v>
      </c>
      <c r="AF121" s="157">
        <v>0</v>
      </c>
      <c r="AG121" s="155">
        <v>0</v>
      </c>
      <c r="AH121" s="159"/>
    </row>
    <row r="122" spans="1:34" ht="12.6" customHeight="1" x14ac:dyDescent="0.25">
      <c r="A122" s="104">
        <v>420</v>
      </c>
      <c r="B122" s="102">
        <v>420049295</v>
      </c>
      <c r="C122" s="103" t="s">
        <v>497</v>
      </c>
      <c r="D122" s="104">
        <v>49</v>
      </c>
      <c r="E122" s="103" t="s">
        <v>81</v>
      </c>
      <c r="F122" s="104">
        <v>295</v>
      </c>
      <c r="G122" s="103" t="s">
        <v>327</v>
      </c>
      <c r="H122" s="179">
        <v>1</v>
      </c>
      <c r="I122" s="152"/>
      <c r="J122" s="153">
        <v>10515.244450766257</v>
      </c>
      <c r="K122" s="153">
        <v>5818</v>
      </c>
      <c r="L122" s="153">
        <v>0</v>
      </c>
      <c r="M122" s="153">
        <v>937.65</v>
      </c>
      <c r="N122" s="153">
        <v>17270.894450766256</v>
      </c>
      <c r="O122" s="152"/>
      <c r="P122" s="157">
        <v>1</v>
      </c>
      <c r="Q122" s="157">
        <v>0</v>
      </c>
      <c r="R122" s="155">
        <v>16333</v>
      </c>
      <c r="S122" s="155">
        <v>0</v>
      </c>
      <c r="T122" s="155">
        <v>0</v>
      </c>
      <c r="U122" s="155">
        <v>938</v>
      </c>
      <c r="V122" s="112">
        <v>17271</v>
      </c>
      <c r="W122" s="156"/>
      <c r="X122" s="157">
        <v>0</v>
      </c>
      <c r="Y122" s="178">
        <v>0.09</v>
      </c>
      <c r="Z122" s="178">
        <v>1.6858554141238661E-2</v>
      </c>
      <c r="AA122" s="155">
        <v>0</v>
      </c>
      <c r="AB122" s="158"/>
      <c r="AC122" s="157">
        <v>0</v>
      </c>
      <c r="AD122" s="157">
        <v>0</v>
      </c>
      <c r="AE122" s="155">
        <v>0</v>
      </c>
      <c r="AF122" s="157">
        <v>0</v>
      </c>
      <c r="AG122" s="155">
        <v>0</v>
      </c>
      <c r="AH122" s="159"/>
    </row>
    <row r="123" spans="1:34" ht="12.6" customHeight="1" x14ac:dyDescent="0.25">
      <c r="A123" s="104">
        <v>420</v>
      </c>
      <c r="B123" s="102">
        <v>420049314</v>
      </c>
      <c r="C123" s="103" t="s">
        <v>497</v>
      </c>
      <c r="D123" s="104">
        <v>49</v>
      </c>
      <c r="E123" s="103" t="s">
        <v>81</v>
      </c>
      <c r="F123" s="104">
        <v>314</v>
      </c>
      <c r="G123" s="103" t="s">
        <v>346</v>
      </c>
      <c r="H123" s="179">
        <v>1</v>
      </c>
      <c r="I123" s="152"/>
      <c r="J123" s="153">
        <v>14870</v>
      </c>
      <c r="K123" s="153">
        <v>11921</v>
      </c>
      <c r="L123" s="153">
        <v>0</v>
      </c>
      <c r="M123" s="153">
        <v>937.65</v>
      </c>
      <c r="N123" s="153">
        <v>27728.65</v>
      </c>
      <c r="O123" s="152"/>
      <c r="P123" s="157">
        <v>1</v>
      </c>
      <c r="Q123" s="157">
        <v>0</v>
      </c>
      <c r="R123" s="155">
        <v>26791</v>
      </c>
      <c r="S123" s="155">
        <v>0</v>
      </c>
      <c r="T123" s="155">
        <v>0</v>
      </c>
      <c r="U123" s="155">
        <v>938</v>
      </c>
      <c r="V123" s="112">
        <v>27729</v>
      </c>
      <c r="W123" s="156"/>
      <c r="X123" s="157">
        <v>0</v>
      </c>
      <c r="Y123" s="178">
        <v>0.09</v>
      </c>
      <c r="Z123" s="178">
        <v>2.2432869721569913E-3</v>
      </c>
      <c r="AA123" s="155">
        <v>0</v>
      </c>
      <c r="AB123" s="158"/>
      <c r="AC123" s="157">
        <v>0</v>
      </c>
      <c r="AD123" s="157">
        <v>0</v>
      </c>
      <c r="AE123" s="155">
        <v>0</v>
      </c>
      <c r="AF123" s="157">
        <v>0</v>
      </c>
      <c r="AG123" s="155">
        <v>0</v>
      </c>
      <c r="AH123" s="159"/>
    </row>
    <row r="124" spans="1:34" ht="12.6" customHeight="1" x14ac:dyDescent="0.25">
      <c r="A124" s="104">
        <v>420</v>
      </c>
      <c r="B124" s="102">
        <v>420049347</v>
      </c>
      <c r="C124" s="103" t="s">
        <v>497</v>
      </c>
      <c r="D124" s="104">
        <v>49</v>
      </c>
      <c r="E124" s="103" t="s">
        <v>81</v>
      </c>
      <c r="F124" s="104">
        <v>347</v>
      </c>
      <c r="G124" s="103" t="s">
        <v>379</v>
      </c>
      <c r="H124" s="179">
        <v>3</v>
      </c>
      <c r="I124" s="152"/>
      <c r="J124" s="153">
        <v>12870</v>
      </c>
      <c r="K124" s="153">
        <v>5758</v>
      </c>
      <c r="L124" s="153">
        <v>0</v>
      </c>
      <c r="M124" s="153">
        <v>937.65</v>
      </c>
      <c r="N124" s="153">
        <v>19565.650000000001</v>
      </c>
      <c r="O124" s="152"/>
      <c r="P124" s="157">
        <v>3</v>
      </c>
      <c r="Q124" s="157">
        <v>0</v>
      </c>
      <c r="R124" s="155">
        <v>55884</v>
      </c>
      <c r="S124" s="155">
        <v>0</v>
      </c>
      <c r="T124" s="155">
        <v>0</v>
      </c>
      <c r="U124" s="155">
        <v>2814</v>
      </c>
      <c r="V124" s="112">
        <v>58698</v>
      </c>
      <c r="W124" s="156"/>
      <c r="X124" s="157">
        <v>0</v>
      </c>
      <c r="Y124" s="178">
        <v>0.09</v>
      </c>
      <c r="Z124" s="178">
        <v>6.79811259964764E-3</v>
      </c>
      <c r="AA124" s="155">
        <v>0</v>
      </c>
      <c r="AB124" s="158"/>
      <c r="AC124" s="157">
        <v>0</v>
      </c>
      <c r="AD124" s="157">
        <v>0</v>
      </c>
      <c r="AE124" s="155">
        <v>0</v>
      </c>
      <c r="AF124" s="157">
        <v>0</v>
      </c>
      <c r="AG124" s="155">
        <v>0</v>
      </c>
      <c r="AH124" s="159"/>
    </row>
    <row r="125" spans="1:34" ht="12.6" customHeight="1" x14ac:dyDescent="0.25">
      <c r="A125" s="104">
        <v>420</v>
      </c>
      <c r="B125" s="102">
        <v>420049616</v>
      </c>
      <c r="C125" s="103" t="s">
        <v>497</v>
      </c>
      <c r="D125" s="104">
        <v>49</v>
      </c>
      <c r="E125" s="103" t="s">
        <v>81</v>
      </c>
      <c r="F125" s="104">
        <v>616</v>
      </c>
      <c r="G125" s="103" t="s">
        <v>391</v>
      </c>
      <c r="H125" s="179">
        <v>1</v>
      </c>
      <c r="I125" s="152"/>
      <c r="J125" s="153">
        <v>9870</v>
      </c>
      <c r="K125" s="153">
        <v>2999</v>
      </c>
      <c r="L125" s="153">
        <v>0</v>
      </c>
      <c r="M125" s="153">
        <v>937.65</v>
      </c>
      <c r="N125" s="153">
        <v>13806.65</v>
      </c>
      <c r="O125" s="152"/>
      <c r="P125" s="157">
        <v>1</v>
      </c>
      <c r="Q125" s="157">
        <v>0</v>
      </c>
      <c r="R125" s="155">
        <v>12869</v>
      </c>
      <c r="S125" s="155">
        <v>0</v>
      </c>
      <c r="T125" s="155">
        <v>0</v>
      </c>
      <c r="U125" s="155">
        <v>938</v>
      </c>
      <c r="V125" s="112">
        <v>13807</v>
      </c>
      <c r="W125" s="156"/>
      <c r="X125" s="157">
        <v>0</v>
      </c>
      <c r="Y125" s="178">
        <v>0.09</v>
      </c>
      <c r="Z125" s="178">
        <v>3.5296280230656278E-2</v>
      </c>
      <c r="AA125" s="155">
        <v>0</v>
      </c>
      <c r="AB125" s="158"/>
      <c r="AC125" s="157">
        <v>0</v>
      </c>
      <c r="AD125" s="157">
        <v>0</v>
      </c>
      <c r="AE125" s="155">
        <v>0</v>
      </c>
      <c r="AF125" s="157">
        <v>0</v>
      </c>
      <c r="AG125" s="155">
        <v>0</v>
      </c>
      <c r="AH125" s="159"/>
    </row>
    <row r="126" spans="1:34" ht="12.6" customHeight="1" x14ac:dyDescent="0.25">
      <c r="A126" s="104">
        <v>426</v>
      </c>
      <c r="B126" s="102">
        <v>426149128</v>
      </c>
      <c r="C126" s="103" t="s">
        <v>498</v>
      </c>
      <c r="D126" s="104">
        <v>149</v>
      </c>
      <c r="E126" s="103" t="s">
        <v>181</v>
      </c>
      <c r="F126" s="104">
        <v>128</v>
      </c>
      <c r="G126" s="103" t="s">
        <v>160</v>
      </c>
      <c r="H126" s="179">
        <v>13</v>
      </c>
      <c r="I126" s="152"/>
      <c r="J126" s="153">
        <v>12877</v>
      </c>
      <c r="K126" s="153">
        <v>922</v>
      </c>
      <c r="L126" s="153">
        <v>0</v>
      </c>
      <c r="M126" s="153">
        <v>937.65</v>
      </c>
      <c r="N126" s="153">
        <v>14736.65</v>
      </c>
      <c r="O126" s="152"/>
      <c r="P126" s="157">
        <v>13</v>
      </c>
      <c r="Q126" s="157">
        <v>0</v>
      </c>
      <c r="R126" s="155">
        <v>179387</v>
      </c>
      <c r="S126" s="155">
        <v>0</v>
      </c>
      <c r="T126" s="155">
        <v>0</v>
      </c>
      <c r="U126" s="155">
        <v>12194</v>
      </c>
      <c r="V126" s="112">
        <v>191581</v>
      </c>
      <c r="W126" s="156"/>
      <c r="X126" s="157">
        <v>0</v>
      </c>
      <c r="Y126" s="178">
        <v>0.09</v>
      </c>
      <c r="Z126" s="178">
        <v>3.6122537397744604E-2</v>
      </c>
      <c r="AA126" s="155">
        <v>0</v>
      </c>
      <c r="AB126" s="158"/>
      <c r="AC126" s="157">
        <v>0</v>
      </c>
      <c r="AD126" s="157">
        <v>0</v>
      </c>
      <c r="AE126" s="155">
        <v>0</v>
      </c>
      <c r="AF126" s="157">
        <v>0</v>
      </c>
      <c r="AG126" s="155">
        <v>0</v>
      </c>
      <c r="AH126" s="159"/>
    </row>
    <row r="127" spans="1:34" ht="12.6" customHeight="1" x14ac:dyDescent="0.25">
      <c r="A127" s="104">
        <v>426</v>
      </c>
      <c r="B127" s="102">
        <v>426149149</v>
      </c>
      <c r="C127" s="103" t="s">
        <v>498</v>
      </c>
      <c r="D127" s="104">
        <v>149</v>
      </c>
      <c r="E127" s="103" t="s">
        <v>181</v>
      </c>
      <c r="F127" s="104">
        <v>149</v>
      </c>
      <c r="G127" s="103" t="s">
        <v>181</v>
      </c>
      <c r="H127" s="179">
        <v>369</v>
      </c>
      <c r="I127" s="152"/>
      <c r="J127" s="153">
        <v>12199</v>
      </c>
      <c r="K127" s="153">
        <v>0</v>
      </c>
      <c r="L127" s="153">
        <v>0</v>
      </c>
      <c r="M127" s="153">
        <v>937.65</v>
      </c>
      <c r="N127" s="153">
        <v>13136.65</v>
      </c>
      <c r="O127" s="152"/>
      <c r="P127" s="157">
        <v>369</v>
      </c>
      <c r="Q127" s="157">
        <v>0</v>
      </c>
      <c r="R127" s="155">
        <v>4501431</v>
      </c>
      <c r="S127" s="155">
        <v>0</v>
      </c>
      <c r="T127" s="155">
        <v>0</v>
      </c>
      <c r="U127" s="155">
        <v>346122</v>
      </c>
      <c r="V127" s="112">
        <v>4847553</v>
      </c>
      <c r="W127" s="156"/>
      <c r="X127" s="157">
        <v>0</v>
      </c>
      <c r="Y127" s="178">
        <v>0.09</v>
      </c>
      <c r="Z127" s="178">
        <v>0.11713940008623763</v>
      </c>
      <c r="AA127" s="155">
        <v>0</v>
      </c>
      <c r="AB127" s="158"/>
      <c r="AC127" s="157">
        <v>0</v>
      </c>
      <c r="AD127" s="157">
        <v>0</v>
      </c>
      <c r="AE127" s="155">
        <v>0</v>
      </c>
      <c r="AF127" s="157">
        <v>0</v>
      </c>
      <c r="AG127" s="155">
        <v>0</v>
      </c>
      <c r="AH127" s="159"/>
    </row>
    <row r="128" spans="1:34" ht="12.6" customHeight="1" x14ac:dyDescent="0.25">
      <c r="A128" s="104">
        <v>426</v>
      </c>
      <c r="B128" s="102">
        <v>426149181</v>
      </c>
      <c r="C128" s="103" t="s">
        <v>498</v>
      </c>
      <c r="D128" s="104">
        <v>149</v>
      </c>
      <c r="E128" s="103" t="s">
        <v>181</v>
      </c>
      <c r="F128" s="104">
        <v>181</v>
      </c>
      <c r="G128" s="103" t="s">
        <v>213</v>
      </c>
      <c r="H128" s="179">
        <v>16</v>
      </c>
      <c r="I128" s="152"/>
      <c r="J128" s="153">
        <v>10493</v>
      </c>
      <c r="K128" s="153">
        <v>434</v>
      </c>
      <c r="L128" s="153">
        <v>0</v>
      </c>
      <c r="M128" s="153">
        <v>937.65</v>
      </c>
      <c r="N128" s="153">
        <v>11864.65</v>
      </c>
      <c r="O128" s="152"/>
      <c r="P128" s="157">
        <v>16</v>
      </c>
      <c r="Q128" s="157">
        <v>0</v>
      </c>
      <c r="R128" s="155">
        <v>174832</v>
      </c>
      <c r="S128" s="155">
        <v>0</v>
      </c>
      <c r="T128" s="155">
        <v>0</v>
      </c>
      <c r="U128" s="155">
        <v>15008</v>
      </c>
      <c r="V128" s="112">
        <v>189840</v>
      </c>
      <c r="W128" s="156"/>
      <c r="X128" s="157">
        <v>0</v>
      </c>
      <c r="Y128" s="178">
        <v>0.09</v>
      </c>
      <c r="Z128" s="178">
        <v>1.7769329049204179E-2</v>
      </c>
      <c r="AA128" s="155">
        <v>0</v>
      </c>
      <c r="AB128" s="158"/>
      <c r="AC128" s="157">
        <v>0</v>
      </c>
      <c r="AD128" s="157">
        <v>0</v>
      </c>
      <c r="AE128" s="155">
        <v>0</v>
      </c>
      <c r="AF128" s="157">
        <v>0</v>
      </c>
      <c r="AG128" s="155">
        <v>0</v>
      </c>
      <c r="AH128" s="159"/>
    </row>
    <row r="129" spans="1:34" ht="12.6" customHeight="1" x14ac:dyDescent="0.25">
      <c r="A129" s="104">
        <v>426</v>
      </c>
      <c r="B129" s="102">
        <v>426149211</v>
      </c>
      <c r="C129" s="103" t="s">
        <v>498</v>
      </c>
      <c r="D129" s="104">
        <v>149</v>
      </c>
      <c r="E129" s="103" t="s">
        <v>181</v>
      </c>
      <c r="F129" s="104">
        <v>211</v>
      </c>
      <c r="G129" s="103" t="s">
        <v>243</v>
      </c>
      <c r="H129" s="179">
        <v>2</v>
      </c>
      <c r="I129" s="152"/>
      <c r="J129" s="153">
        <v>13544</v>
      </c>
      <c r="K129" s="153">
        <v>2548</v>
      </c>
      <c r="L129" s="153">
        <v>0</v>
      </c>
      <c r="M129" s="153">
        <v>937.65</v>
      </c>
      <c r="N129" s="153">
        <v>17029.650000000001</v>
      </c>
      <c r="O129" s="152"/>
      <c r="P129" s="157">
        <v>2</v>
      </c>
      <c r="Q129" s="157">
        <v>0</v>
      </c>
      <c r="R129" s="155">
        <v>32184</v>
      </c>
      <c r="S129" s="155">
        <v>0</v>
      </c>
      <c r="T129" s="155">
        <v>0</v>
      </c>
      <c r="U129" s="155">
        <v>1876</v>
      </c>
      <c r="V129" s="112">
        <v>34060</v>
      </c>
      <c r="W129" s="156"/>
      <c r="X129" s="157">
        <v>0</v>
      </c>
      <c r="Y129" s="178">
        <v>0.09</v>
      </c>
      <c r="Z129" s="178">
        <v>1.4844444552201755E-3</v>
      </c>
      <c r="AA129" s="155">
        <v>0</v>
      </c>
      <c r="AB129" s="158"/>
      <c r="AC129" s="157">
        <v>0</v>
      </c>
      <c r="AD129" s="157">
        <v>0</v>
      </c>
      <c r="AE129" s="155">
        <v>0</v>
      </c>
      <c r="AF129" s="157">
        <v>0</v>
      </c>
      <c r="AG129" s="155">
        <v>0</v>
      </c>
      <c r="AH129" s="159"/>
    </row>
    <row r="130" spans="1:34" ht="12.6" customHeight="1" x14ac:dyDescent="0.25">
      <c r="A130" s="104">
        <v>428</v>
      </c>
      <c r="B130" s="102">
        <v>428035016</v>
      </c>
      <c r="C130" s="103" t="s">
        <v>499</v>
      </c>
      <c r="D130" s="104">
        <v>35</v>
      </c>
      <c r="E130" s="103" t="s">
        <v>67</v>
      </c>
      <c r="F130" s="104">
        <v>16</v>
      </c>
      <c r="G130" s="103" t="s">
        <v>48</v>
      </c>
      <c r="H130" s="179">
        <v>5</v>
      </c>
      <c r="I130" s="152"/>
      <c r="J130" s="153">
        <v>12236.155870717672</v>
      </c>
      <c r="K130" s="153">
        <v>296</v>
      </c>
      <c r="L130" s="153">
        <v>0</v>
      </c>
      <c r="M130" s="153">
        <v>937.65</v>
      </c>
      <c r="N130" s="153">
        <v>13469.805870717671</v>
      </c>
      <c r="O130" s="152"/>
      <c r="P130" s="157">
        <v>5</v>
      </c>
      <c r="Q130" s="157">
        <v>0</v>
      </c>
      <c r="R130" s="155">
        <v>62660</v>
      </c>
      <c r="S130" s="155">
        <v>0</v>
      </c>
      <c r="T130" s="155">
        <v>0</v>
      </c>
      <c r="U130" s="155">
        <v>4690</v>
      </c>
      <c r="V130" s="112">
        <v>67350</v>
      </c>
      <c r="W130" s="156"/>
      <c r="X130" s="157">
        <v>0</v>
      </c>
      <c r="Y130" s="178">
        <v>0.09</v>
      </c>
      <c r="Z130" s="178">
        <v>4.7489010817769156E-2</v>
      </c>
      <c r="AA130" s="155">
        <v>0</v>
      </c>
      <c r="AB130" s="158"/>
      <c r="AC130" s="157">
        <v>0</v>
      </c>
      <c r="AD130" s="157">
        <v>0</v>
      </c>
      <c r="AE130" s="155">
        <v>0</v>
      </c>
      <c r="AF130" s="157">
        <v>0</v>
      </c>
      <c r="AG130" s="155">
        <v>0</v>
      </c>
      <c r="AH130" s="159"/>
    </row>
    <row r="131" spans="1:34" ht="12.6" customHeight="1" x14ac:dyDescent="0.25">
      <c r="A131" s="104">
        <v>428</v>
      </c>
      <c r="B131" s="102">
        <v>428035018</v>
      </c>
      <c r="C131" s="103" t="s">
        <v>499</v>
      </c>
      <c r="D131" s="104">
        <v>35</v>
      </c>
      <c r="E131" s="103" t="s">
        <v>67</v>
      </c>
      <c r="F131" s="104">
        <v>18</v>
      </c>
      <c r="G131" s="103" t="s">
        <v>50</v>
      </c>
      <c r="H131" s="179">
        <v>1</v>
      </c>
      <c r="I131" s="152"/>
      <c r="J131" s="153">
        <v>11818.706982097145</v>
      </c>
      <c r="K131" s="153">
        <v>7343</v>
      </c>
      <c r="L131" s="153">
        <v>0</v>
      </c>
      <c r="M131" s="153">
        <v>937.65</v>
      </c>
      <c r="N131" s="153">
        <v>20099.356982097146</v>
      </c>
      <c r="O131" s="152"/>
      <c r="P131" s="157">
        <v>1</v>
      </c>
      <c r="Q131" s="157">
        <v>0</v>
      </c>
      <c r="R131" s="155">
        <v>19162</v>
      </c>
      <c r="S131" s="155">
        <v>0</v>
      </c>
      <c r="T131" s="155">
        <v>0</v>
      </c>
      <c r="U131" s="155">
        <v>938</v>
      </c>
      <c r="V131" s="112">
        <v>20100</v>
      </c>
      <c r="W131" s="156"/>
      <c r="X131" s="157">
        <v>0</v>
      </c>
      <c r="Y131" s="178">
        <v>0.09</v>
      </c>
      <c r="Z131" s="178">
        <v>2.6082814367241886E-2</v>
      </c>
      <c r="AA131" s="155">
        <v>0</v>
      </c>
      <c r="AB131" s="158"/>
      <c r="AC131" s="157">
        <v>0</v>
      </c>
      <c r="AD131" s="157">
        <v>0</v>
      </c>
      <c r="AE131" s="155">
        <v>0</v>
      </c>
      <c r="AF131" s="157">
        <v>0</v>
      </c>
      <c r="AG131" s="155">
        <v>0</v>
      </c>
      <c r="AH131" s="159"/>
    </row>
    <row r="132" spans="1:34" ht="12.6" customHeight="1" x14ac:dyDescent="0.25">
      <c r="A132" s="104">
        <v>428</v>
      </c>
      <c r="B132" s="102">
        <v>428035025</v>
      </c>
      <c r="C132" s="103" t="s">
        <v>499</v>
      </c>
      <c r="D132" s="104">
        <v>35</v>
      </c>
      <c r="E132" s="103" t="s">
        <v>67</v>
      </c>
      <c r="F132" s="104">
        <v>25</v>
      </c>
      <c r="G132" s="103" t="s">
        <v>57</v>
      </c>
      <c r="H132" s="179">
        <v>2</v>
      </c>
      <c r="I132" s="152"/>
      <c r="J132" s="153">
        <v>10735.752154660322</v>
      </c>
      <c r="K132" s="153">
        <v>4232</v>
      </c>
      <c r="L132" s="153">
        <v>0</v>
      </c>
      <c r="M132" s="153">
        <v>937.65</v>
      </c>
      <c r="N132" s="153">
        <v>15905.402154660322</v>
      </c>
      <c r="O132" s="152"/>
      <c r="P132" s="157">
        <v>2</v>
      </c>
      <c r="Q132" s="157">
        <v>0</v>
      </c>
      <c r="R132" s="155">
        <v>29936</v>
      </c>
      <c r="S132" s="155">
        <v>0</v>
      </c>
      <c r="T132" s="155">
        <v>0</v>
      </c>
      <c r="U132" s="155">
        <v>1876</v>
      </c>
      <c r="V132" s="112">
        <v>31812</v>
      </c>
      <c r="W132" s="156"/>
      <c r="X132" s="157">
        <v>0</v>
      </c>
      <c r="Y132" s="178">
        <v>0.09</v>
      </c>
      <c r="Z132" s="178">
        <v>4.9013959064279342E-2</v>
      </c>
      <c r="AA132" s="155">
        <v>0</v>
      </c>
      <c r="AB132" s="158"/>
      <c r="AC132" s="157">
        <v>0</v>
      </c>
      <c r="AD132" s="157">
        <v>0</v>
      </c>
      <c r="AE132" s="155">
        <v>0</v>
      </c>
      <c r="AF132" s="157">
        <v>0</v>
      </c>
      <c r="AG132" s="155">
        <v>0</v>
      </c>
      <c r="AH132" s="159"/>
    </row>
    <row r="133" spans="1:34" ht="12.6" customHeight="1" x14ac:dyDescent="0.25">
      <c r="A133" s="104">
        <v>428</v>
      </c>
      <c r="B133" s="102">
        <v>428035035</v>
      </c>
      <c r="C133" s="103" t="s">
        <v>499</v>
      </c>
      <c r="D133" s="104">
        <v>35</v>
      </c>
      <c r="E133" s="103" t="s">
        <v>67</v>
      </c>
      <c r="F133" s="104">
        <v>35</v>
      </c>
      <c r="G133" s="103" t="s">
        <v>67</v>
      </c>
      <c r="H133" s="179">
        <v>1676</v>
      </c>
      <c r="I133" s="152"/>
      <c r="J133" s="153">
        <v>12738</v>
      </c>
      <c r="K133" s="153">
        <v>4364</v>
      </c>
      <c r="L133" s="153">
        <v>0</v>
      </c>
      <c r="M133" s="153">
        <v>937.65</v>
      </c>
      <c r="N133" s="153">
        <v>18039.650000000001</v>
      </c>
      <c r="O133" s="152"/>
      <c r="P133" s="157">
        <v>1676</v>
      </c>
      <c r="Q133" s="157">
        <v>0</v>
      </c>
      <c r="R133" s="155">
        <v>28662952</v>
      </c>
      <c r="S133" s="155">
        <v>0</v>
      </c>
      <c r="T133" s="155">
        <v>0</v>
      </c>
      <c r="U133" s="155">
        <v>1572088</v>
      </c>
      <c r="V133" s="112">
        <v>30235040</v>
      </c>
      <c r="W133" s="156"/>
      <c r="X133" s="157">
        <v>0</v>
      </c>
      <c r="Y133" s="178">
        <v>0.09</v>
      </c>
      <c r="Z133" s="178">
        <v>0.15535199624359353</v>
      </c>
      <c r="AA133" s="155">
        <v>0</v>
      </c>
      <c r="AB133" s="158"/>
      <c r="AC133" s="157">
        <v>1</v>
      </c>
      <c r="AD133" s="157">
        <v>0</v>
      </c>
      <c r="AE133" s="155">
        <v>0</v>
      </c>
      <c r="AF133" s="157">
        <v>0</v>
      </c>
      <c r="AG133" s="155">
        <v>0</v>
      </c>
      <c r="AH133" s="159"/>
    </row>
    <row r="134" spans="1:34" ht="12.6" customHeight="1" x14ac:dyDescent="0.25">
      <c r="A134" s="104">
        <v>428</v>
      </c>
      <c r="B134" s="102">
        <v>428035044</v>
      </c>
      <c r="C134" s="103" t="s">
        <v>499</v>
      </c>
      <c r="D134" s="104">
        <v>35</v>
      </c>
      <c r="E134" s="103" t="s">
        <v>67</v>
      </c>
      <c r="F134" s="104">
        <v>44</v>
      </c>
      <c r="G134" s="103" t="s">
        <v>76</v>
      </c>
      <c r="H134" s="179">
        <v>18</v>
      </c>
      <c r="I134" s="152"/>
      <c r="J134" s="153">
        <v>10011</v>
      </c>
      <c r="K134" s="153">
        <v>0</v>
      </c>
      <c r="L134" s="153">
        <v>0</v>
      </c>
      <c r="M134" s="153">
        <v>937.65</v>
      </c>
      <c r="N134" s="153">
        <v>10948.65</v>
      </c>
      <c r="O134" s="152"/>
      <c r="P134" s="157">
        <v>18</v>
      </c>
      <c r="Q134" s="157">
        <v>0</v>
      </c>
      <c r="R134" s="155">
        <v>180198</v>
      </c>
      <c r="S134" s="155">
        <v>0</v>
      </c>
      <c r="T134" s="155">
        <v>0</v>
      </c>
      <c r="U134" s="155">
        <v>16884</v>
      </c>
      <c r="V134" s="112">
        <v>197082</v>
      </c>
      <c r="W134" s="156"/>
      <c r="X134" s="157">
        <v>0</v>
      </c>
      <c r="Y134" s="178">
        <v>0.09</v>
      </c>
      <c r="Z134" s="178">
        <v>6.5788845188208198E-2</v>
      </c>
      <c r="AA134" s="155">
        <v>0</v>
      </c>
      <c r="AB134" s="158"/>
      <c r="AC134" s="157">
        <v>0</v>
      </c>
      <c r="AD134" s="157">
        <v>0</v>
      </c>
      <c r="AE134" s="155">
        <v>0</v>
      </c>
      <c r="AF134" s="157">
        <v>0</v>
      </c>
      <c r="AG134" s="155">
        <v>0</v>
      </c>
      <c r="AH134" s="159"/>
    </row>
    <row r="135" spans="1:34" ht="12.6" customHeight="1" x14ac:dyDescent="0.25">
      <c r="A135" s="104">
        <v>428</v>
      </c>
      <c r="B135" s="102">
        <v>428035049</v>
      </c>
      <c r="C135" s="103" t="s">
        <v>499</v>
      </c>
      <c r="D135" s="104">
        <v>35</v>
      </c>
      <c r="E135" s="103" t="s">
        <v>67</v>
      </c>
      <c r="F135" s="104">
        <v>49</v>
      </c>
      <c r="G135" s="103" t="s">
        <v>81</v>
      </c>
      <c r="H135" s="179">
        <v>1</v>
      </c>
      <c r="I135" s="152"/>
      <c r="J135" s="153">
        <v>12835.73758161946</v>
      </c>
      <c r="K135" s="153">
        <v>15294</v>
      </c>
      <c r="L135" s="153">
        <v>0</v>
      </c>
      <c r="M135" s="153">
        <v>937.65</v>
      </c>
      <c r="N135" s="153">
        <v>29067.387581619463</v>
      </c>
      <c r="O135" s="152"/>
      <c r="P135" s="157">
        <v>1</v>
      </c>
      <c r="Q135" s="157">
        <v>0</v>
      </c>
      <c r="R135" s="155">
        <v>28130</v>
      </c>
      <c r="S135" s="155">
        <v>0</v>
      </c>
      <c r="T135" s="155">
        <v>0</v>
      </c>
      <c r="U135" s="155">
        <v>938</v>
      </c>
      <c r="V135" s="112">
        <v>29068</v>
      </c>
      <c r="W135" s="156"/>
      <c r="X135" s="157">
        <v>0</v>
      </c>
      <c r="Y135" s="178">
        <v>0.09</v>
      </c>
      <c r="Z135" s="178">
        <v>7.1351009916066549E-2</v>
      </c>
      <c r="AA135" s="155">
        <v>0</v>
      </c>
      <c r="AB135" s="158"/>
      <c r="AC135" s="157">
        <v>0</v>
      </c>
      <c r="AD135" s="157">
        <v>0</v>
      </c>
      <c r="AE135" s="155">
        <v>0</v>
      </c>
      <c r="AF135" s="157">
        <v>0</v>
      </c>
      <c r="AG135" s="155">
        <v>0</v>
      </c>
      <c r="AH135" s="159"/>
    </row>
    <row r="136" spans="1:34" ht="12.6" customHeight="1" x14ac:dyDescent="0.25">
      <c r="A136" s="104">
        <v>428</v>
      </c>
      <c r="B136" s="102">
        <v>428035050</v>
      </c>
      <c r="C136" s="103" t="s">
        <v>499</v>
      </c>
      <c r="D136" s="104">
        <v>35</v>
      </c>
      <c r="E136" s="103" t="s">
        <v>67</v>
      </c>
      <c r="F136" s="104">
        <v>50</v>
      </c>
      <c r="G136" s="103" t="s">
        <v>82</v>
      </c>
      <c r="H136" s="179">
        <v>1</v>
      </c>
      <c r="I136" s="152"/>
      <c r="J136" s="153">
        <v>14283</v>
      </c>
      <c r="K136" s="153">
        <v>6125</v>
      </c>
      <c r="L136" s="153">
        <v>0</v>
      </c>
      <c r="M136" s="153">
        <v>937.65</v>
      </c>
      <c r="N136" s="153">
        <v>21345.65</v>
      </c>
      <c r="O136" s="152"/>
      <c r="P136" s="157">
        <v>1</v>
      </c>
      <c r="Q136" s="157">
        <v>0</v>
      </c>
      <c r="R136" s="155">
        <v>20408</v>
      </c>
      <c r="S136" s="155">
        <v>0</v>
      </c>
      <c r="T136" s="155">
        <v>0</v>
      </c>
      <c r="U136" s="155">
        <v>938</v>
      </c>
      <c r="V136" s="112">
        <v>21346</v>
      </c>
      <c r="W136" s="156"/>
      <c r="X136" s="157">
        <v>0</v>
      </c>
      <c r="Y136" s="178">
        <v>0.09</v>
      </c>
      <c r="Z136" s="178">
        <v>4.1001636800894652E-3</v>
      </c>
      <c r="AA136" s="155">
        <v>0</v>
      </c>
      <c r="AB136" s="158"/>
      <c r="AC136" s="157">
        <v>0</v>
      </c>
      <c r="AD136" s="157">
        <v>0</v>
      </c>
      <c r="AE136" s="155">
        <v>0</v>
      </c>
      <c r="AF136" s="157">
        <v>0</v>
      </c>
      <c r="AG136" s="155">
        <v>0</v>
      </c>
      <c r="AH136" s="159"/>
    </row>
    <row r="137" spans="1:34" ht="12.6" customHeight="1" x14ac:dyDescent="0.25">
      <c r="A137" s="104">
        <v>428</v>
      </c>
      <c r="B137" s="102">
        <v>428035057</v>
      </c>
      <c r="C137" s="103" t="s">
        <v>499</v>
      </c>
      <c r="D137" s="104">
        <v>35</v>
      </c>
      <c r="E137" s="103" t="s">
        <v>67</v>
      </c>
      <c r="F137" s="104">
        <v>57</v>
      </c>
      <c r="G137" s="103" t="s">
        <v>89</v>
      </c>
      <c r="H137" s="179">
        <v>157</v>
      </c>
      <c r="I137" s="152"/>
      <c r="J137" s="153">
        <v>12578</v>
      </c>
      <c r="K137" s="153">
        <v>351</v>
      </c>
      <c r="L137" s="153">
        <v>0</v>
      </c>
      <c r="M137" s="153">
        <v>937.65</v>
      </c>
      <c r="N137" s="153">
        <v>13866.65</v>
      </c>
      <c r="O137" s="152"/>
      <c r="P137" s="157">
        <v>157</v>
      </c>
      <c r="Q137" s="157">
        <v>0</v>
      </c>
      <c r="R137" s="155">
        <v>2029853</v>
      </c>
      <c r="S137" s="155">
        <v>0</v>
      </c>
      <c r="T137" s="155">
        <v>0</v>
      </c>
      <c r="U137" s="155">
        <v>147266</v>
      </c>
      <c r="V137" s="112">
        <v>2177119</v>
      </c>
      <c r="W137" s="156"/>
      <c r="X137" s="157">
        <v>0</v>
      </c>
      <c r="Y137" s="178">
        <v>0.09</v>
      </c>
      <c r="Z137" s="178">
        <v>0.13358419508453406</v>
      </c>
      <c r="AA137" s="155">
        <v>0</v>
      </c>
      <c r="AB137" s="158"/>
      <c r="AC137" s="157">
        <v>0</v>
      </c>
      <c r="AD137" s="157">
        <v>0</v>
      </c>
      <c r="AE137" s="155">
        <v>0</v>
      </c>
      <c r="AF137" s="157">
        <v>0</v>
      </c>
      <c r="AG137" s="155">
        <v>0</v>
      </c>
      <c r="AH137" s="159"/>
    </row>
    <row r="138" spans="1:34" ht="12.6" customHeight="1" x14ac:dyDescent="0.25">
      <c r="A138" s="104">
        <v>428</v>
      </c>
      <c r="B138" s="102">
        <v>428035073</v>
      </c>
      <c r="C138" s="103" t="s">
        <v>499</v>
      </c>
      <c r="D138" s="104">
        <v>35</v>
      </c>
      <c r="E138" s="103" t="s">
        <v>67</v>
      </c>
      <c r="F138" s="104">
        <v>73</v>
      </c>
      <c r="G138" s="103" t="s">
        <v>105</v>
      </c>
      <c r="H138" s="179">
        <v>12</v>
      </c>
      <c r="I138" s="152"/>
      <c r="J138" s="153">
        <v>10646</v>
      </c>
      <c r="K138" s="153">
        <v>6972</v>
      </c>
      <c r="L138" s="153">
        <v>0</v>
      </c>
      <c r="M138" s="153">
        <v>937.65</v>
      </c>
      <c r="N138" s="153">
        <v>18555.650000000001</v>
      </c>
      <c r="O138" s="152"/>
      <c r="P138" s="157">
        <v>12</v>
      </c>
      <c r="Q138" s="157">
        <v>0</v>
      </c>
      <c r="R138" s="155">
        <v>211416</v>
      </c>
      <c r="S138" s="155">
        <v>0</v>
      </c>
      <c r="T138" s="155">
        <v>0</v>
      </c>
      <c r="U138" s="155">
        <v>11256</v>
      </c>
      <c r="V138" s="112">
        <v>222672</v>
      </c>
      <c r="W138" s="156"/>
      <c r="X138" s="157">
        <v>0</v>
      </c>
      <c r="Y138" s="178">
        <v>0.09</v>
      </c>
      <c r="Z138" s="178">
        <v>1.0550373071579357E-2</v>
      </c>
      <c r="AA138" s="155">
        <v>0</v>
      </c>
      <c r="AB138" s="158"/>
      <c r="AC138" s="157">
        <v>0</v>
      </c>
      <c r="AD138" s="157">
        <v>0</v>
      </c>
      <c r="AE138" s="155">
        <v>0</v>
      </c>
      <c r="AF138" s="157">
        <v>0</v>
      </c>
      <c r="AG138" s="155">
        <v>0</v>
      </c>
      <c r="AH138" s="159"/>
    </row>
    <row r="139" spans="1:34" ht="12.6" customHeight="1" x14ac:dyDescent="0.25">
      <c r="A139" s="104">
        <v>428</v>
      </c>
      <c r="B139" s="102">
        <v>428035088</v>
      </c>
      <c r="C139" s="103" t="s">
        <v>499</v>
      </c>
      <c r="D139" s="104">
        <v>35</v>
      </c>
      <c r="E139" s="103" t="s">
        <v>67</v>
      </c>
      <c r="F139" s="104">
        <v>88</v>
      </c>
      <c r="G139" s="103" t="s">
        <v>120</v>
      </c>
      <c r="H139" s="179">
        <v>2</v>
      </c>
      <c r="I139" s="152"/>
      <c r="J139" s="153">
        <v>9678</v>
      </c>
      <c r="K139" s="153">
        <v>2837</v>
      </c>
      <c r="L139" s="153">
        <v>0</v>
      </c>
      <c r="M139" s="153">
        <v>937.65</v>
      </c>
      <c r="N139" s="153">
        <v>13452.65</v>
      </c>
      <c r="O139" s="152"/>
      <c r="P139" s="157">
        <v>2</v>
      </c>
      <c r="Q139" s="157">
        <v>0</v>
      </c>
      <c r="R139" s="155">
        <v>25030</v>
      </c>
      <c r="S139" s="155">
        <v>0</v>
      </c>
      <c r="T139" s="155">
        <v>0</v>
      </c>
      <c r="U139" s="155">
        <v>1876</v>
      </c>
      <c r="V139" s="112">
        <v>26906</v>
      </c>
      <c r="W139" s="156"/>
      <c r="X139" s="157">
        <v>0</v>
      </c>
      <c r="Y139" s="178">
        <v>0.09</v>
      </c>
      <c r="Z139" s="178">
        <v>7.5059296729763445E-3</v>
      </c>
      <c r="AA139" s="155">
        <v>0</v>
      </c>
      <c r="AB139" s="158"/>
      <c r="AC139" s="157">
        <v>0</v>
      </c>
      <c r="AD139" s="157">
        <v>0</v>
      </c>
      <c r="AE139" s="155">
        <v>0</v>
      </c>
      <c r="AF139" s="157">
        <v>0</v>
      </c>
      <c r="AG139" s="155">
        <v>0</v>
      </c>
      <c r="AH139" s="159"/>
    </row>
    <row r="140" spans="1:34" ht="12.6" customHeight="1" x14ac:dyDescent="0.25">
      <c r="A140" s="104">
        <v>428</v>
      </c>
      <c r="B140" s="102">
        <v>428035093</v>
      </c>
      <c r="C140" s="103" t="s">
        <v>499</v>
      </c>
      <c r="D140" s="104">
        <v>35</v>
      </c>
      <c r="E140" s="103" t="s">
        <v>67</v>
      </c>
      <c r="F140" s="104">
        <v>93</v>
      </c>
      <c r="G140" s="103" t="s">
        <v>125</v>
      </c>
      <c r="H140" s="179">
        <v>6</v>
      </c>
      <c r="I140" s="152"/>
      <c r="J140" s="153">
        <v>12765</v>
      </c>
      <c r="K140" s="153">
        <v>440</v>
      </c>
      <c r="L140" s="153">
        <v>0</v>
      </c>
      <c r="M140" s="153">
        <v>937.65</v>
      </c>
      <c r="N140" s="153">
        <v>14142.65</v>
      </c>
      <c r="O140" s="152"/>
      <c r="P140" s="157">
        <v>6</v>
      </c>
      <c r="Q140" s="157">
        <v>0</v>
      </c>
      <c r="R140" s="155">
        <v>79230</v>
      </c>
      <c r="S140" s="155">
        <v>0</v>
      </c>
      <c r="T140" s="155">
        <v>0</v>
      </c>
      <c r="U140" s="155">
        <v>5628</v>
      </c>
      <c r="V140" s="112">
        <v>84858</v>
      </c>
      <c r="W140" s="156"/>
      <c r="X140" s="157">
        <v>0</v>
      </c>
      <c r="Y140" s="178">
        <v>0.09</v>
      </c>
      <c r="Z140" s="178">
        <v>7.5403840807501968E-2</v>
      </c>
      <c r="AA140" s="155">
        <v>0</v>
      </c>
      <c r="AB140" s="158"/>
      <c r="AC140" s="157">
        <v>2</v>
      </c>
      <c r="AD140" s="157">
        <v>0</v>
      </c>
      <c r="AE140" s="155">
        <v>0</v>
      </c>
      <c r="AF140" s="157">
        <v>0</v>
      </c>
      <c r="AG140" s="155">
        <v>0</v>
      </c>
      <c r="AH140" s="159"/>
    </row>
    <row r="141" spans="1:34" ht="12.6" customHeight="1" x14ac:dyDescent="0.25">
      <c r="A141" s="104">
        <v>428</v>
      </c>
      <c r="B141" s="102">
        <v>428035099</v>
      </c>
      <c r="C141" s="103" t="s">
        <v>499</v>
      </c>
      <c r="D141" s="104">
        <v>35</v>
      </c>
      <c r="E141" s="103" t="s">
        <v>67</v>
      </c>
      <c r="F141" s="104">
        <v>99</v>
      </c>
      <c r="G141" s="103" t="s">
        <v>131</v>
      </c>
      <c r="H141" s="179">
        <v>1</v>
      </c>
      <c r="I141" s="152"/>
      <c r="J141" s="153">
        <v>10976.480733858516</v>
      </c>
      <c r="K141" s="153">
        <v>5880</v>
      </c>
      <c r="L141" s="153">
        <v>0</v>
      </c>
      <c r="M141" s="153">
        <v>937.65</v>
      </c>
      <c r="N141" s="153">
        <v>17794.130733858517</v>
      </c>
      <c r="O141" s="152"/>
      <c r="P141" s="157">
        <v>1</v>
      </c>
      <c r="Q141" s="157">
        <v>0</v>
      </c>
      <c r="R141" s="155">
        <v>16856</v>
      </c>
      <c r="S141" s="155">
        <v>0</v>
      </c>
      <c r="T141" s="155">
        <v>0</v>
      </c>
      <c r="U141" s="155">
        <v>938</v>
      </c>
      <c r="V141" s="112">
        <v>17794</v>
      </c>
      <c r="W141" s="156"/>
      <c r="X141" s="157">
        <v>0</v>
      </c>
      <c r="Y141" s="178">
        <v>0.09</v>
      </c>
      <c r="Z141" s="178">
        <v>4.1373943391606431E-2</v>
      </c>
      <c r="AA141" s="155">
        <v>0</v>
      </c>
      <c r="AB141" s="158"/>
      <c r="AC141" s="157">
        <v>0</v>
      </c>
      <c r="AD141" s="157">
        <v>0</v>
      </c>
      <c r="AE141" s="155">
        <v>0</v>
      </c>
      <c r="AF141" s="157">
        <v>0</v>
      </c>
      <c r="AG141" s="155">
        <v>0</v>
      </c>
      <c r="AH141" s="159"/>
    </row>
    <row r="142" spans="1:34" ht="12.6" customHeight="1" x14ac:dyDescent="0.25">
      <c r="A142" s="104">
        <v>428</v>
      </c>
      <c r="B142" s="102">
        <v>428035133</v>
      </c>
      <c r="C142" s="103" t="s">
        <v>499</v>
      </c>
      <c r="D142" s="104">
        <v>35</v>
      </c>
      <c r="E142" s="103" t="s">
        <v>67</v>
      </c>
      <c r="F142" s="104">
        <v>133</v>
      </c>
      <c r="G142" s="103" t="s">
        <v>165</v>
      </c>
      <c r="H142" s="179">
        <v>2</v>
      </c>
      <c r="I142" s="152"/>
      <c r="J142" s="153">
        <v>14466</v>
      </c>
      <c r="K142" s="153">
        <v>2860</v>
      </c>
      <c r="L142" s="153">
        <v>0</v>
      </c>
      <c r="M142" s="153">
        <v>937.65</v>
      </c>
      <c r="N142" s="153">
        <v>18263.650000000001</v>
      </c>
      <c r="O142" s="152"/>
      <c r="P142" s="157">
        <v>2</v>
      </c>
      <c r="Q142" s="157">
        <v>0</v>
      </c>
      <c r="R142" s="155">
        <v>34652</v>
      </c>
      <c r="S142" s="155">
        <v>0</v>
      </c>
      <c r="T142" s="155">
        <v>0</v>
      </c>
      <c r="U142" s="155">
        <v>1876</v>
      </c>
      <c r="V142" s="112">
        <v>36528</v>
      </c>
      <c r="W142" s="156"/>
      <c r="X142" s="157">
        <v>0</v>
      </c>
      <c r="Y142" s="178">
        <v>0.09</v>
      </c>
      <c r="Z142" s="178">
        <v>3.1594626033757463E-2</v>
      </c>
      <c r="AA142" s="155">
        <v>0</v>
      </c>
      <c r="AB142" s="158"/>
      <c r="AC142" s="157">
        <v>0</v>
      </c>
      <c r="AD142" s="157">
        <v>0</v>
      </c>
      <c r="AE142" s="155">
        <v>0</v>
      </c>
      <c r="AF142" s="157">
        <v>0</v>
      </c>
      <c r="AG142" s="155">
        <v>0</v>
      </c>
      <c r="AH142" s="159"/>
    </row>
    <row r="143" spans="1:34" ht="12.6" customHeight="1" x14ac:dyDescent="0.25">
      <c r="A143" s="104">
        <v>428</v>
      </c>
      <c r="B143" s="102">
        <v>428035163</v>
      </c>
      <c r="C143" s="103" t="s">
        <v>499</v>
      </c>
      <c r="D143" s="104">
        <v>35</v>
      </c>
      <c r="E143" s="103" t="s">
        <v>67</v>
      </c>
      <c r="F143" s="104">
        <v>163</v>
      </c>
      <c r="G143" s="103" t="s">
        <v>195</v>
      </c>
      <c r="H143" s="179">
        <v>10</v>
      </c>
      <c r="I143" s="152"/>
      <c r="J143" s="153">
        <v>10383</v>
      </c>
      <c r="K143" s="153">
        <v>0</v>
      </c>
      <c r="L143" s="153">
        <v>0</v>
      </c>
      <c r="M143" s="153">
        <v>937.65</v>
      </c>
      <c r="N143" s="153">
        <v>11320.65</v>
      </c>
      <c r="O143" s="152"/>
      <c r="P143" s="157">
        <v>10</v>
      </c>
      <c r="Q143" s="157">
        <v>0</v>
      </c>
      <c r="R143" s="155">
        <v>103830</v>
      </c>
      <c r="S143" s="155">
        <v>0</v>
      </c>
      <c r="T143" s="155">
        <v>0</v>
      </c>
      <c r="U143" s="155">
        <v>9380</v>
      </c>
      <c r="V143" s="112">
        <v>113210</v>
      </c>
      <c r="W143" s="156"/>
      <c r="X143" s="157">
        <v>0</v>
      </c>
      <c r="Y143" s="178">
        <v>0.09</v>
      </c>
      <c r="Z143" s="178">
        <v>9.7279927468082797E-2</v>
      </c>
      <c r="AA143" s="155">
        <v>0</v>
      </c>
      <c r="AB143" s="158"/>
      <c r="AC143" s="157">
        <v>4</v>
      </c>
      <c r="AD143" s="157">
        <v>1.3986232894549582</v>
      </c>
      <c r="AE143" s="155">
        <v>15832</v>
      </c>
      <c r="AF143" s="157">
        <v>0</v>
      </c>
      <c r="AG143" s="155">
        <v>0</v>
      </c>
      <c r="AH143" s="159"/>
    </row>
    <row r="144" spans="1:34" ht="12.6" customHeight="1" x14ac:dyDescent="0.25">
      <c r="A144" s="104">
        <v>428</v>
      </c>
      <c r="B144" s="102">
        <v>428035165</v>
      </c>
      <c r="C144" s="103" t="s">
        <v>499</v>
      </c>
      <c r="D144" s="104">
        <v>35</v>
      </c>
      <c r="E144" s="103" t="s">
        <v>67</v>
      </c>
      <c r="F144" s="104">
        <v>165</v>
      </c>
      <c r="G144" s="103" t="s">
        <v>197</v>
      </c>
      <c r="H144" s="179">
        <v>3</v>
      </c>
      <c r="I144" s="152"/>
      <c r="J144" s="153">
        <v>12176</v>
      </c>
      <c r="K144" s="153">
        <v>223</v>
      </c>
      <c r="L144" s="153">
        <v>0</v>
      </c>
      <c r="M144" s="153">
        <v>937.65</v>
      </c>
      <c r="N144" s="153">
        <v>13336.65</v>
      </c>
      <c r="O144" s="152"/>
      <c r="P144" s="157">
        <v>3</v>
      </c>
      <c r="Q144" s="157">
        <v>0</v>
      </c>
      <c r="R144" s="155">
        <v>37197</v>
      </c>
      <c r="S144" s="155">
        <v>0</v>
      </c>
      <c r="T144" s="155">
        <v>0</v>
      </c>
      <c r="U144" s="155">
        <v>2814</v>
      </c>
      <c r="V144" s="112">
        <v>40011</v>
      </c>
      <c r="W144" s="156"/>
      <c r="X144" s="157">
        <v>0</v>
      </c>
      <c r="Y144" s="178">
        <v>0.09</v>
      </c>
      <c r="Z144" s="178">
        <v>0.10085794544540803</v>
      </c>
      <c r="AA144" s="155">
        <v>0</v>
      </c>
      <c r="AB144" s="158"/>
      <c r="AC144" s="157">
        <v>1</v>
      </c>
      <c r="AD144" s="157">
        <v>7.5515786246671934E-2</v>
      </c>
      <c r="AE144" s="155">
        <v>1007</v>
      </c>
      <c r="AF144" s="157">
        <v>0</v>
      </c>
      <c r="AG144" s="155">
        <v>0</v>
      </c>
      <c r="AH144" s="159"/>
    </row>
    <row r="145" spans="1:34" ht="12.6" customHeight="1" x14ac:dyDescent="0.25">
      <c r="A145" s="104">
        <v>428</v>
      </c>
      <c r="B145" s="102">
        <v>428035189</v>
      </c>
      <c r="C145" s="103" t="s">
        <v>499</v>
      </c>
      <c r="D145" s="104">
        <v>35</v>
      </c>
      <c r="E145" s="103" t="s">
        <v>67</v>
      </c>
      <c r="F145" s="104">
        <v>189</v>
      </c>
      <c r="G145" s="103" t="s">
        <v>221</v>
      </c>
      <c r="H145" s="179">
        <v>1</v>
      </c>
      <c r="I145" s="152"/>
      <c r="J145" s="153">
        <v>9361</v>
      </c>
      <c r="K145" s="153">
        <v>3472</v>
      </c>
      <c r="L145" s="153">
        <v>0</v>
      </c>
      <c r="M145" s="153">
        <v>937.65</v>
      </c>
      <c r="N145" s="153">
        <v>13770.65</v>
      </c>
      <c r="O145" s="152"/>
      <c r="P145" s="157">
        <v>1</v>
      </c>
      <c r="Q145" s="157">
        <v>0</v>
      </c>
      <c r="R145" s="155">
        <v>12833</v>
      </c>
      <c r="S145" s="155">
        <v>0</v>
      </c>
      <c r="T145" s="155">
        <v>0</v>
      </c>
      <c r="U145" s="155">
        <v>938</v>
      </c>
      <c r="V145" s="112">
        <v>13771</v>
      </c>
      <c r="W145" s="156"/>
      <c r="X145" s="157">
        <v>0</v>
      </c>
      <c r="Y145" s="178">
        <v>0.09</v>
      </c>
      <c r="Z145" s="178">
        <v>1.1311118370931686E-3</v>
      </c>
      <c r="AA145" s="155">
        <v>0</v>
      </c>
      <c r="AB145" s="158"/>
      <c r="AC145" s="157">
        <v>0</v>
      </c>
      <c r="AD145" s="157">
        <v>0</v>
      </c>
      <c r="AE145" s="155">
        <v>0</v>
      </c>
      <c r="AF145" s="157">
        <v>0</v>
      </c>
      <c r="AG145" s="155">
        <v>0</v>
      </c>
      <c r="AH145" s="159"/>
    </row>
    <row r="146" spans="1:34" ht="12.6" customHeight="1" x14ac:dyDescent="0.25">
      <c r="A146" s="104">
        <v>428</v>
      </c>
      <c r="B146" s="102">
        <v>428035220</v>
      </c>
      <c r="C146" s="103" t="s">
        <v>499</v>
      </c>
      <c r="D146" s="104">
        <v>35</v>
      </c>
      <c r="E146" s="103" t="s">
        <v>67</v>
      </c>
      <c r="F146" s="104">
        <v>220</v>
      </c>
      <c r="G146" s="103" t="s">
        <v>252</v>
      </c>
      <c r="H146" s="179">
        <v>6</v>
      </c>
      <c r="I146" s="152"/>
      <c r="J146" s="153">
        <v>13275</v>
      </c>
      <c r="K146" s="153">
        <v>5692</v>
      </c>
      <c r="L146" s="153">
        <v>0</v>
      </c>
      <c r="M146" s="153">
        <v>937.65</v>
      </c>
      <c r="N146" s="153">
        <v>19904.650000000001</v>
      </c>
      <c r="O146" s="152"/>
      <c r="P146" s="157">
        <v>6</v>
      </c>
      <c r="Q146" s="157">
        <v>0</v>
      </c>
      <c r="R146" s="155">
        <v>113802</v>
      </c>
      <c r="S146" s="155">
        <v>0</v>
      </c>
      <c r="T146" s="155">
        <v>0</v>
      </c>
      <c r="U146" s="155">
        <v>5628</v>
      </c>
      <c r="V146" s="112">
        <v>119430</v>
      </c>
      <c r="W146" s="156"/>
      <c r="X146" s="157">
        <v>0</v>
      </c>
      <c r="Y146" s="178">
        <v>0.09</v>
      </c>
      <c r="Z146" s="178">
        <v>1.5441237271386972E-2</v>
      </c>
      <c r="AA146" s="155">
        <v>0</v>
      </c>
      <c r="AB146" s="158"/>
      <c r="AC146" s="157">
        <v>0</v>
      </c>
      <c r="AD146" s="157">
        <v>0</v>
      </c>
      <c r="AE146" s="155">
        <v>0</v>
      </c>
      <c r="AF146" s="157">
        <v>0</v>
      </c>
      <c r="AG146" s="155">
        <v>0</v>
      </c>
      <c r="AH146" s="159"/>
    </row>
    <row r="147" spans="1:34" ht="12.6" customHeight="1" x14ac:dyDescent="0.25">
      <c r="A147" s="104">
        <v>428</v>
      </c>
      <c r="B147" s="102">
        <v>428035243</v>
      </c>
      <c r="C147" s="103" t="s">
        <v>499</v>
      </c>
      <c r="D147" s="104">
        <v>35</v>
      </c>
      <c r="E147" s="103" t="s">
        <v>67</v>
      </c>
      <c r="F147" s="104">
        <v>243</v>
      </c>
      <c r="G147" s="103" t="s">
        <v>275</v>
      </c>
      <c r="H147" s="179">
        <v>5</v>
      </c>
      <c r="I147" s="152"/>
      <c r="J147" s="153">
        <v>13656</v>
      </c>
      <c r="K147" s="153">
        <v>2827</v>
      </c>
      <c r="L147" s="153">
        <v>0</v>
      </c>
      <c r="M147" s="153">
        <v>937.65</v>
      </c>
      <c r="N147" s="153">
        <v>17420.650000000001</v>
      </c>
      <c r="O147" s="152"/>
      <c r="P147" s="157">
        <v>5</v>
      </c>
      <c r="Q147" s="157">
        <v>0</v>
      </c>
      <c r="R147" s="155">
        <v>82415</v>
      </c>
      <c r="S147" s="155">
        <v>0</v>
      </c>
      <c r="T147" s="155">
        <v>0</v>
      </c>
      <c r="U147" s="155">
        <v>4690</v>
      </c>
      <c r="V147" s="112">
        <v>87105</v>
      </c>
      <c r="W147" s="156"/>
      <c r="X147" s="157">
        <v>0</v>
      </c>
      <c r="Y147" s="178">
        <v>0.09</v>
      </c>
      <c r="Z147" s="178">
        <v>5.107358279857626E-3</v>
      </c>
      <c r="AA147" s="155">
        <v>0</v>
      </c>
      <c r="AB147" s="158"/>
      <c r="AC147" s="157">
        <v>0</v>
      </c>
      <c r="AD147" s="157">
        <v>0</v>
      </c>
      <c r="AE147" s="155">
        <v>0</v>
      </c>
      <c r="AF147" s="157">
        <v>0</v>
      </c>
      <c r="AG147" s="155">
        <v>0</v>
      </c>
      <c r="AH147" s="159"/>
    </row>
    <row r="148" spans="1:34" ht="12.6" customHeight="1" x14ac:dyDescent="0.25">
      <c r="A148" s="104">
        <v>428</v>
      </c>
      <c r="B148" s="102">
        <v>428035244</v>
      </c>
      <c r="C148" s="103" t="s">
        <v>499</v>
      </c>
      <c r="D148" s="104">
        <v>35</v>
      </c>
      <c r="E148" s="103" t="s">
        <v>67</v>
      </c>
      <c r="F148" s="104">
        <v>244</v>
      </c>
      <c r="G148" s="103" t="s">
        <v>276</v>
      </c>
      <c r="H148" s="179">
        <v>14</v>
      </c>
      <c r="I148" s="152"/>
      <c r="J148" s="153">
        <v>11701</v>
      </c>
      <c r="K148" s="153">
        <v>4231</v>
      </c>
      <c r="L148" s="153">
        <v>0</v>
      </c>
      <c r="M148" s="153">
        <v>937.65</v>
      </c>
      <c r="N148" s="153">
        <v>16869.650000000001</v>
      </c>
      <c r="O148" s="152"/>
      <c r="P148" s="157">
        <v>14</v>
      </c>
      <c r="Q148" s="157">
        <v>0</v>
      </c>
      <c r="R148" s="155">
        <v>223048</v>
      </c>
      <c r="S148" s="155">
        <v>0</v>
      </c>
      <c r="T148" s="155">
        <v>0</v>
      </c>
      <c r="U148" s="155">
        <v>13126</v>
      </c>
      <c r="V148" s="112">
        <v>236174</v>
      </c>
      <c r="W148" s="156"/>
      <c r="X148" s="157">
        <v>0</v>
      </c>
      <c r="Y148" s="178">
        <v>0.09</v>
      </c>
      <c r="Z148" s="178">
        <v>0.119598061583465</v>
      </c>
      <c r="AA148" s="155">
        <v>0</v>
      </c>
      <c r="AB148" s="158"/>
      <c r="AC148" s="157">
        <v>6</v>
      </c>
      <c r="AD148" s="157">
        <v>4.0195482435228902</v>
      </c>
      <c r="AE148" s="155">
        <v>67806</v>
      </c>
      <c r="AF148" s="157">
        <v>0</v>
      </c>
      <c r="AG148" s="155">
        <v>0</v>
      </c>
      <c r="AH148" s="159"/>
    </row>
    <row r="149" spans="1:34" ht="12.6" customHeight="1" x14ac:dyDescent="0.25">
      <c r="A149" s="104">
        <v>428</v>
      </c>
      <c r="B149" s="102">
        <v>428035248</v>
      </c>
      <c r="C149" s="103" t="s">
        <v>499</v>
      </c>
      <c r="D149" s="104">
        <v>35</v>
      </c>
      <c r="E149" s="103" t="s">
        <v>67</v>
      </c>
      <c r="F149" s="104">
        <v>248</v>
      </c>
      <c r="G149" s="103" t="s">
        <v>280</v>
      </c>
      <c r="H149" s="179">
        <v>23</v>
      </c>
      <c r="I149" s="152"/>
      <c r="J149" s="153">
        <v>12364</v>
      </c>
      <c r="K149" s="153">
        <v>711</v>
      </c>
      <c r="L149" s="153">
        <v>0</v>
      </c>
      <c r="M149" s="153">
        <v>937.65</v>
      </c>
      <c r="N149" s="153">
        <v>14012.65</v>
      </c>
      <c r="O149" s="152"/>
      <c r="P149" s="157">
        <v>23</v>
      </c>
      <c r="Q149" s="157">
        <v>0</v>
      </c>
      <c r="R149" s="155">
        <v>300725</v>
      </c>
      <c r="S149" s="155">
        <v>0</v>
      </c>
      <c r="T149" s="155">
        <v>0</v>
      </c>
      <c r="U149" s="155">
        <v>21574</v>
      </c>
      <c r="V149" s="112">
        <v>322299</v>
      </c>
      <c r="W149" s="156"/>
      <c r="X149" s="157">
        <v>0</v>
      </c>
      <c r="Y149" s="178">
        <v>0.09</v>
      </c>
      <c r="Z149" s="178">
        <v>5.0565041450819942E-2</v>
      </c>
      <c r="AA149" s="155">
        <v>0</v>
      </c>
      <c r="AB149" s="158"/>
      <c r="AC149" s="157">
        <v>0</v>
      </c>
      <c r="AD149" s="157">
        <v>0</v>
      </c>
      <c r="AE149" s="155">
        <v>0</v>
      </c>
      <c r="AF149" s="157">
        <v>0</v>
      </c>
      <c r="AG149" s="155">
        <v>0</v>
      </c>
      <c r="AH149" s="159"/>
    </row>
    <row r="150" spans="1:34" ht="12.6" customHeight="1" x14ac:dyDescent="0.25">
      <c r="A150" s="104">
        <v>428</v>
      </c>
      <c r="B150" s="102">
        <v>428035262</v>
      </c>
      <c r="C150" s="103" t="s">
        <v>499</v>
      </c>
      <c r="D150" s="104">
        <v>35</v>
      </c>
      <c r="E150" s="103" t="s">
        <v>67</v>
      </c>
      <c r="F150" s="104">
        <v>262</v>
      </c>
      <c r="G150" s="103" t="s">
        <v>294</v>
      </c>
      <c r="H150" s="179">
        <v>2</v>
      </c>
      <c r="I150" s="152"/>
      <c r="J150" s="153">
        <v>11379.205712709654</v>
      </c>
      <c r="K150" s="153">
        <v>4227</v>
      </c>
      <c r="L150" s="153">
        <v>0</v>
      </c>
      <c r="M150" s="153">
        <v>937.65</v>
      </c>
      <c r="N150" s="153">
        <v>16543.855712709654</v>
      </c>
      <c r="O150" s="152"/>
      <c r="P150" s="157">
        <v>2</v>
      </c>
      <c r="Q150" s="157">
        <v>0</v>
      </c>
      <c r="R150" s="155">
        <v>31212</v>
      </c>
      <c r="S150" s="155">
        <v>0</v>
      </c>
      <c r="T150" s="155">
        <v>0</v>
      </c>
      <c r="U150" s="155">
        <v>1876</v>
      </c>
      <c r="V150" s="112">
        <v>33088</v>
      </c>
      <c r="W150" s="156"/>
      <c r="X150" s="157">
        <v>0</v>
      </c>
      <c r="Y150" s="178">
        <v>0.09</v>
      </c>
      <c r="Z150" s="178">
        <v>7.2023226007255373E-2</v>
      </c>
      <c r="AA150" s="155">
        <v>0</v>
      </c>
      <c r="AB150" s="158"/>
      <c r="AC150" s="157">
        <v>0</v>
      </c>
      <c r="AD150" s="157">
        <v>0</v>
      </c>
      <c r="AE150" s="155">
        <v>0</v>
      </c>
      <c r="AF150" s="157">
        <v>0</v>
      </c>
      <c r="AG150" s="155">
        <v>0</v>
      </c>
      <c r="AH150" s="159"/>
    </row>
    <row r="151" spans="1:34" ht="12.6" customHeight="1" x14ac:dyDescent="0.25">
      <c r="A151" s="104">
        <v>428</v>
      </c>
      <c r="B151" s="102">
        <v>428035274</v>
      </c>
      <c r="C151" s="103" t="s">
        <v>499</v>
      </c>
      <c r="D151" s="104">
        <v>35</v>
      </c>
      <c r="E151" s="103" t="s">
        <v>67</v>
      </c>
      <c r="F151" s="104">
        <v>274</v>
      </c>
      <c r="G151" s="103" t="s">
        <v>306</v>
      </c>
      <c r="H151" s="179">
        <v>1</v>
      </c>
      <c r="I151" s="152"/>
      <c r="J151" s="153">
        <v>13084.368871016801</v>
      </c>
      <c r="K151" s="153">
        <v>6051</v>
      </c>
      <c r="L151" s="153">
        <v>0</v>
      </c>
      <c r="M151" s="153">
        <v>937.65</v>
      </c>
      <c r="N151" s="153">
        <v>20073.0188710168</v>
      </c>
      <c r="O151" s="152"/>
      <c r="P151" s="157">
        <v>1</v>
      </c>
      <c r="Q151" s="157">
        <v>0</v>
      </c>
      <c r="R151" s="155">
        <v>19135</v>
      </c>
      <c r="S151" s="155">
        <v>0</v>
      </c>
      <c r="T151" s="155">
        <v>0</v>
      </c>
      <c r="U151" s="155">
        <v>938</v>
      </c>
      <c r="V151" s="112">
        <v>20073</v>
      </c>
      <c r="W151" s="156"/>
      <c r="X151" s="157">
        <v>0</v>
      </c>
      <c r="Y151" s="178">
        <v>0.09</v>
      </c>
      <c r="Z151" s="178">
        <v>7.2067021277626361E-2</v>
      </c>
      <c r="AA151" s="155">
        <v>0</v>
      </c>
      <c r="AB151" s="158"/>
      <c r="AC151" s="157">
        <v>0</v>
      </c>
      <c r="AD151" s="157">
        <v>0</v>
      </c>
      <c r="AE151" s="155">
        <v>0</v>
      </c>
      <c r="AF151" s="157">
        <v>0</v>
      </c>
      <c r="AG151" s="155">
        <v>0</v>
      </c>
      <c r="AH151" s="159"/>
    </row>
    <row r="152" spans="1:34" ht="12.6" customHeight="1" x14ac:dyDescent="0.25">
      <c r="A152" s="104">
        <v>428</v>
      </c>
      <c r="B152" s="102">
        <v>428035285</v>
      </c>
      <c r="C152" s="103" t="s">
        <v>499</v>
      </c>
      <c r="D152" s="104">
        <v>35</v>
      </c>
      <c r="E152" s="103" t="s">
        <v>67</v>
      </c>
      <c r="F152" s="104">
        <v>285</v>
      </c>
      <c r="G152" s="103" t="s">
        <v>317</v>
      </c>
      <c r="H152" s="179">
        <v>1</v>
      </c>
      <c r="I152" s="152"/>
      <c r="J152" s="153">
        <v>11688.430466808875</v>
      </c>
      <c r="K152" s="153">
        <v>3315</v>
      </c>
      <c r="L152" s="153">
        <v>0</v>
      </c>
      <c r="M152" s="153">
        <v>937.65</v>
      </c>
      <c r="N152" s="153">
        <v>15941.080466808875</v>
      </c>
      <c r="O152" s="152"/>
      <c r="P152" s="157">
        <v>1</v>
      </c>
      <c r="Q152" s="157">
        <v>0</v>
      </c>
      <c r="R152" s="155">
        <v>15003</v>
      </c>
      <c r="S152" s="155">
        <v>0</v>
      </c>
      <c r="T152" s="155">
        <v>0</v>
      </c>
      <c r="U152" s="155">
        <v>938</v>
      </c>
      <c r="V152" s="112">
        <v>15941</v>
      </c>
      <c r="W152" s="156"/>
      <c r="X152" s="157">
        <v>0</v>
      </c>
      <c r="Y152" s="178">
        <v>0.09</v>
      </c>
      <c r="Z152" s="178">
        <v>3.7068416528484464E-2</v>
      </c>
      <c r="AA152" s="155">
        <v>0</v>
      </c>
      <c r="AB152" s="158"/>
      <c r="AC152" s="157">
        <v>0</v>
      </c>
      <c r="AD152" s="157">
        <v>0</v>
      </c>
      <c r="AE152" s="155">
        <v>0</v>
      </c>
      <c r="AF152" s="157">
        <v>0</v>
      </c>
      <c r="AG152" s="155">
        <v>0</v>
      </c>
      <c r="AH152" s="159"/>
    </row>
    <row r="153" spans="1:34" ht="12.6" customHeight="1" x14ac:dyDescent="0.25">
      <c r="A153" s="104">
        <v>428</v>
      </c>
      <c r="B153" s="102">
        <v>428035293</v>
      </c>
      <c r="C153" s="103" t="s">
        <v>499</v>
      </c>
      <c r="D153" s="104">
        <v>35</v>
      </c>
      <c r="E153" s="103" t="s">
        <v>67</v>
      </c>
      <c r="F153" s="104">
        <v>293</v>
      </c>
      <c r="G153" s="103" t="s">
        <v>325</v>
      </c>
      <c r="H153" s="179">
        <v>5</v>
      </c>
      <c r="I153" s="152"/>
      <c r="J153" s="153">
        <v>12430.019406017627</v>
      </c>
      <c r="K153" s="153">
        <v>748</v>
      </c>
      <c r="L153" s="153">
        <v>0</v>
      </c>
      <c r="M153" s="153">
        <v>937.65</v>
      </c>
      <c r="N153" s="153">
        <v>14115.669406017627</v>
      </c>
      <c r="O153" s="152"/>
      <c r="P153" s="157">
        <v>5</v>
      </c>
      <c r="Q153" s="157">
        <v>0</v>
      </c>
      <c r="R153" s="155">
        <v>65890</v>
      </c>
      <c r="S153" s="155">
        <v>0</v>
      </c>
      <c r="T153" s="155">
        <v>0</v>
      </c>
      <c r="U153" s="155">
        <v>4690</v>
      </c>
      <c r="V153" s="112">
        <v>70580</v>
      </c>
      <c r="W153" s="156"/>
      <c r="X153" s="157">
        <v>0</v>
      </c>
      <c r="Y153" s="178">
        <v>0.09</v>
      </c>
      <c r="Z153" s="178">
        <v>7.9585403832054952E-3</v>
      </c>
      <c r="AA153" s="155">
        <v>0</v>
      </c>
      <c r="AB153" s="158"/>
      <c r="AC153" s="157">
        <v>0</v>
      </c>
      <c r="AD153" s="157">
        <v>0</v>
      </c>
      <c r="AE153" s="155">
        <v>0</v>
      </c>
      <c r="AF153" s="157">
        <v>0</v>
      </c>
      <c r="AG153" s="155">
        <v>0</v>
      </c>
      <c r="AH153" s="159"/>
    </row>
    <row r="154" spans="1:34" ht="12.6" customHeight="1" x14ac:dyDescent="0.25">
      <c r="A154" s="104">
        <v>428</v>
      </c>
      <c r="B154" s="102">
        <v>428035305</v>
      </c>
      <c r="C154" s="103" t="s">
        <v>499</v>
      </c>
      <c r="D154" s="104">
        <v>35</v>
      </c>
      <c r="E154" s="103" t="s">
        <v>67</v>
      </c>
      <c r="F154" s="104">
        <v>305</v>
      </c>
      <c r="G154" s="103" t="s">
        <v>337</v>
      </c>
      <c r="H154" s="179">
        <v>1</v>
      </c>
      <c r="I154" s="152"/>
      <c r="J154" s="153">
        <v>10864.468084310676</v>
      </c>
      <c r="K154" s="153">
        <v>4011</v>
      </c>
      <c r="L154" s="153">
        <v>0</v>
      </c>
      <c r="M154" s="153">
        <v>937.65</v>
      </c>
      <c r="N154" s="153">
        <v>15813.118084310676</v>
      </c>
      <c r="O154" s="152"/>
      <c r="P154" s="157">
        <v>1</v>
      </c>
      <c r="Q154" s="157">
        <v>0</v>
      </c>
      <c r="R154" s="155">
        <v>14875</v>
      </c>
      <c r="S154" s="155">
        <v>0</v>
      </c>
      <c r="T154" s="155">
        <v>0</v>
      </c>
      <c r="U154" s="155">
        <v>938</v>
      </c>
      <c r="V154" s="112">
        <v>15813</v>
      </c>
      <c r="W154" s="156"/>
      <c r="X154" s="157">
        <v>0</v>
      </c>
      <c r="Y154" s="178">
        <v>0.09</v>
      </c>
      <c r="Z154" s="178">
        <v>1.6988767454964474E-2</v>
      </c>
      <c r="AA154" s="155">
        <v>0</v>
      </c>
      <c r="AB154" s="158"/>
      <c r="AC154" s="157">
        <v>0</v>
      </c>
      <c r="AD154" s="157">
        <v>0</v>
      </c>
      <c r="AE154" s="155">
        <v>0</v>
      </c>
      <c r="AF154" s="157">
        <v>0</v>
      </c>
      <c r="AG154" s="155">
        <v>0</v>
      </c>
      <c r="AH154" s="159"/>
    </row>
    <row r="155" spans="1:34" ht="12.6" customHeight="1" x14ac:dyDescent="0.25">
      <c r="A155" s="104">
        <v>428</v>
      </c>
      <c r="B155" s="102">
        <v>428035307</v>
      </c>
      <c r="C155" s="103" t="s">
        <v>499</v>
      </c>
      <c r="D155" s="104">
        <v>35</v>
      </c>
      <c r="E155" s="103" t="s">
        <v>67</v>
      </c>
      <c r="F155" s="104">
        <v>307</v>
      </c>
      <c r="G155" s="103" t="s">
        <v>339</v>
      </c>
      <c r="H155" s="179">
        <v>3</v>
      </c>
      <c r="I155" s="152"/>
      <c r="J155" s="153">
        <v>10709.427148722187</v>
      </c>
      <c r="K155" s="153">
        <v>4506</v>
      </c>
      <c r="L155" s="153">
        <v>0</v>
      </c>
      <c r="M155" s="153">
        <v>937.65</v>
      </c>
      <c r="N155" s="153">
        <v>16153.077148722186</v>
      </c>
      <c r="O155" s="152"/>
      <c r="P155" s="157">
        <v>3</v>
      </c>
      <c r="Q155" s="157">
        <v>0</v>
      </c>
      <c r="R155" s="155">
        <v>45645</v>
      </c>
      <c r="S155" s="155">
        <v>0</v>
      </c>
      <c r="T155" s="155">
        <v>0</v>
      </c>
      <c r="U155" s="155">
        <v>2814</v>
      </c>
      <c r="V155" s="112">
        <v>48459</v>
      </c>
      <c r="W155" s="156"/>
      <c r="X155" s="157">
        <v>0</v>
      </c>
      <c r="Y155" s="178">
        <v>0.09</v>
      </c>
      <c r="Z155" s="178">
        <v>1.1612312634068969E-2</v>
      </c>
      <c r="AA155" s="155">
        <v>0</v>
      </c>
      <c r="AB155" s="158"/>
      <c r="AC155" s="157">
        <v>0</v>
      </c>
      <c r="AD155" s="157">
        <v>0</v>
      </c>
      <c r="AE155" s="155">
        <v>0</v>
      </c>
      <c r="AF155" s="157">
        <v>0</v>
      </c>
      <c r="AG155" s="155">
        <v>0</v>
      </c>
      <c r="AH155" s="159"/>
    </row>
    <row r="156" spans="1:34" ht="12.6" customHeight="1" x14ac:dyDescent="0.25">
      <c r="A156" s="104">
        <v>428</v>
      </c>
      <c r="B156" s="102">
        <v>428035336</v>
      </c>
      <c r="C156" s="103" t="s">
        <v>499</v>
      </c>
      <c r="D156" s="104">
        <v>35</v>
      </c>
      <c r="E156" s="103" t="s">
        <v>67</v>
      </c>
      <c r="F156" s="104">
        <v>336</v>
      </c>
      <c r="G156" s="103" t="s">
        <v>368</v>
      </c>
      <c r="H156" s="179">
        <v>2</v>
      </c>
      <c r="I156" s="152"/>
      <c r="J156" s="153">
        <v>9678</v>
      </c>
      <c r="K156" s="153">
        <v>2558</v>
      </c>
      <c r="L156" s="153">
        <v>0</v>
      </c>
      <c r="M156" s="153">
        <v>937.65</v>
      </c>
      <c r="N156" s="153">
        <v>13173.65</v>
      </c>
      <c r="O156" s="152"/>
      <c r="P156" s="157">
        <v>2</v>
      </c>
      <c r="Q156" s="157">
        <v>0</v>
      </c>
      <c r="R156" s="155">
        <v>24472</v>
      </c>
      <c r="S156" s="155">
        <v>0</v>
      </c>
      <c r="T156" s="155">
        <v>0</v>
      </c>
      <c r="U156" s="155">
        <v>1876</v>
      </c>
      <c r="V156" s="112">
        <v>26348</v>
      </c>
      <c r="W156" s="156"/>
      <c r="X156" s="157">
        <v>0</v>
      </c>
      <c r="Y156" s="178">
        <v>0.09</v>
      </c>
      <c r="Z156" s="178">
        <v>4.2556047363643684E-2</v>
      </c>
      <c r="AA156" s="155">
        <v>0</v>
      </c>
      <c r="AB156" s="158"/>
      <c r="AC156" s="157">
        <v>0</v>
      </c>
      <c r="AD156" s="157">
        <v>0</v>
      </c>
      <c r="AE156" s="155">
        <v>0</v>
      </c>
      <c r="AF156" s="157">
        <v>0</v>
      </c>
      <c r="AG156" s="155">
        <v>0</v>
      </c>
      <c r="AH156" s="159"/>
    </row>
    <row r="157" spans="1:34" ht="12.6" customHeight="1" x14ac:dyDescent="0.25">
      <c r="A157" s="104">
        <v>428</v>
      </c>
      <c r="B157" s="102">
        <v>428035346</v>
      </c>
      <c r="C157" s="103" t="s">
        <v>499</v>
      </c>
      <c r="D157" s="104">
        <v>35</v>
      </c>
      <c r="E157" s="103" t="s">
        <v>67</v>
      </c>
      <c r="F157" s="104">
        <v>346</v>
      </c>
      <c r="G157" s="103" t="s">
        <v>378</v>
      </c>
      <c r="H157" s="179">
        <v>8</v>
      </c>
      <c r="I157" s="152"/>
      <c r="J157" s="153">
        <v>13803</v>
      </c>
      <c r="K157" s="153">
        <v>1458</v>
      </c>
      <c r="L157" s="153">
        <v>0</v>
      </c>
      <c r="M157" s="153">
        <v>937.65</v>
      </c>
      <c r="N157" s="153">
        <v>16198.65</v>
      </c>
      <c r="O157" s="152"/>
      <c r="P157" s="157">
        <v>8</v>
      </c>
      <c r="Q157" s="157">
        <v>0</v>
      </c>
      <c r="R157" s="155">
        <v>122088</v>
      </c>
      <c r="S157" s="155">
        <v>0</v>
      </c>
      <c r="T157" s="155">
        <v>0</v>
      </c>
      <c r="U157" s="155">
        <v>7504</v>
      </c>
      <c r="V157" s="112">
        <v>129592</v>
      </c>
      <c r="W157" s="156"/>
      <c r="X157" s="157">
        <v>0</v>
      </c>
      <c r="Y157" s="178">
        <v>0.09</v>
      </c>
      <c r="Z157" s="178">
        <v>1.2504619763641452E-2</v>
      </c>
      <c r="AA157" s="155">
        <v>0</v>
      </c>
      <c r="AB157" s="158"/>
      <c r="AC157" s="157">
        <v>0</v>
      </c>
      <c r="AD157" s="157">
        <v>0</v>
      </c>
      <c r="AE157" s="155">
        <v>0</v>
      </c>
      <c r="AF157" s="157">
        <v>0</v>
      </c>
      <c r="AG157" s="155">
        <v>0</v>
      </c>
      <c r="AH157" s="159"/>
    </row>
    <row r="158" spans="1:34" ht="12.6" customHeight="1" x14ac:dyDescent="0.25">
      <c r="A158" s="104">
        <v>429</v>
      </c>
      <c r="B158" s="102">
        <v>429163030</v>
      </c>
      <c r="C158" s="103" t="s">
        <v>500</v>
      </c>
      <c r="D158" s="104">
        <v>163</v>
      </c>
      <c r="E158" s="103" t="s">
        <v>195</v>
      </c>
      <c r="F158" s="104">
        <v>30</v>
      </c>
      <c r="G158" s="103" t="s">
        <v>62</v>
      </c>
      <c r="H158" s="179">
        <v>6</v>
      </c>
      <c r="I158" s="152"/>
      <c r="J158" s="153">
        <v>14134</v>
      </c>
      <c r="K158" s="153">
        <v>3762</v>
      </c>
      <c r="L158" s="153">
        <v>0</v>
      </c>
      <c r="M158" s="153">
        <v>937.65</v>
      </c>
      <c r="N158" s="153">
        <v>18833.650000000001</v>
      </c>
      <c r="O158" s="152"/>
      <c r="P158" s="157">
        <v>6</v>
      </c>
      <c r="Q158" s="157">
        <v>0</v>
      </c>
      <c r="R158" s="155">
        <v>106302</v>
      </c>
      <c r="S158" s="155">
        <v>0</v>
      </c>
      <c r="T158" s="155">
        <v>0</v>
      </c>
      <c r="U158" s="155">
        <v>5568</v>
      </c>
      <c r="V158" s="112">
        <v>111870</v>
      </c>
      <c r="W158" s="156"/>
      <c r="X158" s="157">
        <v>5.9925093632958795E-2</v>
      </c>
      <c r="Y158" s="178">
        <v>0.09</v>
      </c>
      <c r="Z158" s="178">
        <v>2.6479090673251354E-3</v>
      </c>
      <c r="AA158" s="155">
        <v>0</v>
      </c>
      <c r="AB158" s="158"/>
      <c r="AC158" s="157">
        <v>1</v>
      </c>
      <c r="AD158" s="157">
        <v>0</v>
      </c>
      <c r="AE158" s="155">
        <v>0</v>
      </c>
      <c r="AF158" s="157">
        <v>0</v>
      </c>
      <c r="AG158" s="155">
        <v>0</v>
      </c>
      <c r="AH158" s="159"/>
    </row>
    <row r="159" spans="1:34" ht="12.6" customHeight="1" x14ac:dyDescent="0.25">
      <c r="A159" s="104">
        <v>429</v>
      </c>
      <c r="B159" s="102">
        <v>429163035</v>
      </c>
      <c r="C159" s="103" t="s">
        <v>500</v>
      </c>
      <c r="D159" s="104">
        <v>163</v>
      </c>
      <c r="E159" s="103" t="s">
        <v>195</v>
      </c>
      <c r="F159" s="104">
        <v>35</v>
      </c>
      <c r="G159" s="103" t="s">
        <v>67</v>
      </c>
      <c r="H159" s="179">
        <v>1</v>
      </c>
      <c r="I159" s="152"/>
      <c r="J159" s="153">
        <v>15145</v>
      </c>
      <c r="K159" s="153">
        <v>5189</v>
      </c>
      <c r="L159" s="153">
        <v>0</v>
      </c>
      <c r="M159" s="153">
        <v>937.65</v>
      </c>
      <c r="N159" s="153">
        <v>21271.65</v>
      </c>
      <c r="O159" s="152"/>
      <c r="P159" s="157">
        <v>1</v>
      </c>
      <c r="Q159" s="157">
        <v>0</v>
      </c>
      <c r="R159" s="155">
        <v>20131</v>
      </c>
      <c r="S159" s="155">
        <v>0</v>
      </c>
      <c r="T159" s="155">
        <v>0</v>
      </c>
      <c r="U159" s="155">
        <v>928</v>
      </c>
      <c r="V159" s="112">
        <v>21059</v>
      </c>
      <c r="W159" s="156"/>
      <c r="X159" s="157">
        <v>9.9875156054931337E-3</v>
      </c>
      <c r="Y159" s="178">
        <v>0.09</v>
      </c>
      <c r="Z159" s="178">
        <v>0.15535199624359353</v>
      </c>
      <c r="AA159" s="155">
        <v>0</v>
      </c>
      <c r="AB159" s="158"/>
      <c r="AC159" s="157">
        <v>0</v>
      </c>
      <c r="AD159" s="157">
        <v>0</v>
      </c>
      <c r="AE159" s="155">
        <v>0</v>
      </c>
      <c r="AF159" s="157">
        <v>0</v>
      </c>
      <c r="AG159" s="155">
        <v>0</v>
      </c>
      <c r="AH159" s="159"/>
    </row>
    <row r="160" spans="1:34" ht="12.6" customHeight="1" x14ac:dyDescent="0.25">
      <c r="A160" s="104">
        <v>429</v>
      </c>
      <c r="B160" s="102">
        <v>429163057</v>
      </c>
      <c r="C160" s="103" t="s">
        <v>500</v>
      </c>
      <c r="D160" s="104">
        <v>163</v>
      </c>
      <c r="E160" s="103" t="s">
        <v>195</v>
      </c>
      <c r="F160" s="104">
        <v>57</v>
      </c>
      <c r="G160" s="103" t="s">
        <v>89</v>
      </c>
      <c r="H160" s="179">
        <v>1</v>
      </c>
      <c r="I160" s="152"/>
      <c r="J160" s="153">
        <v>15755</v>
      </c>
      <c r="K160" s="153">
        <v>440</v>
      </c>
      <c r="L160" s="153">
        <v>0</v>
      </c>
      <c r="M160" s="153">
        <v>937.65</v>
      </c>
      <c r="N160" s="153">
        <v>17132.650000000001</v>
      </c>
      <c r="O160" s="152"/>
      <c r="P160" s="157">
        <v>1</v>
      </c>
      <c r="Q160" s="157">
        <v>0</v>
      </c>
      <c r="R160" s="155">
        <v>16033</v>
      </c>
      <c r="S160" s="155">
        <v>0</v>
      </c>
      <c r="T160" s="155">
        <v>0</v>
      </c>
      <c r="U160" s="155">
        <v>928</v>
      </c>
      <c r="V160" s="112">
        <v>16961</v>
      </c>
      <c r="W160" s="156"/>
      <c r="X160" s="157">
        <v>9.9875156054931337E-3</v>
      </c>
      <c r="Y160" s="178">
        <v>0.09</v>
      </c>
      <c r="Z160" s="178">
        <v>0.13358419508453406</v>
      </c>
      <c r="AA160" s="155">
        <v>0</v>
      </c>
      <c r="AB160" s="158"/>
      <c r="AC160" s="157">
        <v>0</v>
      </c>
      <c r="AD160" s="157">
        <v>0</v>
      </c>
      <c r="AE160" s="155">
        <v>0</v>
      </c>
      <c r="AF160" s="157">
        <v>0</v>
      </c>
      <c r="AG160" s="155">
        <v>0</v>
      </c>
      <c r="AH160" s="159"/>
    </row>
    <row r="161" spans="1:34" ht="12.6" customHeight="1" x14ac:dyDescent="0.25">
      <c r="A161" s="104">
        <v>429</v>
      </c>
      <c r="B161" s="102">
        <v>429163163</v>
      </c>
      <c r="C161" s="103" t="s">
        <v>500</v>
      </c>
      <c r="D161" s="104">
        <v>163</v>
      </c>
      <c r="E161" s="103" t="s">
        <v>195</v>
      </c>
      <c r="F161" s="104">
        <v>163</v>
      </c>
      <c r="G161" s="103" t="s">
        <v>195</v>
      </c>
      <c r="H161" s="179">
        <v>1548</v>
      </c>
      <c r="I161" s="152"/>
      <c r="J161" s="153">
        <v>12681</v>
      </c>
      <c r="K161" s="153">
        <v>0</v>
      </c>
      <c r="L161" s="153">
        <v>1405</v>
      </c>
      <c r="M161" s="153">
        <v>937.65</v>
      </c>
      <c r="N161" s="153">
        <v>15023.65</v>
      </c>
      <c r="O161" s="152"/>
      <c r="P161" s="157">
        <v>1548</v>
      </c>
      <c r="Q161" s="157">
        <v>0</v>
      </c>
      <c r="R161" s="155">
        <v>19433592</v>
      </c>
      <c r="S161" s="155">
        <v>0</v>
      </c>
      <c r="T161" s="155">
        <v>0</v>
      </c>
      <c r="U161" s="155">
        <v>1436851</v>
      </c>
      <c r="V161" s="112">
        <v>20870443</v>
      </c>
      <c r="W161" s="156"/>
      <c r="X161" s="157">
        <v>15.460674157303391</v>
      </c>
      <c r="Y161" s="178">
        <v>0.09</v>
      </c>
      <c r="Z161" s="178">
        <v>9.7279927468082797E-2</v>
      </c>
      <c r="AA161" s="155">
        <v>0</v>
      </c>
      <c r="AB161" s="158"/>
      <c r="AC161" s="157">
        <v>307</v>
      </c>
      <c r="AD161" s="157">
        <v>106.27223422006867</v>
      </c>
      <c r="AE161" s="155">
        <v>1447505</v>
      </c>
      <c r="AF161" s="157">
        <v>0</v>
      </c>
      <c r="AG161" s="155">
        <v>0</v>
      </c>
      <c r="AH161" s="159"/>
    </row>
    <row r="162" spans="1:34" ht="12.6" customHeight="1" x14ac:dyDescent="0.25">
      <c r="A162" s="104">
        <v>429</v>
      </c>
      <c r="B162" s="102">
        <v>429163164</v>
      </c>
      <c r="C162" s="103" t="s">
        <v>500</v>
      </c>
      <c r="D162" s="104">
        <v>163</v>
      </c>
      <c r="E162" s="103" t="s">
        <v>195</v>
      </c>
      <c r="F162" s="104">
        <v>164</v>
      </c>
      <c r="G162" s="103" t="s">
        <v>196</v>
      </c>
      <c r="H162" s="179">
        <v>1</v>
      </c>
      <c r="I162" s="152"/>
      <c r="J162" s="153">
        <v>15145</v>
      </c>
      <c r="K162" s="153">
        <v>6941</v>
      </c>
      <c r="L162" s="153">
        <v>0</v>
      </c>
      <c r="M162" s="153">
        <v>937.65</v>
      </c>
      <c r="N162" s="153">
        <v>23023.65</v>
      </c>
      <c r="O162" s="152"/>
      <c r="P162" s="157">
        <v>1</v>
      </c>
      <c r="Q162" s="157">
        <v>0</v>
      </c>
      <c r="R162" s="155">
        <v>21865</v>
      </c>
      <c r="S162" s="155">
        <v>0</v>
      </c>
      <c r="T162" s="155">
        <v>0</v>
      </c>
      <c r="U162" s="155">
        <v>928</v>
      </c>
      <c r="V162" s="112">
        <v>22793</v>
      </c>
      <c r="W162" s="156"/>
      <c r="X162" s="157">
        <v>9.9875156054931337E-3</v>
      </c>
      <c r="Y162" s="178">
        <v>0.09</v>
      </c>
      <c r="Z162" s="178">
        <v>2.2633634195595273E-3</v>
      </c>
      <c r="AA162" s="155">
        <v>0</v>
      </c>
      <c r="AB162" s="158"/>
      <c r="AC162" s="157">
        <v>0</v>
      </c>
      <c r="AD162" s="157">
        <v>0</v>
      </c>
      <c r="AE162" s="155">
        <v>0</v>
      </c>
      <c r="AF162" s="157">
        <v>0</v>
      </c>
      <c r="AG162" s="155">
        <v>0</v>
      </c>
      <c r="AH162" s="159"/>
    </row>
    <row r="163" spans="1:34" ht="12.6" customHeight="1" x14ac:dyDescent="0.25">
      <c r="A163" s="104">
        <v>429</v>
      </c>
      <c r="B163" s="102">
        <v>429163165</v>
      </c>
      <c r="C163" s="103" t="s">
        <v>500</v>
      </c>
      <c r="D163" s="104">
        <v>163</v>
      </c>
      <c r="E163" s="103" t="s">
        <v>195</v>
      </c>
      <c r="F163" s="104">
        <v>165</v>
      </c>
      <c r="G163" s="103" t="s">
        <v>197</v>
      </c>
      <c r="H163" s="179">
        <v>2</v>
      </c>
      <c r="I163" s="152"/>
      <c r="J163" s="153">
        <v>12758.148772361686</v>
      </c>
      <c r="K163" s="153">
        <v>234</v>
      </c>
      <c r="L163" s="153">
        <v>0</v>
      </c>
      <c r="M163" s="153">
        <v>937.65</v>
      </c>
      <c r="N163" s="153">
        <v>13929.798772361686</v>
      </c>
      <c r="O163" s="152"/>
      <c r="P163" s="157">
        <v>2</v>
      </c>
      <c r="Q163" s="157">
        <v>0</v>
      </c>
      <c r="R163" s="155">
        <v>25724</v>
      </c>
      <c r="S163" s="155">
        <v>0</v>
      </c>
      <c r="T163" s="155">
        <v>0</v>
      </c>
      <c r="U163" s="155">
        <v>1856</v>
      </c>
      <c r="V163" s="112">
        <v>27580</v>
      </c>
      <c r="W163" s="156"/>
      <c r="X163" s="157">
        <v>1.9975031210986267E-2</v>
      </c>
      <c r="Y163" s="178">
        <v>0.09</v>
      </c>
      <c r="Z163" s="178">
        <v>0.10085794544540803</v>
      </c>
      <c r="AA163" s="155">
        <v>0</v>
      </c>
      <c r="AB163" s="158"/>
      <c r="AC163" s="157">
        <v>0</v>
      </c>
      <c r="AD163" s="157">
        <v>0</v>
      </c>
      <c r="AE163" s="155">
        <v>0</v>
      </c>
      <c r="AF163" s="157">
        <v>0</v>
      </c>
      <c r="AG163" s="155">
        <v>0</v>
      </c>
      <c r="AH163" s="159"/>
    </row>
    <row r="164" spans="1:34" ht="12.6" customHeight="1" x14ac:dyDescent="0.25">
      <c r="A164" s="104">
        <v>429</v>
      </c>
      <c r="B164" s="102">
        <v>429163168</v>
      </c>
      <c r="C164" s="103" t="s">
        <v>500</v>
      </c>
      <c r="D164" s="104">
        <v>163</v>
      </c>
      <c r="E164" s="103" t="s">
        <v>195</v>
      </c>
      <c r="F164" s="104">
        <v>168</v>
      </c>
      <c r="G164" s="103" t="s">
        <v>200</v>
      </c>
      <c r="H164" s="179">
        <v>1</v>
      </c>
      <c r="I164" s="152"/>
      <c r="J164" s="153">
        <v>10556</v>
      </c>
      <c r="K164" s="153">
        <v>5613</v>
      </c>
      <c r="L164" s="153">
        <v>0</v>
      </c>
      <c r="M164" s="153">
        <v>937.65</v>
      </c>
      <c r="N164" s="153">
        <v>17106.650000000001</v>
      </c>
      <c r="O164" s="152"/>
      <c r="P164" s="157">
        <v>1</v>
      </c>
      <c r="Q164" s="157">
        <v>0</v>
      </c>
      <c r="R164" s="155">
        <v>16008</v>
      </c>
      <c r="S164" s="155">
        <v>0</v>
      </c>
      <c r="T164" s="155">
        <v>0</v>
      </c>
      <c r="U164" s="155">
        <v>928</v>
      </c>
      <c r="V164" s="112">
        <v>16936</v>
      </c>
      <c r="W164" s="156"/>
      <c r="X164" s="157">
        <v>9.9875156054931337E-3</v>
      </c>
      <c r="Y164" s="178">
        <v>0.09</v>
      </c>
      <c r="Z164" s="178">
        <v>3.4054916793111768E-2</v>
      </c>
      <c r="AA164" s="155">
        <v>0</v>
      </c>
      <c r="AB164" s="158"/>
      <c r="AC164" s="157">
        <v>0</v>
      </c>
      <c r="AD164" s="157">
        <v>0</v>
      </c>
      <c r="AE164" s="155">
        <v>0</v>
      </c>
      <c r="AF164" s="157">
        <v>0</v>
      </c>
      <c r="AG164" s="155">
        <v>0</v>
      </c>
      <c r="AH164" s="159"/>
    </row>
    <row r="165" spans="1:34" ht="12.6" customHeight="1" x14ac:dyDescent="0.25">
      <c r="A165" s="104">
        <v>429</v>
      </c>
      <c r="B165" s="102">
        <v>429163181</v>
      </c>
      <c r="C165" s="103" t="s">
        <v>500</v>
      </c>
      <c r="D165" s="104">
        <v>163</v>
      </c>
      <c r="E165" s="103" t="s">
        <v>195</v>
      </c>
      <c r="F165" s="104">
        <v>181</v>
      </c>
      <c r="G165" s="103" t="s">
        <v>213</v>
      </c>
      <c r="H165" s="179">
        <v>3</v>
      </c>
      <c r="I165" s="152"/>
      <c r="J165" s="153">
        <v>12072.515470674136</v>
      </c>
      <c r="K165" s="153">
        <v>500</v>
      </c>
      <c r="L165" s="153">
        <v>0</v>
      </c>
      <c r="M165" s="153">
        <v>937.65</v>
      </c>
      <c r="N165" s="153">
        <v>13510.165470674136</v>
      </c>
      <c r="O165" s="152"/>
      <c r="P165" s="157">
        <v>3</v>
      </c>
      <c r="Q165" s="157">
        <v>0</v>
      </c>
      <c r="R165" s="155">
        <v>37341</v>
      </c>
      <c r="S165" s="155">
        <v>0</v>
      </c>
      <c r="T165" s="155">
        <v>0</v>
      </c>
      <c r="U165" s="155">
        <v>2784</v>
      </c>
      <c r="V165" s="112">
        <v>40125</v>
      </c>
      <c r="W165" s="156"/>
      <c r="X165" s="157">
        <v>2.9962546816479401E-2</v>
      </c>
      <c r="Y165" s="178">
        <v>0.09</v>
      </c>
      <c r="Z165" s="178">
        <v>1.7769329049204179E-2</v>
      </c>
      <c r="AA165" s="155">
        <v>0</v>
      </c>
      <c r="AB165" s="158"/>
      <c r="AC165" s="157">
        <v>0</v>
      </c>
      <c r="AD165" s="157">
        <v>0</v>
      </c>
      <c r="AE165" s="155">
        <v>0</v>
      </c>
      <c r="AF165" s="157">
        <v>0</v>
      </c>
      <c r="AG165" s="155">
        <v>0</v>
      </c>
      <c r="AH165" s="159"/>
    </row>
    <row r="166" spans="1:34" ht="12.6" customHeight="1" x14ac:dyDescent="0.25">
      <c r="A166" s="104">
        <v>429</v>
      </c>
      <c r="B166" s="102">
        <v>429163229</v>
      </c>
      <c r="C166" s="103" t="s">
        <v>500</v>
      </c>
      <c r="D166" s="104">
        <v>163</v>
      </c>
      <c r="E166" s="103" t="s">
        <v>195</v>
      </c>
      <c r="F166" s="104">
        <v>229</v>
      </c>
      <c r="G166" s="103" t="s">
        <v>261</v>
      </c>
      <c r="H166" s="179">
        <v>11</v>
      </c>
      <c r="I166" s="152"/>
      <c r="J166" s="153">
        <v>13144</v>
      </c>
      <c r="K166" s="153">
        <v>2148</v>
      </c>
      <c r="L166" s="153">
        <v>0</v>
      </c>
      <c r="M166" s="153">
        <v>937.65</v>
      </c>
      <c r="N166" s="153">
        <v>16229.65</v>
      </c>
      <c r="O166" s="152"/>
      <c r="P166" s="157">
        <v>11</v>
      </c>
      <c r="Q166" s="157">
        <v>0</v>
      </c>
      <c r="R166" s="155">
        <v>166529</v>
      </c>
      <c r="S166" s="155">
        <v>0</v>
      </c>
      <c r="T166" s="155">
        <v>0</v>
      </c>
      <c r="U166" s="155">
        <v>10208</v>
      </c>
      <c r="V166" s="112">
        <v>176737</v>
      </c>
      <c r="W166" s="156"/>
      <c r="X166" s="157">
        <v>0.10986267166042445</v>
      </c>
      <c r="Y166" s="178">
        <v>0.09</v>
      </c>
      <c r="Z166" s="178">
        <v>9.9476018153705648E-3</v>
      </c>
      <c r="AA166" s="155">
        <v>0</v>
      </c>
      <c r="AB166" s="158"/>
      <c r="AC166" s="157">
        <v>1</v>
      </c>
      <c r="AD166" s="157">
        <v>0</v>
      </c>
      <c r="AE166" s="155">
        <v>0</v>
      </c>
      <c r="AF166" s="157">
        <v>0</v>
      </c>
      <c r="AG166" s="155">
        <v>0</v>
      </c>
      <c r="AH166" s="159"/>
    </row>
    <row r="167" spans="1:34" ht="12.6" customHeight="1" x14ac:dyDescent="0.25">
      <c r="A167" s="104">
        <v>429</v>
      </c>
      <c r="B167" s="102">
        <v>429163248</v>
      </c>
      <c r="C167" s="103" t="s">
        <v>500</v>
      </c>
      <c r="D167" s="104">
        <v>163</v>
      </c>
      <c r="E167" s="103" t="s">
        <v>195</v>
      </c>
      <c r="F167" s="104">
        <v>248</v>
      </c>
      <c r="G167" s="103" t="s">
        <v>280</v>
      </c>
      <c r="H167" s="179">
        <v>5</v>
      </c>
      <c r="I167" s="152"/>
      <c r="J167" s="153">
        <v>11793</v>
      </c>
      <c r="K167" s="153">
        <v>678</v>
      </c>
      <c r="L167" s="153">
        <v>0</v>
      </c>
      <c r="M167" s="153">
        <v>937.65</v>
      </c>
      <c r="N167" s="153">
        <v>13408.65</v>
      </c>
      <c r="O167" s="152"/>
      <c r="P167" s="157">
        <v>5</v>
      </c>
      <c r="Q167" s="157">
        <v>0</v>
      </c>
      <c r="R167" s="155">
        <v>61730</v>
      </c>
      <c r="S167" s="155">
        <v>0</v>
      </c>
      <c r="T167" s="155">
        <v>0</v>
      </c>
      <c r="U167" s="155">
        <v>4640</v>
      </c>
      <c r="V167" s="112">
        <v>66370</v>
      </c>
      <c r="W167" s="156"/>
      <c r="X167" s="157">
        <v>4.9937578027465665E-2</v>
      </c>
      <c r="Y167" s="178">
        <v>0.09</v>
      </c>
      <c r="Z167" s="178">
        <v>5.0565041450819942E-2</v>
      </c>
      <c r="AA167" s="155">
        <v>0</v>
      </c>
      <c r="AB167" s="158"/>
      <c r="AC167" s="157">
        <v>1</v>
      </c>
      <c r="AD167" s="157">
        <v>0</v>
      </c>
      <c r="AE167" s="155">
        <v>0</v>
      </c>
      <c r="AF167" s="157">
        <v>0</v>
      </c>
      <c r="AG167" s="155">
        <v>0</v>
      </c>
      <c r="AH167" s="159"/>
    </row>
    <row r="168" spans="1:34" ht="12.6" customHeight="1" x14ac:dyDescent="0.25">
      <c r="A168" s="104">
        <v>429</v>
      </c>
      <c r="B168" s="102">
        <v>429163258</v>
      </c>
      <c r="C168" s="103" t="s">
        <v>500</v>
      </c>
      <c r="D168" s="104">
        <v>163</v>
      </c>
      <c r="E168" s="103" t="s">
        <v>195</v>
      </c>
      <c r="F168" s="104">
        <v>258</v>
      </c>
      <c r="G168" s="103" t="s">
        <v>290</v>
      </c>
      <c r="H168" s="179">
        <v>14</v>
      </c>
      <c r="I168" s="152"/>
      <c r="J168" s="153">
        <v>14037</v>
      </c>
      <c r="K168" s="153">
        <v>3035</v>
      </c>
      <c r="L168" s="153">
        <v>0</v>
      </c>
      <c r="M168" s="153">
        <v>937.65</v>
      </c>
      <c r="N168" s="153">
        <v>18009.650000000001</v>
      </c>
      <c r="O168" s="152"/>
      <c r="P168" s="157">
        <v>14</v>
      </c>
      <c r="Q168" s="157">
        <v>0</v>
      </c>
      <c r="R168" s="155">
        <v>236614</v>
      </c>
      <c r="S168" s="155">
        <v>0</v>
      </c>
      <c r="T168" s="155">
        <v>0</v>
      </c>
      <c r="U168" s="155">
        <v>12992</v>
      </c>
      <c r="V168" s="112">
        <v>249606</v>
      </c>
      <c r="W168" s="156"/>
      <c r="X168" s="157">
        <v>0.13982521847690385</v>
      </c>
      <c r="Y168" s="178">
        <v>0.09</v>
      </c>
      <c r="Z168" s="178">
        <v>9.1594444574851844E-2</v>
      </c>
      <c r="AA168" s="155">
        <v>0</v>
      </c>
      <c r="AB168" s="158"/>
      <c r="AC168" s="157">
        <v>9</v>
      </c>
      <c r="AD168" s="157">
        <v>0.35855940583272145</v>
      </c>
      <c r="AE168" s="155">
        <v>6453</v>
      </c>
      <c r="AF168" s="157">
        <v>0</v>
      </c>
      <c r="AG168" s="155">
        <v>0</v>
      </c>
      <c r="AH168" s="159"/>
    </row>
    <row r="169" spans="1:34" ht="12.6" customHeight="1" x14ac:dyDescent="0.25">
      <c r="A169" s="104">
        <v>429</v>
      </c>
      <c r="B169" s="102">
        <v>429163262</v>
      </c>
      <c r="C169" s="103" t="s">
        <v>500</v>
      </c>
      <c r="D169" s="104">
        <v>163</v>
      </c>
      <c r="E169" s="103" t="s">
        <v>195</v>
      </c>
      <c r="F169" s="104">
        <v>262</v>
      </c>
      <c r="G169" s="103" t="s">
        <v>294</v>
      </c>
      <c r="H169" s="179">
        <v>4</v>
      </c>
      <c r="I169" s="152"/>
      <c r="J169" s="153">
        <v>11315</v>
      </c>
      <c r="K169" s="153">
        <v>4203</v>
      </c>
      <c r="L169" s="153">
        <v>0</v>
      </c>
      <c r="M169" s="153">
        <v>937.65</v>
      </c>
      <c r="N169" s="153">
        <v>16455.650000000001</v>
      </c>
      <c r="O169" s="152"/>
      <c r="P169" s="157">
        <v>4</v>
      </c>
      <c r="Q169" s="157">
        <v>0</v>
      </c>
      <c r="R169" s="155">
        <v>61452</v>
      </c>
      <c r="S169" s="155">
        <v>0</v>
      </c>
      <c r="T169" s="155">
        <v>0</v>
      </c>
      <c r="U169" s="155">
        <v>3712</v>
      </c>
      <c r="V169" s="112">
        <v>65164</v>
      </c>
      <c r="W169" s="156"/>
      <c r="X169" s="157">
        <v>3.9950062421972535E-2</v>
      </c>
      <c r="Y169" s="178">
        <v>0.09</v>
      </c>
      <c r="Z169" s="178">
        <v>7.2023226007255373E-2</v>
      </c>
      <c r="AA169" s="155">
        <v>0</v>
      </c>
      <c r="AB169" s="158"/>
      <c r="AC169" s="157">
        <v>1</v>
      </c>
      <c r="AD169" s="157">
        <v>0</v>
      </c>
      <c r="AE169" s="155">
        <v>0</v>
      </c>
      <c r="AF169" s="157">
        <v>0</v>
      </c>
      <c r="AG169" s="155">
        <v>0</v>
      </c>
      <c r="AH169" s="159"/>
    </row>
    <row r="170" spans="1:34" ht="12.6" customHeight="1" x14ac:dyDescent="0.25">
      <c r="A170" s="104">
        <v>429</v>
      </c>
      <c r="B170" s="102">
        <v>429163291</v>
      </c>
      <c r="C170" s="103" t="s">
        <v>500</v>
      </c>
      <c r="D170" s="104">
        <v>163</v>
      </c>
      <c r="E170" s="103" t="s">
        <v>195</v>
      </c>
      <c r="F170" s="104">
        <v>291</v>
      </c>
      <c r="G170" s="103" t="s">
        <v>323</v>
      </c>
      <c r="H170" s="179">
        <v>4</v>
      </c>
      <c r="I170" s="152"/>
      <c r="J170" s="153">
        <v>13181</v>
      </c>
      <c r="K170" s="153">
        <v>6467</v>
      </c>
      <c r="L170" s="153">
        <v>0</v>
      </c>
      <c r="M170" s="153">
        <v>937.65</v>
      </c>
      <c r="N170" s="153">
        <v>20585.650000000001</v>
      </c>
      <c r="O170" s="152"/>
      <c r="P170" s="157">
        <v>4</v>
      </c>
      <c r="Q170" s="157">
        <v>0</v>
      </c>
      <c r="R170" s="155">
        <v>77808</v>
      </c>
      <c r="S170" s="155">
        <v>0</v>
      </c>
      <c r="T170" s="155">
        <v>0</v>
      </c>
      <c r="U170" s="155">
        <v>3712</v>
      </c>
      <c r="V170" s="112">
        <v>81520</v>
      </c>
      <c r="W170" s="156"/>
      <c r="X170" s="157">
        <v>3.9950062421972535E-2</v>
      </c>
      <c r="Y170" s="178">
        <v>0.09</v>
      </c>
      <c r="Z170" s="178">
        <v>2.0490117661372563E-2</v>
      </c>
      <c r="AA170" s="155">
        <v>0</v>
      </c>
      <c r="AB170" s="158"/>
      <c r="AC170" s="157">
        <v>1</v>
      </c>
      <c r="AD170" s="157">
        <v>0</v>
      </c>
      <c r="AE170" s="155">
        <v>0</v>
      </c>
      <c r="AF170" s="157">
        <v>0</v>
      </c>
      <c r="AG170" s="155">
        <v>0</v>
      </c>
      <c r="AH170" s="159"/>
    </row>
    <row r="171" spans="1:34" ht="12.6" customHeight="1" x14ac:dyDescent="0.25">
      <c r="A171" s="104">
        <v>429</v>
      </c>
      <c r="B171" s="102">
        <v>429163773</v>
      </c>
      <c r="C171" s="103" t="s">
        <v>500</v>
      </c>
      <c r="D171" s="104">
        <v>163</v>
      </c>
      <c r="E171" s="103" t="s">
        <v>195</v>
      </c>
      <c r="F171" s="104">
        <v>773</v>
      </c>
      <c r="G171" s="103" t="s">
        <v>439</v>
      </c>
      <c r="H171" s="179">
        <v>1</v>
      </c>
      <c r="I171" s="152"/>
      <c r="J171" s="153">
        <v>11065.433448835471</v>
      </c>
      <c r="K171" s="153">
        <v>5568</v>
      </c>
      <c r="L171" s="153">
        <v>0</v>
      </c>
      <c r="M171" s="153">
        <v>937.65</v>
      </c>
      <c r="N171" s="153">
        <v>17571.083448835474</v>
      </c>
      <c r="O171" s="152"/>
      <c r="P171" s="157">
        <v>1</v>
      </c>
      <c r="Q171" s="157">
        <v>0</v>
      </c>
      <c r="R171" s="155">
        <v>16467</v>
      </c>
      <c r="S171" s="155">
        <v>0</v>
      </c>
      <c r="T171" s="155">
        <v>0</v>
      </c>
      <c r="U171" s="155">
        <v>928</v>
      </c>
      <c r="V171" s="112">
        <v>17395</v>
      </c>
      <c r="W171" s="156"/>
      <c r="X171" s="157">
        <v>9.9875156054931337E-3</v>
      </c>
      <c r="Y171" s="178">
        <v>0.09</v>
      </c>
      <c r="Z171" s="178">
        <v>2.1077233336980482E-2</v>
      </c>
      <c r="AA171" s="155">
        <v>0</v>
      </c>
      <c r="AB171" s="158"/>
      <c r="AC171" s="157">
        <v>0</v>
      </c>
      <c r="AD171" s="157">
        <v>0</v>
      </c>
      <c r="AE171" s="155">
        <v>0</v>
      </c>
      <c r="AF171" s="157">
        <v>0</v>
      </c>
      <c r="AG171" s="155">
        <v>0</v>
      </c>
      <c r="AH171" s="159"/>
    </row>
    <row r="172" spans="1:34" ht="12.6" customHeight="1" x14ac:dyDescent="0.25">
      <c r="A172" s="104">
        <v>430</v>
      </c>
      <c r="B172" s="102">
        <v>430170009</v>
      </c>
      <c r="C172" s="103" t="s">
        <v>501</v>
      </c>
      <c r="D172" s="104">
        <v>170</v>
      </c>
      <c r="E172" s="103" t="s">
        <v>202</v>
      </c>
      <c r="F172" s="104">
        <v>9</v>
      </c>
      <c r="G172" s="103" t="s">
        <v>41</v>
      </c>
      <c r="H172" s="179">
        <v>1</v>
      </c>
      <c r="I172" s="152"/>
      <c r="J172" s="153">
        <v>10921</v>
      </c>
      <c r="K172" s="153">
        <v>6828</v>
      </c>
      <c r="L172" s="153">
        <v>0</v>
      </c>
      <c r="M172" s="153">
        <v>937.65</v>
      </c>
      <c r="N172" s="153">
        <v>18686.650000000001</v>
      </c>
      <c r="O172" s="152"/>
      <c r="P172" s="157">
        <v>1</v>
      </c>
      <c r="Q172" s="157">
        <v>0</v>
      </c>
      <c r="R172" s="155">
        <v>17749</v>
      </c>
      <c r="S172" s="155">
        <v>0</v>
      </c>
      <c r="T172" s="155">
        <v>0</v>
      </c>
      <c r="U172" s="155">
        <v>938</v>
      </c>
      <c r="V172" s="112">
        <v>18687</v>
      </c>
      <c r="W172" s="156"/>
      <c r="X172" s="157">
        <v>0</v>
      </c>
      <c r="Y172" s="178">
        <v>0.09</v>
      </c>
      <c r="Z172" s="178">
        <v>1.905131038440297E-3</v>
      </c>
      <c r="AA172" s="155">
        <v>0</v>
      </c>
      <c r="AB172" s="158"/>
      <c r="AC172" s="157">
        <v>0</v>
      </c>
      <c r="AD172" s="157">
        <v>0</v>
      </c>
      <c r="AE172" s="155">
        <v>0</v>
      </c>
      <c r="AF172" s="157">
        <v>0</v>
      </c>
      <c r="AG172" s="155">
        <v>0</v>
      </c>
      <c r="AH172" s="159"/>
    </row>
    <row r="173" spans="1:34" ht="12.6" customHeight="1" x14ac:dyDescent="0.25">
      <c r="A173" s="104">
        <v>430</v>
      </c>
      <c r="B173" s="102">
        <v>430170014</v>
      </c>
      <c r="C173" s="103" t="s">
        <v>501</v>
      </c>
      <c r="D173" s="104">
        <v>170</v>
      </c>
      <c r="E173" s="103" t="s">
        <v>202</v>
      </c>
      <c r="F173" s="104">
        <v>14</v>
      </c>
      <c r="G173" s="103" t="s">
        <v>46</v>
      </c>
      <c r="H173" s="179">
        <v>10</v>
      </c>
      <c r="I173" s="152"/>
      <c r="J173" s="153">
        <v>10921</v>
      </c>
      <c r="K173" s="153">
        <v>2876</v>
      </c>
      <c r="L173" s="153">
        <v>0</v>
      </c>
      <c r="M173" s="153">
        <v>937.65</v>
      </c>
      <c r="N173" s="153">
        <v>14734.65</v>
      </c>
      <c r="O173" s="152"/>
      <c r="P173" s="157">
        <v>10</v>
      </c>
      <c r="Q173" s="157">
        <v>0</v>
      </c>
      <c r="R173" s="155">
        <v>137970</v>
      </c>
      <c r="S173" s="155">
        <v>0</v>
      </c>
      <c r="T173" s="155">
        <v>0</v>
      </c>
      <c r="U173" s="155">
        <v>9380</v>
      </c>
      <c r="V173" s="112">
        <v>147350</v>
      </c>
      <c r="W173" s="156"/>
      <c r="X173" s="157">
        <v>0</v>
      </c>
      <c r="Y173" s="178">
        <v>0.09</v>
      </c>
      <c r="Z173" s="178">
        <v>5.6574986681919735E-3</v>
      </c>
      <c r="AA173" s="155">
        <v>0</v>
      </c>
      <c r="AB173" s="158"/>
      <c r="AC173" s="157">
        <v>0</v>
      </c>
      <c r="AD173" s="157">
        <v>0</v>
      </c>
      <c r="AE173" s="155">
        <v>0</v>
      </c>
      <c r="AF173" s="157">
        <v>0</v>
      </c>
      <c r="AG173" s="155">
        <v>0</v>
      </c>
      <c r="AH173" s="159"/>
    </row>
    <row r="174" spans="1:34" ht="12.6" customHeight="1" x14ac:dyDescent="0.25">
      <c r="A174" s="104">
        <v>430</v>
      </c>
      <c r="B174" s="102">
        <v>430170017</v>
      </c>
      <c r="C174" s="103" t="s">
        <v>501</v>
      </c>
      <c r="D174" s="104">
        <v>170</v>
      </c>
      <c r="E174" s="103" t="s">
        <v>202</v>
      </c>
      <c r="F174" s="104">
        <v>17</v>
      </c>
      <c r="G174" s="103" t="s">
        <v>49</v>
      </c>
      <c r="H174" s="179">
        <v>1</v>
      </c>
      <c r="I174" s="152"/>
      <c r="J174" s="153">
        <v>10730.931535531907</v>
      </c>
      <c r="K174" s="153">
        <v>2829</v>
      </c>
      <c r="L174" s="153">
        <v>0</v>
      </c>
      <c r="M174" s="153">
        <v>937.65</v>
      </c>
      <c r="N174" s="153">
        <v>14497.581535531906</v>
      </c>
      <c r="O174" s="152"/>
      <c r="P174" s="157">
        <v>1</v>
      </c>
      <c r="Q174" s="157">
        <v>0</v>
      </c>
      <c r="R174" s="155">
        <v>13560</v>
      </c>
      <c r="S174" s="155">
        <v>0</v>
      </c>
      <c r="T174" s="155">
        <v>0</v>
      </c>
      <c r="U174" s="155">
        <v>938</v>
      </c>
      <c r="V174" s="112">
        <v>14498</v>
      </c>
      <c r="W174" s="156"/>
      <c r="X174" s="157">
        <v>0</v>
      </c>
      <c r="Y174" s="178">
        <v>0.09</v>
      </c>
      <c r="Z174" s="178">
        <v>5.0025887025345285E-3</v>
      </c>
      <c r="AA174" s="155">
        <v>0</v>
      </c>
      <c r="AB174" s="158"/>
      <c r="AC174" s="157">
        <v>0</v>
      </c>
      <c r="AD174" s="157">
        <v>0</v>
      </c>
      <c r="AE174" s="155">
        <v>0</v>
      </c>
      <c r="AF174" s="157">
        <v>0</v>
      </c>
      <c r="AG174" s="155">
        <v>0</v>
      </c>
      <c r="AH174" s="159"/>
    </row>
    <row r="175" spans="1:34" ht="12.6" customHeight="1" x14ac:dyDescent="0.25">
      <c r="A175" s="104">
        <v>430</v>
      </c>
      <c r="B175" s="102">
        <v>430170025</v>
      </c>
      <c r="C175" s="103" t="s">
        <v>501</v>
      </c>
      <c r="D175" s="104">
        <v>170</v>
      </c>
      <c r="E175" s="103" t="s">
        <v>202</v>
      </c>
      <c r="F175" s="104">
        <v>25</v>
      </c>
      <c r="G175" s="103" t="s">
        <v>57</v>
      </c>
      <c r="H175" s="179">
        <v>3</v>
      </c>
      <c r="I175" s="152"/>
      <c r="J175" s="153">
        <v>11130</v>
      </c>
      <c r="K175" s="153">
        <v>4387</v>
      </c>
      <c r="L175" s="153">
        <v>0</v>
      </c>
      <c r="M175" s="153">
        <v>937.65</v>
      </c>
      <c r="N175" s="153">
        <v>16454.650000000001</v>
      </c>
      <c r="O175" s="152"/>
      <c r="P175" s="157">
        <v>3</v>
      </c>
      <c r="Q175" s="157">
        <v>0</v>
      </c>
      <c r="R175" s="155">
        <v>46551</v>
      </c>
      <c r="S175" s="155">
        <v>0</v>
      </c>
      <c r="T175" s="155">
        <v>0</v>
      </c>
      <c r="U175" s="155">
        <v>2814</v>
      </c>
      <c r="V175" s="112">
        <v>49365</v>
      </c>
      <c r="W175" s="156"/>
      <c r="X175" s="157">
        <v>0</v>
      </c>
      <c r="Y175" s="178">
        <v>0.09</v>
      </c>
      <c r="Z175" s="178">
        <v>4.9013959064279342E-2</v>
      </c>
      <c r="AA175" s="155">
        <v>0</v>
      </c>
      <c r="AB175" s="158"/>
      <c r="AC175" s="157">
        <v>0</v>
      </c>
      <c r="AD175" s="157">
        <v>0</v>
      </c>
      <c r="AE175" s="155">
        <v>0</v>
      </c>
      <c r="AF175" s="157">
        <v>0</v>
      </c>
      <c r="AG175" s="155">
        <v>0</v>
      </c>
      <c r="AH175" s="159"/>
    </row>
    <row r="176" spans="1:34" ht="12.6" customHeight="1" x14ac:dyDescent="0.25">
      <c r="A176" s="104">
        <v>430</v>
      </c>
      <c r="B176" s="102">
        <v>430170064</v>
      </c>
      <c r="C176" s="103" t="s">
        <v>501</v>
      </c>
      <c r="D176" s="104">
        <v>170</v>
      </c>
      <c r="E176" s="103" t="s">
        <v>202</v>
      </c>
      <c r="F176" s="104">
        <v>64</v>
      </c>
      <c r="G176" s="103" t="s">
        <v>96</v>
      </c>
      <c r="H176" s="179">
        <v>73</v>
      </c>
      <c r="I176" s="152"/>
      <c r="J176" s="153">
        <v>10205</v>
      </c>
      <c r="K176" s="153">
        <v>1148</v>
      </c>
      <c r="L176" s="153">
        <v>0</v>
      </c>
      <c r="M176" s="153">
        <v>937.65</v>
      </c>
      <c r="N176" s="153">
        <v>12290.65</v>
      </c>
      <c r="O176" s="152"/>
      <c r="P176" s="157">
        <v>73</v>
      </c>
      <c r="Q176" s="157">
        <v>0</v>
      </c>
      <c r="R176" s="155">
        <v>828769</v>
      </c>
      <c r="S176" s="155">
        <v>0</v>
      </c>
      <c r="T176" s="155">
        <v>0</v>
      </c>
      <c r="U176" s="155">
        <v>68474</v>
      </c>
      <c r="V176" s="112">
        <v>897243</v>
      </c>
      <c r="W176" s="156"/>
      <c r="X176" s="157">
        <v>0</v>
      </c>
      <c r="Y176" s="178">
        <v>0.09</v>
      </c>
      <c r="Z176" s="178">
        <v>3.2660580971099959E-2</v>
      </c>
      <c r="AA176" s="155">
        <v>0</v>
      </c>
      <c r="AB176" s="158"/>
      <c r="AC176" s="157">
        <v>0</v>
      </c>
      <c r="AD176" s="157">
        <v>0</v>
      </c>
      <c r="AE176" s="155">
        <v>0</v>
      </c>
      <c r="AF176" s="157">
        <v>0</v>
      </c>
      <c r="AG176" s="155">
        <v>0</v>
      </c>
      <c r="AH176" s="159"/>
    </row>
    <row r="177" spans="1:34" ht="12.6" customHeight="1" x14ac:dyDescent="0.25">
      <c r="A177" s="104">
        <v>430</v>
      </c>
      <c r="B177" s="102">
        <v>430170100</v>
      </c>
      <c r="C177" s="103" t="s">
        <v>501</v>
      </c>
      <c r="D177" s="104">
        <v>170</v>
      </c>
      <c r="E177" s="103" t="s">
        <v>202</v>
      </c>
      <c r="F177" s="104">
        <v>100</v>
      </c>
      <c r="G177" s="103" t="s">
        <v>132</v>
      </c>
      <c r="H177" s="179">
        <v>13</v>
      </c>
      <c r="I177" s="152"/>
      <c r="J177" s="153">
        <v>10214</v>
      </c>
      <c r="K177" s="153">
        <v>4211</v>
      </c>
      <c r="L177" s="153">
        <v>0</v>
      </c>
      <c r="M177" s="153">
        <v>937.65</v>
      </c>
      <c r="N177" s="153">
        <v>15362.65</v>
      </c>
      <c r="O177" s="152"/>
      <c r="P177" s="157">
        <v>13</v>
      </c>
      <c r="Q177" s="157">
        <v>0</v>
      </c>
      <c r="R177" s="155">
        <v>187525</v>
      </c>
      <c r="S177" s="155">
        <v>0</v>
      </c>
      <c r="T177" s="155">
        <v>0</v>
      </c>
      <c r="U177" s="155">
        <v>12194</v>
      </c>
      <c r="V177" s="112">
        <v>199719</v>
      </c>
      <c r="W177" s="156"/>
      <c r="X177" s="157">
        <v>0</v>
      </c>
      <c r="Y177" s="178">
        <v>0.09</v>
      </c>
      <c r="Z177" s="178">
        <v>3.2271768824107858E-2</v>
      </c>
      <c r="AA177" s="155">
        <v>0</v>
      </c>
      <c r="AB177" s="158"/>
      <c r="AC177" s="157">
        <v>0</v>
      </c>
      <c r="AD177" s="157">
        <v>0</v>
      </c>
      <c r="AE177" s="155">
        <v>0</v>
      </c>
      <c r="AF177" s="157">
        <v>0</v>
      </c>
      <c r="AG177" s="155">
        <v>0</v>
      </c>
      <c r="AH177" s="159"/>
    </row>
    <row r="178" spans="1:34" ht="12.6" customHeight="1" x14ac:dyDescent="0.25">
      <c r="A178" s="104">
        <v>430</v>
      </c>
      <c r="B178" s="102">
        <v>430170101</v>
      </c>
      <c r="C178" s="103" t="s">
        <v>501</v>
      </c>
      <c r="D178" s="104">
        <v>170</v>
      </c>
      <c r="E178" s="103" t="s">
        <v>202</v>
      </c>
      <c r="F178" s="104">
        <v>101</v>
      </c>
      <c r="G178" s="103" t="s">
        <v>133</v>
      </c>
      <c r="H178" s="179">
        <v>1</v>
      </c>
      <c r="I178" s="152"/>
      <c r="J178" s="153">
        <v>10702.113255628905</v>
      </c>
      <c r="K178" s="153">
        <v>2767</v>
      </c>
      <c r="L178" s="153">
        <v>0</v>
      </c>
      <c r="M178" s="153">
        <v>937.65</v>
      </c>
      <c r="N178" s="153">
        <v>14406.763255628905</v>
      </c>
      <c r="O178" s="152"/>
      <c r="P178" s="157">
        <v>1</v>
      </c>
      <c r="Q178" s="157">
        <v>0</v>
      </c>
      <c r="R178" s="155">
        <v>13469</v>
      </c>
      <c r="S178" s="155">
        <v>0</v>
      </c>
      <c r="T178" s="155">
        <v>0</v>
      </c>
      <c r="U178" s="155">
        <v>938</v>
      </c>
      <c r="V178" s="112">
        <v>14407</v>
      </c>
      <c r="W178" s="156"/>
      <c r="X178" s="157">
        <v>0</v>
      </c>
      <c r="Y178" s="178">
        <v>0.09</v>
      </c>
      <c r="Z178" s="178">
        <v>5.9687163211143576E-2</v>
      </c>
      <c r="AA178" s="155">
        <v>0</v>
      </c>
      <c r="AB178" s="158"/>
      <c r="AC178" s="157">
        <v>0</v>
      </c>
      <c r="AD178" s="157">
        <v>0</v>
      </c>
      <c r="AE178" s="155">
        <v>0</v>
      </c>
      <c r="AF178" s="157">
        <v>0</v>
      </c>
      <c r="AG178" s="155">
        <v>0</v>
      </c>
      <c r="AH178" s="159"/>
    </row>
    <row r="179" spans="1:34" ht="12.6" customHeight="1" x14ac:dyDescent="0.25">
      <c r="A179" s="104">
        <v>430</v>
      </c>
      <c r="B179" s="102">
        <v>430170110</v>
      </c>
      <c r="C179" s="103" t="s">
        <v>501</v>
      </c>
      <c r="D179" s="104">
        <v>170</v>
      </c>
      <c r="E179" s="103" t="s">
        <v>202</v>
      </c>
      <c r="F179" s="104">
        <v>110</v>
      </c>
      <c r="G179" s="103" t="s">
        <v>142</v>
      </c>
      <c r="H179" s="179">
        <v>23</v>
      </c>
      <c r="I179" s="152"/>
      <c r="J179" s="153">
        <v>10587</v>
      </c>
      <c r="K179" s="153">
        <v>2269</v>
      </c>
      <c r="L179" s="153">
        <v>0</v>
      </c>
      <c r="M179" s="153">
        <v>937.65</v>
      </c>
      <c r="N179" s="153">
        <v>13793.65</v>
      </c>
      <c r="O179" s="152"/>
      <c r="P179" s="157">
        <v>23</v>
      </c>
      <c r="Q179" s="157">
        <v>0</v>
      </c>
      <c r="R179" s="155">
        <v>295688</v>
      </c>
      <c r="S179" s="155">
        <v>0</v>
      </c>
      <c r="T179" s="155">
        <v>0</v>
      </c>
      <c r="U179" s="155">
        <v>21574</v>
      </c>
      <c r="V179" s="112">
        <v>317262</v>
      </c>
      <c r="W179" s="156"/>
      <c r="X179" s="157">
        <v>0</v>
      </c>
      <c r="Y179" s="178">
        <v>0.09</v>
      </c>
      <c r="Z179" s="178">
        <v>8.0830816753563583E-3</v>
      </c>
      <c r="AA179" s="155">
        <v>0</v>
      </c>
      <c r="AB179" s="158"/>
      <c r="AC179" s="157">
        <v>0</v>
      </c>
      <c r="AD179" s="157">
        <v>0</v>
      </c>
      <c r="AE179" s="155">
        <v>0</v>
      </c>
      <c r="AF179" s="157">
        <v>0</v>
      </c>
      <c r="AG179" s="155">
        <v>0</v>
      </c>
      <c r="AH179" s="159"/>
    </row>
    <row r="180" spans="1:34" ht="12.6" customHeight="1" x14ac:dyDescent="0.25">
      <c r="A180" s="104">
        <v>430</v>
      </c>
      <c r="B180" s="102">
        <v>430170136</v>
      </c>
      <c r="C180" s="103" t="s">
        <v>501</v>
      </c>
      <c r="D180" s="104">
        <v>170</v>
      </c>
      <c r="E180" s="103" t="s">
        <v>202</v>
      </c>
      <c r="F180" s="104">
        <v>136</v>
      </c>
      <c r="G180" s="103" t="s">
        <v>168</v>
      </c>
      <c r="H180" s="179">
        <v>2</v>
      </c>
      <c r="I180" s="152"/>
      <c r="J180" s="153">
        <v>10921</v>
      </c>
      <c r="K180" s="153">
        <v>3473</v>
      </c>
      <c r="L180" s="153">
        <v>0</v>
      </c>
      <c r="M180" s="153">
        <v>937.65</v>
      </c>
      <c r="N180" s="153">
        <v>15331.65</v>
      </c>
      <c r="O180" s="152"/>
      <c r="P180" s="157">
        <v>2</v>
      </c>
      <c r="Q180" s="157">
        <v>0</v>
      </c>
      <c r="R180" s="155">
        <v>28788</v>
      </c>
      <c r="S180" s="155">
        <v>0</v>
      </c>
      <c r="T180" s="155">
        <v>0</v>
      </c>
      <c r="U180" s="155">
        <v>1876</v>
      </c>
      <c r="V180" s="112">
        <v>30664</v>
      </c>
      <c r="W180" s="156"/>
      <c r="X180" s="157">
        <v>0</v>
      </c>
      <c r="Y180" s="178">
        <v>0.09</v>
      </c>
      <c r="Z180" s="178">
        <v>7.0306336735345828E-3</v>
      </c>
      <c r="AA180" s="155">
        <v>0</v>
      </c>
      <c r="AB180" s="158"/>
      <c r="AC180" s="157">
        <v>0</v>
      </c>
      <c r="AD180" s="157">
        <v>0</v>
      </c>
      <c r="AE180" s="155">
        <v>0</v>
      </c>
      <c r="AF180" s="157">
        <v>0</v>
      </c>
      <c r="AG180" s="155">
        <v>0</v>
      </c>
      <c r="AH180" s="159"/>
    </row>
    <row r="181" spans="1:34" ht="12.6" customHeight="1" x14ac:dyDescent="0.25">
      <c r="A181" s="104">
        <v>430</v>
      </c>
      <c r="B181" s="102">
        <v>430170139</v>
      </c>
      <c r="C181" s="103" t="s">
        <v>501</v>
      </c>
      <c r="D181" s="104">
        <v>170</v>
      </c>
      <c r="E181" s="103" t="s">
        <v>202</v>
      </c>
      <c r="F181" s="104">
        <v>139</v>
      </c>
      <c r="G181" s="103" t="s">
        <v>171</v>
      </c>
      <c r="H181" s="179">
        <v>9</v>
      </c>
      <c r="I181" s="152"/>
      <c r="J181" s="153">
        <v>10921</v>
      </c>
      <c r="K181" s="153">
        <v>3620</v>
      </c>
      <c r="L181" s="153">
        <v>0</v>
      </c>
      <c r="M181" s="153">
        <v>937.65</v>
      </c>
      <c r="N181" s="153">
        <v>15478.65</v>
      </c>
      <c r="O181" s="152"/>
      <c r="P181" s="157">
        <v>9</v>
      </c>
      <c r="Q181" s="157">
        <v>0</v>
      </c>
      <c r="R181" s="155">
        <v>130869</v>
      </c>
      <c r="S181" s="155">
        <v>0</v>
      </c>
      <c r="T181" s="155">
        <v>0</v>
      </c>
      <c r="U181" s="155">
        <v>8442</v>
      </c>
      <c r="V181" s="112">
        <v>139311</v>
      </c>
      <c r="W181" s="156"/>
      <c r="X181" s="157">
        <v>0</v>
      </c>
      <c r="Y181" s="178">
        <v>0.09</v>
      </c>
      <c r="Z181" s="178">
        <v>3.8247410439859061E-3</v>
      </c>
      <c r="AA181" s="155">
        <v>0</v>
      </c>
      <c r="AB181" s="158"/>
      <c r="AC181" s="157">
        <v>0</v>
      </c>
      <c r="AD181" s="157">
        <v>0</v>
      </c>
      <c r="AE181" s="155">
        <v>0</v>
      </c>
      <c r="AF181" s="157">
        <v>0</v>
      </c>
      <c r="AG181" s="155">
        <v>0</v>
      </c>
      <c r="AH181" s="159"/>
    </row>
    <row r="182" spans="1:34" ht="12.6" customHeight="1" x14ac:dyDescent="0.25">
      <c r="A182" s="104">
        <v>430</v>
      </c>
      <c r="B182" s="102">
        <v>430170141</v>
      </c>
      <c r="C182" s="103" t="s">
        <v>501</v>
      </c>
      <c r="D182" s="104">
        <v>170</v>
      </c>
      <c r="E182" s="103" t="s">
        <v>202</v>
      </c>
      <c r="F182" s="104">
        <v>141</v>
      </c>
      <c r="G182" s="103" t="s">
        <v>173</v>
      </c>
      <c r="H182" s="179">
        <v>132</v>
      </c>
      <c r="I182" s="152"/>
      <c r="J182" s="153">
        <v>10401</v>
      </c>
      <c r="K182" s="153">
        <v>5023</v>
      </c>
      <c r="L182" s="153">
        <v>0</v>
      </c>
      <c r="M182" s="153">
        <v>937.65</v>
      </c>
      <c r="N182" s="153">
        <v>16361.65</v>
      </c>
      <c r="O182" s="152"/>
      <c r="P182" s="157">
        <v>132</v>
      </c>
      <c r="Q182" s="157">
        <v>0</v>
      </c>
      <c r="R182" s="155">
        <v>2035968</v>
      </c>
      <c r="S182" s="155">
        <v>0</v>
      </c>
      <c r="T182" s="155">
        <v>0</v>
      </c>
      <c r="U182" s="155">
        <v>123816</v>
      </c>
      <c r="V182" s="112">
        <v>2159784</v>
      </c>
      <c r="W182" s="156"/>
      <c r="X182" s="157">
        <v>0</v>
      </c>
      <c r="Y182" s="178">
        <v>0.09</v>
      </c>
      <c r="Z182" s="178">
        <v>4.6640864590584315E-2</v>
      </c>
      <c r="AA182" s="155">
        <v>0</v>
      </c>
      <c r="AB182" s="158"/>
      <c r="AC182" s="157">
        <v>0</v>
      </c>
      <c r="AD182" s="157">
        <v>0</v>
      </c>
      <c r="AE182" s="155">
        <v>0</v>
      </c>
      <c r="AF182" s="157">
        <v>0</v>
      </c>
      <c r="AG182" s="155">
        <v>0</v>
      </c>
      <c r="AH182" s="159"/>
    </row>
    <row r="183" spans="1:34" ht="12.6" customHeight="1" x14ac:dyDescent="0.25">
      <c r="A183" s="104">
        <v>430</v>
      </c>
      <c r="B183" s="102">
        <v>430170153</v>
      </c>
      <c r="C183" s="103" t="s">
        <v>501</v>
      </c>
      <c r="D183" s="104">
        <v>170</v>
      </c>
      <c r="E183" s="103" t="s">
        <v>202</v>
      </c>
      <c r="F183" s="104">
        <v>153</v>
      </c>
      <c r="G183" s="103" t="s">
        <v>185</v>
      </c>
      <c r="H183" s="179">
        <v>1</v>
      </c>
      <c r="I183" s="152"/>
      <c r="J183" s="153">
        <v>13302</v>
      </c>
      <c r="K183" s="153">
        <v>103</v>
      </c>
      <c r="L183" s="153">
        <v>0</v>
      </c>
      <c r="M183" s="153">
        <v>937.65</v>
      </c>
      <c r="N183" s="153">
        <v>14342.65</v>
      </c>
      <c r="O183" s="152"/>
      <c r="P183" s="157">
        <v>1</v>
      </c>
      <c r="Q183" s="157">
        <v>0</v>
      </c>
      <c r="R183" s="155">
        <v>13405</v>
      </c>
      <c r="S183" s="155">
        <v>0</v>
      </c>
      <c r="T183" s="155">
        <v>0</v>
      </c>
      <c r="U183" s="155">
        <v>938</v>
      </c>
      <c r="V183" s="112">
        <v>14343</v>
      </c>
      <c r="W183" s="156"/>
      <c r="X183" s="157">
        <v>0</v>
      </c>
      <c r="Y183" s="178">
        <v>0.09</v>
      </c>
      <c r="Z183" s="178">
        <v>1.2567088994511914E-2</v>
      </c>
      <c r="AA183" s="155">
        <v>0</v>
      </c>
      <c r="AB183" s="158"/>
      <c r="AC183" s="157">
        <v>0</v>
      </c>
      <c r="AD183" s="157">
        <v>0</v>
      </c>
      <c r="AE183" s="155">
        <v>0</v>
      </c>
      <c r="AF183" s="157">
        <v>0</v>
      </c>
      <c r="AG183" s="155">
        <v>0</v>
      </c>
      <c r="AH183" s="159"/>
    </row>
    <row r="184" spans="1:34" ht="12.6" customHeight="1" x14ac:dyDescent="0.25">
      <c r="A184" s="104">
        <v>430</v>
      </c>
      <c r="B184" s="102">
        <v>430170158</v>
      </c>
      <c r="C184" s="103" t="s">
        <v>501</v>
      </c>
      <c r="D184" s="104">
        <v>170</v>
      </c>
      <c r="E184" s="103" t="s">
        <v>202</v>
      </c>
      <c r="F184" s="104">
        <v>158</v>
      </c>
      <c r="G184" s="103" t="s">
        <v>190</v>
      </c>
      <c r="H184" s="179">
        <v>2</v>
      </c>
      <c r="I184" s="152"/>
      <c r="J184" s="153">
        <v>10921</v>
      </c>
      <c r="K184" s="153">
        <v>5547</v>
      </c>
      <c r="L184" s="153">
        <v>0</v>
      </c>
      <c r="M184" s="153">
        <v>937.65</v>
      </c>
      <c r="N184" s="153">
        <v>17405.650000000001</v>
      </c>
      <c r="O184" s="152"/>
      <c r="P184" s="157">
        <v>2</v>
      </c>
      <c r="Q184" s="157">
        <v>0</v>
      </c>
      <c r="R184" s="155">
        <v>32936</v>
      </c>
      <c r="S184" s="155">
        <v>0</v>
      </c>
      <c r="T184" s="155">
        <v>0</v>
      </c>
      <c r="U184" s="155">
        <v>1876</v>
      </c>
      <c r="V184" s="112">
        <v>34812</v>
      </c>
      <c r="W184" s="156"/>
      <c r="X184" s="157">
        <v>0</v>
      </c>
      <c r="Y184" s="178">
        <v>0.09</v>
      </c>
      <c r="Z184" s="178">
        <v>3.2085051243342405E-2</v>
      </c>
      <c r="AA184" s="155">
        <v>0</v>
      </c>
      <c r="AB184" s="158"/>
      <c r="AC184" s="157">
        <v>0</v>
      </c>
      <c r="AD184" s="157">
        <v>0</v>
      </c>
      <c r="AE184" s="155">
        <v>0</v>
      </c>
      <c r="AF184" s="157">
        <v>0</v>
      </c>
      <c r="AG184" s="155">
        <v>0</v>
      </c>
      <c r="AH184" s="159"/>
    </row>
    <row r="185" spans="1:34" ht="12.6" customHeight="1" x14ac:dyDescent="0.25">
      <c r="A185" s="104">
        <v>430</v>
      </c>
      <c r="B185" s="102">
        <v>430170170</v>
      </c>
      <c r="C185" s="103" t="s">
        <v>501</v>
      </c>
      <c r="D185" s="104">
        <v>170</v>
      </c>
      <c r="E185" s="103" t="s">
        <v>202</v>
      </c>
      <c r="F185" s="104">
        <v>170</v>
      </c>
      <c r="G185" s="103" t="s">
        <v>202</v>
      </c>
      <c r="H185" s="179">
        <v>544</v>
      </c>
      <c r="I185" s="152"/>
      <c r="J185" s="153">
        <v>10639</v>
      </c>
      <c r="K185" s="153">
        <v>2901</v>
      </c>
      <c r="L185" s="153">
        <v>0</v>
      </c>
      <c r="M185" s="153">
        <v>937.65</v>
      </c>
      <c r="N185" s="153">
        <v>14477.65</v>
      </c>
      <c r="O185" s="152"/>
      <c r="P185" s="157">
        <v>544</v>
      </c>
      <c r="Q185" s="157">
        <v>0</v>
      </c>
      <c r="R185" s="155">
        <v>7365760</v>
      </c>
      <c r="S185" s="155">
        <v>0</v>
      </c>
      <c r="T185" s="155">
        <v>0</v>
      </c>
      <c r="U185" s="155">
        <v>510272</v>
      </c>
      <c r="V185" s="112">
        <v>7876032</v>
      </c>
      <c r="W185" s="156"/>
      <c r="X185" s="157">
        <v>0</v>
      </c>
      <c r="Y185" s="178">
        <v>0.09</v>
      </c>
      <c r="Z185" s="178">
        <v>9.0289187509970337E-2</v>
      </c>
      <c r="AA185" s="155">
        <v>0</v>
      </c>
      <c r="AB185" s="158"/>
      <c r="AC185" s="157">
        <v>82</v>
      </c>
      <c r="AD185" s="157">
        <v>0</v>
      </c>
      <c r="AE185" s="155">
        <v>0</v>
      </c>
      <c r="AF185" s="157">
        <v>0</v>
      </c>
      <c r="AG185" s="155">
        <v>0</v>
      </c>
      <c r="AH185" s="159"/>
    </row>
    <row r="186" spans="1:34" ht="12.6" customHeight="1" x14ac:dyDescent="0.25">
      <c r="A186" s="104">
        <v>430</v>
      </c>
      <c r="B186" s="102">
        <v>430170174</v>
      </c>
      <c r="C186" s="103" t="s">
        <v>501</v>
      </c>
      <c r="D186" s="104">
        <v>170</v>
      </c>
      <c r="E186" s="103" t="s">
        <v>202</v>
      </c>
      <c r="F186" s="104">
        <v>174</v>
      </c>
      <c r="G186" s="103" t="s">
        <v>206</v>
      </c>
      <c r="H186" s="179">
        <v>54</v>
      </c>
      <c r="I186" s="152"/>
      <c r="J186" s="153">
        <v>10440</v>
      </c>
      <c r="K186" s="153">
        <v>5411</v>
      </c>
      <c r="L186" s="153">
        <v>0</v>
      </c>
      <c r="M186" s="153">
        <v>937.65</v>
      </c>
      <c r="N186" s="153">
        <v>16788.650000000001</v>
      </c>
      <c r="O186" s="152"/>
      <c r="P186" s="157">
        <v>54</v>
      </c>
      <c r="Q186" s="157">
        <v>0</v>
      </c>
      <c r="R186" s="155">
        <v>855954</v>
      </c>
      <c r="S186" s="155">
        <v>0</v>
      </c>
      <c r="T186" s="155">
        <v>0</v>
      </c>
      <c r="U186" s="155">
        <v>50652</v>
      </c>
      <c r="V186" s="112">
        <v>906606</v>
      </c>
      <c r="W186" s="156"/>
      <c r="X186" s="157">
        <v>0</v>
      </c>
      <c r="Y186" s="178">
        <v>0.09</v>
      </c>
      <c r="Z186" s="178">
        <v>4.1750463613684244E-2</v>
      </c>
      <c r="AA186" s="155">
        <v>0</v>
      </c>
      <c r="AB186" s="158"/>
      <c r="AC186" s="157">
        <v>0</v>
      </c>
      <c r="AD186" s="157">
        <v>0</v>
      </c>
      <c r="AE186" s="155">
        <v>0</v>
      </c>
      <c r="AF186" s="157">
        <v>0</v>
      </c>
      <c r="AG186" s="155">
        <v>0</v>
      </c>
      <c r="AH186" s="159"/>
    </row>
    <row r="187" spans="1:34" ht="12.6" customHeight="1" x14ac:dyDescent="0.25">
      <c r="A187" s="104">
        <v>430</v>
      </c>
      <c r="B187" s="102">
        <v>430170185</v>
      </c>
      <c r="C187" s="103" t="s">
        <v>501</v>
      </c>
      <c r="D187" s="104">
        <v>170</v>
      </c>
      <c r="E187" s="103" t="s">
        <v>202</v>
      </c>
      <c r="F187" s="104">
        <v>185</v>
      </c>
      <c r="G187" s="103" t="s">
        <v>217</v>
      </c>
      <c r="H187" s="179">
        <v>1</v>
      </c>
      <c r="I187" s="152"/>
      <c r="J187" s="153">
        <v>10921</v>
      </c>
      <c r="K187" s="153">
        <v>1784</v>
      </c>
      <c r="L187" s="153">
        <v>0</v>
      </c>
      <c r="M187" s="153">
        <v>937.65</v>
      </c>
      <c r="N187" s="153">
        <v>13642.65</v>
      </c>
      <c r="O187" s="152"/>
      <c r="P187" s="157">
        <v>1</v>
      </c>
      <c r="Q187" s="157">
        <v>0</v>
      </c>
      <c r="R187" s="155">
        <v>12705</v>
      </c>
      <c r="S187" s="155">
        <v>0</v>
      </c>
      <c r="T187" s="155">
        <v>0</v>
      </c>
      <c r="U187" s="155">
        <v>938</v>
      </c>
      <c r="V187" s="112">
        <v>13643</v>
      </c>
      <c r="W187" s="156"/>
      <c r="X187" s="157">
        <v>0</v>
      </c>
      <c r="Y187" s="178">
        <v>0.09</v>
      </c>
      <c r="Z187" s="178">
        <v>1.4058565865001154E-2</v>
      </c>
      <c r="AA187" s="155">
        <v>0</v>
      </c>
      <c r="AB187" s="158"/>
      <c r="AC187" s="157">
        <v>0</v>
      </c>
      <c r="AD187" s="157">
        <v>0</v>
      </c>
      <c r="AE187" s="155">
        <v>0</v>
      </c>
      <c r="AF187" s="157">
        <v>0</v>
      </c>
      <c r="AG187" s="155">
        <v>0</v>
      </c>
      <c r="AH187" s="159"/>
    </row>
    <row r="188" spans="1:34" ht="12.6" customHeight="1" x14ac:dyDescent="0.25">
      <c r="A188" s="104">
        <v>430</v>
      </c>
      <c r="B188" s="102">
        <v>430170198</v>
      </c>
      <c r="C188" s="103" t="s">
        <v>501</v>
      </c>
      <c r="D188" s="104">
        <v>170</v>
      </c>
      <c r="E188" s="103" t="s">
        <v>202</v>
      </c>
      <c r="F188" s="104">
        <v>198</v>
      </c>
      <c r="G188" s="103" t="s">
        <v>230</v>
      </c>
      <c r="H188" s="179">
        <v>2</v>
      </c>
      <c r="I188" s="152"/>
      <c r="J188" s="153">
        <v>10002</v>
      </c>
      <c r="K188" s="153">
        <v>3696</v>
      </c>
      <c r="L188" s="153">
        <v>0</v>
      </c>
      <c r="M188" s="153">
        <v>937.65</v>
      </c>
      <c r="N188" s="153">
        <v>14635.65</v>
      </c>
      <c r="O188" s="152"/>
      <c r="P188" s="157">
        <v>2</v>
      </c>
      <c r="Q188" s="157">
        <v>0</v>
      </c>
      <c r="R188" s="155">
        <v>27396</v>
      </c>
      <c r="S188" s="155">
        <v>0</v>
      </c>
      <c r="T188" s="155">
        <v>0</v>
      </c>
      <c r="U188" s="155">
        <v>1876</v>
      </c>
      <c r="V188" s="112">
        <v>29272</v>
      </c>
      <c r="W188" s="156"/>
      <c r="X188" s="157">
        <v>0</v>
      </c>
      <c r="Y188" s="178">
        <v>0.09</v>
      </c>
      <c r="Z188" s="178">
        <v>3.2140097176894156E-3</v>
      </c>
      <c r="AA188" s="155">
        <v>0</v>
      </c>
      <c r="AB188" s="158"/>
      <c r="AC188" s="157">
        <v>0</v>
      </c>
      <c r="AD188" s="157">
        <v>0</v>
      </c>
      <c r="AE188" s="155">
        <v>0</v>
      </c>
      <c r="AF188" s="157">
        <v>0</v>
      </c>
      <c r="AG188" s="155">
        <v>0</v>
      </c>
      <c r="AH188" s="159"/>
    </row>
    <row r="189" spans="1:34" ht="12.6" customHeight="1" x14ac:dyDescent="0.25">
      <c r="A189" s="104">
        <v>430</v>
      </c>
      <c r="B189" s="102">
        <v>430170213</v>
      </c>
      <c r="C189" s="103" t="s">
        <v>501</v>
      </c>
      <c r="D189" s="104">
        <v>170</v>
      </c>
      <c r="E189" s="103" t="s">
        <v>202</v>
      </c>
      <c r="F189" s="104">
        <v>213</v>
      </c>
      <c r="G189" s="103" t="s">
        <v>245</v>
      </c>
      <c r="H189" s="179">
        <v>1</v>
      </c>
      <c r="I189" s="152"/>
      <c r="J189" s="153">
        <v>11465</v>
      </c>
      <c r="K189" s="153">
        <v>9813</v>
      </c>
      <c r="L189" s="153">
        <v>0</v>
      </c>
      <c r="M189" s="153">
        <v>937.65</v>
      </c>
      <c r="N189" s="153">
        <v>22215.65</v>
      </c>
      <c r="O189" s="152"/>
      <c r="P189" s="157">
        <v>1</v>
      </c>
      <c r="Q189" s="157">
        <v>0</v>
      </c>
      <c r="R189" s="155">
        <v>21278</v>
      </c>
      <c r="S189" s="155">
        <v>0</v>
      </c>
      <c r="T189" s="155">
        <v>0</v>
      </c>
      <c r="U189" s="155">
        <v>938</v>
      </c>
      <c r="V189" s="112">
        <v>22216</v>
      </c>
      <c r="W189" s="156"/>
      <c r="X189" s="157">
        <v>0</v>
      </c>
      <c r="Y189" s="178">
        <v>0.09</v>
      </c>
      <c r="Z189" s="178">
        <v>1.3497358003169793E-3</v>
      </c>
      <c r="AA189" s="155">
        <v>0</v>
      </c>
      <c r="AB189" s="158"/>
      <c r="AC189" s="157">
        <v>0</v>
      </c>
      <c r="AD189" s="157">
        <v>0</v>
      </c>
      <c r="AE189" s="155">
        <v>0</v>
      </c>
      <c r="AF189" s="157">
        <v>0</v>
      </c>
      <c r="AG189" s="155">
        <v>0</v>
      </c>
      <c r="AH189" s="159"/>
    </row>
    <row r="190" spans="1:34" ht="12.6" customHeight="1" x14ac:dyDescent="0.25">
      <c r="A190" s="104">
        <v>430</v>
      </c>
      <c r="B190" s="102">
        <v>430170271</v>
      </c>
      <c r="C190" s="103" t="s">
        <v>501</v>
      </c>
      <c r="D190" s="104">
        <v>170</v>
      </c>
      <c r="E190" s="103" t="s">
        <v>202</v>
      </c>
      <c r="F190" s="104">
        <v>271</v>
      </c>
      <c r="G190" s="103" t="s">
        <v>303</v>
      </c>
      <c r="H190" s="179">
        <v>21</v>
      </c>
      <c r="I190" s="152"/>
      <c r="J190" s="153">
        <v>10691</v>
      </c>
      <c r="K190" s="153">
        <v>2908</v>
      </c>
      <c r="L190" s="153">
        <v>0</v>
      </c>
      <c r="M190" s="153">
        <v>937.65</v>
      </c>
      <c r="N190" s="153">
        <v>14536.65</v>
      </c>
      <c r="O190" s="152"/>
      <c r="P190" s="157">
        <v>21</v>
      </c>
      <c r="Q190" s="157">
        <v>0</v>
      </c>
      <c r="R190" s="155">
        <v>285579</v>
      </c>
      <c r="S190" s="155">
        <v>0</v>
      </c>
      <c r="T190" s="155">
        <v>0</v>
      </c>
      <c r="U190" s="155">
        <v>19698</v>
      </c>
      <c r="V190" s="112">
        <v>305277</v>
      </c>
      <c r="W190" s="156"/>
      <c r="X190" s="157">
        <v>0</v>
      </c>
      <c r="Y190" s="178">
        <v>0.09</v>
      </c>
      <c r="Z190" s="178">
        <v>5.2160960841659363E-3</v>
      </c>
      <c r="AA190" s="155">
        <v>0</v>
      </c>
      <c r="AB190" s="158"/>
      <c r="AC190" s="157">
        <v>0</v>
      </c>
      <c r="AD190" s="157">
        <v>0</v>
      </c>
      <c r="AE190" s="155">
        <v>0</v>
      </c>
      <c r="AF190" s="157">
        <v>0</v>
      </c>
      <c r="AG190" s="155">
        <v>0</v>
      </c>
      <c r="AH190" s="159"/>
    </row>
    <row r="191" spans="1:34" ht="12.6" customHeight="1" x14ac:dyDescent="0.25">
      <c r="A191" s="104">
        <v>430</v>
      </c>
      <c r="B191" s="102">
        <v>430170276</v>
      </c>
      <c r="C191" s="103" t="s">
        <v>501</v>
      </c>
      <c r="D191" s="104">
        <v>170</v>
      </c>
      <c r="E191" s="103" t="s">
        <v>202</v>
      </c>
      <c r="F191" s="104">
        <v>276</v>
      </c>
      <c r="G191" s="103" t="s">
        <v>308</v>
      </c>
      <c r="H191" s="179">
        <v>1</v>
      </c>
      <c r="I191" s="152"/>
      <c r="J191" s="153">
        <v>10568</v>
      </c>
      <c r="K191" s="153">
        <v>10914</v>
      </c>
      <c r="L191" s="153">
        <v>0</v>
      </c>
      <c r="M191" s="153">
        <v>937.65</v>
      </c>
      <c r="N191" s="153">
        <v>22419.65</v>
      </c>
      <c r="O191" s="152"/>
      <c r="P191" s="157">
        <v>1</v>
      </c>
      <c r="Q191" s="157">
        <v>0</v>
      </c>
      <c r="R191" s="155">
        <v>21482</v>
      </c>
      <c r="S191" s="155">
        <v>0</v>
      </c>
      <c r="T191" s="155">
        <v>0</v>
      </c>
      <c r="U191" s="155">
        <v>938</v>
      </c>
      <c r="V191" s="112">
        <v>22420</v>
      </c>
      <c r="W191" s="156"/>
      <c r="X191" s="157">
        <v>0</v>
      </c>
      <c r="Y191" s="178">
        <v>0.09</v>
      </c>
      <c r="Z191" s="178">
        <v>8.7011999436511676E-4</v>
      </c>
      <c r="AA191" s="155">
        <v>0</v>
      </c>
      <c r="AB191" s="158"/>
      <c r="AC191" s="157">
        <v>0</v>
      </c>
      <c r="AD191" s="157">
        <v>0</v>
      </c>
      <c r="AE191" s="155">
        <v>0</v>
      </c>
      <c r="AF191" s="157">
        <v>0</v>
      </c>
      <c r="AG191" s="155">
        <v>0</v>
      </c>
      <c r="AH191" s="159"/>
    </row>
    <row r="192" spans="1:34" ht="12.6" customHeight="1" x14ac:dyDescent="0.25">
      <c r="A192" s="104">
        <v>430</v>
      </c>
      <c r="B192" s="102">
        <v>430170288</v>
      </c>
      <c r="C192" s="103" t="s">
        <v>501</v>
      </c>
      <c r="D192" s="104">
        <v>170</v>
      </c>
      <c r="E192" s="103" t="s">
        <v>202</v>
      </c>
      <c r="F192" s="104">
        <v>288</v>
      </c>
      <c r="G192" s="103" t="s">
        <v>320</v>
      </c>
      <c r="H192" s="179">
        <v>2</v>
      </c>
      <c r="I192" s="152"/>
      <c r="J192" s="153">
        <v>9084</v>
      </c>
      <c r="K192" s="153">
        <v>6162</v>
      </c>
      <c r="L192" s="153">
        <v>0</v>
      </c>
      <c r="M192" s="153">
        <v>937.65</v>
      </c>
      <c r="N192" s="153">
        <v>16183.65</v>
      </c>
      <c r="O192" s="152"/>
      <c r="P192" s="157">
        <v>2</v>
      </c>
      <c r="Q192" s="157">
        <v>0</v>
      </c>
      <c r="R192" s="155">
        <v>30492</v>
      </c>
      <c r="S192" s="155">
        <v>0</v>
      </c>
      <c r="T192" s="155">
        <v>0</v>
      </c>
      <c r="U192" s="155">
        <v>1876</v>
      </c>
      <c r="V192" s="112">
        <v>32368</v>
      </c>
      <c r="W192" s="156"/>
      <c r="X192" s="157">
        <v>0</v>
      </c>
      <c r="Y192" s="178">
        <v>0.09</v>
      </c>
      <c r="Z192" s="178">
        <v>2.382290642996888E-3</v>
      </c>
      <c r="AA192" s="155">
        <v>0</v>
      </c>
      <c r="AB192" s="158"/>
      <c r="AC192" s="157">
        <v>0</v>
      </c>
      <c r="AD192" s="157">
        <v>0</v>
      </c>
      <c r="AE192" s="155">
        <v>0</v>
      </c>
      <c r="AF192" s="157">
        <v>0</v>
      </c>
      <c r="AG192" s="155">
        <v>0</v>
      </c>
      <c r="AH192" s="159"/>
    </row>
    <row r="193" spans="1:34" ht="12.6" customHeight="1" x14ac:dyDescent="0.25">
      <c r="A193" s="104">
        <v>430</v>
      </c>
      <c r="B193" s="102">
        <v>430170321</v>
      </c>
      <c r="C193" s="103" t="s">
        <v>501</v>
      </c>
      <c r="D193" s="104">
        <v>170</v>
      </c>
      <c r="E193" s="103" t="s">
        <v>202</v>
      </c>
      <c r="F193" s="104">
        <v>321</v>
      </c>
      <c r="G193" s="103" t="s">
        <v>353</v>
      </c>
      <c r="H193" s="179">
        <v>8</v>
      </c>
      <c r="I193" s="152"/>
      <c r="J193" s="153">
        <v>11160</v>
      </c>
      <c r="K193" s="153">
        <v>5942</v>
      </c>
      <c r="L193" s="153">
        <v>0</v>
      </c>
      <c r="M193" s="153">
        <v>937.65</v>
      </c>
      <c r="N193" s="153">
        <v>18039.650000000001</v>
      </c>
      <c r="O193" s="152"/>
      <c r="P193" s="157">
        <v>8</v>
      </c>
      <c r="Q193" s="157">
        <v>0</v>
      </c>
      <c r="R193" s="155">
        <v>136816</v>
      </c>
      <c r="S193" s="155">
        <v>0</v>
      </c>
      <c r="T193" s="155">
        <v>0</v>
      </c>
      <c r="U193" s="155">
        <v>7504</v>
      </c>
      <c r="V193" s="112">
        <v>144320</v>
      </c>
      <c r="W193" s="156"/>
      <c r="X193" s="157">
        <v>0</v>
      </c>
      <c r="Y193" s="178">
        <v>0.09</v>
      </c>
      <c r="Z193" s="178">
        <v>2.5090169819794853E-3</v>
      </c>
      <c r="AA193" s="155">
        <v>0</v>
      </c>
      <c r="AB193" s="158"/>
      <c r="AC193" s="157">
        <v>0</v>
      </c>
      <c r="AD193" s="157">
        <v>0</v>
      </c>
      <c r="AE193" s="155">
        <v>0</v>
      </c>
      <c r="AF193" s="157">
        <v>0</v>
      </c>
      <c r="AG193" s="155">
        <v>0</v>
      </c>
      <c r="AH193" s="159"/>
    </row>
    <row r="194" spans="1:34" ht="12.6" customHeight="1" x14ac:dyDescent="0.25">
      <c r="A194" s="104">
        <v>430</v>
      </c>
      <c r="B194" s="102">
        <v>430170322</v>
      </c>
      <c r="C194" s="103" t="s">
        <v>501</v>
      </c>
      <c r="D194" s="104">
        <v>170</v>
      </c>
      <c r="E194" s="103" t="s">
        <v>202</v>
      </c>
      <c r="F194" s="104">
        <v>322</v>
      </c>
      <c r="G194" s="103" t="s">
        <v>354</v>
      </c>
      <c r="H194" s="179">
        <v>4</v>
      </c>
      <c r="I194" s="152"/>
      <c r="J194" s="153">
        <v>10921</v>
      </c>
      <c r="K194" s="153">
        <v>5569</v>
      </c>
      <c r="L194" s="153">
        <v>0</v>
      </c>
      <c r="M194" s="153">
        <v>937.65</v>
      </c>
      <c r="N194" s="153">
        <v>17427.650000000001</v>
      </c>
      <c r="O194" s="152"/>
      <c r="P194" s="157">
        <v>4</v>
      </c>
      <c r="Q194" s="157">
        <v>0</v>
      </c>
      <c r="R194" s="155">
        <v>65960</v>
      </c>
      <c r="S194" s="155">
        <v>0</v>
      </c>
      <c r="T194" s="155">
        <v>0</v>
      </c>
      <c r="U194" s="155">
        <v>3752</v>
      </c>
      <c r="V194" s="112">
        <v>69712</v>
      </c>
      <c r="W194" s="156"/>
      <c r="X194" s="157">
        <v>0</v>
      </c>
      <c r="Y194" s="178">
        <v>0.09</v>
      </c>
      <c r="Z194" s="178">
        <v>1.0529575409290599E-2</v>
      </c>
      <c r="AA194" s="155">
        <v>0</v>
      </c>
      <c r="AB194" s="158"/>
      <c r="AC194" s="157">
        <v>0</v>
      </c>
      <c r="AD194" s="157">
        <v>0</v>
      </c>
      <c r="AE194" s="155">
        <v>0</v>
      </c>
      <c r="AF194" s="157">
        <v>0</v>
      </c>
      <c r="AG194" s="155">
        <v>0</v>
      </c>
      <c r="AH194" s="159"/>
    </row>
    <row r="195" spans="1:34" ht="12.6" customHeight="1" x14ac:dyDescent="0.25">
      <c r="A195" s="104">
        <v>430</v>
      </c>
      <c r="B195" s="102">
        <v>430170348</v>
      </c>
      <c r="C195" s="103" t="s">
        <v>501</v>
      </c>
      <c r="D195" s="104">
        <v>170</v>
      </c>
      <c r="E195" s="103" t="s">
        <v>202</v>
      </c>
      <c r="F195" s="104">
        <v>348</v>
      </c>
      <c r="G195" s="103" t="s">
        <v>380</v>
      </c>
      <c r="H195" s="179">
        <v>15</v>
      </c>
      <c r="I195" s="152"/>
      <c r="J195" s="153">
        <v>11609</v>
      </c>
      <c r="K195" s="153">
        <v>0</v>
      </c>
      <c r="L195" s="153">
        <v>0</v>
      </c>
      <c r="M195" s="153">
        <v>937.65</v>
      </c>
      <c r="N195" s="153">
        <v>12546.65</v>
      </c>
      <c r="O195" s="152"/>
      <c r="P195" s="157">
        <v>15</v>
      </c>
      <c r="Q195" s="157">
        <v>0</v>
      </c>
      <c r="R195" s="155">
        <v>174135</v>
      </c>
      <c r="S195" s="155">
        <v>0</v>
      </c>
      <c r="T195" s="155">
        <v>0</v>
      </c>
      <c r="U195" s="155">
        <v>14070</v>
      </c>
      <c r="V195" s="112">
        <v>188205</v>
      </c>
      <c r="W195" s="156"/>
      <c r="X195" s="157">
        <v>0</v>
      </c>
      <c r="Y195" s="178">
        <v>0.09</v>
      </c>
      <c r="Z195" s="178">
        <v>6.3810328815370881E-2</v>
      </c>
      <c r="AA195" s="155">
        <v>0</v>
      </c>
      <c r="AB195" s="158"/>
      <c r="AC195" s="157">
        <v>0</v>
      </c>
      <c r="AD195" s="157">
        <v>0</v>
      </c>
      <c r="AE195" s="155">
        <v>0</v>
      </c>
      <c r="AF195" s="157">
        <v>0</v>
      </c>
      <c r="AG195" s="155">
        <v>0</v>
      </c>
      <c r="AH195" s="159"/>
    </row>
    <row r="196" spans="1:34" ht="12.6" customHeight="1" x14ac:dyDescent="0.25">
      <c r="A196" s="104">
        <v>430</v>
      </c>
      <c r="B196" s="102">
        <v>430170620</v>
      </c>
      <c r="C196" s="103" t="s">
        <v>501</v>
      </c>
      <c r="D196" s="104">
        <v>170</v>
      </c>
      <c r="E196" s="103" t="s">
        <v>202</v>
      </c>
      <c r="F196" s="104">
        <v>620</v>
      </c>
      <c r="G196" s="103" t="s">
        <v>393</v>
      </c>
      <c r="H196" s="179">
        <v>10</v>
      </c>
      <c r="I196" s="152"/>
      <c r="J196" s="153">
        <v>10737</v>
      </c>
      <c r="K196" s="153">
        <v>5681</v>
      </c>
      <c r="L196" s="153">
        <v>0</v>
      </c>
      <c r="M196" s="153">
        <v>937.65</v>
      </c>
      <c r="N196" s="153">
        <v>17355.650000000001</v>
      </c>
      <c r="O196" s="152"/>
      <c r="P196" s="157">
        <v>10</v>
      </c>
      <c r="Q196" s="157">
        <v>0</v>
      </c>
      <c r="R196" s="155">
        <v>164180</v>
      </c>
      <c r="S196" s="155">
        <v>0</v>
      </c>
      <c r="T196" s="155">
        <v>0</v>
      </c>
      <c r="U196" s="155">
        <v>9380</v>
      </c>
      <c r="V196" s="112">
        <v>173560</v>
      </c>
      <c r="W196" s="156"/>
      <c r="X196" s="157">
        <v>0</v>
      </c>
      <c r="Y196" s="178">
        <v>0.09</v>
      </c>
      <c r="Z196" s="178">
        <v>1.2523871473080735E-2</v>
      </c>
      <c r="AA196" s="155">
        <v>0</v>
      </c>
      <c r="AB196" s="158"/>
      <c r="AC196" s="157">
        <v>0</v>
      </c>
      <c r="AD196" s="157">
        <v>0</v>
      </c>
      <c r="AE196" s="155">
        <v>0</v>
      </c>
      <c r="AF196" s="157">
        <v>0</v>
      </c>
      <c r="AG196" s="155">
        <v>0</v>
      </c>
      <c r="AH196" s="159"/>
    </row>
    <row r="197" spans="1:34" ht="12.6" customHeight="1" x14ac:dyDescent="0.25">
      <c r="A197" s="104">
        <v>430</v>
      </c>
      <c r="B197" s="102">
        <v>430170695</v>
      </c>
      <c r="C197" s="103" t="s">
        <v>501</v>
      </c>
      <c r="D197" s="104">
        <v>170</v>
      </c>
      <c r="E197" s="103" t="s">
        <v>202</v>
      </c>
      <c r="F197" s="104">
        <v>695</v>
      </c>
      <c r="G197" s="103" t="s">
        <v>415</v>
      </c>
      <c r="H197" s="179">
        <v>2</v>
      </c>
      <c r="I197" s="152"/>
      <c r="J197" s="153">
        <v>10921</v>
      </c>
      <c r="K197" s="153">
        <v>6737</v>
      </c>
      <c r="L197" s="153">
        <v>0</v>
      </c>
      <c r="M197" s="153">
        <v>937.65</v>
      </c>
      <c r="N197" s="153">
        <v>18595.650000000001</v>
      </c>
      <c r="O197" s="152"/>
      <c r="P197" s="157">
        <v>2</v>
      </c>
      <c r="Q197" s="157">
        <v>0</v>
      </c>
      <c r="R197" s="155">
        <v>35316</v>
      </c>
      <c r="S197" s="155">
        <v>0</v>
      </c>
      <c r="T197" s="155">
        <v>0</v>
      </c>
      <c r="U197" s="155">
        <v>1876</v>
      </c>
      <c r="V197" s="112">
        <v>37192</v>
      </c>
      <c r="W197" s="156"/>
      <c r="X197" s="157">
        <v>0</v>
      </c>
      <c r="Y197" s="178">
        <v>0.09</v>
      </c>
      <c r="Z197" s="178">
        <v>2.2412621562297899E-3</v>
      </c>
      <c r="AA197" s="155">
        <v>0</v>
      </c>
      <c r="AB197" s="158"/>
      <c r="AC197" s="157">
        <v>0</v>
      </c>
      <c r="AD197" s="157">
        <v>0</v>
      </c>
      <c r="AE197" s="155">
        <v>0</v>
      </c>
      <c r="AF197" s="157">
        <v>0</v>
      </c>
      <c r="AG197" s="155">
        <v>0</v>
      </c>
      <c r="AH197" s="159"/>
    </row>
    <row r="198" spans="1:34" ht="12.6" customHeight="1" x14ac:dyDescent="0.25">
      <c r="A198" s="104">
        <v>430</v>
      </c>
      <c r="B198" s="102">
        <v>430170710</v>
      </c>
      <c r="C198" s="103" t="s">
        <v>501</v>
      </c>
      <c r="D198" s="104">
        <v>170</v>
      </c>
      <c r="E198" s="103" t="s">
        <v>202</v>
      </c>
      <c r="F198" s="104">
        <v>710</v>
      </c>
      <c r="G198" s="103" t="s">
        <v>419</v>
      </c>
      <c r="H198" s="179">
        <v>5</v>
      </c>
      <c r="I198" s="152"/>
      <c r="J198" s="153">
        <v>10461</v>
      </c>
      <c r="K198" s="153">
        <v>4328</v>
      </c>
      <c r="L198" s="153">
        <v>0</v>
      </c>
      <c r="M198" s="153">
        <v>937.65</v>
      </c>
      <c r="N198" s="153">
        <v>15726.65</v>
      </c>
      <c r="O198" s="152"/>
      <c r="P198" s="157">
        <v>5</v>
      </c>
      <c r="Q198" s="157">
        <v>0</v>
      </c>
      <c r="R198" s="155">
        <v>73945</v>
      </c>
      <c r="S198" s="155">
        <v>0</v>
      </c>
      <c r="T198" s="155">
        <v>0</v>
      </c>
      <c r="U198" s="155">
        <v>4690</v>
      </c>
      <c r="V198" s="112">
        <v>78635</v>
      </c>
      <c r="W198" s="156"/>
      <c r="X198" s="157">
        <v>0</v>
      </c>
      <c r="Y198" s="178">
        <v>0.09</v>
      </c>
      <c r="Z198" s="178">
        <v>5.1402324783455479E-3</v>
      </c>
      <c r="AA198" s="155">
        <v>0</v>
      </c>
      <c r="AB198" s="158"/>
      <c r="AC198" s="157">
        <v>0</v>
      </c>
      <c r="AD198" s="157">
        <v>0</v>
      </c>
      <c r="AE198" s="155">
        <v>0</v>
      </c>
      <c r="AF198" s="157">
        <v>0</v>
      </c>
      <c r="AG198" s="155">
        <v>0</v>
      </c>
      <c r="AH198" s="159"/>
    </row>
    <row r="199" spans="1:34" ht="12.6" customHeight="1" x14ac:dyDescent="0.25">
      <c r="A199" s="104">
        <v>430</v>
      </c>
      <c r="B199" s="102">
        <v>430170725</v>
      </c>
      <c r="C199" s="103" t="s">
        <v>501</v>
      </c>
      <c r="D199" s="104">
        <v>170</v>
      </c>
      <c r="E199" s="103" t="s">
        <v>202</v>
      </c>
      <c r="F199" s="104">
        <v>725</v>
      </c>
      <c r="G199" s="103" t="s">
        <v>424</v>
      </c>
      <c r="H199" s="179">
        <v>11</v>
      </c>
      <c r="I199" s="152"/>
      <c r="J199" s="153">
        <v>10327</v>
      </c>
      <c r="K199" s="153">
        <v>3307</v>
      </c>
      <c r="L199" s="153">
        <v>0</v>
      </c>
      <c r="M199" s="153">
        <v>937.65</v>
      </c>
      <c r="N199" s="153">
        <v>14571.65</v>
      </c>
      <c r="O199" s="152"/>
      <c r="P199" s="157">
        <v>11</v>
      </c>
      <c r="Q199" s="157">
        <v>0</v>
      </c>
      <c r="R199" s="155">
        <v>149974</v>
      </c>
      <c r="S199" s="155">
        <v>0</v>
      </c>
      <c r="T199" s="155">
        <v>0</v>
      </c>
      <c r="U199" s="155">
        <v>10318</v>
      </c>
      <c r="V199" s="112">
        <v>160292</v>
      </c>
      <c r="W199" s="156"/>
      <c r="X199" s="157">
        <v>0</v>
      </c>
      <c r="Y199" s="178">
        <v>0.09</v>
      </c>
      <c r="Z199" s="178">
        <v>1.0660418112388728E-2</v>
      </c>
      <c r="AA199" s="155">
        <v>0</v>
      </c>
      <c r="AB199" s="158"/>
      <c r="AC199" s="157">
        <v>0</v>
      </c>
      <c r="AD199" s="157">
        <v>0</v>
      </c>
      <c r="AE199" s="155">
        <v>0</v>
      </c>
      <c r="AF199" s="157">
        <v>0</v>
      </c>
      <c r="AG199" s="155">
        <v>0</v>
      </c>
      <c r="AH199" s="159"/>
    </row>
    <row r="200" spans="1:34" ht="12.6" customHeight="1" x14ac:dyDescent="0.25">
      <c r="A200" s="104">
        <v>430</v>
      </c>
      <c r="B200" s="102">
        <v>430170730</v>
      </c>
      <c r="C200" s="103" t="s">
        <v>501</v>
      </c>
      <c r="D200" s="104">
        <v>170</v>
      </c>
      <c r="E200" s="103" t="s">
        <v>202</v>
      </c>
      <c r="F200" s="104">
        <v>730</v>
      </c>
      <c r="G200" s="103" t="s">
        <v>426</v>
      </c>
      <c r="H200" s="179">
        <v>8</v>
      </c>
      <c r="I200" s="152"/>
      <c r="J200" s="153">
        <v>11180</v>
      </c>
      <c r="K200" s="153">
        <v>3474</v>
      </c>
      <c r="L200" s="153">
        <v>0</v>
      </c>
      <c r="M200" s="153">
        <v>937.65</v>
      </c>
      <c r="N200" s="153">
        <v>15591.65</v>
      </c>
      <c r="O200" s="152"/>
      <c r="P200" s="157">
        <v>8</v>
      </c>
      <c r="Q200" s="157">
        <v>0</v>
      </c>
      <c r="R200" s="155">
        <v>117232</v>
      </c>
      <c r="S200" s="155">
        <v>0</v>
      </c>
      <c r="T200" s="155">
        <v>0</v>
      </c>
      <c r="U200" s="155">
        <v>7504</v>
      </c>
      <c r="V200" s="112">
        <v>124736</v>
      </c>
      <c r="W200" s="156"/>
      <c r="X200" s="157">
        <v>0</v>
      </c>
      <c r="Y200" s="178">
        <v>0.09</v>
      </c>
      <c r="Z200" s="178">
        <v>5.9021621592179382E-3</v>
      </c>
      <c r="AA200" s="155">
        <v>0</v>
      </c>
      <c r="AB200" s="158"/>
      <c r="AC200" s="157">
        <v>0</v>
      </c>
      <c r="AD200" s="157">
        <v>0</v>
      </c>
      <c r="AE200" s="155">
        <v>0</v>
      </c>
      <c r="AF200" s="157">
        <v>0</v>
      </c>
      <c r="AG200" s="155">
        <v>0</v>
      </c>
      <c r="AH200" s="159"/>
    </row>
    <row r="201" spans="1:34" ht="12.6" customHeight="1" x14ac:dyDescent="0.25">
      <c r="A201" s="104">
        <v>430</v>
      </c>
      <c r="B201" s="102">
        <v>430170735</v>
      </c>
      <c r="C201" s="103" t="s">
        <v>501</v>
      </c>
      <c r="D201" s="104">
        <v>170</v>
      </c>
      <c r="E201" s="103" t="s">
        <v>202</v>
      </c>
      <c r="F201" s="104">
        <v>735</v>
      </c>
      <c r="G201" s="103" t="s">
        <v>427</v>
      </c>
      <c r="H201" s="179">
        <v>2</v>
      </c>
      <c r="I201" s="152"/>
      <c r="J201" s="153">
        <v>10002</v>
      </c>
      <c r="K201" s="153">
        <v>3903</v>
      </c>
      <c r="L201" s="153">
        <v>0</v>
      </c>
      <c r="M201" s="153">
        <v>937.65</v>
      </c>
      <c r="N201" s="153">
        <v>14842.65</v>
      </c>
      <c r="O201" s="152"/>
      <c r="P201" s="157">
        <v>2</v>
      </c>
      <c r="Q201" s="157">
        <v>0</v>
      </c>
      <c r="R201" s="155">
        <v>27810</v>
      </c>
      <c r="S201" s="155">
        <v>0</v>
      </c>
      <c r="T201" s="155">
        <v>0</v>
      </c>
      <c r="U201" s="155">
        <v>1876</v>
      </c>
      <c r="V201" s="112">
        <v>29686</v>
      </c>
      <c r="W201" s="156"/>
      <c r="X201" s="157">
        <v>0</v>
      </c>
      <c r="Y201" s="178">
        <v>0.09</v>
      </c>
      <c r="Z201" s="178">
        <v>1.6672205894791514E-2</v>
      </c>
      <c r="AA201" s="155">
        <v>0</v>
      </c>
      <c r="AB201" s="158"/>
      <c r="AC201" s="157">
        <v>0</v>
      </c>
      <c r="AD201" s="157">
        <v>0</v>
      </c>
      <c r="AE201" s="155">
        <v>0</v>
      </c>
      <c r="AF201" s="157">
        <v>0</v>
      </c>
      <c r="AG201" s="155">
        <v>0</v>
      </c>
      <c r="AH201" s="159"/>
    </row>
    <row r="202" spans="1:34" ht="12.6" customHeight="1" x14ac:dyDescent="0.25">
      <c r="A202" s="104">
        <v>430</v>
      </c>
      <c r="B202" s="102">
        <v>430170775</v>
      </c>
      <c r="C202" s="103" t="s">
        <v>501</v>
      </c>
      <c r="D202" s="104">
        <v>170</v>
      </c>
      <c r="E202" s="103" t="s">
        <v>202</v>
      </c>
      <c r="F202" s="104">
        <v>775</v>
      </c>
      <c r="G202" s="103" t="s">
        <v>441</v>
      </c>
      <c r="H202" s="179">
        <v>1</v>
      </c>
      <c r="I202" s="152"/>
      <c r="J202" s="153">
        <v>10921</v>
      </c>
      <c r="K202" s="153">
        <v>2366</v>
      </c>
      <c r="L202" s="153">
        <v>0</v>
      </c>
      <c r="M202" s="153">
        <v>937.65</v>
      </c>
      <c r="N202" s="153">
        <v>14224.65</v>
      </c>
      <c r="O202" s="152"/>
      <c r="P202" s="157">
        <v>1</v>
      </c>
      <c r="Q202" s="157">
        <v>0</v>
      </c>
      <c r="R202" s="155">
        <v>13287</v>
      </c>
      <c r="S202" s="155">
        <v>0</v>
      </c>
      <c r="T202" s="155">
        <v>0</v>
      </c>
      <c r="U202" s="155">
        <v>938</v>
      </c>
      <c r="V202" s="112">
        <v>14225</v>
      </c>
      <c r="W202" s="156"/>
      <c r="X202" s="157">
        <v>0</v>
      </c>
      <c r="Y202" s="178">
        <v>0.09</v>
      </c>
      <c r="Z202" s="178">
        <v>5.357455724590292E-3</v>
      </c>
      <c r="AA202" s="155">
        <v>0</v>
      </c>
      <c r="AB202" s="158"/>
      <c r="AC202" s="157">
        <v>0</v>
      </c>
      <c r="AD202" s="157">
        <v>0</v>
      </c>
      <c r="AE202" s="155">
        <v>0</v>
      </c>
      <c r="AF202" s="157">
        <v>0</v>
      </c>
      <c r="AG202" s="155">
        <v>0</v>
      </c>
      <c r="AH202" s="159"/>
    </row>
    <row r="203" spans="1:34" ht="12.6" customHeight="1" x14ac:dyDescent="0.25">
      <c r="A203" s="104">
        <v>431</v>
      </c>
      <c r="B203" s="102">
        <v>431149009</v>
      </c>
      <c r="C203" s="103" t="s">
        <v>502</v>
      </c>
      <c r="D203" s="104">
        <v>149</v>
      </c>
      <c r="E203" s="103" t="s">
        <v>181</v>
      </c>
      <c r="F203" s="104">
        <v>9</v>
      </c>
      <c r="G203" s="103" t="s">
        <v>41</v>
      </c>
      <c r="H203" s="179">
        <v>1</v>
      </c>
      <c r="I203" s="152"/>
      <c r="J203" s="153">
        <v>10940.126100074811</v>
      </c>
      <c r="K203" s="153">
        <v>6840</v>
      </c>
      <c r="L203" s="153">
        <v>0</v>
      </c>
      <c r="M203" s="153">
        <v>937.65</v>
      </c>
      <c r="N203" s="153">
        <v>18717.776100074814</v>
      </c>
      <c r="O203" s="152"/>
      <c r="P203" s="157">
        <v>1</v>
      </c>
      <c r="Q203" s="157">
        <v>0</v>
      </c>
      <c r="R203" s="155">
        <v>17780</v>
      </c>
      <c r="S203" s="155">
        <v>0</v>
      </c>
      <c r="T203" s="155">
        <v>0</v>
      </c>
      <c r="U203" s="155">
        <v>938</v>
      </c>
      <c r="V203" s="112">
        <v>18718</v>
      </c>
      <c r="W203" s="156"/>
      <c r="X203" s="157">
        <v>0</v>
      </c>
      <c r="Y203" s="178">
        <v>0.09</v>
      </c>
      <c r="Z203" s="178">
        <v>1.905131038440297E-3</v>
      </c>
      <c r="AA203" s="155">
        <v>0</v>
      </c>
      <c r="AB203" s="158"/>
      <c r="AC203" s="157">
        <v>0</v>
      </c>
      <c r="AD203" s="157">
        <v>0</v>
      </c>
      <c r="AE203" s="155">
        <v>0</v>
      </c>
      <c r="AF203" s="157">
        <v>0</v>
      </c>
      <c r="AG203" s="155">
        <v>0</v>
      </c>
      <c r="AH203" s="159"/>
    </row>
    <row r="204" spans="1:34" ht="12.6" customHeight="1" x14ac:dyDescent="0.25">
      <c r="A204" s="104">
        <v>431</v>
      </c>
      <c r="B204" s="102">
        <v>431149128</v>
      </c>
      <c r="C204" s="103" t="s">
        <v>502</v>
      </c>
      <c r="D204" s="104">
        <v>149</v>
      </c>
      <c r="E204" s="103" t="s">
        <v>181</v>
      </c>
      <c r="F204" s="104">
        <v>128</v>
      </c>
      <c r="G204" s="103" t="s">
        <v>160</v>
      </c>
      <c r="H204" s="179">
        <v>11</v>
      </c>
      <c r="I204" s="152"/>
      <c r="J204" s="153">
        <v>8356</v>
      </c>
      <c r="K204" s="153">
        <v>598</v>
      </c>
      <c r="L204" s="153">
        <v>0</v>
      </c>
      <c r="M204" s="153">
        <v>937.65</v>
      </c>
      <c r="N204" s="153">
        <v>9891.65</v>
      </c>
      <c r="O204" s="152"/>
      <c r="P204" s="157">
        <v>11</v>
      </c>
      <c r="Q204" s="157">
        <v>0</v>
      </c>
      <c r="R204" s="155">
        <v>98494</v>
      </c>
      <c r="S204" s="155">
        <v>0</v>
      </c>
      <c r="T204" s="155">
        <v>0</v>
      </c>
      <c r="U204" s="155">
        <v>10318</v>
      </c>
      <c r="V204" s="112">
        <v>108812</v>
      </c>
      <c r="W204" s="156"/>
      <c r="X204" s="157">
        <v>0</v>
      </c>
      <c r="Y204" s="178">
        <v>0.09</v>
      </c>
      <c r="Z204" s="178">
        <v>3.6122537397744604E-2</v>
      </c>
      <c r="AA204" s="155">
        <v>0</v>
      </c>
      <c r="AB204" s="158"/>
      <c r="AC204" s="157">
        <v>0</v>
      </c>
      <c r="AD204" s="157">
        <v>0</v>
      </c>
      <c r="AE204" s="155">
        <v>0</v>
      </c>
      <c r="AF204" s="157">
        <v>0</v>
      </c>
      <c r="AG204" s="155">
        <v>0</v>
      </c>
      <c r="AH204" s="159"/>
    </row>
    <row r="205" spans="1:34" ht="12.6" customHeight="1" x14ac:dyDescent="0.25">
      <c r="A205" s="104">
        <v>431</v>
      </c>
      <c r="B205" s="102">
        <v>431149149</v>
      </c>
      <c r="C205" s="103" t="s">
        <v>502</v>
      </c>
      <c r="D205" s="104">
        <v>149</v>
      </c>
      <c r="E205" s="103" t="s">
        <v>181</v>
      </c>
      <c r="F205" s="104">
        <v>149</v>
      </c>
      <c r="G205" s="103" t="s">
        <v>181</v>
      </c>
      <c r="H205" s="179">
        <v>375</v>
      </c>
      <c r="I205" s="152"/>
      <c r="J205" s="153">
        <v>12411</v>
      </c>
      <c r="K205" s="153">
        <v>0</v>
      </c>
      <c r="L205" s="153">
        <v>0</v>
      </c>
      <c r="M205" s="153">
        <v>937.65</v>
      </c>
      <c r="N205" s="153">
        <v>13348.65</v>
      </c>
      <c r="O205" s="152"/>
      <c r="P205" s="157">
        <v>375</v>
      </c>
      <c r="Q205" s="157">
        <v>0</v>
      </c>
      <c r="R205" s="155">
        <v>4654125</v>
      </c>
      <c r="S205" s="155">
        <v>0</v>
      </c>
      <c r="T205" s="155">
        <v>0</v>
      </c>
      <c r="U205" s="155">
        <v>351750</v>
      </c>
      <c r="V205" s="112">
        <v>5005875</v>
      </c>
      <c r="W205" s="156"/>
      <c r="X205" s="157">
        <v>0</v>
      </c>
      <c r="Y205" s="178">
        <v>0.09</v>
      </c>
      <c r="Z205" s="178">
        <v>0.11713940008623763</v>
      </c>
      <c r="AA205" s="155">
        <v>0</v>
      </c>
      <c r="AB205" s="158"/>
      <c r="AC205" s="157">
        <v>0</v>
      </c>
      <c r="AD205" s="157">
        <v>0</v>
      </c>
      <c r="AE205" s="155">
        <v>0</v>
      </c>
      <c r="AF205" s="157">
        <v>0</v>
      </c>
      <c r="AG205" s="155">
        <v>0</v>
      </c>
      <c r="AH205" s="159"/>
    </row>
    <row r="206" spans="1:34" ht="12.6" customHeight="1" x14ac:dyDescent="0.25">
      <c r="A206" s="104">
        <v>431</v>
      </c>
      <c r="B206" s="102">
        <v>431149181</v>
      </c>
      <c r="C206" s="103" t="s">
        <v>502</v>
      </c>
      <c r="D206" s="104">
        <v>149</v>
      </c>
      <c r="E206" s="103" t="s">
        <v>181</v>
      </c>
      <c r="F206" s="104">
        <v>181</v>
      </c>
      <c r="G206" s="103" t="s">
        <v>213</v>
      </c>
      <c r="H206" s="179">
        <v>12</v>
      </c>
      <c r="I206" s="152"/>
      <c r="J206" s="153">
        <v>12184</v>
      </c>
      <c r="K206" s="153">
        <v>505</v>
      </c>
      <c r="L206" s="153">
        <v>0</v>
      </c>
      <c r="M206" s="153">
        <v>937.65</v>
      </c>
      <c r="N206" s="153">
        <v>13626.65</v>
      </c>
      <c r="O206" s="152"/>
      <c r="P206" s="157">
        <v>12</v>
      </c>
      <c r="Q206" s="157">
        <v>0</v>
      </c>
      <c r="R206" s="155">
        <v>152268</v>
      </c>
      <c r="S206" s="155">
        <v>0</v>
      </c>
      <c r="T206" s="155">
        <v>0</v>
      </c>
      <c r="U206" s="155">
        <v>11256</v>
      </c>
      <c r="V206" s="112">
        <v>163524</v>
      </c>
      <c r="W206" s="156"/>
      <c r="X206" s="157">
        <v>0</v>
      </c>
      <c r="Y206" s="178">
        <v>0.09</v>
      </c>
      <c r="Z206" s="178">
        <v>1.7769329049204179E-2</v>
      </c>
      <c r="AA206" s="155">
        <v>0</v>
      </c>
      <c r="AB206" s="158"/>
      <c r="AC206" s="157">
        <v>0</v>
      </c>
      <c r="AD206" s="157">
        <v>0</v>
      </c>
      <c r="AE206" s="155">
        <v>0</v>
      </c>
      <c r="AF206" s="157">
        <v>0</v>
      </c>
      <c r="AG206" s="155">
        <v>0</v>
      </c>
      <c r="AH206" s="159"/>
    </row>
    <row r="207" spans="1:34" ht="12.6" customHeight="1" x14ac:dyDescent="0.25">
      <c r="A207" s="104">
        <v>432</v>
      </c>
      <c r="B207" s="102">
        <v>432712020</v>
      </c>
      <c r="C207" s="103" t="s">
        <v>503</v>
      </c>
      <c r="D207" s="104">
        <v>712</v>
      </c>
      <c r="E207" s="103" t="s">
        <v>420</v>
      </c>
      <c r="F207" s="104">
        <v>20</v>
      </c>
      <c r="G207" s="103" t="s">
        <v>52</v>
      </c>
      <c r="H207" s="179">
        <v>75</v>
      </c>
      <c r="I207" s="152"/>
      <c r="J207" s="153">
        <v>9536</v>
      </c>
      <c r="K207" s="153">
        <v>2653</v>
      </c>
      <c r="L207" s="153">
        <v>0</v>
      </c>
      <c r="M207" s="153">
        <v>937.65</v>
      </c>
      <c r="N207" s="153">
        <v>13126.65</v>
      </c>
      <c r="O207" s="152"/>
      <c r="P207" s="157">
        <v>75</v>
      </c>
      <c r="Q207" s="157">
        <v>0</v>
      </c>
      <c r="R207" s="155">
        <v>914175</v>
      </c>
      <c r="S207" s="155">
        <v>0</v>
      </c>
      <c r="T207" s="155">
        <v>0</v>
      </c>
      <c r="U207" s="155">
        <v>70350</v>
      </c>
      <c r="V207" s="112">
        <v>984525</v>
      </c>
      <c r="W207" s="156"/>
      <c r="X207" s="157">
        <v>0</v>
      </c>
      <c r="Y207" s="178">
        <v>0.09</v>
      </c>
      <c r="Z207" s="178">
        <v>4.3928872044181839E-2</v>
      </c>
      <c r="AA207" s="155">
        <v>0</v>
      </c>
      <c r="AB207" s="158"/>
      <c r="AC207" s="157">
        <v>0</v>
      </c>
      <c r="AD207" s="157">
        <v>0</v>
      </c>
      <c r="AE207" s="155">
        <v>0</v>
      </c>
      <c r="AF207" s="157">
        <v>0</v>
      </c>
      <c r="AG207" s="155">
        <v>0</v>
      </c>
      <c r="AH207" s="159"/>
    </row>
    <row r="208" spans="1:34" ht="12.6" customHeight="1" x14ac:dyDescent="0.25">
      <c r="A208" s="104">
        <v>432</v>
      </c>
      <c r="B208" s="102">
        <v>432712096</v>
      </c>
      <c r="C208" s="103" t="s">
        <v>503</v>
      </c>
      <c r="D208" s="104">
        <v>712</v>
      </c>
      <c r="E208" s="103" t="s">
        <v>420</v>
      </c>
      <c r="F208" s="104">
        <v>96</v>
      </c>
      <c r="G208" s="103" t="s">
        <v>128</v>
      </c>
      <c r="H208" s="179">
        <v>1</v>
      </c>
      <c r="I208" s="152"/>
      <c r="J208" s="153">
        <v>13375</v>
      </c>
      <c r="K208" s="153">
        <v>7288</v>
      </c>
      <c r="L208" s="153">
        <v>0</v>
      </c>
      <c r="M208" s="153">
        <v>937.65</v>
      </c>
      <c r="N208" s="153">
        <v>21600.65</v>
      </c>
      <c r="O208" s="152"/>
      <c r="P208" s="157">
        <v>1</v>
      </c>
      <c r="Q208" s="157">
        <v>0</v>
      </c>
      <c r="R208" s="155">
        <v>20663</v>
      </c>
      <c r="S208" s="155">
        <v>0</v>
      </c>
      <c r="T208" s="155">
        <v>0</v>
      </c>
      <c r="U208" s="155">
        <v>938</v>
      </c>
      <c r="V208" s="112">
        <v>21601</v>
      </c>
      <c r="W208" s="156"/>
      <c r="X208" s="157">
        <v>0</v>
      </c>
      <c r="Y208" s="178">
        <v>0.09</v>
      </c>
      <c r="Z208" s="178">
        <v>3.165167702598503E-2</v>
      </c>
      <c r="AA208" s="155">
        <v>0</v>
      </c>
      <c r="AB208" s="158"/>
      <c r="AC208" s="157">
        <v>0</v>
      </c>
      <c r="AD208" s="157">
        <v>0</v>
      </c>
      <c r="AE208" s="155">
        <v>0</v>
      </c>
      <c r="AF208" s="157">
        <v>0</v>
      </c>
      <c r="AG208" s="155">
        <v>0</v>
      </c>
      <c r="AH208" s="159"/>
    </row>
    <row r="209" spans="1:34" ht="12.6" customHeight="1" x14ac:dyDescent="0.25">
      <c r="A209" s="104">
        <v>432</v>
      </c>
      <c r="B209" s="102">
        <v>432712172</v>
      </c>
      <c r="C209" s="103" t="s">
        <v>503</v>
      </c>
      <c r="D209" s="104">
        <v>712</v>
      </c>
      <c r="E209" s="103" t="s">
        <v>420</v>
      </c>
      <c r="F209" s="104">
        <v>172</v>
      </c>
      <c r="G209" s="103" t="s">
        <v>204</v>
      </c>
      <c r="H209" s="179">
        <v>1</v>
      </c>
      <c r="I209" s="152"/>
      <c r="J209" s="153">
        <v>8785</v>
      </c>
      <c r="K209" s="153">
        <v>5217</v>
      </c>
      <c r="L209" s="153">
        <v>0</v>
      </c>
      <c r="M209" s="153">
        <v>937.65</v>
      </c>
      <c r="N209" s="153">
        <v>14939.65</v>
      </c>
      <c r="O209" s="152"/>
      <c r="P209" s="157">
        <v>1</v>
      </c>
      <c r="Q209" s="157">
        <v>0</v>
      </c>
      <c r="R209" s="155">
        <v>14002</v>
      </c>
      <c r="S209" s="155">
        <v>0</v>
      </c>
      <c r="T209" s="155">
        <v>0</v>
      </c>
      <c r="U209" s="155">
        <v>938</v>
      </c>
      <c r="V209" s="112">
        <v>14940</v>
      </c>
      <c r="W209" s="156"/>
      <c r="X209" s="157">
        <v>0</v>
      </c>
      <c r="Y209" s="178">
        <v>0.09</v>
      </c>
      <c r="Z209" s="178">
        <v>2.8694752207916091E-2</v>
      </c>
      <c r="AA209" s="155">
        <v>0</v>
      </c>
      <c r="AB209" s="158"/>
      <c r="AC209" s="157">
        <v>0</v>
      </c>
      <c r="AD209" s="157">
        <v>0</v>
      </c>
      <c r="AE209" s="155">
        <v>0</v>
      </c>
      <c r="AF209" s="157">
        <v>0</v>
      </c>
      <c r="AG209" s="155">
        <v>0</v>
      </c>
      <c r="AH209" s="159"/>
    </row>
    <row r="210" spans="1:34" ht="12.6" customHeight="1" x14ac:dyDescent="0.25">
      <c r="A210" s="104">
        <v>432</v>
      </c>
      <c r="B210" s="102">
        <v>432712261</v>
      </c>
      <c r="C210" s="103" t="s">
        <v>503</v>
      </c>
      <c r="D210" s="104">
        <v>712</v>
      </c>
      <c r="E210" s="103" t="s">
        <v>420</v>
      </c>
      <c r="F210" s="104">
        <v>261</v>
      </c>
      <c r="G210" s="103" t="s">
        <v>293</v>
      </c>
      <c r="H210" s="179">
        <v>18</v>
      </c>
      <c r="I210" s="152"/>
      <c r="J210" s="153">
        <v>9098</v>
      </c>
      <c r="K210" s="153">
        <v>5780</v>
      </c>
      <c r="L210" s="153">
        <v>0</v>
      </c>
      <c r="M210" s="153">
        <v>937.65</v>
      </c>
      <c r="N210" s="153">
        <v>15815.65</v>
      </c>
      <c r="O210" s="152"/>
      <c r="P210" s="157">
        <v>18</v>
      </c>
      <c r="Q210" s="157">
        <v>0</v>
      </c>
      <c r="R210" s="155">
        <v>267804</v>
      </c>
      <c r="S210" s="155">
        <v>0</v>
      </c>
      <c r="T210" s="155">
        <v>0</v>
      </c>
      <c r="U210" s="155">
        <v>16884</v>
      </c>
      <c r="V210" s="112">
        <v>284688</v>
      </c>
      <c r="W210" s="156"/>
      <c r="X210" s="157">
        <v>0</v>
      </c>
      <c r="Y210" s="178">
        <v>0.09</v>
      </c>
      <c r="Z210" s="178">
        <v>8.1590104982539463E-2</v>
      </c>
      <c r="AA210" s="155">
        <v>0</v>
      </c>
      <c r="AB210" s="158"/>
      <c r="AC210" s="157">
        <v>0</v>
      </c>
      <c r="AD210" s="157">
        <v>0</v>
      </c>
      <c r="AE210" s="155">
        <v>0</v>
      </c>
      <c r="AF210" s="157">
        <v>0</v>
      </c>
      <c r="AG210" s="155">
        <v>0</v>
      </c>
      <c r="AH210" s="159"/>
    </row>
    <row r="211" spans="1:34" ht="12.6" customHeight="1" x14ac:dyDescent="0.25">
      <c r="A211" s="104">
        <v>432</v>
      </c>
      <c r="B211" s="102">
        <v>432712300</v>
      </c>
      <c r="C211" s="103" t="s">
        <v>503</v>
      </c>
      <c r="D211" s="104">
        <v>712</v>
      </c>
      <c r="E211" s="103" t="s">
        <v>420</v>
      </c>
      <c r="F211" s="104">
        <v>300</v>
      </c>
      <c r="G211" s="103" t="s">
        <v>332</v>
      </c>
      <c r="H211" s="179">
        <v>1</v>
      </c>
      <c r="I211" s="152"/>
      <c r="J211" s="153">
        <v>8785</v>
      </c>
      <c r="K211" s="153">
        <v>16597</v>
      </c>
      <c r="L211" s="153">
        <v>0</v>
      </c>
      <c r="M211" s="153">
        <v>937.65</v>
      </c>
      <c r="N211" s="153">
        <v>26319.65</v>
      </c>
      <c r="O211" s="152"/>
      <c r="P211" s="157">
        <v>1</v>
      </c>
      <c r="Q211" s="157">
        <v>0</v>
      </c>
      <c r="R211" s="155">
        <v>25382</v>
      </c>
      <c r="S211" s="155">
        <v>0</v>
      </c>
      <c r="T211" s="155">
        <v>0</v>
      </c>
      <c r="U211" s="155">
        <v>938</v>
      </c>
      <c r="V211" s="112">
        <v>26320</v>
      </c>
      <c r="W211" s="156"/>
      <c r="X211" s="157">
        <v>0</v>
      </c>
      <c r="Y211" s="178">
        <v>0.09</v>
      </c>
      <c r="Z211" s="178">
        <v>1.6548626232287495E-2</v>
      </c>
      <c r="AA211" s="155">
        <v>0</v>
      </c>
      <c r="AB211" s="158"/>
      <c r="AC211" s="157">
        <v>0</v>
      </c>
      <c r="AD211" s="157">
        <v>0</v>
      </c>
      <c r="AE211" s="155">
        <v>0</v>
      </c>
      <c r="AF211" s="157">
        <v>0</v>
      </c>
      <c r="AG211" s="155">
        <v>0</v>
      </c>
      <c r="AH211" s="159"/>
    </row>
    <row r="212" spans="1:34" ht="12.6" customHeight="1" x14ac:dyDescent="0.25">
      <c r="A212" s="104">
        <v>432</v>
      </c>
      <c r="B212" s="102">
        <v>432712645</v>
      </c>
      <c r="C212" s="103" t="s">
        <v>503</v>
      </c>
      <c r="D212" s="104">
        <v>712</v>
      </c>
      <c r="E212" s="103" t="s">
        <v>420</v>
      </c>
      <c r="F212" s="104">
        <v>645</v>
      </c>
      <c r="G212" s="103" t="s">
        <v>399</v>
      </c>
      <c r="H212" s="179">
        <v>64</v>
      </c>
      <c r="I212" s="152"/>
      <c r="J212" s="153">
        <v>9734</v>
      </c>
      <c r="K212" s="153">
        <v>3696</v>
      </c>
      <c r="L212" s="153">
        <v>0</v>
      </c>
      <c r="M212" s="153">
        <v>937.65</v>
      </c>
      <c r="N212" s="153">
        <v>14367.65</v>
      </c>
      <c r="O212" s="152"/>
      <c r="P212" s="157">
        <v>64</v>
      </c>
      <c r="Q212" s="157">
        <v>0</v>
      </c>
      <c r="R212" s="155">
        <v>859520</v>
      </c>
      <c r="S212" s="155">
        <v>0</v>
      </c>
      <c r="T212" s="155">
        <v>0</v>
      </c>
      <c r="U212" s="155">
        <v>60032</v>
      </c>
      <c r="V212" s="112">
        <v>919552</v>
      </c>
      <c r="W212" s="156"/>
      <c r="X212" s="157">
        <v>0</v>
      </c>
      <c r="Y212" s="178">
        <v>0.09</v>
      </c>
      <c r="Z212" s="178">
        <v>3.5990704420893325E-2</v>
      </c>
      <c r="AA212" s="155">
        <v>0</v>
      </c>
      <c r="AB212" s="158"/>
      <c r="AC212" s="157">
        <v>0</v>
      </c>
      <c r="AD212" s="157">
        <v>0</v>
      </c>
      <c r="AE212" s="155">
        <v>0</v>
      </c>
      <c r="AF212" s="157">
        <v>0</v>
      </c>
      <c r="AG212" s="155">
        <v>0</v>
      </c>
      <c r="AH212" s="159"/>
    </row>
    <row r="213" spans="1:34" ht="12.6" customHeight="1" x14ac:dyDescent="0.25">
      <c r="A213" s="104">
        <v>432</v>
      </c>
      <c r="B213" s="102">
        <v>432712660</v>
      </c>
      <c r="C213" s="103" t="s">
        <v>503</v>
      </c>
      <c r="D213" s="104">
        <v>712</v>
      </c>
      <c r="E213" s="103" t="s">
        <v>420</v>
      </c>
      <c r="F213" s="104">
        <v>660</v>
      </c>
      <c r="G213" s="103" t="s">
        <v>403</v>
      </c>
      <c r="H213" s="179">
        <v>49</v>
      </c>
      <c r="I213" s="152"/>
      <c r="J213" s="153">
        <v>9836</v>
      </c>
      <c r="K213" s="153">
        <v>7982</v>
      </c>
      <c r="L213" s="153">
        <v>0</v>
      </c>
      <c r="M213" s="153">
        <v>937.65</v>
      </c>
      <c r="N213" s="153">
        <v>18755.650000000001</v>
      </c>
      <c r="O213" s="152"/>
      <c r="P213" s="157">
        <v>49</v>
      </c>
      <c r="Q213" s="157">
        <v>0</v>
      </c>
      <c r="R213" s="155">
        <v>873082</v>
      </c>
      <c r="S213" s="155">
        <v>0</v>
      </c>
      <c r="T213" s="155">
        <v>0</v>
      </c>
      <c r="U213" s="155">
        <v>45962</v>
      </c>
      <c r="V213" s="112">
        <v>919044</v>
      </c>
      <c r="W213" s="156"/>
      <c r="X213" s="157">
        <v>0</v>
      </c>
      <c r="Y213" s="178">
        <v>0.09</v>
      </c>
      <c r="Z213" s="178">
        <v>4.4402631494800227E-2</v>
      </c>
      <c r="AA213" s="155">
        <v>0</v>
      </c>
      <c r="AB213" s="158"/>
      <c r="AC213" s="157">
        <v>0</v>
      </c>
      <c r="AD213" s="157">
        <v>0</v>
      </c>
      <c r="AE213" s="155">
        <v>0</v>
      </c>
      <c r="AF213" s="157">
        <v>0</v>
      </c>
      <c r="AG213" s="155">
        <v>0</v>
      </c>
      <c r="AH213" s="159"/>
    </row>
    <row r="214" spans="1:34" ht="12.6" customHeight="1" x14ac:dyDescent="0.25">
      <c r="A214" s="104">
        <v>432</v>
      </c>
      <c r="B214" s="102">
        <v>432712712</v>
      </c>
      <c r="C214" s="103" t="s">
        <v>503</v>
      </c>
      <c r="D214" s="104">
        <v>712</v>
      </c>
      <c r="E214" s="103" t="s">
        <v>420</v>
      </c>
      <c r="F214" s="104">
        <v>712</v>
      </c>
      <c r="G214" s="103" t="s">
        <v>420</v>
      </c>
      <c r="H214" s="179">
        <v>30</v>
      </c>
      <c r="I214" s="152"/>
      <c r="J214" s="153">
        <v>10151</v>
      </c>
      <c r="K214" s="153">
        <v>7106</v>
      </c>
      <c r="L214" s="153">
        <v>0</v>
      </c>
      <c r="M214" s="153">
        <v>937.65</v>
      </c>
      <c r="N214" s="153">
        <v>18194.650000000001</v>
      </c>
      <c r="O214" s="152"/>
      <c r="P214" s="157">
        <v>30</v>
      </c>
      <c r="Q214" s="157">
        <v>0</v>
      </c>
      <c r="R214" s="155">
        <v>517710</v>
      </c>
      <c r="S214" s="155">
        <v>0</v>
      </c>
      <c r="T214" s="155">
        <v>0</v>
      </c>
      <c r="U214" s="155">
        <v>28140</v>
      </c>
      <c r="V214" s="112">
        <v>545850</v>
      </c>
      <c r="W214" s="156"/>
      <c r="X214" s="157">
        <v>0</v>
      </c>
      <c r="Y214" s="178">
        <v>0.09</v>
      </c>
      <c r="Z214" s="178">
        <v>3.1602902506744371E-2</v>
      </c>
      <c r="AA214" s="155">
        <v>0</v>
      </c>
      <c r="AB214" s="158"/>
      <c r="AC214" s="157">
        <v>0</v>
      </c>
      <c r="AD214" s="157">
        <v>0</v>
      </c>
      <c r="AE214" s="155">
        <v>0</v>
      </c>
      <c r="AF214" s="157">
        <v>0</v>
      </c>
      <c r="AG214" s="155">
        <v>0</v>
      </c>
      <c r="AH214" s="159"/>
    </row>
    <row r="215" spans="1:34" ht="12.6" customHeight="1" x14ac:dyDescent="0.25">
      <c r="A215" s="104">
        <v>435</v>
      </c>
      <c r="B215" s="102">
        <v>435301009</v>
      </c>
      <c r="C215" s="103" t="s">
        <v>504</v>
      </c>
      <c r="D215" s="104">
        <v>301</v>
      </c>
      <c r="E215" s="103" t="s">
        <v>333</v>
      </c>
      <c r="F215" s="104">
        <v>9</v>
      </c>
      <c r="G215" s="103" t="s">
        <v>41</v>
      </c>
      <c r="H215" s="179">
        <v>2</v>
      </c>
      <c r="I215" s="152"/>
      <c r="J215" s="153">
        <v>10940.126100074811</v>
      </c>
      <c r="K215" s="153">
        <v>6840</v>
      </c>
      <c r="L215" s="153">
        <v>0</v>
      </c>
      <c r="M215" s="153">
        <v>937.65</v>
      </c>
      <c r="N215" s="153">
        <v>18717.776100074814</v>
      </c>
      <c r="O215" s="152"/>
      <c r="P215" s="157">
        <v>2</v>
      </c>
      <c r="Q215" s="157">
        <v>0</v>
      </c>
      <c r="R215" s="155">
        <v>35560</v>
      </c>
      <c r="S215" s="155">
        <v>0</v>
      </c>
      <c r="T215" s="155">
        <v>0</v>
      </c>
      <c r="U215" s="155">
        <v>1876</v>
      </c>
      <c r="V215" s="112">
        <v>37436</v>
      </c>
      <c r="W215" s="156"/>
      <c r="X215" s="157">
        <v>0</v>
      </c>
      <c r="Y215" s="178">
        <v>0.09</v>
      </c>
      <c r="Z215" s="178">
        <v>1.905131038440297E-3</v>
      </c>
      <c r="AA215" s="155">
        <v>0</v>
      </c>
      <c r="AB215" s="158"/>
      <c r="AC215" s="157">
        <v>0</v>
      </c>
      <c r="AD215" s="157">
        <v>0</v>
      </c>
      <c r="AE215" s="155">
        <v>0</v>
      </c>
      <c r="AF215" s="157">
        <v>0</v>
      </c>
      <c r="AG215" s="155">
        <v>0</v>
      </c>
      <c r="AH215" s="159"/>
    </row>
    <row r="216" spans="1:34" ht="12.6" customHeight="1" x14ac:dyDescent="0.25">
      <c r="A216" s="104">
        <v>435</v>
      </c>
      <c r="B216" s="102">
        <v>435301031</v>
      </c>
      <c r="C216" s="103" t="s">
        <v>504</v>
      </c>
      <c r="D216" s="104">
        <v>301</v>
      </c>
      <c r="E216" s="103" t="s">
        <v>333</v>
      </c>
      <c r="F216" s="104">
        <v>31</v>
      </c>
      <c r="G216" s="103" t="s">
        <v>63</v>
      </c>
      <c r="H216" s="179">
        <v>93</v>
      </c>
      <c r="I216" s="152"/>
      <c r="J216" s="153">
        <v>10160</v>
      </c>
      <c r="K216" s="153">
        <v>4780</v>
      </c>
      <c r="L216" s="153">
        <v>0</v>
      </c>
      <c r="M216" s="153">
        <v>937.65</v>
      </c>
      <c r="N216" s="153">
        <v>15877.65</v>
      </c>
      <c r="O216" s="152"/>
      <c r="P216" s="157">
        <v>93</v>
      </c>
      <c r="Q216" s="157">
        <v>0</v>
      </c>
      <c r="R216" s="155">
        <v>1389420</v>
      </c>
      <c r="S216" s="155">
        <v>0</v>
      </c>
      <c r="T216" s="155">
        <v>0</v>
      </c>
      <c r="U216" s="155">
        <v>87234</v>
      </c>
      <c r="V216" s="112">
        <v>1476654</v>
      </c>
      <c r="W216" s="156"/>
      <c r="X216" s="157">
        <v>0</v>
      </c>
      <c r="Y216" s="178">
        <v>0.09</v>
      </c>
      <c r="Z216" s="178">
        <v>2.276308224576884E-2</v>
      </c>
      <c r="AA216" s="155">
        <v>0</v>
      </c>
      <c r="AB216" s="158"/>
      <c r="AC216" s="157">
        <v>0</v>
      </c>
      <c r="AD216" s="157">
        <v>0</v>
      </c>
      <c r="AE216" s="155">
        <v>0</v>
      </c>
      <c r="AF216" s="157">
        <v>0</v>
      </c>
      <c r="AG216" s="155">
        <v>0</v>
      </c>
      <c r="AH216" s="159"/>
    </row>
    <row r="217" spans="1:34" ht="12.6" customHeight="1" x14ac:dyDescent="0.25">
      <c r="A217" s="104">
        <v>435</v>
      </c>
      <c r="B217" s="102">
        <v>435301048</v>
      </c>
      <c r="C217" s="103" t="s">
        <v>504</v>
      </c>
      <c r="D217" s="104">
        <v>301</v>
      </c>
      <c r="E217" s="103" t="s">
        <v>333</v>
      </c>
      <c r="F217" s="104">
        <v>48</v>
      </c>
      <c r="G217" s="103" t="s">
        <v>80</v>
      </c>
      <c r="H217" s="179">
        <v>2</v>
      </c>
      <c r="I217" s="152"/>
      <c r="J217" s="153">
        <v>10556</v>
      </c>
      <c r="K217" s="153">
        <v>8486</v>
      </c>
      <c r="L217" s="153">
        <v>0</v>
      </c>
      <c r="M217" s="153">
        <v>937.65</v>
      </c>
      <c r="N217" s="153">
        <v>19979.650000000001</v>
      </c>
      <c r="O217" s="152"/>
      <c r="P217" s="157">
        <v>2</v>
      </c>
      <c r="Q217" s="157">
        <v>0</v>
      </c>
      <c r="R217" s="155">
        <v>38084</v>
      </c>
      <c r="S217" s="155">
        <v>0</v>
      </c>
      <c r="T217" s="155">
        <v>0</v>
      </c>
      <c r="U217" s="155">
        <v>1876</v>
      </c>
      <c r="V217" s="112">
        <v>39960</v>
      </c>
      <c r="W217" s="156"/>
      <c r="X217" s="157">
        <v>0</v>
      </c>
      <c r="Y217" s="178">
        <v>0.09</v>
      </c>
      <c r="Z217" s="178">
        <v>1.88496864605146E-3</v>
      </c>
      <c r="AA217" s="155">
        <v>0</v>
      </c>
      <c r="AB217" s="158"/>
      <c r="AC217" s="157">
        <v>0</v>
      </c>
      <c r="AD217" s="157">
        <v>0</v>
      </c>
      <c r="AE217" s="155">
        <v>0</v>
      </c>
      <c r="AF217" s="157">
        <v>0</v>
      </c>
      <c r="AG217" s="155">
        <v>0</v>
      </c>
      <c r="AH217" s="159"/>
    </row>
    <row r="218" spans="1:34" ht="12.6" customHeight="1" x14ac:dyDescent="0.25">
      <c r="A218" s="104">
        <v>435</v>
      </c>
      <c r="B218" s="102">
        <v>435301056</v>
      </c>
      <c r="C218" s="103" t="s">
        <v>504</v>
      </c>
      <c r="D218" s="104">
        <v>301</v>
      </c>
      <c r="E218" s="103" t="s">
        <v>333</v>
      </c>
      <c r="F218" s="104">
        <v>56</v>
      </c>
      <c r="G218" s="103" t="s">
        <v>88</v>
      </c>
      <c r="H218" s="179">
        <v>93</v>
      </c>
      <c r="I218" s="152"/>
      <c r="J218" s="153">
        <v>10129</v>
      </c>
      <c r="K218" s="153">
        <v>3425</v>
      </c>
      <c r="L218" s="153">
        <v>0</v>
      </c>
      <c r="M218" s="153">
        <v>937.65</v>
      </c>
      <c r="N218" s="153">
        <v>14491.65</v>
      </c>
      <c r="O218" s="152"/>
      <c r="P218" s="157">
        <v>93</v>
      </c>
      <c r="Q218" s="157">
        <v>0</v>
      </c>
      <c r="R218" s="155">
        <v>1260522</v>
      </c>
      <c r="S218" s="155">
        <v>0</v>
      </c>
      <c r="T218" s="155">
        <v>0</v>
      </c>
      <c r="U218" s="155">
        <v>87234</v>
      </c>
      <c r="V218" s="112">
        <v>1347756</v>
      </c>
      <c r="W218" s="156"/>
      <c r="X218" s="157">
        <v>0</v>
      </c>
      <c r="Y218" s="178">
        <v>0.09</v>
      </c>
      <c r="Z218" s="178">
        <v>1.9310208478394927E-2</v>
      </c>
      <c r="AA218" s="155">
        <v>0</v>
      </c>
      <c r="AB218" s="158"/>
      <c r="AC218" s="157">
        <v>0</v>
      </c>
      <c r="AD218" s="157">
        <v>0</v>
      </c>
      <c r="AE218" s="155">
        <v>0</v>
      </c>
      <c r="AF218" s="157">
        <v>0</v>
      </c>
      <c r="AG218" s="155">
        <v>0</v>
      </c>
      <c r="AH218" s="159"/>
    </row>
    <row r="219" spans="1:34" ht="12.6" customHeight="1" x14ac:dyDescent="0.25">
      <c r="A219" s="104">
        <v>435</v>
      </c>
      <c r="B219" s="102">
        <v>435301079</v>
      </c>
      <c r="C219" s="103" t="s">
        <v>504</v>
      </c>
      <c r="D219" s="104">
        <v>301</v>
      </c>
      <c r="E219" s="103" t="s">
        <v>333</v>
      </c>
      <c r="F219" s="104">
        <v>79</v>
      </c>
      <c r="G219" s="103" t="s">
        <v>111</v>
      </c>
      <c r="H219" s="179">
        <v>158</v>
      </c>
      <c r="I219" s="152"/>
      <c r="J219" s="153">
        <v>10106</v>
      </c>
      <c r="K219" s="153">
        <v>190</v>
      </c>
      <c r="L219" s="153">
        <v>0</v>
      </c>
      <c r="M219" s="153">
        <v>937.65</v>
      </c>
      <c r="N219" s="153">
        <v>11233.65</v>
      </c>
      <c r="O219" s="152"/>
      <c r="P219" s="157">
        <v>158</v>
      </c>
      <c r="Q219" s="157">
        <v>0</v>
      </c>
      <c r="R219" s="155">
        <v>1626768</v>
      </c>
      <c r="S219" s="155">
        <v>0</v>
      </c>
      <c r="T219" s="155">
        <v>0</v>
      </c>
      <c r="U219" s="155">
        <v>148204</v>
      </c>
      <c r="V219" s="112">
        <v>1774972</v>
      </c>
      <c r="W219" s="156"/>
      <c r="X219" s="157">
        <v>0</v>
      </c>
      <c r="Y219" s="178">
        <v>0.09</v>
      </c>
      <c r="Z219" s="178">
        <v>6.0226233374528294E-2</v>
      </c>
      <c r="AA219" s="155">
        <v>0</v>
      </c>
      <c r="AB219" s="158"/>
      <c r="AC219" s="157">
        <v>0</v>
      </c>
      <c r="AD219" s="157">
        <v>0</v>
      </c>
      <c r="AE219" s="155">
        <v>0</v>
      </c>
      <c r="AF219" s="157">
        <v>0</v>
      </c>
      <c r="AG219" s="155">
        <v>0</v>
      </c>
      <c r="AH219" s="159"/>
    </row>
    <row r="220" spans="1:34" ht="12.6" customHeight="1" x14ac:dyDescent="0.25">
      <c r="A220" s="104">
        <v>435</v>
      </c>
      <c r="B220" s="102">
        <v>435301149</v>
      </c>
      <c r="C220" s="103" t="s">
        <v>504</v>
      </c>
      <c r="D220" s="104">
        <v>301</v>
      </c>
      <c r="E220" s="103" t="s">
        <v>333</v>
      </c>
      <c r="F220" s="104">
        <v>149</v>
      </c>
      <c r="G220" s="103" t="s">
        <v>181</v>
      </c>
      <c r="H220" s="179">
        <v>1</v>
      </c>
      <c r="I220" s="152"/>
      <c r="J220" s="153">
        <v>13668.070175188335</v>
      </c>
      <c r="K220" s="153">
        <v>0</v>
      </c>
      <c r="L220" s="153">
        <v>0</v>
      </c>
      <c r="M220" s="153">
        <v>937.65</v>
      </c>
      <c r="N220" s="153">
        <v>14605.720175188335</v>
      </c>
      <c r="O220" s="152"/>
      <c r="P220" s="157">
        <v>1</v>
      </c>
      <c r="Q220" s="157">
        <v>0</v>
      </c>
      <c r="R220" s="155">
        <v>13668</v>
      </c>
      <c r="S220" s="155">
        <v>0</v>
      </c>
      <c r="T220" s="155">
        <v>0</v>
      </c>
      <c r="U220" s="155">
        <v>938</v>
      </c>
      <c r="V220" s="112">
        <v>14606</v>
      </c>
      <c r="W220" s="156"/>
      <c r="X220" s="157">
        <v>0</v>
      </c>
      <c r="Y220" s="178">
        <v>0.09</v>
      </c>
      <c r="Z220" s="178">
        <v>0.11713940008623763</v>
      </c>
      <c r="AA220" s="155">
        <v>0</v>
      </c>
      <c r="AB220" s="158"/>
      <c r="AC220" s="157">
        <v>0</v>
      </c>
      <c r="AD220" s="157">
        <v>0</v>
      </c>
      <c r="AE220" s="155">
        <v>0</v>
      </c>
      <c r="AF220" s="157">
        <v>0</v>
      </c>
      <c r="AG220" s="155">
        <v>0</v>
      </c>
      <c r="AH220" s="159"/>
    </row>
    <row r="221" spans="1:34" ht="12.6" customHeight="1" x14ac:dyDescent="0.25">
      <c r="A221" s="104">
        <v>435</v>
      </c>
      <c r="B221" s="102">
        <v>435301160</v>
      </c>
      <c r="C221" s="103" t="s">
        <v>504</v>
      </c>
      <c r="D221" s="104">
        <v>301</v>
      </c>
      <c r="E221" s="103" t="s">
        <v>333</v>
      </c>
      <c r="F221" s="104">
        <v>160</v>
      </c>
      <c r="G221" s="103" t="s">
        <v>192</v>
      </c>
      <c r="H221" s="179">
        <v>300</v>
      </c>
      <c r="I221" s="152"/>
      <c r="J221" s="153">
        <v>10675</v>
      </c>
      <c r="K221" s="153">
        <v>36</v>
      </c>
      <c r="L221" s="153">
        <v>0</v>
      </c>
      <c r="M221" s="153">
        <v>937.65</v>
      </c>
      <c r="N221" s="153">
        <v>11648.65</v>
      </c>
      <c r="O221" s="152"/>
      <c r="P221" s="157">
        <v>300</v>
      </c>
      <c r="Q221" s="157">
        <v>0</v>
      </c>
      <c r="R221" s="155">
        <v>3213300</v>
      </c>
      <c r="S221" s="155">
        <v>0</v>
      </c>
      <c r="T221" s="155">
        <v>0</v>
      </c>
      <c r="U221" s="155">
        <v>281400</v>
      </c>
      <c r="V221" s="112">
        <v>3494700</v>
      </c>
      <c r="W221" s="156"/>
      <c r="X221" s="157">
        <v>0</v>
      </c>
      <c r="Y221" s="178">
        <v>0.09</v>
      </c>
      <c r="Z221" s="178">
        <v>0.11305562560291077</v>
      </c>
      <c r="AA221" s="155">
        <v>0</v>
      </c>
      <c r="AB221" s="158"/>
      <c r="AC221" s="157">
        <v>0</v>
      </c>
      <c r="AD221" s="157">
        <v>0</v>
      </c>
      <c r="AE221" s="155">
        <v>0</v>
      </c>
      <c r="AF221" s="157">
        <v>0</v>
      </c>
      <c r="AG221" s="155">
        <v>0</v>
      </c>
      <c r="AH221" s="159"/>
    </row>
    <row r="222" spans="1:34" ht="12.6" customHeight="1" x14ac:dyDescent="0.25">
      <c r="A222" s="104">
        <v>435</v>
      </c>
      <c r="B222" s="102">
        <v>435301162</v>
      </c>
      <c r="C222" s="103" t="s">
        <v>504</v>
      </c>
      <c r="D222" s="104">
        <v>301</v>
      </c>
      <c r="E222" s="103" t="s">
        <v>333</v>
      </c>
      <c r="F222" s="104">
        <v>162</v>
      </c>
      <c r="G222" s="103" t="s">
        <v>194</v>
      </c>
      <c r="H222" s="179">
        <v>2</v>
      </c>
      <c r="I222" s="152"/>
      <c r="J222" s="153">
        <v>10526.982571377537</v>
      </c>
      <c r="K222" s="153">
        <v>2506</v>
      </c>
      <c r="L222" s="153">
        <v>0</v>
      </c>
      <c r="M222" s="153">
        <v>937.65</v>
      </c>
      <c r="N222" s="153">
        <v>13970.632571377537</v>
      </c>
      <c r="O222" s="152"/>
      <c r="P222" s="157">
        <v>2</v>
      </c>
      <c r="Q222" s="157">
        <v>0</v>
      </c>
      <c r="R222" s="155">
        <v>26066</v>
      </c>
      <c r="S222" s="155">
        <v>0</v>
      </c>
      <c r="T222" s="155">
        <v>0</v>
      </c>
      <c r="U222" s="155">
        <v>1876</v>
      </c>
      <c r="V222" s="112">
        <v>27942</v>
      </c>
      <c r="W222" s="156"/>
      <c r="X222" s="157">
        <v>0</v>
      </c>
      <c r="Y222" s="178">
        <v>0.09</v>
      </c>
      <c r="Z222" s="178">
        <v>1.546429566264104E-2</v>
      </c>
      <c r="AA222" s="155">
        <v>0</v>
      </c>
      <c r="AB222" s="158"/>
      <c r="AC222" s="157">
        <v>0</v>
      </c>
      <c r="AD222" s="157">
        <v>0</v>
      </c>
      <c r="AE222" s="155">
        <v>0</v>
      </c>
      <c r="AF222" s="157">
        <v>0</v>
      </c>
      <c r="AG222" s="155">
        <v>0</v>
      </c>
      <c r="AH222" s="159"/>
    </row>
    <row r="223" spans="1:34" ht="12.6" customHeight="1" x14ac:dyDescent="0.25">
      <c r="A223" s="104">
        <v>435</v>
      </c>
      <c r="B223" s="102">
        <v>435301295</v>
      </c>
      <c r="C223" s="103" t="s">
        <v>504</v>
      </c>
      <c r="D223" s="104">
        <v>301</v>
      </c>
      <c r="E223" s="103" t="s">
        <v>333</v>
      </c>
      <c r="F223" s="104">
        <v>295</v>
      </c>
      <c r="G223" s="103" t="s">
        <v>327</v>
      </c>
      <c r="H223" s="179">
        <v>52</v>
      </c>
      <c r="I223" s="152"/>
      <c r="J223" s="153">
        <v>10018</v>
      </c>
      <c r="K223" s="153">
        <v>5543</v>
      </c>
      <c r="L223" s="153">
        <v>0</v>
      </c>
      <c r="M223" s="153">
        <v>937.65</v>
      </c>
      <c r="N223" s="153">
        <v>16498.650000000001</v>
      </c>
      <c r="O223" s="152"/>
      <c r="P223" s="157">
        <v>52</v>
      </c>
      <c r="Q223" s="157">
        <v>0</v>
      </c>
      <c r="R223" s="155">
        <v>809172</v>
      </c>
      <c r="S223" s="155">
        <v>0</v>
      </c>
      <c r="T223" s="155">
        <v>0</v>
      </c>
      <c r="U223" s="155">
        <v>48776</v>
      </c>
      <c r="V223" s="112">
        <v>857948</v>
      </c>
      <c r="W223" s="156"/>
      <c r="X223" s="157">
        <v>0</v>
      </c>
      <c r="Y223" s="178">
        <v>0.09</v>
      </c>
      <c r="Z223" s="178">
        <v>1.6858554141238661E-2</v>
      </c>
      <c r="AA223" s="155">
        <v>0</v>
      </c>
      <c r="AB223" s="158"/>
      <c r="AC223" s="157">
        <v>0</v>
      </c>
      <c r="AD223" s="157">
        <v>0</v>
      </c>
      <c r="AE223" s="155">
        <v>0</v>
      </c>
      <c r="AF223" s="157">
        <v>0</v>
      </c>
      <c r="AG223" s="155">
        <v>0</v>
      </c>
      <c r="AH223" s="159"/>
    </row>
    <row r="224" spans="1:34" ht="12.6" customHeight="1" x14ac:dyDescent="0.25">
      <c r="A224" s="104">
        <v>435</v>
      </c>
      <c r="B224" s="102">
        <v>435301301</v>
      </c>
      <c r="C224" s="103" t="s">
        <v>504</v>
      </c>
      <c r="D224" s="104">
        <v>301</v>
      </c>
      <c r="E224" s="103" t="s">
        <v>333</v>
      </c>
      <c r="F224" s="104">
        <v>301</v>
      </c>
      <c r="G224" s="103" t="s">
        <v>333</v>
      </c>
      <c r="H224" s="179">
        <v>67</v>
      </c>
      <c r="I224" s="152"/>
      <c r="J224" s="153">
        <v>10137</v>
      </c>
      <c r="K224" s="153">
        <v>4143</v>
      </c>
      <c r="L224" s="153">
        <v>0</v>
      </c>
      <c r="M224" s="153">
        <v>937.65</v>
      </c>
      <c r="N224" s="153">
        <v>15217.65</v>
      </c>
      <c r="O224" s="152"/>
      <c r="P224" s="157">
        <v>67</v>
      </c>
      <c r="Q224" s="157">
        <v>0</v>
      </c>
      <c r="R224" s="155">
        <v>956760</v>
      </c>
      <c r="S224" s="155">
        <v>0</v>
      </c>
      <c r="T224" s="155">
        <v>0</v>
      </c>
      <c r="U224" s="155">
        <v>62846</v>
      </c>
      <c r="V224" s="112">
        <v>1019606</v>
      </c>
      <c r="W224" s="156"/>
      <c r="X224" s="157">
        <v>0</v>
      </c>
      <c r="Y224" s="178">
        <v>0.09</v>
      </c>
      <c r="Z224" s="178">
        <v>4.3835413764325801E-2</v>
      </c>
      <c r="AA224" s="155">
        <v>0</v>
      </c>
      <c r="AB224" s="158"/>
      <c r="AC224" s="157">
        <v>0</v>
      </c>
      <c r="AD224" s="157">
        <v>0</v>
      </c>
      <c r="AE224" s="155">
        <v>0</v>
      </c>
      <c r="AF224" s="157">
        <v>0</v>
      </c>
      <c r="AG224" s="155">
        <v>0</v>
      </c>
      <c r="AH224" s="159"/>
    </row>
    <row r="225" spans="1:34" ht="12.6" customHeight="1" x14ac:dyDescent="0.25">
      <c r="A225" s="104">
        <v>435</v>
      </c>
      <c r="B225" s="102">
        <v>435301308</v>
      </c>
      <c r="C225" s="103" t="s">
        <v>504</v>
      </c>
      <c r="D225" s="104">
        <v>301</v>
      </c>
      <c r="E225" s="103" t="s">
        <v>333</v>
      </c>
      <c r="F225" s="104">
        <v>308</v>
      </c>
      <c r="G225" s="103" t="s">
        <v>340</v>
      </c>
      <c r="H225" s="179">
        <v>1</v>
      </c>
      <c r="I225" s="152"/>
      <c r="J225" s="153">
        <v>13280.983978729773</v>
      </c>
      <c r="K225" s="153">
        <v>6625</v>
      </c>
      <c r="L225" s="153">
        <v>0</v>
      </c>
      <c r="M225" s="153">
        <v>937.65</v>
      </c>
      <c r="N225" s="153">
        <v>20843.633978729777</v>
      </c>
      <c r="O225" s="152"/>
      <c r="P225" s="157">
        <v>1</v>
      </c>
      <c r="Q225" s="157">
        <v>0</v>
      </c>
      <c r="R225" s="155">
        <v>19906</v>
      </c>
      <c r="S225" s="155">
        <v>0</v>
      </c>
      <c r="T225" s="155">
        <v>0</v>
      </c>
      <c r="U225" s="155">
        <v>938</v>
      </c>
      <c r="V225" s="112">
        <v>20844</v>
      </c>
      <c r="W225" s="156"/>
      <c r="X225" s="157">
        <v>0</v>
      </c>
      <c r="Y225" s="178">
        <v>0.09</v>
      </c>
      <c r="Z225" s="178">
        <v>2.6285383140546735E-3</v>
      </c>
      <c r="AA225" s="155">
        <v>0</v>
      </c>
      <c r="AB225" s="158"/>
      <c r="AC225" s="157">
        <v>0</v>
      </c>
      <c r="AD225" s="157">
        <v>0</v>
      </c>
      <c r="AE225" s="155">
        <v>0</v>
      </c>
      <c r="AF225" s="157">
        <v>0</v>
      </c>
      <c r="AG225" s="155">
        <v>0</v>
      </c>
      <c r="AH225" s="159"/>
    </row>
    <row r="226" spans="1:34" ht="12.6" customHeight="1" x14ac:dyDescent="0.25">
      <c r="A226" s="104">
        <v>435</v>
      </c>
      <c r="B226" s="102">
        <v>435301326</v>
      </c>
      <c r="C226" s="103" t="s">
        <v>504</v>
      </c>
      <c r="D226" s="104">
        <v>301</v>
      </c>
      <c r="E226" s="103" t="s">
        <v>333</v>
      </c>
      <c r="F226" s="104">
        <v>326</v>
      </c>
      <c r="G226" s="103" t="s">
        <v>358</v>
      </c>
      <c r="H226" s="179">
        <v>8</v>
      </c>
      <c r="I226" s="152"/>
      <c r="J226" s="153">
        <v>9806</v>
      </c>
      <c r="K226" s="153">
        <v>3347</v>
      </c>
      <c r="L226" s="153">
        <v>0</v>
      </c>
      <c r="M226" s="153">
        <v>937.65</v>
      </c>
      <c r="N226" s="153">
        <v>14090.65</v>
      </c>
      <c r="O226" s="152"/>
      <c r="P226" s="157">
        <v>8</v>
      </c>
      <c r="Q226" s="157">
        <v>0</v>
      </c>
      <c r="R226" s="155">
        <v>105224</v>
      </c>
      <c r="S226" s="155">
        <v>0</v>
      </c>
      <c r="T226" s="155">
        <v>0</v>
      </c>
      <c r="U226" s="155">
        <v>7504</v>
      </c>
      <c r="V226" s="112">
        <v>112728</v>
      </c>
      <c r="W226" s="156"/>
      <c r="X226" s="157">
        <v>0</v>
      </c>
      <c r="Y226" s="178">
        <v>0.09</v>
      </c>
      <c r="Z226" s="178">
        <v>2.6965094419255358E-3</v>
      </c>
      <c r="AA226" s="155">
        <v>0</v>
      </c>
      <c r="AB226" s="158"/>
      <c r="AC226" s="157">
        <v>0</v>
      </c>
      <c r="AD226" s="157">
        <v>0</v>
      </c>
      <c r="AE226" s="155">
        <v>0</v>
      </c>
      <c r="AF226" s="157">
        <v>0</v>
      </c>
      <c r="AG226" s="155">
        <v>0</v>
      </c>
      <c r="AH226" s="159"/>
    </row>
    <row r="227" spans="1:34" ht="12.6" customHeight="1" x14ac:dyDescent="0.25">
      <c r="A227" s="104">
        <v>435</v>
      </c>
      <c r="B227" s="102">
        <v>435301673</v>
      </c>
      <c r="C227" s="103" t="s">
        <v>504</v>
      </c>
      <c r="D227" s="104">
        <v>301</v>
      </c>
      <c r="E227" s="103" t="s">
        <v>333</v>
      </c>
      <c r="F227" s="104">
        <v>673</v>
      </c>
      <c r="G227" s="103" t="s">
        <v>408</v>
      </c>
      <c r="H227" s="179">
        <v>14</v>
      </c>
      <c r="I227" s="152"/>
      <c r="J227" s="153">
        <v>9992</v>
      </c>
      <c r="K227" s="153">
        <v>5283</v>
      </c>
      <c r="L227" s="153">
        <v>0</v>
      </c>
      <c r="M227" s="153">
        <v>937.65</v>
      </c>
      <c r="N227" s="153">
        <v>16212.65</v>
      </c>
      <c r="O227" s="152"/>
      <c r="P227" s="157">
        <v>14</v>
      </c>
      <c r="Q227" s="157">
        <v>0</v>
      </c>
      <c r="R227" s="155">
        <v>213850</v>
      </c>
      <c r="S227" s="155">
        <v>0</v>
      </c>
      <c r="T227" s="155">
        <v>0</v>
      </c>
      <c r="U227" s="155">
        <v>13132</v>
      </c>
      <c r="V227" s="112">
        <v>226982</v>
      </c>
      <c r="W227" s="156"/>
      <c r="X227" s="157">
        <v>0</v>
      </c>
      <c r="Y227" s="178">
        <v>0.09</v>
      </c>
      <c r="Z227" s="178">
        <v>1.7714960398958771E-2</v>
      </c>
      <c r="AA227" s="155">
        <v>0</v>
      </c>
      <c r="AB227" s="158"/>
      <c r="AC227" s="157">
        <v>0</v>
      </c>
      <c r="AD227" s="157">
        <v>0</v>
      </c>
      <c r="AE227" s="155">
        <v>0</v>
      </c>
      <c r="AF227" s="157">
        <v>0</v>
      </c>
      <c r="AG227" s="155">
        <v>0</v>
      </c>
      <c r="AH227" s="159"/>
    </row>
    <row r="228" spans="1:34" ht="12.6" customHeight="1" x14ac:dyDescent="0.25">
      <c r="A228" s="104">
        <v>435</v>
      </c>
      <c r="B228" s="102">
        <v>435301725</v>
      </c>
      <c r="C228" s="103" t="s">
        <v>504</v>
      </c>
      <c r="D228" s="104">
        <v>301</v>
      </c>
      <c r="E228" s="103" t="s">
        <v>333</v>
      </c>
      <c r="F228" s="104">
        <v>725</v>
      </c>
      <c r="G228" s="103" t="s">
        <v>424</v>
      </c>
      <c r="H228" s="179">
        <v>1</v>
      </c>
      <c r="I228" s="152"/>
      <c r="J228" s="153">
        <v>8785</v>
      </c>
      <c r="K228" s="153">
        <v>2813</v>
      </c>
      <c r="L228" s="153">
        <v>0</v>
      </c>
      <c r="M228" s="153">
        <v>937.65</v>
      </c>
      <c r="N228" s="153">
        <v>12535.65</v>
      </c>
      <c r="O228" s="152"/>
      <c r="P228" s="157">
        <v>1</v>
      </c>
      <c r="Q228" s="157">
        <v>0</v>
      </c>
      <c r="R228" s="155">
        <v>11598</v>
      </c>
      <c r="S228" s="155">
        <v>0</v>
      </c>
      <c r="T228" s="155">
        <v>0</v>
      </c>
      <c r="U228" s="155">
        <v>938</v>
      </c>
      <c r="V228" s="112">
        <v>12536</v>
      </c>
      <c r="W228" s="156"/>
      <c r="X228" s="157">
        <v>0</v>
      </c>
      <c r="Y228" s="178">
        <v>0.09</v>
      </c>
      <c r="Z228" s="178">
        <v>1.0660418112388728E-2</v>
      </c>
      <c r="AA228" s="155">
        <v>0</v>
      </c>
      <c r="AB228" s="158"/>
      <c r="AC228" s="157">
        <v>0</v>
      </c>
      <c r="AD228" s="157">
        <v>0</v>
      </c>
      <c r="AE228" s="155">
        <v>0</v>
      </c>
      <c r="AF228" s="157">
        <v>0</v>
      </c>
      <c r="AG228" s="155">
        <v>0</v>
      </c>
      <c r="AH228" s="159"/>
    </row>
    <row r="229" spans="1:34" ht="12.6" customHeight="1" x14ac:dyDescent="0.25">
      <c r="A229" s="104">
        <v>435</v>
      </c>
      <c r="B229" s="102">
        <v>435301735</v>
      </c>
      <c r="C229" s="103" t="s">
        <v>504</v>
      </c>
      <c r="D229" s="104">
        <v>301</v>
      </c>
      <c r="E229" s="103" t="s">
        <v>333</v>
      </c>
      <c r="F229" s="104">
        <v>735</v>
      </c>
      <c r="G229" s="103" t="s">
        <v>427</v>
      </c>
      <c r="H229" s="179">
        <v>4</v>
      </c>
      <c r="I229" s="152"/>
      <c r="J229" s="153">
        <v>10556</v>
      </c>
      <c r="K229" s="153">
        <v>4119</v>
      </c>
      <c r="L229" s="153">
        <v>0</v>
      </c>
      <c r="M229" s="153">
        <v>937.65</v>
      </c>
      <c r="N229" s="153">
        <v>15612.65</v>
      </c>
      <c r="O229" s="152"/>
      <c r="P229" s="157">
        <v>4</v>
      </c>
      <c r="Q229" s="157">
        <v>0</v>
      </c>
      <c r="R229" s="155">
        <v>58700</v>
      </c>
      <c r="S229" s="155">
        <v>0</v>
      </c>
      <c r="T229" s="155">
        <v>0</v>
      </c>
      <c r="U229" s="155">
        <v>3752</v>
      </c>
      <c r="V229" s="112">
        <v>62452</v>
      </c>
      <c r="W229" s="156"/>
      <c r="X229" s="157">
        <v>0</v>
      </c>
      <c r="Y229" s="178">
        <v>0.09</v>
      </c>
      <c r="Z229" s="178">
        <v>1.6672205894791514E-2</v>
      </c>
      <c r="AA229" s="155">
        <v>0</v>
      </c>
      <c r="AB229" s="158"/>
      <c r="AC229" s="157">
        <v>0</v>
      </c>
      <c r="AD229" s="157">
        <v>0</v>
      </c>
      <c r="AE229" s="155">
        <v>0</v>
      </c>
      <c r="AF229" s="157">
        <v>0</v>
      </c>
      <c r="AG229" s="155">
        <v>0</v>
      </c>
      <c r="AH229" s="159"/>
    </row>
    <row r="230" spans="1:34" ht="12.6" customHeight="1" x14ac:dyDescent="0.25">
      <c r="A230" s="104">
        <v>436</v>
      </c>
      <c r="B230" s="102">
        <v>436049001</v>
      </c>
      <c r="C230" s="103" t="s">
        <v>505</v>
      </c>
      <c r="D230" s="104">
        <v>49</v>
      </c>
      <c r="E230" s="103" t="s">
        <v>81</v>
      </c>
      <c r="F230" s="104">
        <v>1</v>
      </c>
      <c r="G230" s="103" t="s">
        <v>33</v>
      </c>
      <c r="H230" s="179">
        <v>1</v>
      </c>
      <c r="I230" s="152"/>
      <c r="J230" s="153">
        <v>11425</v>
      </c>
      <c r="K230" s="153">
        <v>2045</v>
      </c>
      <c r="L230" s="153">
        <v>0</v>
      </c>
      <c r="M230" s="153">
        <v>937.65</v>
      </c>
      <c r="N230" s="153">
        <v>14407.65</v>
      </c>
      <c r="O230" s="152"/>
      <c r="P230" s="157">
        <v>1</v>
      </c>
      <c r="Q230" s="157">
        <v>0</v>
      </c>
      <c r="R230" s="155">
        <v>13470</v>
      </c>
      <c r="S230" s="155">
        <v>0</v>
      </c>
      <c r="T230" s="155">
        <v>0</v>
      </c>
      <c r="U230" s="155">
        <v>938</v>
      </c>
      <c r="V230" s="112">
        <v>14408</v>
      </c>
      <c r="W230" s="156"/>
      <c r="X230" s="157">
        <v>0</v>
      </c>
      <c r="Y230" s="178">
        <v>0.09</v>
      </c>
      <c r="Z230" s="178">
        <v>1.2620498997079834E-2</v>
      </c>
      <c r="AA230" s="155">
        <v>0</v>
      </c>
      <c r="AB230" s="158"/>
      <c r="AC230" s="157">
        <v>1</v>
      </c>
      <c r="AD230" s="157">
        <v>0</v>
      </c>
      <c r="AE230" s="155">
        <v>0</v>
      </c>
      <c r="AF230" s="157">
        <v>0</v>
      </c>
      <c r="AG230" s="155">
        <v>0</v>
      </c>
      <c r="AH230" s="159"/>
    </row>
    <row r="231" spans="1:34" ht="12.6" customHeight="1" x14ac:dyDescent="0.25">
      <c r="A231" s="104">
        <v>436</v>
      </c>
      <c r="B231" s="102">
        <v>436049035</v>
      </c>
      <c r="C231" s="103" t="s">
        <v>505</v>
      </c>
      <c r="D231" s="104">
        <v>49</v>
      </c>
      <c r="E231" s="103" t="s">
        <v>81</v>
      </c>
      <c r="F231" s="104">
        <v>35</v>
      </c>
      <c r="G231" s="103" t="s">
        <v>67</v>
      </c>
      <c r="H231" s="179">
        <v>33</v>
      </c>
      <c r="I231" s="152"/>
      <c r="J231" s="153">
        <v>12722</v>
      </c>
      <c r="K231" s="153">
        <v>4359</v>
      </c>
      <c r="L231" s="153">
        <v>0</v>
      </c>
      <c r="M231" s="153">
        <v>937.65</v>
      </c>
      <c r="N231" s="153">
        <v>18018.650000000001</v>
      </c>
      <c r="O231" s="152"/>
      <c r="P231" s="157">
        <v>33</v>
      </c>
      <c r="Q231" s="157">
        <v>0</v>
      </c>
      <c r="R231" s="155">
        <v>563673</v>
      </c>
      <c r="S231" s="155">
        <v>0</v>
      </c>
      <c r="T231" s="155">
        <v>0</v>
      </c>
      <c r="U231" s="155">
        <v>30954</v>
      </c>
      <c r="V231" s="112">
        <v>594627</v>
      </c>
      <c r="W231" s="156"/>
      <c r="X231" s="157">
        <v>0</v>
      </c>
      <c r="Y231" s="178">
        <v>0.09</v>
      </c>
      <c r="Z231" s="178">
        <v>0.15535199624359353</v>
      </c>
      <c r="AA231" s="155">
        <v>0</v>
      </c>
      <c r="AB231" s="158"/>
      <c r="AC231" s="157">
        <v>17</v>
      </c>
      <c r="AD231" s="157">
        <v>0</v>
      </c>
      <c r="AE231" s="155">
        <v>0</v>
      </c>
      <c r="AF231" s="157">
        <v>0</v>
      </c>
      <c r="AG231" s="155">
        <v>0</v>
      </c>
      <c r="AH231" s="159"/>
    </row>
    <row r="232" spans="1:34" ht="12.6" customHeight="1" x14ac:dyDescent="0.25">
      <c r="A232" s="104">
        <v>436</v>
      </c>
      <c r="B232" s="102">
        <v>436049044</v>
      </c>
      <c r="C232" s="103" t="s">
        <v>505</v>
      </c>
      <c r="D232" s="104">
        <v>49</v>
      </c>
      <c r="E232" s="103" t="s">
        <v>81</v>
      </c>
      <c r="F232" s="104">
        <v>44</v>
      </c>
      <c r="G232" s="103" t="s">
        <v>76</v>
      </c>
      <c r="H232" s="179">
        <v>2</v>
      </c>
      <c r="I232" s="152"/>
      <c r="J232" s="153">
        <v>14115</v>
      </c>
      <c r="K232" s="153">
        <v>0</v>
      </c>
      <c r="L232" s="153">
        <v>0</v>
      </c>
      <c r="M232" s="153">
        <v>937.65</v>
      </c>
      <c r="N232" s="153">
        <v>15052.65</v>
      </c>
      <c r="O232" s="152"/>
      <c r="P232" s="157">
        <v>2</v>
      </c>
      <c r="Q232" s="157">
        <v>0</v>
      </c>
      <c r="R232" s="155">
        <v>28230</v>
      </c>
      <c r="S232" s="155">
        <v>0</v>
      </c>
      <c r="T232" s="155">
        <v>0</v>
      </c>
      <c r="U232" s="155">
        <v>1876</v>
      </c>
      <c r="V232" s="112">
        <v>30106</v>
      </c>
      <c r="W232" s="156"/>
      <c r="X232" s="157">
        <v>0</v>
      </c>
      <c r="Y232" s="178">
        <v>0.09</v>
      </c>
      <c r="Z232" s="178">
        <v>6.5788845188208198E-2</v>
      </c>
      <c r="AA232" s="155">
        <v>0</v>
      </c>
      <c r="AB232" s="158"/>
      <c r="AC232" s="157">
        <v>2</v>
      </c>
      <c r="AD232" s="157">
        <v>0</v>
      </c>
      <c r="AE232" s="155">
        <v>0</v>
      </c>
      <c r="AF232" s="157">
        <v>0</v>
      </c>
      <c r="AG232" s="155">
        <v>0</v>
      </c>
      <c r="AH232" s="159"/>
    </row>
    <row r="233" spans="1:34" ht="12.6" customHeight="1" x14ac:dyDescent="0.25">
      <c r="A233" s="104">
        <v>436</v>
      </c>
      <c r="B233" s="102">
        <v>436049049</v>
      </c>
      <c r="C233" s="103" t="s">
        <v>505</v>
      </c>
      <c r="D233" s="104">
        <v>49</v>
      </c>
      <c r="E233" s="103" t="s">
        <v>81</v>
      </c>
      <c r="F233" s="104">
        <v>49</v>
      </c>
      <c r="G233" s="103" t="s">
        <v>81</v>
      </c>
      <c r="H233" s="179">
        <v>216</v>
      </c>
      <c r="I233" s="152"/>
      <c r="J233" s="153">
        <v>13064</v>
      </c>
      <c r="K233" s="153">
        <v>15566</v>
      </c>
      <c r="L233" s="153">
        <v>0</v>
      </c>
      <c r="M233" s="153">
        <v>937.65</v>
      </c>
      <c r="N233" s="153">
        <v>29567.65</v>
      </c>
      <c r="O233" s="152"/>
      <c r="P233" s="157">
        <v>216</v>
      </c>
      <c r="Q233" s="157">
        <v>0</v>
      </c>
      <c r="R233" s="155">
        <v>6184080</v>
      </c>
      <c r="S233" s="155">
        <v>0</v>
      </c>
      <c r="T233" s="155">
        <v>0</v>
      </c>
      <c r="U233" s="155">
        <v>202608</v>
      </c>
      <c r="V233" s="112">
        <v>6386688</v>
      </c>
      <c r="W233" s="156"/>
      <c r="X233" s="157">
        <v>0</v>
      </c>
      <c r="Y233" s="178">
        <v>0.09</v>
      </c>
      <c r="Z233" s="178">
        <v>7.1351009916066549E-2</v>
      </c>
      <c r="AA233" s="155">
        <v>0</v>
      </c>
      <c r="AB233" s="158"/>
      <c r="AC233" s="157">
        <v>18</v>
      </c>
      <c r="AD233" s="157">
        <v>0</v>
      </c>
      <c r="AE233" s="155">
        <v>0</v>
      </c>
      <c r="AF233" s="157">
        <v>0</v>
      </c>
      <c r="AG233" s="155">
        <v>0</v>
      </c>
      <c r="AH233" s="159"/>
    </row>
    <row r="234" spans="1:34" ht="12.6" customHeight="1" x14ac:dyDescent="0.25">
      <c r="A234" s="104">
        <v>436</v>
      </c>
      <c r="B234" s="102">
        <v>436049057</v>
      </c>
      <c r="C234" s="103" t="s">
        <v>505</v>
      </c>
      <c r="D234" s="104">
        <v>49</v>
      </c>
      <c r="E234" s="103" t="s">
        <v>81</v>
      </c>
      <c r="F234" s="104">
        <v>57</v>
      </c>
      <c r="G234" s="103" t="s">
        <v>89</v>
      </c>
      <c r="H234" s="179">
        <v>5</v>
      </c>
      <c r="I234" s="152"/>
      <c r="J234" s="153">
        <v>10943</v>
      </c>
      <c r="K234" s="153">
        <v>305</v>
      </c>
      <c r="L234" s="153">
        <v>0</v>
      </c>
      <c r="M234" s="153">
        <v>937.65</v>
      </c>
      <c r="N234" s="153">
        <v>12185.65</v>
      </c>
      <c r="O234" s="152"/>
      <c r="P234" s="157">
        <v>5</v>
      </c>
      <c r="Q234" s="157">
        <v>0</v>
      </c>
      <c r="R234" s="155">
        <v>56240</v>
      </c>
      <c r="S234" s="155">
        <v>0</v>
      </c>
      <c r="T234" s="155">
        <v>0</v>
      </c>
      <c r="U234" s="155">
        <v>4690</v>
      </c>
      <c r="V234" s="112">
        <v>60930</v>
      </c>
      <c r="W234" s="156"/>
      <c r="X234" s="157">
        <v>0</v>
      </c>
      <c r="Y234" s="178">
        <v>0.09</v>
      </c>
      <c r="Z234" s="178">
        <v>0.13358419508453406</v>
      </c>
      <c r="AA234" s="155">
        <v>0</v>
      </c>
      <c r="AB234" s="158"/>
      <c r="AC234" s="157">
        <v>1</v>
      </c>
      <c r="AD234" s="157">
        <v>0</v>
      </c>
      <c r="AE234" s="155">
        <v>0</v>
      </c>
      <c r="AF234" s="157">
        <v>0</v>
      </c>
      <c r="AG234" s="155">
        <v>0</v>
      </c>
      <c r="AH234" s="159"/>
    </row>
    <row r="235" spans="1:34" ht="12.6" customHeight="1" x14ac:dyDescent="0.25">
      <c r="A235" s="104">
        <v>436</v>
      </c>
      <c r="B235" s="102">
        <v>436049093</v>
      </c>
      <c r="C235" s="103" t="s">
        <v>505</v>
      </c>
      <c r="D235" s="104">
        <v>49</v>
      </c>
      <c r="E235" s="103" t="s">
        <v>81</v>
      </c>
      <c r="F235" s="104">
        <v>93</v>
      </c>
      <c r="G235" s="103" t="s">
        <v>125</v>
      </c>
      <c r="H235" s="179">
        <v>10</v>
      </c>
      <c r="I235" s="152"/>
      <c r="J235" s="153">
        <v>13539</v>
      </c>
      <c r="K235" s="153">
        <v>467</v>
      </c>
      <c r="L235" s="153">
        <v>0</v>
      </c>
      <c r="M235" s="153">
        <v>937.65</v>
      </c>
      <c r="N235" s="153">
        <v>14943.65</v>
      </c>
      <c r="O235" s="152"/>
      <c r="P235" s="157">
        <v>10</v>
      </c>
      <c r="Q235" s="157">
        <v>0</v>
      </c>
      <c r="R235" s="155">
        <v>140060</v>
      </c>
      <c r="S235" s="155">
        <v>0</v>
      </c>
      <c r="T235" s="155">
        <v>0</v>
      </c>
      <c r="U235" s="155">
        <v>9380</v>
      </c>
      <c r="V235" s="112">
        <v>149440</v>
      </c>
      <c r="W235" s="156"/>
      <c r="X235" s="157">
        <v>0</v>
      </c>
      <c r="Y235" s="178">
        <v>0.09</v>
      </c>
      <c r="Z235" s="178">
        <v>7.5403840807501968E-2</v>
      </c>
      <c r="AA235" s="155">
        <v>0</v>
      </c>
      <c r="AB235" s="158"/>
      <c r="AC235" s="157">
        <v>2</v>
      </c>
      <c r="AD235" s="157">
        <v>0</v>
      </c>
      <c r="AE235" s="155">
        <v>0</v>
      </c>
      <c r="AF235" s="157">
        <v>0</v>
      </c>
      <c r="AG235" s="155">
        <v>0</v>
      </c>
      <c r="AH235" s="159"/>
    </row>
    <row r="236" spans="1:34" ht="12.6" customHeight="1" x14ac:dyDescent="0.25">
      <c r="A236" s="104">
        <v>436</v>
      </c>
      <c r="B236" s="102">
        <v>436049133</v>
      </c>
      <c r="C236" s="103" t="s">
        <v>505</v>
      </c>
      <c r="D236" s="104">
        <v>49</v>
      </c>
      <c r="E236" s="103" t="s">
        <v>81</v>
      </c>
      <c r="F236" s="104">
        <v>133</v>
      </c>
      <c r="G236" s="103" t="s">
        <v>165</v>
      </c>
      <c r="H236" s="179">
        <v>2</v>
      </c>
      <c r="I236" s="152"/>
      <c r="J236" s="153">
        <v>11425</v>
      </c>
      <c r="K236" s="153">
        <v>2259</v>
      </c>
      <c r="L236" s="153">
        <v>0</v>
      </c>
      <c r="M236" s="153">
        <v>937.65</v>
      </c>
      <c r="N236" s="153">
        <v>14621.65</v>
      </c>
      <c r="O236" s="152"/>
      <c r="P236" s="157">
        <v>2</v>
      </c>
      <c r="Q236" s="157">
        <v>0</v>
      </c>
      <c r="R236" s="155">
        <v>27368</v>
      </c>
      <c r="S236" s="155">
        <v>0</v>
      </c>
      <c r="T236" s="155">
        <v>0</v>
      </c>
      <c r="U236" s="155">
        <v>1876</v>
      </c>
      <c r="V236" s="112">
        <v>29244</v>
      </c>
      <c r="W236" s="156"/>
      <c r="X236" s="157">
        <v>0</v>
      </c>
      <c r="Y236" s="178">
        <v>0.09</v>
      </c>
      <c r="Z236" s="178">
        <v>3.1594626033757463E-2</v>
      </c>
      <c r="AA236" s="155">
        <v>0</v>
      </c>
      <c r="AB236" s="158"/>
      <c r="AC236" s="157">
        <v>0</v>
      </c>
      <c r="AD236" s="157">
        <v>0</v>
      </c>
      <c r="AE236" s="155">
        <v>0</v>
      </c>
      <c r="AF236" s="157">
        <v>0</v>
      </c>
      <c r="AG236" s="155">
        <v>0</v>
      </c>
      <c r="AH236" s="159"/>
    </row>
    <row r="237" spans="1:34" ht="12.6" customHeight="1" x14ac:dyDescent="0.25">
      <c r="A237" s="104">
        <v>436</v>
      </c>
      <c r="B237" s="102">
        <v>436049149</v>
      </c>
      <c r="C237" s="103" t="s">
        <v>505</v>
      </c>
      <c r="D237" s="104">
        <v>49</v>
      </c>
      <c r="E237" s="103" t="s">
        <v>81</v>
      </c>
      <c r="F237" s="104">
        <v>149</v>
      </c>
      <c r="G237" s="103" t="s">
        <v>181</v>
      </c>
      <c r="H237" s="179">
        <v>1</v>
      </c>
      <c r="I237" s="152"/>
      <c r="J237" s="153">
        <v>10460</v>
      </c>
      <c r="K237" s="153">
        <v>0</v>
      </c>
      <c r="L237" s="153">
        <v>0</v>
      </c>
      <c r="M237" s="153">
        <v>937.65</v>
      </c>
      <c r="N237" s="153">
        <v>11397.65</v>
      </c>
      <c r="O237" s="152"/>
      <c r="P237" s="157">
        <v>1</v>
      </c>
      <c r="Q237" s="157">
        <v>0</v>
      </c>
      <c r="R237" s="155">
        <v>10460</v>
      </c>
      <c r="S237" s="155">
        <v>0</v>
      </c>
      <c r="T237" s="155">
        <v>0</v>
      </c>
      <c r="U237" s="155">
        <v>938</v>
      </c>
      <c r="V237" s="112">
        <v>11398</v>
      </c>
      <c r="W237" s="156"/>
      <c r="X237" s="157">
        <v>0</v>
      </c>
      <c r="Y237" s="178">
        <v>0.09</v>
      </c>
      <c r="Z237" s="178">
        <v>0.11713940008623763</v>
      </c>
      <c r="AA237" s="155">
        <v>0</v>
      </c>
      <c r="AB237" s="158"/>
      <c r="AC237" s="157">
        <v>1</v>
      </c>
      <c r="AD237" s="157">
        <v>0</v>
      </c>
      <c r="AE237" s="155">
        <v>0</v>
      </c>
      <c r="AF237" s="157">
        <v>0</v>
      </c>
      <c r="AG237" s="155">
        <v>0</v>
      </c>
      <c r="AH237" s="159"/>
    </row>
    <row r="238" spans="1:34" ht="12.6" customHeight="1" x14ac:dyDescent="0.25">
      <c r="A238" s="104">
        <v>436</v>
      </c>
      <c r="B238" s="102">
        <v>436049155</v>
      </c>
      <c r="C238" s="103" t="s">
        <v>505</v>
      </c>
      <c r="D238" s="104">
        <v>49</v>
      </c>
      <c r="E238" s="103" t="s">
        <v>81</v>
      </c>
      <c r="F238" s="104">
        <v>155</v>
      </c>
      <c r="G238" s="103" t="s">
        <v>187</v>
      </c>
      <c r="H238" s="179">
        <v>1</v>
      </c>
      <c r="I238" s="152"/>
      <c r="J238" s="153">
        <v>9496</v>
      </c>
      <c r="K238" s="153">
        <v>6326</v>
      </c>
      <c r="L238" s="153">
        <v>0</v>
      </c>
      <c r="M238" s="153">
        <v>937.65</v>
      </c>
      <c r="N238" s="153">
        <v>16759.650000000001</v>
      </c>
      <c r="O238" s="152"/>
      <c r="P238" s="157">
        <v>1</v>
      </c>
      <c r="Q238" s="157">
        <v>0</v>
      </c>
      <c r="R238" s="155">
        <v>15822</v>
      </c>
      <c r="S238" s="155">
        <v>0</v>
      </c>
      <c r="T238" s="155">
        <v>0</v>
      </c>
      <c r="U238" s="155">
        <v>938</v>
      </c>
      <c r="V238" s="112">
        <v>16760</v>
      </c>
      <c r="W238" s="156"/>
      <c r="X238" s="157">
        <v>0</v>
      </c>
      <c r="Y238" s="178">
        <v>0.09</v>
      </c>
      <c r="Z238" s="178">
        <v>2.4588714164484426E-4</v>
      </c>
      <c r="AA238" s="155">
        <v>0</v>
      </c>
      <c r="AB238" s="158"/>
      <c r="AC238" s="157">
        <v>0</v>
      </c>
      <c r="AD238" s="157">
        <v>0</v>
      </c>
      <c r="AE238" s="155">
        <v>0</v>
      </c>
      <c r="AF238" s="157">
        <v>0</v>
      </c>
      <c r="AG238" s="155">
        <v>0</v>
      </c>
      <c r="AH238" s="159"/>
    </row>
    <row r="239" spans="1:34" ht="12.6" customHeight="1" x14ac:dyDescent="0.25">
      <c r="A239" s="104">
        <v>436</v>
      </c>
      <c r="B239" s="102">
        <v>436049163</v>
      </c>
      <c r="C239" s="103" t="s">
        <v>505</v>
      </c>
      <c r="D239" s="104">
        <v>49</v>
      </c>
      <c r="E239" s="103" t="s">
        <v>81</v>
      </c>
      <c r="F239" s="104">
        <v>163</v>
      </c>
      <c r="G239" s="103" t="s">
        <v>195</v>
      </c>
      <c r="H239" s="179">
        <v>1</v>
      </c>
      <c r="I239" s="152"/>
      <c r="J239" s="153">
        <v>10460</v>
      </c>
      <c r="K239" s="153">
        <v>0</v>
      </c>
      <c r="L239" s="153">
        <v>0</v>
      </c>
      <c r="M239" s="153">
        <v>937.65</v>
      </c>
      <c r="N239" s="153">
        <v>11397.65</v>
      </c>
      <c r="O239" s="152"/>
      <c r="P239" s="157">
        <v>1</v>
      </c>
      <c r="Q239" s="157">
        <v>0</v>
      </c>
      <c r="R239" s="155">
        <v>10460</v>
      </c>
      <c r="S239" s="155">
        <v>0</v>
      </c>
      <c r="T239" s="155">
        <v>0</v>
      </c>
      <c r="U239" s="155">
        <v>938</v>
      </c>
      <c r="V239" s="112">
        <v>11398</v>
      </c>
      <c r="W239" s="156"/>
      <c r="X239" s="157">
        <v>0</v>
      </c>
      <c r="Y239" s="178">
        <v>0.09</v>
      </c>
      <c r="Z239" s="178">
        <v>9.7279927468082797E-2</v>
      </c>
      <c r="AA239" s="155">
        <v>0</v>
      </c>
      <c r="AB239" s="158"/>
      <c r="AC239" s="157">
        <v>0</v>
      </c>
      <c r="AD239" s="157">
        <v>0</v>
      </c>
      <c r="AE239" s="155">
        <v>0</v>
      </c>
      <c r="AF239" s="157">
        <v>0</v>
      </c>
      <c r="AG239" s="155">
        <v>0</v>
      </c>
      <c r="AH239" s="159"/>
    </row>
    <row r="240" spans="1:34" ht="12.6" customHeight="1" x14ac:dyDescent="0.25">
      <c r="A240" s="104">
        <v>436</v>
      </c>
      <c r="B240" s="102">
        <v>436049165</v>
      </c>
      <c r="C240" s="103" t="s">
        <v>505</v>
      </c>
      <c r="D240" s="104">
        <v>49</v>
      </c>
      <c r="E240" s="103" t="s">
        <v>81</v>
      </c>
      <c r="F240" s="104">
        <v>165</v>
      </c>
      <c r="G240" s="103" t="s">
        <v>197</v>
      </c>
      <c r="H240" s="179">
        <v>21</v>
      </c>
      <c r="I240" s="152"/>
      <c r="J240" s="153">
        <v>12468</v>
      </c>
      <c r="K240" s="153">
        <v>228</v>
      </c>
      <c r="L240" s="153">
        <v>0</v>
      </c>
      <c r="M240" s="153">
        <v>937.65</v>
      </c>
      <c r="N240" s="153">
        <v>13633.65</v>
      </c>
      <c r="O240" s="152"/>
      <c r="P240" s="157">
        <v>21</v>
      </c>
      <c r="Q240" s="157">
        <v>0</v>
      </c>
      <c r="R240" s="155">
        <v>266616</v>
      </c>
      <c r="S240" s="155">
        <v>0</v>
      </c>
      <c r="T240" s="155">
        <v>0</v>
      </c>
      <c r="U240" s="155">
        <v>19698</v>
      </c>
      <c r="V240" s="112">
        <v>286314</v>
      </c>
      <c r="W240" s="156"/>
      <c r="X240" s="157">
        <v>0</v>
      </c>
      <c r="Y240" s="178">
        <v>0.09</v>
      </c>
      <c r="Z240" s="178">
        <v>0.10085794544540803</v>
      </c>
      <c r="AA240" s="155">
        <v>0</v>
      </c>
      <c r="AB240" s="158"/>
      <c r="AC240" s="157">
        <v>9</v>
      </c>
      <c r="AD240" s="157">
        <v>0.67964207622004746</v>
      </c>
      <c r="AE240" s="155">
        <v>9270</v>
      </c>
      <c r="AF240" s="157">
        <v>0</v>
      </c>
      <c r="AG240" s="155">
        <v>0</v>
      </c>
      <c r="AH240" s="159"/>
    </row>
    <row r="241" spans="1:34" ht="12.6" customHeight="1" x14ac:dyDescent="0.25">
      <c r="A241" s="104">
        <v>436</v>
      </c>
      <c r="B241" s="102">
        <v>436049176</v>
      </c>
      <c r="C241" s="103" t="s">
        <v>505</v>
      </c>
      <c r="D241" s="104">
        <v>49</v>
      </c>
      <c r="E241" s="103" t="s">
        <v>81</v>
      </c>
      <c r="F241" s="104">
        <v>176</v>
      </c>
      <c r="G241" s="103" t="s">
        <v>208</v>
      </c>
      <c r="H241" s="179">
        <v>12</v>
      </c>
      <c r="I241" s="152"/>
      <c r="J241" s="153">
        <v>13808</v>
      </c>
      <c r="K241" s="153">
        <v>4775</v>
      </c>
      <c r="L241" s="153">
        <v>0</v>
      </c>
      <c r="M241" s="153">
        <v>937.65</v>
      </c>
      <c r="N241" s="153">
        <v>19520.650000000001</v>
      </c>
      <c r="O241" s="152"/>
      <c r="P241" s="157">
        <v>12</v>
      </c>
      <c r="Q241" s="157">
        <v>0</v>
      </c>
      <c r="R241" s="155">
        <v>222996</v>
      </c>
      <c r="S241" s="155">
        <v>0</v>
      </c>
      <c r="T241" s="155">
        <v>0</v>
      </c>
      <c r="U241" s="155">
        <v>11256</v>
      </c>
      <c r="V241" s="112">
        <v>234252</v>
      </c>
      <c r="W241" s="156"/>
      <c r="X241" s="157">
        <v>0</v>
      </c>
      <c r="Y241" s="178">
        <v>0.09</v>
      </c>
      <c r="Z241" s="178">
        <v>8.794296909091473E-2</v>
      </c>
      <c r="AA241" s="155">
        <v>0</v>
      </c>
      <c r="AB241" s="158"/>
      <c r="AC241" s="157">
        <v>5</v>
      </c>
      <c r="AD241" s="157">
        <v>0</v>
      </c>
      <c r="AE241" s="155">
        <v>0</v>
      </c>
      <c r="AF241" s="157">
        <v>0</v>
      </c>
      <c r="AG241" s="155">
        <v>0</v>
      </c>
      <c r="AH241" s="159"/>
    </row>
    <row r="242" spans="1:34" ht="12.6" customHeight="1" x14ac:dyDescent="0.25">
      <c r="A242" s="104">
        <v>436</v>
      </c>
      <c r="B242" s="102">
        <v>436049199</v>
      </c>
      <c r="C242" s="103" t="s">
        <v>505</v>
      </c>
      <c r="D242" s="104">
        <v>49</v>
      </c>
      <c r="E242" s="103" t="s">
        <v>81</v>
      </c>
      <c r="F242" s="104">
        <v>199</v>
      </c>
      <c r="G242" s="103" t="s">
        <v>231</v>
      </c>
      <c r="H242" s="179">
        <v>1</v>
      </c>
      <c r="I242" s="152"/>
      <c r="J242" s="153">
        <v>16425</v>
      </c>
      <c r="K242" s="153">
        <v>11089</v>
      </c>
      <c r="L242" s="153">
        <v>0</v>
      </c>
      <c r="M242" s="153">
        <v>937.65</v>
      </c>
      <c r="N242" s="153">
        <v>28451.65</v>
      </c>
      <c r="O242" s="152"/>
      <c r="P242" s="157">
        <v>1</v>
      </c>
      <c r="Q242" s="157">
        <v>0</v>
      </c>
      <c r="R242" s="155">
        <v>27514</v>
      </c>
      <c r="S242" s="155">
        <v>0</v>
      </c>
      <c r="T242" s="155">
        <v>0</v>
      </c>
      <c r="U242" s="155">
        <v>938</v>
      </c>
      <c r="V242" s="112">
        <v>28452</v>
      </c>
      <c r="W242" s="156"/>
      <c r="X242" s="157">
        <v>0</v>
      </c>
      <c r="Y242" s="178">
        <v>0.09</v>
      </c>
      <c r="Z242" s="178">
        <v>7.9309837307862388E-4</v>
      </c>
      <c r="AA242" s="155">
        <v>0</v>
      </c>
      <c r="AB242" s="158"/>
      <c r="AC242" s="157">
        <v>0</v>
      </c>
      <c r="AD242" s="157">
        <v>0</v>
      </c>
      <c r="AE242" s="155">
        <v>0</v>
      </c>
      <c r="AF242" s="157">
        <v>0</v>
      </c>
      <c r="AG242" s="155">
        <v>0</v>
      </c>
      <c r="AH242" s="159"/>
    </row>
    <row r="243" spans="1:34" ht="12.6" customHeight="1" x14ac:dyDescent="0.25">
      <c r="A243" s="104">
        <v>436</v>
      </c>
      <c r="B243" s="102">
        <v>436049244</v>
      </c>
      <c r="C243" s="103" t="s">
        <v>505</v>
      </c>
      <c r="D243" s="104">
        <v>49</v>
      </c>
      <c r="E243" s="103" t="s">
        <v>81</v>
      </c>
      <c r="F243" s="104">
        <v>244</v>
      </c>
      <c r="G243" s="103" t="s">
        <v>276</v>
      </c>
      <c r="H243" s="179">
        <v>6</v>
      </c>
      <c r="I243" s="152"/>
      <c r="J243" s="153">
        <v>10460</v>
      </c>
      <c r="K243" s="153">
        <v>3782</v>
      </c>
      <c r="L243" s="153">
        <v>0</v>
      </c>
      <c r="M243" s="153">
        <v>937.65</v>
      </c>
      <c r="N243" s="153">
        <v>15179.65</v>
      </c>
      <c r="O243" s="152"/>
      <c r="P243" s="157">
        <v>6</v>
      </c>
      <c r="Q243" s="157">
        <v>0</v>
      </c>
      <c r="R243" s="155">
        <v>85452</v>
      </c>
      <c r="S243" s="155">
        <v>0</v>
      </c>
      <c r="T243" s="155">
        <v>0</v>
      </c>
      <c r="U243" s="155">
        <v>5627</v>
      </c>
      <c r="V243" s="112">
        <v>91079</v>
      </c>
      <c r="W243" s="156"/>
      <c r="X243" s="157">
        <v>0</v>
      </c>
      <c r="Y243" s="178">
        <v>0.09</v>
      </c>
      <c r="Z243" s="178">
        <v>0.119598061583465</v>
      </c>
      <c r="AA243" s="155">
        <v>0</v>
      </c>
      <c r="AB243" s="158"/>
      <c r="AC243" s="157">
        <v>1</v>
      </c>
      <c r="AD243" s="157">
        <v>0.66992470725381503</v>
      </c>
      <c r="AE243" s="155">
        <v>10169</v>
      </c>
      <c r="AF243" s="157">
        <v>0</v>
      </c>
      <c r="AG243" s="155">
        <v>0</v>
      </c>
      <c r="AH243" s="159"/>
    </row>
    <row r="244" spans="1:34" ht="12.6" customHeight="1" x14ac:dyDescent="0.25">
      <c r="A244" s="104">
        <v>436</v>
      </c>
      <c r="B244" s="102">
        <v>436049248</v>
      </c>
      <c r="C244" s="103" t="s">
        <v>505</v>
      </c>
      <c r="D244" s="104">
        <v>49</v>
      </c>
      <c r="E244" s="103" t="s">
        <v>81</v>
      </c>
      <c r="F244" s="104">
        <v>248</v>
      </c>
      <c r="G244" s="103" t="s">
        <v>280</v>
      </c>
      <c r="H244" s="179">
        <v>2</v>
      </c>
      <c r="I244" s="152"/>
      <c r="J244" s="153">
        <v>11499</v>
      </c>
      <c r="K244" s="153">
        <v>661</v>
      </c>
      <c r="L244" s="153">
        <v>0</v>
      </c>
      <c r="M244" s="153">
        <v>937.65</v>
      </c>
      <c r="N244" s="153">
        <v>13097.65</v>
      </c>
      <c r="O244" s="152"/>
      <c r="P244" s="157">
        <v>2</v>
      </c>
      <c r="Q244" s="157">
        <v>0</v>
      </c>
      <c r="R244" s="155">
        <v>24320</v>
      </c>
      <c r="S244" s="155">
        <v>0</v>
      </c>
      <c r="T244" s="155">
        <v>0</v>
      </c>
      <c r="U244" s="155">
        <v>1876</v>
      </c>
      <c r="V244" s="112">
        <v>26196</v>
      </c>
      <c r="W244" s="156"/>
      <c r="X244" s="157">
        <v>0</v>
      </c>
      <c r="Y244" s="178">
        <v>0.09</v>
      </c>
      <c r="Z244" s="178">
        <v>5.0565041450819942E-2</v>
      </c>
      <c r="AA244" s="155">
        <v>0</v>
      </c>
      <c r="AB244" s="158"/>
      <c r="AC244" s="157">
        <v>1</v>
      </c>
      <c r="AD244" s="157">
        <v>0</v>
      </c>
      <c r="AE244" s="155">
        <v>0</v>
      </c>
      <c r="AF244" s="157">
        <v>0</v>
      </c>
      <c r="AG244" s="155">
        <v>0</v>
      </c>
      <c r="AH244" s="159"/>
    </row>
    <row r="245" spans="1:34" ht="12.6" customHeight="1" x14ac:dyDescent="0.25">
      <c r="A245" s="104">
        <v>436</v>
      </c>
      <c r="B245" s="102">
        <v>436049262</v>
      </c>
      <c r="C245" s="103" t="s">
        <v>505</v>
      </c>
      <c r="D245" s="104">
        <v>49</v>
      </c>
      <c r="E245" s="103" t="s">
        <v>81</v>
      </c>
      <c r="F245" s="104">
        <v>262</v>
      </c>
      <c r="G245" s="103" t="s">
        <v>294</v>
      </c>
      <c r="H245" s="179">
        <v>1</v>
      </c>
      <c r="I245" s="152"/>
      <c r="J245" s="153">
        <v>15460</v>
      </c>
      <c r="K245" s="153">
        <v>5743</v>
      </c>
      <c r="L245" s="153">
        <v>0</v>
      </c>
      <c r="M245" s="153">
        <v>937.65</v>
      </c>
      <c r="N245" s="153">
        <v>22140.65</v>
      </c>
      <c r="O245" s="152"/>
      <c r="P245" s="157">
        <v>1</v>
      </c>
      <c r="Q245" s="157">
        <v>0</v>
      </c>
      <c r="R245" s="155">
        <v>21203</v>
      </c>
      <c r="S245" s="155">
        <v>0</v>
      </c>
      <c r="T245" s="155">
        <v>0</v>
      </c>
      <c r="U245" s="155">
        <v>938</v>
      </c>
      <c r="V245" s="112">
        <v>22141</v>
      </c>
      <c r="W245" s="156"/>
      <c r="X245" s="157">
        <v>0</v>
      </c>
      <c r="Y245" s="178">
        <v>0.09</v>
      </c>
      <c r="Z245" s="178">
        <v>7.2023226007255373E-2</v>
      </c>
      <c r="AA245" s="155">
        <v>0</v>
      </c>
      <c r="AB245" s="158"/>
      <c r="AC245" s="157">
        <v>1</v>
      </c>
      <c r="AD245" s="157">
        <v>0</v>
      </c>
      <c r="AE245" s="155">
        <v>0</v>
      </c>
      <c r="AF245" s="157">
        <v>0</v>
      </c>
      <c r="AG245" s="155">
        <v>0</v>
      </c>
      <c r="AH245" s="159"/>
    </row>
    <row r="246" spans="1:34" ht="12.6" customHeight="1" x14ac:dyDescent="0.25">
      <c r="A246" s="104">
        <v>436</v>
      </c>
      <c r="B246" s="102">
        <v>436049274</v>
      </c>
      <c r="C246" s="103" t="s">
        <v>505</v>
      </c>
      <c r="D246" s="104">
        <v>49</v>
      </c>
      <c r="E246" s="103" t="s">
        <v>81</v>
      </c>
      <c r="F246" s="104">
        <v>274</v>
      </c>
      <c r="G246" s="103" t="s">
        <v>306</v>
      </c>
      <c r="H246" s="179">
        <v>6</v>
      </c>
      <c r="I246" s="152"/>
      <c r="J246" s="153">
        <v>13894</v>
      </c>
      <c r="K246" s="153">
        <v>6425</v>
      </c>
      <c r="L246" s="153">
        <v>0</v>
      </c>
      <c r="M246" s="153">
        <v>937.65</v>
      </c>
      <c r="N246" s="153">
        <v>21256.65</v>
      </c>
      <c r="O246" s="152"/>
      <c r="P246" s="157">
        <v>6</v>
      </c>
      <c r="Q246" s="157">
        <v>0</v>
      </c>
      <c r="R246" s="155">
        <v>121914</v>
      </c>
      <c r="S246" s="155">
        <v>0</v>
      </c>
      <c r="T246" s="155">
        <v>0</v>
      </c>
      <c r="U246" s="155">
        <v>5628</v>
      </c>
      <c r="V246" s="112">
        <v>127542</v>
      </c>
      <c r="W246" s="156"/>
      <c r="X246" s="157">
        <v>0</v>
      </c>
      <c r="Y246" s="178">
        <v>0.09</v>
      </c>
      <c r="Z246" s="178">
        <v>7.2067021277626361E-2</v>
      </c>
      <c r="AA246" s="155">
        <v>0</v>
      </c>
      <c r="AB246" s="158"/>
      <c r="AC246" s="157">
        <v>2</v>
      </c>
      <c r="AD246" s="157">
        <v>0</v>
      </c>
      <c r="AE246" s="155">
        <v>0</v>
      </c>
      <c r="AF246" s="157">
        <v>0</v>
      </c>
      <c r="AG246" s="155">
        <v>0</v>
      </c>
      <c r="AH246" s="159"/>
    </row>
    <row r="247" spans="1:34" ht="12.6" customHeight="1" x14ac:dyDescent="0.25">
      <c r="A247" s="104">
        <v>436</v>
      </c>
      <c r="B247" s="102">
        <v>436049308</v>
      </c>
      <c r="C247" s="103" t="s">
        <v>505</v>
      </c>
      <c r="D247" s="104">
        <v>49</v>
      </c>
      <c r="E247" s="103" t="s">
        <v>81</v>
      </c>
      <c r="F247" s="104">
        <v>308</v>
      </c>
      <c r="G247" s="103" t="s">
        <v>340</v>
      </c>
      <c r="H247" s="179">
        <v>3</v>
      </c>
      <c r="I247" s="152"/>
      <c r="J247" s="153">
        <v>13442</v>
      </c>
      <c r="K247" s="153">
        <v>6705</v>
      </c>
      <c r="L247" s="153">
        <v>0</v>
      </c>
      <c r="M247" s="153">
        <v>937.65</v>
      </c>
      <c r="N247" s="153">
        <v>21084.65</v>
      </c>
      <c r="O247" s="152"/>
      <c r="P247" s="157">
        <v>3</v>
      </c>
      <c r="Q247" s="157">
        <v>0</v>
      </c>
      <c r="R247" s="155">
        <v>60441</v>
      </c>
      <c r="S247" s="155">
        <v>0</v>
      </c>
      <c r="T247" s="155">
        <v>0</v>
      </c>
      <c r="U247" s="155">
        <v>2814</v>
      </c>
      <c r="V247" s="112">
        <v>63255</v>
      </c>
      <c r="W247" s="156"/>
      <c r="X247" s="157">
        <v>0</v>
      </c>
      <c r="Y247" s="178">
        <v>0.09</v>
      </c>
      <c r="Z247" s="178">
        <v>2.6285383140546735E-3</v>
      </c>
      <c r="AA247" s="155">
        <v>0</v>
      </c>
      <c r="AB247" s="158"/>
      <c r="AC247" s="157">
        <v>1</v>
      </c>
      <c r="AD247" s="157">
        <v>0</v>
      </c>
      <c r="AE247" s="155">
        <v>0</v>
      </c>
      <c r="AF247" s="157">
        <v>0</v>
      </c>
      <c r="AG247" s="155">
        <v>0</v>
      </c>
      <c r="AH247" s="159"/>
    </row>
    <row r="248" spans="1:34" ht="12.6" customHeight="1" x14ac:dyDescent="0.25">
      <c r="A248" s="104">
        <v>436</v>
      </c>
      <c r="B248" s="102">
        <v>436049336</v>
      </c>
      <c r="C248" s="103" t="s">
        <v>505</v>
      </c>
      <c r="D248" s="104">
        <v>49</v>
      </c>
      <c r="E248" s="103" t="s">
        <v>81</v>
      </c>
      <c r="F248" s="104">
        <v>336</v>
      </c>
      <c r="G248" s="103" t="s">
        <v>368</v>
      </c>
      <c r="H248" s="179">
        <v>2</v>
      </c>
      <c r="I248" s="152"/>
      <c r="J248" s="153">
        <v>10460</v>
      </c>
      <c r="K248" s="153">
        <v>2765</v>
      </c>
      <c r="L248" s="153">
        <v>0</v>
      </c>
      <c r="M248" s="153">
        <v>937.65</v>
      </c>
      <c r="N248" s="153">
        <v>14162.65</v>
      </c>
      <c r="O248" s="152"/>
      <c r="P248" s="157">
        <v>2</v>
      </c>
      <c r="Q248" s="157">
        <v>0</v>
      </c>
      <c r="R248" s="155">
        <v>26450</v>
      </c>
      <c r="S248" s="155">
        <v>0</v>
      </c>
      <c r="T248" s="155">
        <v>0</v>
      </c>
      <c r="U248" s="155">
        <v>1876</v>
      </c>
      <c r="V248" s="112">
        <v>28326</v>
      </c>
      <c r="W248" s="156"/>
      <c r="X248" s="157">
        <v>0</v>
      </c>
      <c r="Y248" s="178">
        <v>0.09</v>
      </c>
      <c r="Z248" s="178">
        <v>4.2556047363643684E-2</v>
      </c>
      <c r="AA248" s="155">
        <v>0</v>
      </c>
      <c r="AB248" s="158"/>
      <c r="AC248" s="157">
        <v>2</v>
      </c>
      <c r="AD248" s="157">
        <v>0</v>
      </c>
      <c r="AE248" s="155">
        <v>0</v>
      </c>
      <c r="AF248" s="157">
        <v>0</v>
      </c>
      <c r="AG248" s="155">
        <v>0</v>
      </c>
      <c r="AH248" s="159"/>
    </row>
    <row r="249" spans="1:34" ht="12.6" customHeight="1" x14ac:dyDescent="0.25">
      <c r="A249" s="104">
        <v>437</v>
      </c>
      <c r="B249" s="102">
        <v>437035035</v>
      </c>
      <c r="C249" s="103" t="s">
        <v>506</v>
      </c>
      <c r="D249" s="104">
        <v>35</v>
      </c>
      <c r="E249" s="103" t="s">
        <v>67</v>
      </c>
      <c r="F249" s="104">
        <v>35</v>
      </c>
      <c r="G249" s="103" t="s">
        <v>67</v>
      </c>
      <c r="H249" s="179">
        <v>227</v>
      </c>
      <c r="I249" s="152"/>
      <c r="J249" s="153">
        <v>14683</v>
      </c>
      <c r="K249" s="153">
        <v>5031</v>
      </c>
      <c r="L249" s="153">
        <v>886</v>
      </c>
      <c r="M249" s="153">
        <v>937.65</v>
      </c>
      <c r="N249" s="153">
        <v>21537.65</v>
      </c>
      <c r="O249" s="152"/>
      <c r="P249" s="157">
        <v>227</v>
      </c>
      <c r="Q249" s="157">
        <v>0</v>
      </c>
      <c r="R249" s="155">
        <v>4475078</v>
      </c>
      <c r="S249" s="155">
        <v>0</v>
      </c>
      <c r="T249" s="155">
        <v>0</v>
      </c>
      <c r="U249" s="155">
        <v>212926</v>
      </c>
      <c r="V249" s="112">
        <v>4688004</v>
      </c>
      <c r="W249" s="156"/>
      <c r="X249" s="157">
        <v>0</v>
      </c>
      <c r="Y249" s="178">
        <v>0.09</v>
      </c>
      <c r="Z249" s="178">
        <v>0.15535199624359353</v>
      </c>
      <c r="AA249" s="155">
        <v>0</v>
      </c>
      <c r="AB249" s="158"/>
      <c r="AC249" s="157">
        <v>0</v>
      </c>
      <c r="AD249" s="157">
        <v>0</v>
      </c>
      <c r="AE249" s="155">
        <v>0</v>
      </c>
      <c r="AF249" s="157">
        <v>0</v>
      </c>
      <c r="AG249" s="155">
        <v>0</v>
      </c>
      <c r="AH249" s="159"/>
    </row>
    <row r="250" spans="1:34" ht="12.6" customHeight="1" x14ac:dyDescent="0.25">
      <c r="A250" s="104">
        <v>437</v>
      </c>
      <c r="B250" s="102">
        <v>437035285</v>
      </c>
      <c r="C250" s="103" t="s">
        <v>506</v>
      </c>
      <c r="D250" s="104">
        <v>35</v>
      </c>
      <c r="E250" s="103" t="s">
        <v>67</v>
      </c>
      <c r="F250" s="104">
        <v>285</v>
      </c>
      <c r="G250" s="103" t="s">
        <v>317</v>
      </c>
      <c r="H250" s="179">
        <v>1</v>
      </c>
      <c r="I250" s="152"/>
      <c r="J250" s="153">
        <v>11688.430466808875</v>
      </c>
      <c r="K250" s="153">
        <v>3315</v>
      </c>
      <c r="L250" s="153">
        <v>0</v>
      </c>
      <c r="M250" s="153">
        <v>937.65</v>
      </c>
      <c r="N250" s="153">
        <v>15941.080466808875</v>
      </c>
      <c r="O250" s="152"/>
      <c r="P250" s="157">
        <v>1</v>
      </c>
      <c r="Q250" s="157">
        <v>0</v>
      </c>
      <c r="R250" s="155">
        <v>15003</v>
      </c>
      <c r="S250" s="155">
        <v>0</v>
      </c>
      <c r="T250" s="155">
        <v>0</v>
      </c>
      <c r="U250" s="155">
        <v>938</v>
      </c>
      <c r="V250" s="112">
        <v>15941</v>
      </c>
      <c r="W250" s="156"/>
      <c r="X250" s="157">
        <v>0</v>
      </c>
      <c r="Y250" s="178">
        <v>0.09</v>
      </c>
      <c r="Z250" s="178">
        <v>3.7068416528484464E-2</v>
      </c>
      <c r="AA250" s="155">
        <v>0</v>
      </c>
      <c r="AB250" s="158"/>
      <c r="AC250" s="157">
        <v>0</v>
      </c>
      <c r="AD250" s="157">
        <v>0</v>
      </c>
      <c r="AE250" s="155">
        <v>0</v>
      </c>
      <c r="AF250" s="157">
        <v>0</v>
      </c>
      <c r="AG250" s="155">
        <v>0</v>
      </c>
      <c r="AH250" s="159"/>
    </row>
    <row r="251" spans="1:34" ht="12.6" customHeight="1" x14ac:dyDescent="0.25">
      <c r="A251" s="104">
        <v>438</v>
      </c>
      <c r="B251" s="102">
        <v>438035035</v>
      </c>
      <c r="C251" s="103" t="s">
        <v>507</v>
      </c>
      <c r="D251" s="104">
        <v>35</v>
      </c>
      <c r="E251" s="103" t="s">
        <v>67</v>
      </c>
      <c r="F251" s="104">
        <v>35</v>
      </c>
      <c r="G251" s="103" t="s">
        <v>67</v>
      </c>
      <c r="H251" s="179">
        <v>330</v>
      </c>
      <c r="I251" s="152"/>
      <c r="J251" s="153">
        <v>13694</v>
      </c>
      <c r="K251" s="153">
        <v>4692</v>
      </c>
      <c r="L251" s="153">
        <v>310</v>
      </c>
      <c r="M251" s="153">
        <v>937.65</v>
      </c>
      <c r="N251" s="153">
        <v>19633.650000000001</v>
      </c>
      <c r="O251" s="152"/>
      <c r="P251" s="157">
        <v>330</v>
      </c>
      <c r="Q251" s="157">
        <v>0</v>
      </c>
      <c r="R251" s="155">
        <v>6067380</v>
      </c>
      <c r="S251" s="155">
        <v>0</v>
      </c>
      <c r="T251" s="155">
        <v>0</v>
      </c>
      <c r="U251" s="155">
        <v>309540</v>
      </c>
      <c r="V251" s="112">
        <v>6376920</v>
      </c>
      <c r="W251" s="156"/>
      <c r="X251" s="157">
        <v>0</v>
      </c>
      <c r="Y251" s="178">
        <v>0.09</v>
      </c>
      <c r="Z251" s="178">
        <v>0.15535199624359353</v>
      </c>
      <c r="AA251" s="155">
        <v>0</v>
      </c>
      <c r="AB251" s="158"/>
      <c r="AC251" s="157">
        <v>0</v>
      </c>
      <c r="AD251" s="157">
        <v>0</v>
      </c>
      <c r="AE251" s="155">
        <v>0</v>
      </c>
      <c r="AF251" s="157">
        <v>0</v>
      </c>
      <c r="AG251" s="155">
        <v>0</v>
      </c>
      <c r="AH251" s="159"/>
    </row>
    <row r="252" spans="1:34" ht="12.6" customHeight="1" x14ac:dyDescent="0.25">
      <c r="A252" s="104">
        <v>438</v>
      </c>
      <c r="B252" s="102">
        <v>438035057</v>
      </c>
      <c r="C252" s="103" t="s">
        <v>507</v>
      </c>
      <c r="D252" s="104">
        <v>35</v>
      </c>
      <c r="E252" s="103" t="s">
        <v>67</v>
      </c>
      <c r="F252" s="104">
        <v>57</v>
      </c>
      <c r="G252" s="103" t="s">
        <v>89</v>
      </c>
      <c r="H252" s="179">
        <v>2</v>
      </c>
      <c r="I252" s="152"/>
      <c r="J252" s="153">
        <v>10494</v>
      </c>
      <c r="K252" s="153">
        <v>293</v>
      </c>
      <c r="L252" s="153">
        <v>0</v>
      </c>
      <c r="M252" s="153">
        <v>937.65</v>
      </c>
      <c r="N252" s="153">
        <v>11724.65</v>
      </c>
      <c r="O252" s="152"/>
      <c r="P252" s="157">
        <v>2</v>
      </c>
      <c r="Q252" s="157">
        <v>0</v>
      </c>
      <c r="R252" s="155">
        <v>21574</v>
      </c>
      <c r="S252" s="155">
        <v>0</v>
      </c>
      <c r="T252" s="155">
        <v>0</v>
      </c>
      <c r="U252" s="155">
        <v>1876</v>
      </c>
      <c r="V252" s="112">
        <v>23450</v>
      </c>
      <c r="W252" s="156"/>
      <c r="X252" s="157">
        <v>0</v>
      </c>
      <c r="Y252" s="178">
        <v>0.09</v>
      </c>
      <c r="Z252" s="178">
        <v>0.13358419508453406</v>
      </c>
      <c r="AA252" s="155">
        <v>0</v>
      </c>
      <c r="AB252" s="158"/>
      <c r="AC252" s="157">
        <v>0</v>
      </c>
      <c r="AD252" s="157">
        <v>0</v>
      </c>
      <c r="AE252" s="155">
        <v>0</v>
      </c>
      <c r="AF252" s="157">
        <v>0</v>
      </c>
      <c r="AG252" s="155">
        <v>0</v>
      </c>
      <c r="AH252" s="159"/>
    </row>
    <row r="253" spans="1:34" ht="12.6" customHeight="1" x14ac:dyDescent="0.25">
      <c r="A253" s="104">
        <v>438</v>
      </c>
      <c r="B253" s="102">
        <v>438035244</v>
      </c>
      <c r="C253" s="103" t="s">
        <v>507</v>
      </c>
      <c r="D253" s="104">
        <v>35</v>
      </c>
      <c r="E253" s="103" t="s">
        <v>67</v>
      </c>
      <c r="F253" s="104">
        <v>244</v>
      </c>
      <c r="G253" s="103" t="s">
        <v>276</v>
      </c>
      <c r="H253" s="179">
        <v>5</v>
      </c>
      <c r="I253" s="152"/>
      <c r="J253" s="153">
        <v>11110</v>
      </c>
      <c r="K253" s="153">
        <v>4017</v>
      </c>
      <c r="L253" s="153">
        <v>0</v>
      </c>
      <c r="M253" s="153">
        <v>937.65</v>
      </c>
      <c r="N253" s="153">
        <v>16064.65</v>
      </c>
      <c r="O253" s="152"/>
      <c r="P253" s="157">
        <v>5</v>
      </c>
      <c r="Q253" s="157">
        <v>0</v>
      </c>
      <c r="R253" s="155">
        <v>75635</v>
      </c>
      <c r="S253" s="155">
        <v>0</v>
      </c>
      <c r="T253" s="155">
        <v>0</v>
      </c>
      <c r="U253" s="155">
        <v>4688</v>
      </c>
      <c r="V253" s="112">
        <v>80323</v>
      </c>
      <c r="W253" s="156"/>
      <c r="X253" s="157">
        <v>0</v>
      </c>
      <c r="Y253" s="178">
        <v>0.09</v>
      </c>
      <c r="Z253" s="178">
        <v>0.119598061583465</v>
      </c>
      <c r="AA253" s="155">
        <v>0</v>
      </c>
      <c r="AB253" s="158"/>
      <c r="AC253" s="157">
        <v>2</v>
      </c>
      <c r="AD253" s="157">
        <v>1.3398494145076301</v>
      </c>
      <c r="AE253" s="155">
        <v>21524</v>
      </c>
      <c r="AF253" s="157">
        <v>0</v>
      </c>
      <c r="AG253" s="155">
        <v>0</v>
      </c>
      <c r="AH253" s="159"/>
    </row>
    <row r="254" spans="1:34" ht="12.6" customHeight="1" x14ac:dyDescent="0.25">
      <c r="A254" s="104">
        <v>438</v>
      </c>
      <c r="B254" s="102">
        <v>438035336</v>
      </c>
      <c r="C254" s="103" t="s">
        <v>507</v>
      </c>
      <c r="D254" s="104">
        <v>35</v>
      </c>
      <c r="E254" s="103" t="s">
        <v>67</v>
      </c>
      <c r="F254" s="104">
        <v>336</v>
      </c>
      <c r="G254" s="103" t="s">
        <v>368</v>
      </c>
      <c r="H254" s="179">
        <v>2</v>
      </c>
      <c r="I254" s="152"/>
      <c r="J254" s="153">
        <v>12033.357723379762</v>
      </c>
      <c r="K254" s="153">
        <v>3181</v>
      </c>
      <c r="L254" s="153">
        <v>0</v>
      </c>
      <c r="M254" s="153">
        <v>937.65</v>
      </c>
      <c r="N254" s="153">
        <v>16152.007723379762</v>
      </c>
      <c r="O254" s="152"/>
      <c r="P254" s="157">
        <v>2</v>
      </c>
      <c r="Q254" s="157">
        <v>0</v>
      </c>
      <c r="R254" s="155">
        <v>30428</v>
      </c>
      <c r="S254" s="155">
        <v>0</v>
      </c>
      <c r="T254" s="155">
        <v>0</v>
      </c>
      <c r="U254" s="155">
        <v>1876</v>
      </c>
      <c r="V254" s="112">
        <v>32304</v>
      </c>
      <c r="W254" s="156"/>
      <c r="X254" s="157">
        <v>0</v>
      </c>
      <c r="Y254" s="178">
        <v>0.09</v>
      </c>
      <c r="Z254" s="178">
        <v>4.2556047363643684E-2</v>
      </c>
      <c r="AA254" s="155">
        <v>0</v>
      </c>
      <c r="AB254" s="158"/>
      <c r="AC254" s="157">
        <v>0</v>
      </c>
      <c r="AD254" s="157">
        <v>0</v>
      </c>
      <c r="AE254" s="155">
        <v>0</v>
      </c>
      <c r="AF254" s="157">
        <v>0</v>
      </c>
      <c r="AG254" s="155">
        <v>0</v>
      </c>
      <c r="AH254" s="159"/>
    </row>
    <row r="255" spans="1:34" ht="12.6" customHeight="1" x14ac:dyDescent="0.25">
      <c r="A255" s="104">
        <v>439</v>
      </c>
      <c r="B255" s="102">
        <v>439035035</v>
      </c>
      <c r="C255" s="103" t="s">
        <v>508</v>
      </c>
      <c r="D255" s="104">
        <v>35</v>
      </c>
      <c r="E255" s="103" t="s">
        <v>67</v>
      </c>
      <c r="F255" s="104">
        <v>35</v>
      </c>
      <c r="G255" s="103" t="s">
        <v>67</v>
      </c>
      <c r="H255" s="179">
        <v>447</v>
      </c>
      <c r="I255" s="152"/>
      <c r="J255" s="153">
        <v>12804</v>
      </c>
      <c r="K255" s="153">
        <v>4387</v>
      </c>
      <c r="L255" s="153">
        <v>0</v>
      </c>
      <c r="M255" s="153">
        <v>937.65</v>
      </c>
      <c r="N255" s="153">
        <v>18128.650000000001</v>
      </c>
      <c r="O255" s="152"/>
      <c r="P255" s="157">
        <v>447</v>
      </c>
      <c r="Q255" s="157">
        <v>0</v>
      </c>
      <c r="R255" s="155">
        <v>7531503</v>
      </c>
      <c r="S255" s="155">
        <v>0</v>
      </c>
      <c r="T255" s="155">
        <v>0</v>
      </c>
      <c r="U255" s="155">
        <v>410793</v>
      </c>
      <c r="V255" s="112">
        <v>7942296</v>
      </c>
      <c r="W255" s="156"/>
      <c r="X255" s="157">
        <v>8.880794701986753</v>
      </c>
      <c r="Y255" s="178">
        <v>0.09</v>
      </c>
      <c r="Z255" s="178">
        <v>0.15535199624359353</v>
      </c>
      <c r="AA255" s="155">
        <v>0</v>
      </c>
      <c r="AB255" s="158"/>
      <c r="AC255" s="157">
        <v>17</v>
      </c>
      <c r="AD255" s="157">
        <v>0</v>
      </c>
      <c r="AE255" s="155">
        <v>0</v>
      </c>
      <c r="AF255" s="157">
        <v>0</v>
      </c>
      <c r="AG255" s="155">
        <v>0</v>
      </c>
      <c r="AH255" s="159"/>
    </row>
    <row r="256" spans="1:34" ht="12.6" customHeight="1" x14ac:dyDescent="0.25">
      <c r="A256" s="104">
        <v>439</v>
      </c>
      <c r="B256" s="102">
        <v>439035044</v>
      </c>
      <c r="C256" s="103" t="s">
        <v>508</v>
      </c>
      <c r="D256" s="104">
        <v>35</v>
      </c>
      <c r="E256" s="103" t="s">
        <v>67</v>
      </c>
      <c r="F256" s="104">
        <v>44</v>
      </c>
      <c r="G256" s="103" t="s">
        <v>76</v>
      </c>
      <c r="H256" s="179">
        <v>1</v>
      </c>
      <c r="I256" s="152"/>
      <c r="J256" s="153">
        <v>13120.546869664635</v>
      </c>
      <c r="K256" s="153">
        <v>0</v>
      </c>
      <c r="L256" s="153">
        <v>0</v>
      </c>
      <c r="M256" s="153">
        <v>937.65</v>
      </c>
      <c r="N256" s="153">
        <v>14058.196869664635</v>
      </c>
      <c r="O256" s="152"/>
      <c r="P256" s="157">
        <v>1</v>
      </c>
      <c r="Q256" s="157">
        <v>0</v>
      </c>
      <c r="R256" s="155">
        <v>12860</v>
      </c>
      <c r="S256" s="155">
        <v>0</v>
      </c>
      <c r="T256" s="155">
        <v>0</v>
      </c>
      <c r="U256" s="155">
        <v>919</v>
      </c>
      <c r="V256" s="112">
        <v>13779</v>
      </c>
      <c r="W256" s="156"/>
      <c r="X256" s="157">
        <v>1.9867549668874173E-2</v>
      </c>
      <c r="Y256" s="178">
        <v>0.09</v>
      </c>
      <c r="Z256" s="178">
        <v>6.5788845188208198E-2</v>
      </c>
      <c r="AA256" s="155">
        <v>0</v>
      </c>
      <c r="AB256" s="158"/>
      <c r="AC256" s="157">
        <v>1</v>
      </c>
      <c r="AD256" s="157">
        <v>0</v>
      </c>
      <c r="AE256" s="155">
        <v>0</v>
      </c>
      <c r="AF256" s="157">
        <v>0</v>
      </c>
      <c r="AG256" s="155">
        <v>0</v>
      </c>
      <c r="AH256" s="159"/>
    </row>
    <row r="257" spans="1:34" ht="12.6" customHeight="1" x14ac:dyDescent="0.25">
      <c r="A257" s="104">
        <v>439</v>
      </c>
      <c r="B257" s="102">
        <v>439035073</v>
      </c>
      <c r="C257" s="103" t="s">
        <v>508</v>
      </c>
      <c r="D257" s="104">
        <v>35</v>
      </c>
      <c r="E257" s="103" t="s">
        <v>67</v>
      </c>
      <c r="F257" s="104">
        <v>73</v>
      </c>
      <c r="G257" s="103" t="s">
        <v>105</v>
      </c>
      <c r="H257" s="179">
        <v>2</v>
      </c>
      <c r="I257" s="152"/>
      <c r="J257" s="153">
        <v>11312.126870607293</v>
      </c>
      <c r="K257" s="153">
        <v>7408</v>
      </c>
      <c r="L257" s="153">
        <v>0</v>
      </c>
      <c r="M257" s="153">
        <v>937.65</v>
      </c>
      <c r="N257" s="153">
        <v>19657.776870607297</v>
      </c>
      <c r="O257" s="152"/>
      <c r="P257" s="157">
        <v>2</v>
      </c>
      <c r="Q257" s="157">
        <v>0</v>
      </c>
      <c r="R257" s="155">
        <v>36696</v>
      </c>
      <c r="S257" s="155">
        <v>0</v>
      </c>
      <c r="T257" s="155">
        <v>0</v>
      </c>
      <c r="U257" s="155">
        <v>1838</v>
      </c>
      <c r="V257" s="112">
        <v>38534</v>
      </c>
      <c r="W257" s="156"/>
      <c r="X257" s="157">
        <v>3.9735099337748346E-2</v>
      </c>
      <c r="Y257" s="178">
        <v>0.09</v>
      </c>
      <c r="Z257" s="178">
        <v>1.0550373071579357E-2</v>
      </c>
      <c r="AA257" s="155">
        <v>0</v>
      </c>
      <c r="AB257" s="158"/>
      <c r="AC257" s="157">
        <v>0</v>
      </c>
      <c r="AD257" s="157">
        <v>0</v>
      </c>
      <c r="AE257" s="155">
        <v>0</v>
      </c>
      <c r="AF257" s="157">
        <v>0</v>
      </c>
      <c r="AG257" s="155">
        <v>0</v>
      </c>
      <c r="AH257" s="159"/>
    </row>
    <row r="258" spans="1:34" ht="12.6" customHeight="1" x14ac:dyDescent="0.25">
      <c r="A258" s="104">
        <v>439</v>
      </c>
      <c r="B258" s="102">
        <v>439035133</v>
      </c>
      <c r="C258" s="103" t="s">
        <v>508</v>
      </c>
      <c r="D258" s="104">
        <v>35</v>
      </c>
      <c r="E258" s="103" t="s">
        <v>67</v>
      </c>
      <c r="F258" s="104">
        <v>133</v>
      </c>
      <c r="G258" s="103" t="s">
        <v>165</v>
      </c>
      <c r="H258" s="179">
        <v>1</v>
      </c>
      <c r="I258" s="152"/>
      <c r="J258" s="153">
        <v>6824</v>
      </c>
      <c r="K258" s="153">
        <v>1349</v>
      </c>
      <c r="L258" s="153">
        <v>0</v>
      </c>
      <c r="M258" s="153">
        <v>937.65</v>
      </c>
      <c r="N258" s="153">
        <v>9110.65</v>
      </c>
      <c r="O258" s="152"/>
      <c r="P258" s="157">
        <v>1</v>
      </c>
      <c r="Q258" s="157">
        <v>0</v>
      </c>
      <c r="R258" s="155">
        <v>8011</v>
      </c>
      <c r="S258" s="155">
        <v>0</v>
      </c>
      <c r="T258" s="155">
        <v>0</v>
      </c>
      <c r="U258" s="155">
        <v>919</v>
      </c>
      <c r="V258" s="112">
        <v>8930</v>
      </c>
      <c r="W258" s="156"/>
      <c r="X258" s="157">
        <v>1.9867549668874173E-2</v>
      </c>
      <c r="Y258" s="178">
        <v>0.09</v>
      </c>
      <c r="Z258" s="178">
        <v>3.1594626033757463E-2</v>
      </c>
      <c r="AA258" s="155">
        <v>0</v>
      </c>
      <c r="AB258" s="158"/>
      <c r="AC258" s="157">
        <v>0</v>
      </c>
      <c r="AD258" s="157">
        <v>0</v>
      </c>
      <c r="AE258" s="155">
        <v>0</v>
      </c>
      <c r="AF258" s="157">
        <v>0</v>
      </c>
      <c r="AG258" s="155">
        <v>0</v>
      </c>
      <c r="AH258" s="159"/>
    </row>
    <row r="259" spans="1:34" ht="12.6" customHeight="1" x14ac:dyDescent="0.25">
      <c r="A259" s="104">
        <v>439</v>
      </c>
      <c r="B259" s="102">
        <v>439035165</v>
      </c>
      <c r="C259" s="103" t="s">
        <v>508</v>
      </c>
      <c r="D259" s="104">
        <v>35</v>
      </c>
      <c r="E259" s="103" t="s">
        <v>67</v>
      </c>
      <c r="F259" s="104">
        <v>165</v>
      </c>
      <c r="G259" s="103" t="s">
        <v>197</v>
      </c>
      <c r="H259" s="179">
        <v>1</v>
      </c>
      <c r="I259" s="152"/>
      <c r="J259" s="153">
        <v>12758.148772361686</v>
      </c>
      <c r="K259" s="153">
        <v>234</v>
      </c>
      <c r="L259" s="153">
        <v>0</v>
      </c>
      <c r="M259" s="153">
        <v>937.65</v>
      </c>
      <c r="N259" s="153">
        <v>13929.798772361686</v>
      </c>
      <c r="O259" s="152"/>
      <c r="P259" s="157">
        <v>1</v>
      </c>
      <c r="Q259" s="157">
        <v>0</v>
      </c>
      <c r="R259" s="155">
        <v>12734</v>
      </c>
      <c r="S259" s="155">
        <v>0</v>
      </c>
      <c r="T259" s="155">
        <v>0</v>
      </c>
      <c r="U259" s="155">
        <v>919</v>
      </c>
      <c r="V259" s="112">
        <v>13653</v>
      </c>
      <c r="W259" s="156"/>
      <c r="X259" s="157">
        <v>1.9867549668874173E-2</v>
      </c>
      <c r="Y259" s="178">
        <v>0.09</v>
      </c>
      <c r="Z259" s="178">
        <v>0.10085794544540803</v>
      </c>
      <c r="AA259" s="155">
        <v>0</v>
      </c>
      <c r="AB259" s="158"/>
      <c r="AC259" s="157">
        <v>0</v>
      </c>
      <c r="AD259" s="157">
        <v>0</v>
      </c>
      <c r="AE259" s="155">
        <v>0</v>
      </c>
      <c r="AF259" s="157">
        <v>0</v>
      </c>
      <c r="AG259" s="155">
        <v>0</v>
      </c>
      <c r="AH259" s="159"/>
    </row>
    <row r="260" spans="1:34" ht="12.6" customHeight="1" x14ac:dyDescent="0.25">
      <c r="A260" s="104">
        <v>439</v>
      </c>
      <c r="B260" s="102">
        <v>439035244</v>
      </c>
      <c r="C260" s="103" t="s">
        <v>508</v>
      </c>
      <c r="D260" s="104">
        <v>35</v>
      </c>
      <c r="E260" s="103" t="s">
        <v>67</v>
      </c>
      <c r="F260" s="104">
        <v>244</v>
      </c>
      <c r="G260" s="103" t="s">
        <v>276</v>
      </c>
      <c r="H260" s="179">
        <v>1</v>
      </c>
      <c r="I260" s="152"/>
      <c r="J260" s="153">
        <v>11904</v>
      </c>
      <c r="K260" s="153">
        <v>4305</v>
      </c>
      <c r="L260" s="153">
        <v>0</v>
      </c>
      <c r="M260" s="153">
        <v>937.65</v>
      </c>
      <c r="N260" s="153">
        <v>17146.650000000001</v>
      </c>
      <c r="O260" s="152"/>
      <c r="P260" s="157">
        <v>1</v>
      </c>
      <c r="Q260" s="157">
        <v>0</v>
      </c>
      <c r="R260" s="155">
        <v>15887</v>
      </c>
      <c r="S260" s="155">
        <v>0</v>
      </c>
      <c r="T260" s="155">
        <v>0</v>
      </c>
      <c r="U260" s="155">
        <v>919</v>
      </c>
      <c r="V260" s="112">
        <v>16806</v>
      </c>
      <c r="W260" s="156"/>
      <c r="X260" s="157">
        <v>1.9867549668874173E-2</v>
      </c>
      <c r="Y260" s="178">
        <v>0.09</v>
      </c>
      <c r="Z260" s="178">
        <v>0.119598061583465</v>
      </c>
      <c r="AA260" s="155">
        <v>0</v>
      </c>
      <c r="AB260" s="158"/>
      <c r="AC260" s="157">
        <v>0</v>
      </c>
      <c r="AD260" s="157">
        <v>0</v>
      </c>
      <c r="AE260" s="155">
        <v>0</v>
      </c>
      <c r="AF260" s="157">
        <v>0</v>
      </c>
      <c r="AG260" s="155">
        <v>0</v>
      </c>
      <c r="AH260" s="159"/>
    </row>
    <row r="261" spans="1:34" ht="12.6" customHeight="1" x14ac:dyDescent="0.25">
      <c r="A261" s="104">
        <v>440</v>
      </c>
      <c r="B261" s="102">
        <v>440149128</v>
      </c>
      <c r="C261" s="103" t="s">
        <v>509</v>
      </c>
      <c r="D261" s="104">
        <v>149</v>
      </c>
      <c r="E261" s="103" t="s">
        <v>181</v>
      </c>
      <c r="F261" s="104">
        <v>128</v>
      </c>
      <c r="G261" s="103" t="s">
        <v>160</v>
      </c>
      <c r="H261" s="179">
        <v>3</v>
      </c>
      <c r="I261" s="152"/>
      <c r="J261" s="153">
        <v>12196.58468970729</v>
      </c>
      <c r="K261" s="153">
        <v>873</v>
      </c>
      <c r="L261" s="153">
        <v>0</v>
      </c>
      <c r="M261" s="153">
        <v>937.65</v>
      </c>
      <c r="N261" s="153">
        <v>14007.234689707289</v>
      </c>
      <c r="O261" s="152"/>
      <c r="P261" s="157">
        <v>3</v>
      </c>
      <c r="Q261" s="157">
        <v>0</v>
      </c>
      <c r="R261" s="155">
        <v>39210</v>
      </c>
      <c r="S261" s="155">
        <v>0</v>
      </c>
      <c r="T261" s="155">
        <v>0</v>
      </c>
      <c r="U261" s="155">
        <v>2814</v>
      </c>
      <c r="V261" s="112">
        <v>42024</v>
      </c>
      <c r="W261" s="156"/>
      <c r="X261" s="157">
        <v>0</v>
      </c>
      <c r="Y261" s="178">
        <v>0.09</v>
      </c>
      <c r="Z261" s="178">
        <v>3.6122537397744604E-2</v>
      </c>
      <c r="AA261" s="155">
        <v>0</v>
      </c>
      <c r="AB261" s="158"/>
      <c r="AC261" s="157">
        <v>0</v>
      </c>
      <c r="AD261" s="157">
        <v>0</v>
      </c>
      <c r="AE261" s="155">
        <v>0</v>
      </c>
      <c r="AF261" s="157">
        <v>0</v>
      </c>
      <c r="AG261" s="155">
        <v>0</v>
      </c>
      <c r="AH261" s="159"/>
    </row>
    <row r="262" spans="1:34" ht="12.6" customHeight="1" x14ac:dyDescent="0.25">
      <c r="A262" s="104">
        <v>440</v>
      </c>
      <c r="B262" s="102">
        <v>440149149</v>
      </c>
      <c r="C262" s="103" t="s">
        <v>509</v>
      </c>
      <c r="D262" s="104">
        <v>149</v>
      </c>
      <c r="E262" s="103" t="s">
        <v>181</v>
      </c>
      <c r="F262" s="104">
        <v>149</v>
      </c>
      <c r="G262" s="103" t="s">
        <v>181</v>
      </c>
      <c r="H262" s="179">
        <v>368</v>
      </c>
      <c r="I262" s="152"/>
      <c r="J262" s="153">
        <v>12524</v>
      </c>
      <c r="K262" s="153">
        <v>0</v>
      </c>
      <c r="L262" s="153">
        <v>0</v>
      </c>
      <c r="M262" s="153">
        <v>937.65</v>
      </c>
      <c r="N262" s="153">
        <v>13461.65</v>
      </c>
      <c r="O262" s="152"/>
      <c r="P262" s="157">
        <v>368</v>
      </c>
      <c r="Q262" s="157">
        <v>0</v>
      </c>
      <c r="R262" s="155">
        <v>4608832</v>
      </c>
      <c r="S262" s="155">
        <v>0</v>
      </c>
      <c r="T262" s="155">
        <v>0</v>
      </c>
      <c r="U262" s="155">
        <v>345184</v>
      </c>
      <c r="V262" s="112">
        <v>4954016</v>
      </c>
      <c r="W262" s="156"/>
      <c r="X262" s="157">
        <v>0</v>
      </c>
      <c r="Y262" s="178">
        <v>0.09</v>
      </c>
      <c r="Z262" s="178">
        <v>0.11713940008623763</v>
      </c>
      <c r="AA262" s="155">
        <v>0</v>
      </c>
      <c r="AB262" s="158"/>
      <c r="AC262" s="157">
        <v>0</v>
      </c>
      <c r="AD262" s="157">
        <v>0</v>
      </c>
      <c r="AE262" s="155">
        <v>0</v>
      </c>
      <c r="AF262" s="157">
        <v>0</v>
      </c>
      <c r="AG262" s="155">
        <v>0</v>
      </c>
      <c r="AH262" s="159"/>
    </row>
    <row r="263" spans="1:34" ht="12.6" customHeight="1" x14ac:dyDescent="0.25">
      <c r="A263" s="104">
        <v>440</v>
      </c>
      <c r="B263" s="102">
        <v>440149160</v>
      </c>
      <c r="C263" s="103" t="s">
        <v>509</v>
      </c>
      <c r="D263" s="104">
        <v>149</v>
      </c>
      <c r="E263" s="103" t="s">
        <v>181</v>
      </c>
      <c r="F263" s="104">
        <v>160</v>
      </c>
      <c r="G263" s="103" t="s">
        <v>192</v>
      </c>
      <c r="H263" s="179">
        <v>2</v>
      </c>
      <c r="I263" s="152"/>
      <c r="J263" s="153">
        <v>15755</v>
      </c>
      <c r="K263" s="153">
        <v>53</v>
      </c>
      <c r="L263" s="153">
        <v>0</v>
      </c>
      <c r="M263" s="153">
        <v>937.65</v>
      </c>
      <c r="N263" s="153">
        <v>16745.650000000001</v>
      </c>
      <c r="O263" s="152"/>
      <c r="P263" s="157">
        <v>2</v>
      </c>
      <c r="Q263" s="157">
        <v>0</v>
      </c>
      <c r="R263" s="155">
        <v>31616</v>
      </c>
      <c r="S263" s="155">
        <v>0</v>
      </c>
      <c r="T263" s="155">
        <v>0</v>
      </c>
      <c r="U263" s="155">
        <v>1876</v>
      </c>
      <c r="V263" s="112">
        <v>33492</v>
      </c>
      <c r="W263" s="156"/>
      <c r="X263" s="157">
        <v>0</v>
      </c>
      <c r="Y263" s="178">
        <v>0.09</v>
      </c>
      <c r="Z263" s="178">
        <v>0.11305562560291077</v>
      </c>
      <c r="AA263" s="155">
        <v>0</v>
      </c>
      <c r="AB263" s="158"/>
      <c r="AC263" s="157">
        <v>0</v>
      </c>
      <c r="AD263" s="157">
        <v>0</v>
      </c>
      <c r="AE263" s="155">
        <v>0</v>
      </c>
      <c r="AF263" s="157">
        <v>0</v>
      </c>
      <c r="AG263" s="155">
        <v>0</v>
      </c>
      <c r="AH263" s="159"/>
    </row>
    <row r="264" spans="1:34" ht="12.6" customHeight="1" x14ac:dyDescent="0.25">
      <c r="A264" s="104">
        <v>440</v>
      </c>
      <c r="B264" s="102">
        <v>440149181</v>
      </c>
      <c r="C264" s="103" t="s">
        <v>509</v>
      </c>
      <c r="D264" s="104">
        <v>149</v>
      </c>
      <c r="E264" s="103" t="s">
        <v>181</v>
      </c>
      <c r="F264" s="104">
        <v>181</v>
      </c>
      <c r="G264" s="103" t="s">
        <v>213</v>
      </c>
      <c r="H264" s="179">
        <v>25</v>
      </c>
      <c r="I264" s="152"/>
      <c r="J264" s="153">
        <v>11019</v>
      </c>
      <c r="K264" s="153">
        <v>456</v>
      </c>
      <c r="L264" s="153">
        <v>0</v>
      </c>
      <c r="M264" s="153">
        <v>937.65</v>
      </c>
      <c r="N264" s="153">
        <v>12412.65</v>
      </c>
      <c r="O264" s="152"/>
      <c r="P264" s="157">
        <v>25</v>
      </c>
      <c r="Q264" s="157">
        <v>0</v>
      </c>
      <c r="R264" s="155">
        <v>286875</v>
      </c>
      <c r="S264" s="155">
        <v>0</v>
      </c>
      <c r="T264" s="155">
        <v>0</v>
      </c>
      <c r="U264" s="155">
        <v>23450</v>
      </c>
      <c r="V264" s="112">
        <v>310325</v>
      </c>
      <c r="W264" s="156"/>
      <c r="X264" s="157">
        <v>0</v>
      </c>
      <c r="Y264" s="178">
        <v>0.09</v>
      </c>
      <c r="Z264" s="178">
        <v>1.7769329049204179E-2</v>
      </c>
      <c r="AA264" s="155">
        <v>0</v>
      </c>
      <c r="AB264" s="158"/>
      <c r="AC264" s="157">
        <v>0</v>
      </c>
      <c r="AD264" s="157">
        <v>0</v>
      </c>
      <c r="AE264" s="155">
        <v>0</v>
      </c>
      <c r="AF264" s="157">
        <v>0</v>
      </c>
      <c r="AG264" s="155">
        <v>0</v>
      </c>
      <c r="AH264" s="159"/>
    </row>
    <row r="265" spans="1:34" ht="12.6" customHeight="1" x14ac:dyDescent="0.25">
      <c r="A265" s="104">
        <v>440</v>
      </c>
      <c r="B265" s="102">
        <v>440149211</v>
      </c>
      <c r="C265" s="103" t="s">
        <v>509</v>
      </c>
      <c r="D265" s="104">
        <v>149</v>
      </c>
      <c r="E265" s="103" t="s">
        <v>181</v>
      </c>
      <c r="F265" s="104">
        <v>211</v>
      </c>
      <c r="G265" s="103" t="s">
        <v>243</v>
      </c>
      <c r="H265" s="179">
        <v>1</v>
      </c>
      <c r="I265" s="152"/>
      <c r="J265" s="153">
        <v>11399</v>
      </c>
      <c r="K265" s="153">
        <v>2145</v>
      </c>
      <c r="L265" s="153">
        <v>0</v>
      </c>
      <c r="M265" s="153">
        <v>937.65</v>
      </c>
      <c r="N265" s="153">
        <v>14481.65</v>
      </c>
      <c r="O265" s="152"/>
      <c r="P265" s="157">
        <v>1</v>
      </c>
      <c r="Q265" s="157">
        <v>0</v>
      </c>
      <c r="R265" s="155">
        <v>13544</v>
      </c>
      <c r="S265" s="155">
        <v>0</v>
      </c>
      <c r="T265" s="155">
        <v>0</v>
      </c>
      <c r="U265" s="155">
        <v>938</v>
      </c>
      <c r="V265" s="112">
        <v>14482</v>
      </c>
      <c r="W265" s="156"/>
      <c r="X265" s="157">
        <v>0</v>
      </c>
      <c r="Y265" s="178">
        <v>0.09</v>
      </c>
      <c r="Z265" s="178">
        <v>1.4844444552201755E-3</v>
      </c>
      <c r="AA265" s="155">
        <v>0</v>
      </c>
      <c r="AB265" s="158"/>
      <c r="AC265" s="157">
        <v>0</v>
      </c>
      <c r="AD265" s="157">
        <v>0</v>
      </c>
      <c r="AE265" s="155">
        <v>0</v>
      </c>
      <c r="AF265" s="157">
        <v>0</v>
      </c>
      <c r="AG265" s="155">
        <v>0</v>
      </c>
      <c r="AH265" s="159"/>
    </row>
    <row r="266" spans="1:34" ht="12.6" customHeight="1" x14ac:dyDescent="0.25">
      <c r="A266" s="104">
        <v>440</v>
      </c>
      <c r="B266" s="102">
        <v>440149745</v>
      </c>
      <c r="C266" s="103" t="s">
        <v>509</v>
      </c>
      <c r="D266" s="104">
        <v>149</v>
      </c>
      <c r="E266" s="103" t="s">
        <v>181</v>
      </c>
      <c r="F266" s="104">
        <v>745</v>
      </c>
      <c r="G266" s="103" t="s">
        <v>429</v>
      </c>
      <c r="H266" s="179">
        <v>1</v>
      </c>
      <c r="I266" s="152"/>
      <c r="J266" s="153">
        <v>10309.661909230215</v>
      </c>
      <c r="K266" s="153">
        <v>4588</v>
      </c>
      <c r="L266" s="153">
        <v>0</v>
      </c>
      <c r="M266" s="153">
        <v>937.65</v>
      </c>
      <c r="N266" s="153">
        <v>15835.311909230215</v>
      </c>
      <c r="O266" s="152"/>
      <c r="P266" s="157">
        <v>1</v>
      </c>
      <c r="Q266" s="157">
        <v>0</v>
      </c>
      <c r="R266" s="155">
        <v>14898</v>
      </c>
      <c r="S266" s="155">
        <v>0</v>
      </c>
      <c r="T266" s="155">
        <v>0</v>
      </c>
      <c r="U266" s="155">
        <v>938</v>
      </c>
      <c r="V266" s="112">
        <v>15836</v>
      </c>
      <c r="W266" s="156"/>
      <c r="X266" s="157">
        <v>0</v>
      </c>
      <c r="Y266" s="178">
        <v>0.09</v>
      </c>
      <c r="Z266" s="178">
        <v>1.0278911093386776E-2</v>
      </c>
      <c r="AA266" s="155">
        <v>0</v>
      </c>
      <c r="AB266" s="158"/>
      <c r="AC266" s="157">
        <v>0</v>
      </c>
      <c r="AD266" s="157">
        <v>0</v>
      </c>
      <c r="AE266" s="155">
        <v>0</v>
      </c>
      <c r="AF266" s="157">
        <v>0</v>
      </c>
      <c r="AG266" s="155">
        <v>0</v>
      </c>
      <c r="AH266" s="159"/>
    </row>
    <row r="267" spans="1:34" ht="12.6" customHeight="1" x14ac:dyDescent="0.25">
      <c r="A267" s="104">
        <v>441</v>
      </c>
      <c r="B267" s="102">
        <v>441281005</v>
      </c>
      <c r="C267" s="103" t="s">
        <v>510</v>
      </c>
      <c r="D267" s="104">
        <v>281</v>
      </c>
      <c r="E267" s="103" t="s">
        <v>313</v>
      </c>
      <c r="F267" s="104">
        <v>5</v>
      </c>
      <c r="G267" s="103" t="s">
        <v>37</v>
      </c>
      <c r="H267" s="179">
        <v>1</v>
      </c>
      <c r="I267" s="152"/>
      <c r="J267" s="153">
        <v>13640</v>
      </c>
      <c r="K267" s="153">
        <v>5952</v>
      </c>
      <c r="L267" s="153">
        <v>0</v>
      </c>
      <c r="M267" s="153">
        <v>937.65</v>
      </c>
      <c r="N267" s="153">
        <v>20529.650000000001</v>
      </c>
      <c r="O267" s="152"/>
      <c r="P267" s="157">
        <v>1</v>
      </c>
      <c r="Q267" s="157">
        <v>0</v>
      </c>
      <c r="R267" s="155">
        <v>19592</v>
      </c>
      <c r="S267" s="155">
        <v>0</v>
      </c>
      <c r="T267" s="155">
        <v>0</v>
      </c>
      <c r="U267" s="155">
        <v>938</v>
      </c>
      <c r="V267" s="112">
        <v>20530</v>
      </c>
      <c r="W267" s="156"/>
      <c r="X267" s="157">
        <v>0</v>
      </c>
      <c r="Y267" s="178">
        <v>0.09</v>
      </c>
      <c r="Z267" s="178">
        <v>1.2597643942327298E-2</v>
      </c>
      <c r="AA267" s="155">
        <v>0</v>
      </c>
      <c r="AB267" s="158"/>
      <c r="AC267" s="157">
        <v>0</v>
      </c>
      <c r="AD267" s="157">
        <v>0</v>
      </c>
      <c r="AE267" s="155">
        <v>0</v>
      </c>
      <c r="AF267" s="157">
        <v>0</v>
      </c>
      <c r="AG267" s="155">
        <v>0</v>
      </c>
      <c r="AH267" s="159"/>
    </row>
    <row r="268" spans="1:34" ht="12.6" customHeight="1" x14ac:dyDescent="0.25">
      <c r="A268" s="104">
        <v>441</v>
      </c>
      <c r="B268" s="102">
        <v>441281061</v>
      </c>
      <c r="C268" s="103" t="s">
        <v>510</v>
      </c>
      <c r="D268" s="104">
        <v>281</v>
      </c>
      <c r="E268" s="103" t="s">
        <v>313</v>
      </c>
      <c r="F268" s="104">
        <v>61</v>
      </c>
      <c r="G268" s="103" t="s">
        <v>93</v>
      </c>
      <c r="H268" s="179">
        <v>3</v>
      </c>
      <c r="I268" s="152"/>
      <c r="J268" s="153">
        <v>9839</v>
      </c>
      <c r="K268" s="153">
        <v>455</v>
      </c>
      <c r="L268" s="153">
        <v>0</v>
      </c>
      <c r="M268" s="153">
        <v>937.65</v>
      </c>
      <c r="N268" s="153">
        <v>11231.65</v>
      </c>
      <c r="O268" s="152"/>
      <c r="P268" s="157">
        <v>3</v>
      </c>
      <c r="Q268" s="157">
        <v>0</v>
      </c>
      <c r="R268" s="155">
        <v>30882</v>
      </c>
      <c r="S268" s="155">
        <v>0</v>
      </c>
      <c r="T268" s="155">
        <v>0</v>
      </c>
      <c r="U268" s="155">
        <v>2814</v>
      </c>
      <c r="V268" s="112">
        <v>33696</v>
      </c>
      <c r="W268" s="156"/>
      <c r="X268" s="157">
        <v>0</v>
      </c>
      <c r="Y268" s="178">
        <v>0.09</v>
      </c>
      <c r="Z268" s="178">
        <v>3.5095664291367269E-2</v>
      </c>
      <c r="AA268" s="155">
        <v>0</v>
      </c>
      <c r="AB268" s="158"/>
      <c r="AC268" s="157">
        <v>0</v>
      </c>
      <c r="AD268" s="157">
        <v>0</v>
      </c>
      <c r="AE268" s="155">
        <v>0</v>
      </c>
      <c r="AF268" s="157">
        <v>0</v>
      </c>
      <c r="AG268" s="155">
        <v>0</v>
      </c>
      <c r="AH268" s="159"/>
    </row>
    <row r="269" spans="1:34" ht="12.6" customHeight="1" x14ac:dyDescent="0.25">
      <c r="A269" s="104">
        <v>441</v>
      </c>
      <c r="B269" s="102">
        <v>441281087</v>
      </c>
      <c r="C269" s="103" t="s">
        <v>510</v>
      </c>
      <c r="D269" s="104">
        <v>281</v>
      </c>
      <c r="E269" s="103" t="s">
        <v>313</v>
      </c>
      <c r="F269" s="104">
        <v>87</v>
      </c>
      <c r="G269" s="103" t="s">
        <v>119</v>
      </c>
      <c r="H269" s="179">
        <v>2</v>
      </c>
      <c r="I269" s="152"/>
      <c r="J269" s="153">
        <v>10820</v>
      </c>
      <c r="K269" s="153">
        <v>3672</v>
      </c>
      <c r="L269" s="153">
        <v>0</v>
      </c>
      <c r="M269" s="153">
        <v>937.65</v>
      </c>
      <c r="N269" s="153">
        <v>15429.65</v>
      </c>
      <c r="O269" s="152"/>
      <c r="P269" s="157">
        <v>2</v>
      </c>
      <c r="Q269" s="157">
        <v>0</v>
      </c>
      <c r="R269" s="155">
        <v>28984</v>
      </c>
      <c r="S269" s="155">
        <v>0</v>
      </c>
      <c r="T269" s="155">
        <v>0</v>
      </c>
      <c r="U269" s="155">
        <v>1876</v>
      </c>
      <c r="V269" s="112">
        <v>30860</v>
      </c>
      <c r="W269" s="156"/>
      <c r="X269" s="157">
        <v>0</v>
      </c>
      <c r="Y269" s="178">
        <v>0.09</v>
      </c>
      <c r="Z269" s="178">
        <v>4.3760811112899516E-3</v>
      </c>
      <c r="AA269" s="155">
        <v>0</v>
      </c>
      <c r="AB269" s="158"/>
      <c r="AC269" s="157">
        <v>0</v>
      </c>
      <c r="AD269" s="157">
        <v>0</v>
      </c>
      <c r="AE269" s="155">
        <v>0</v>
      </c>
      <c r="AF269" s="157">
        <v>0</v>
      </c>
      <c r="AG269" s="155">
        <v>0</v>
      </c>
      <c r="AH269" s="159"/>
    </row>
    <row r="270" spans="1:34" ht="12.6" customHeight="1" x14ac:dyDescent="0.25">
      <c r="A270" s="104">
        <v>441</v>
      </c>
      <c r="B270" s="102">
        <v>441281137</v>
      </c>
      <c r="C270" s="103" t="s">
        <v>510</v>
      </c>
      <c r="D270" s="104">
        <v>281</v>
      </c>
      <c r="E270" s="103" t="s">
        <v>313</v>
      </c>
      <c r="F270" s="104">
        <v>137</v>
      </c>
      <c r="G270" s="103" t="s">
        <v>169</v>
      </c>
      <c r="H270" s="179">
        <v>2</v>
      </c>
      <c r="I270" s="152"/>
      <c r="J270" s="153">
        <v>13645</v>
      </c>
      <c r="K270" s="153">
        <v>0</v>
      </c>
      <c r="L270" s="153">
        <v>0</v>
      </c>
      <c r="M270" s="153">
        <v>937.65</v>
      </c>
      <c r="N270" s="153">
        <v>14582.65</v>
      </c>
      <c r="O270" s="152"/>
      <c r="P270" s="157">
        <v>2</v>
      </c>
      <c r="Q270" s="157">
        <v>0</v>
      </c>
      <c r="R270" s="155">
        <v>27290</v>
      </c>
      <c r="S270" s="155">
        <v>0</v>
      </c>
      <c r="T270" s="155">
        <v>0</v>
      </c>
      <c r="U270" s="155">
        <v>1876</v>
      </c>
      <c r="V270" s="112">
        <v>29166</v>
      </c>
      <c r="W270" s="156"/>
      <c r="X270" s="157">
        <v>0</v>
      </c>
      <c r="Y270" s="178">
        <v>0.09</v>
      </c>
      <c r="Z270" s="178">
        <v>0.1201773901141599</v>
      </c>
      <c r="AA270" s="155">
        <v>0</v>
      </c>
      <c r="AB270" s="158"/>
      <c r="AC270" s="157">
        <v>0</v>
      </c>
      <c r="AD270" s="157">
        <v>0</v>
      </c>
      <c r="AE270" s="155">
        <v>0</v>
      </c>
      <c r="AF270" s="157">
        <v>0</v>
      </c>
      <c r="AG270" s="155">
        <v>0</v>
      </c>
      <c r="AH270" s="159"/>
    </row>
    <row r="271" spans="1:34" ht="12.6" customHeight="1" x14ac:dyDescent="0.25">
      <c r="A271" s="104">
        <v>441</v>
      </c>
      <c r="B271" s="102">
        <v>441281159</v>
      </c>
      <c r="C271" s="103" t="s">
        <v>510</v>
      </c>
      <c r="D271" s="104">
        <v>281</v>
      </c>
      <c r="E271" s="103" t="s">
        <v>313</v>
      </c>
      <c r="F271" s="104">
        <v>159</v>
      </c>
      <c r="G271" s="103" t="s">
        <v>191</v>
      </c>
      <c r="H271" s="179">
        <v>2</v>
      </c>
      <c r="I271" s="152"/>
      <c r="J271" s="153">
        <v>11965</v>
      </c>
      <c r="K271" s="153">
        <v>5253</v>
      </c>
      <c r="L271" s="153">
        <v>0</v>
      </c>
      <c r="M271" s="153">
        <v>937.65</v>
      </c>
      <c r="N271" s="153">
        <v>18155.650000000001</v>
      </c>
      <c r="O271" s="152"/>
      <c r="P271" s="157">
        <v>2</v>
      </c>
      <c r="Q271" s="157">
        <v>0</v>
      </c>
      <c r="R271" s="155">
        <v>34436</v>
      </c>
      <c r="S271" s="155">
        <v>0</v>
      </c>
      <c r="T271" s="155">
        <v>0</v>
      </c>
      <c r="U271" s="155">
        <v>1876</v>
      </c>
      <c r="V271" s="112">
        <v>36312</v>
      </c>
      <c r="W271" s="156"/>
      <c r="X271" s="157">
        <v>0</v>
      </c>
      <c r="Y271" s="178">
        <v>0.09</v>
      </c>
      <c r="Z271" s="178">
        <v>3.4116569029761907E-3</v>
      </c>
      <c r="AA271" s="155">
        <v>0</v>
      </c>
      <c r="AB271" s="158"/>
      <c r="AC271" s="157">
        <v>0</v>
      </c>
      <c r="AD271" s="157">
        <v>0</v>
      </c>
      <c r="AE271" s="155">
        <v>0</v>
      </c>
      <c r="AF271" s="157">
        <v>0</v>
      </c>
      <c r="AG271" s="155">
        <v>0</v>
      </c>
      <c r="AH271" s="159"/>
    </row>
    <row r="272" spans="1:34" ht="12.6" customHeight="1" x14ac:dyDescent="0.25">
      <c r="A272" s="104">
        <v>441</v>
      </c>
      <c r="B272" s="102">
        <v>441281161</v>
      </c>
      <c r="C272" s="103" t="s">
        <v>510</v>
      </c>
      <c r="D272" s="104">
        <v>281</v>
      </c>
      <c r="E272" s="103" t="s">
        <v>313</v>
      </c>
      <c r="F272" s="104">
        <v>161</v>
      </c>
      <c r="G272" s="103" t="s">
        <v>193</v>
      </c>
      <c r="H272" s="179">
        <v>6</v>
      </c>
      <c r="I272" s="152"/>
      <c r="J272" s="153">
        <v>12070</v>
      </c>
      <c r="K272" s="153">
        <v>4750</v>
      </c>
      <c r="L272" s="153">
        <v>0</v>
      </c>
      <c r="M272" s="153">
        <v>937.65</v>
      </c>
      <c r="N272" s="153">
        <v>17757.650000000001</v>
      </c>
      <c r="O272" s="152"/>
      <c r="P272" s="157">
        <v>6</v>
      </c>
      <c r="Q272" s="157">
        <v>0</v>
      </c>
      <c r="R272" s="155">
        <v>100920</v>
      </c>
      <c r="S272" s="155">
        <v>0</v>
      </c>
      <c r="T272" s="155">
        <v>0</v>
      </c>
      <c r="U272" s="155">
        <v>5628</v>
      </c>
      <c r="V272" s="112">
        <v>106548</v>
      </c>
      <c r="W272" s="156"/>
      <c r="X272" s="157">
        <v>0</v>
      </c>
      <c r="Y272" s="178">
        <v>0.09</v>
      </c>
      <c r="Z272" s="178">
        <v>1.0975009473130026E-2</v>
      </c>
      <c r="AA272" s="155">
        <v>0</v>
      </c>
      <c r="AB272" s="158"/>
      <c r="AC272" s="157">
        <v>0</v>
      </c>
      <c r="AD272" s="157">
        <v>0</v>
      </c>
      <c r="AE272" s="155">
        <v>0</v>
      </c>
      <c r="AF272" s="157">
        <v>0</v>
      </c>
      <c r="AG272" s="155">
        <v>0</v>
      </c>
      <c r="AH272" s="159"/>
    </row>
    <row r="273" spans="1:34" ht="12.6" customHeight="1" x14ac:dyDescent="0.25">
      <c r="A273" s="104">
        <v>441</v>
      </c>
      <c r="B273" s="102">
        <v>441281191</v>
      </c>
      <c r="C273" s="103" t="s">
        <v>510</v>
      </c>
      <c r="D273" s="104">
        <v>281</v>
      </c>
      <c r="E273" s="103" t="s">
        <v>313</v>
      </c>
      <c r="F273" s="104">
        <v>191</v>
      </c>
      <c r="G273" s="103" t="s">
        <v>223</v>
      </c>
      <c r="H273" s="179">
        <v>2</v>
      </c>
      <c r="I273" s="152"/>
      <c r="J273" s="153">
        <v>11061.025351431414</v>
      </c>
      <c r="K273" s="153">
        <v>3434</v>
      </c>
      <c r="L273" s="153">
        <v>0</v>
      </c>
      <c r="M273" s="153">
        <v>937.65</v>
      </c>
      <c r="N273" s="153">
        <v>15432.675351431413</v>
      </c>
      <c r="O273" s="152"/>
      <c r="P273" s="157">
        <v>2</v>
      </c>
      <c r="Q273" s="157">
        <v>0</v>
      </c>
      <c r="R273" s="155">
        <v>28990</v>
      </c>
      <c r="S273" s="155">
        <v>0</v>
      </c>
      <c r="T273" s="155">
        <v>0</v>
      </c>
      <c r="U273" s="155">
        <v>1876</v>
      </c>
      <c r="V273" s="112">
        <v>30866</v>
      </c>
      <c r="W273" s="156"/>
      <c r="X273" s="157">
        <v>0</v>
      </c>
      <c r="Y273" s="178">
        <v>0.09</v>
      </c>
      <c r="Z273" s="178">
        <v>3.3235578810699128E-2</v>
      </c>
      <c r="AA273" s="155">
        <v>0</v>
      </c>
      <c r="AB273" s="158"/>
      <c r="AC273" s="157">
        <v>0</v>
      </c>
      <c r="AD273" s="157">
        <v>0</v>
      </c>
      <c r="AE273" s="155">
        <v>0</v>
      </c>
      <c r="AF273" s="157">
        <v>0</v>
      </c>
      <c r="AG273" s="155">
        <v>0</v>
      </c>
      <c r="AH273" s="159"/>
    </row>
    <row r="274" spans="1:34" ht="12.6" customHeight="1" x14ac:dyDescent="0.25">
      <c r="A274" s="104">
        <v>441</v>
      </c>
      <c r="B274" s="102">
        <v>441281227</v>
      </c>
      <c r="C274" s="103" t="s">
        <v>510</v>
      </c>
      <c r="D274" s="104">
        <v>281</v>
      </c>
      <c r="E274" s="103" t="s">
        <v>313</v>
      </c>
      <c r="F274" s="104">
        <v>227</v>
      </c>
      <c r="G274" s="103" t="s">
        <v>259</v>
      </c>
      <c r="H274" s="179">
        <v>2</v>
      </c>
      <c r="I274" s="152"/>
      <c r="J274" s="153">
        <v>11015</v>
      </c>
      <c r="K274" s="153">
        <v>3220</v>
      </c>
      <c r="L274" s="153">
        <v>0</v>
      </c>
      <c r="M274" s="153">
        <v>937.65</v>
      </c>
      <c r="N274" s="153">
        <v>15172.65</v>
      </c>
      <c r="O274" s="152"/>
      <c r="P274" s="157">
        <v>2</v>
      </c>
      <c r="Q274" s="157">
        <v>0</v>
      </c>
      <c r="R274" s="155">
        <v>28470</v>
      </c>
      <c r="S274" s="155">
        <v>0</v>
      </c>
      <c r="T274" s="155">
        <v>0</v>
      </c>
      <c r="U274" s="155">
        <v>1876</v>
      </c>
      <c r="V274" s="112">
        <v>30346</v>
      </c>
      <c r="W274" s="156"/>
      <c r="X274" s="157">
        <v>0</v>
      </c>
      <c r="Y274" s="178">
        <v>0.09</v>
      </c>
      <c r="Z274" s="178">
        <v>1.2360529662356946E-2</v>
      </c>
      <c r="AA274" s="155">
        <v>0</v>
      </c>
      <c r="AB274" s="158"/>
      <c r="AC274" s="157">
        <v>0</v>
      </c>
      <c r="AD274" s="157">
        <v>0</v>
      </c>
      <c r="AE274" s="155">
        <v>0</v>
      </c>
      <c r="AF274" s="157">
        <v>0</v>
      </c>
      <c r="AG274" s="155">
        <v>0</v>
      </c>
      <c r="AH274" s="159"/>
    </row>
    <row r="275" spans="1:34" ht="12.6" customHeight="1" x14ac:dyDescent="0.25">
      <c r="A275" s="104">
        <v>441</v>
      </c>
      <c r="B275" s="102">
        <v>441281281</v>
      </c>
      <c r="C275" s="103" t="s">
        <v>510</v>
      </c>
      <c r="D275" s="104">
        <v>281</v>
      </c>
      <c r="E275" s="103" t="s">
        <v>313</v>
      </c>
      <c r="F275" s="104">
        <v>281</v>
      </c>
      <c r="G275" s="103" t="s">
        <v>313</v>
      </c>
      <c r="H275" s="179">
        <v>1552</v>
      </c>
      <c r="I275" s="152"/>
      <c r="J275" s="153">
        <v>11588</v>
      </c>
      <c r="K275" s="153">
        <v>0</v>
      </c>
      <c r="L275" s="153">
        <v>0</v>
      </c>
      <c r="M275" s="153">
        <v>937.65</v>
      </c>
      <c r="N275" s="153">
        <v>12525.65</v>
      </c>
      <c r="O275" s="152"/>
      <c r="P275" s="157">
        <v>1552</v>
      </c>
      <c r="Q275" s="157">
        <v>0</v>
      </c>
      <c r="R275" s="155">
        <v>17984576</v>
      </c>
      <c r="S275" s="155">
        <v>0</v>
      </c>
      <c r="T275" s="155">
        <v>0</v>
      </c>
      <c r="U275" s="155">
        <v>1455776</v>
      </c>
      <c r="V275" s="112">
        <v>19440352</v>
      </c>
      <c r="W275" s="156"/>
      <c r="X275" s="157">
        <v>0</v>
      </c>
      <c r="Y275" s="178">
        <v>0.09</v>
      </c>
      <c r="Z275" s="178">
        <v>0.13196842428298433</v>
      </c>
      <c r="AA275" s="155">
        <v>0</v>
      </c>
      <c r="AB275" s="158"/>
      <c r="AC275" s="157">
        <v>0</v>
      </c>
      <c r="AD275" s="157">
        <v>0</v>
      </c>
      <c r="AE275" s="155">
        <v>0</v>
      </c>
      <c r="AF275" s="157">
        <v>0</v>
      </c>
      <c r="AG275" s="155">
        <v>0</v>
      </c>
      <c r="AH275" s="159"/>
    </row>
    <row r="276" spans="1:34" ht="12.6" customHeight="1" x14ac:dyDescent="0.25">
      <c r="A276" s="104">
        <v>441</v>
      </c>
      <c r="B276" s="102">
        <v>441281332</v>
      </c>
      <c r="C276" s="103" t="s">
        <v>510</v>
      </c>
      <c r="D276" s="104">
        <v>281</v>
      </c>
      <c r="E276" s="103" t="s">
        <v>313</v>
      </c>
      <c r="F276" s="104">
        <v>332</v>
      </c>
      <c r="G276" s="103" t="s">
        <v>364</v>
      </c>
      <c r="H276" s="179">
        <v>1</v>
      </c>
      <c r="I276" s="152"/>
      <c r="J276" s="153">
        <v>8785</v>
      </c>
      <c r="K276" s="153">
        <v>544</v>
      </c>
      <c r="L276" s="153">
        <v>0</v>
      </c>
      <c r="M276" s="153">
        <v>937.65</v>
      </c>
      <c r="N276" s="153">
        <v>10266.65</v>
      </c>
      <c r="O276" s="152"/>
      <c r="P276" s="157">
        <v>1</v>
      </c>
      <c r="Q276" s="157">
        <v>0</v>
      </c>
      <c r="R276" s="155">
        <v>9329</v>
      </c>
      <c r="S276" s="155">
        <v>0</v>
      </c>
      <c r="T276" s="155">
        <v>0</v>
      </c>
      <c r="U276" s="155">
        <v>938</v>
      </c>
      <c r="V276" s="112">
        <v>10267</v>
      </c>
      <c r="W276" s="156"/>
      <c r="X276" s="157">
        <v>0</v>
      </c>
      <c r="Y276" s="178">
        <v>0.09</v>
      </c>
      <c r="Z276" s="178">
        <v>1.7074121226198394E-2</v>
      </c>
      <c r="AA276" s="155">
        <v>0</v>
      </c>
      <c r="AB276" s="158"/>
      <c r="AC276" s="157">
        <v>0</v>
      </c>
      <c r="AD276" s="157">
        <v>0</v>
      </c>
      <c r="AE276" s="155">
        <v>0</v>
      </c>
      <c r="AF276" s="157">
        <v>0</v>
      </c>
      <c r="AG276" s="155">
        <v>0</v>
      </c>
      <c r="AH276" s="159"/>
    </row>
    <row r="277" spans="1:34" ht="12.6" customHeight="1" x14ac:dyDescent="0.25">
      <c r="A277" s="104">
        <v>441</v>
      </c>
      <c r="B277" s="102">
        <v>441281680</v>
      </c>
      <c r="C277" s="103" t="s">
        <v>510</v>
      </c>
      <c r="D277" s="104">
        <v>281</v>
      </c>
      <c r="E277" s="103" t="s">
        <v>313</v>
      </c>
      <c r="F277" s="104">
        <v>680</v>
      </c>
      <c r="G277" s="103" t="s">
        <v>411</v>
      </c>
      <c r="H277" s="179">
        <v>1</v>
      </c>
      <c r="I277" s="152"/>
      <c r="J277" s="153">
        <v>11418</v>
      </c>
      <c r="K277" s="153">
        <v>3822</v>
      </c>
      <c r="L277" s="153">
        <v>0</v>
      </c>
      <c r="M277" s="153">
        <v>937.65</v>
      </c>
      <c r="N277" s="153">
        <v>16177.65</v>
      </c>
      <c r="O277" s="152"/>
      <c r="P277" s="157">
        <v>1</v>
      </c>
      <c r="Q277" s="157">
        <v>0</v>
      </c>
      <c r="R277" s="155">
        <v>15240</v>
      </c>
      <c r="S277" s="155">
        <v>0</v>
      </c>
      <c r="T277" s="155">
        <v>0</v>
      </c>
      <c r="U277" s="155">
        <v>938</v>
      </c>
      <c r="V277" s="112">
        <v>16178</v>
      </c>
      <c r="W277" s="156"/>
      <c r="X277" s="157">
        <v>0</v>
      </c>
      <c r="Y277" s="178">
        <v>0.09</v>
      </c>
      <c r="Z277" s="178">
        <v>2.3760987026861893E-3</v>
      </c>
      <c r="AA277" s="155">
        <v>0</v>
      </c>
      <c r="AB277" s="158"/>
      <c r="AC277" s="157">
        <v>0</v>
      </c>
      <c r="AD277" s="157">
        <v>0</v>
      </c>
      <c r="AE277" s="155">
        <v>0</v>
      </c>
      <c r="AF277" s="157">
        <v>0</v>
      </c>
      <c r="AG277" s="155">
        <v>0</v>
      </c>
      <c r="AH277" s="159"/>
    </row>
    <row r="278" spans="1:34" ht="12.6" customHeight="1" x14ac:dyDescent="0.25">
      <c r="A278" s="104">
        <v>444</v>
      </c>
      <c r="B278" s="102">
        <v>444035001</v>
      </c>
      <c r="C278" s="103" t="s">
        <v>511</v>
      </c>
      <c r="D278" s="104">
        <v>35</v>
      </c>
      <c r="E278" s="103" t="s">
        <v>67</v>
      </c>
      <c r="F278" s="104">
        <v>1</v>
      </c>
      <c r="G278" s="103" t="s">
        <v>33</v>
      </c>
      <c r="H278" s="179">
        <v>1</v>
      </c>
      <c r="I278" s="152"/>
      <c r="J278" s="153">
        <v>9361</v>
      </c>
      <c r="K278" s="153">
        <v>1675</v>
      </c>
      <c r="L278" s="153">
        <v>0</v>
      </c>
      <c r="M278" s="153">
        <v>937.65</v>
      </c>
      <c r="N278" s="153">
        <v>11973.65</v>
      </c>
      <c r="O278" s="152"/>
      <c r="P278" s="157">
        <v>1</v>
      </c>
      <c r="Q278" s="157">
        <v>0</v>
      </c>
      <c r="R278" s="155">
        <v>11036</v>
      </c>
      <c r="S278" s="155">
        <v>0</v>
      </c>
      <c r="T278" s="155">
        <v>0</v>
      </c>
      <c r="U278" s="155">
        <v>938</v>
      </c>
      <c r="V278" s="112">
        <v>11974</v>
      </c>
      <c r="W278" s="156"/>
      <c r="X278" s="157">
        <v>0</v>
      </c>
      <c r="Y278" s="178">
        <v>0.09</v>
      </c>
      <c r="Z278" s="178">
        <v>1.2620498997079834E-2</v>
      </c>
      <c r="AA278" s="155">
        <v>0</v>
      </c>
      <c r="AB278" s="158"/>
      <c r="AC278" s="157">
        <v>0</v>
      </c>
      <c r="AD278" s="157">
        <v>0</v>
      </c>
      <c r="AE278" s="155">
        <v>0</v>
      </c>
      <c r="AF278" s="157">
        <v>0</v>
      </c>
      <c r="AG278" s="155">
        <v>0</v>
      </c>
      <c r="AH278" s="159"/>
    </row>
    <row r="279" spans="1:34" ht="12.6" customHeight="1" x14ac:dyDescent="0.25">
      <c r="A279" s="104">
        <v>444</v>
      </c>
      <c r="B279" s="102">
        <v>444035035</v>
      </c>
      <c r="C279" s="103" t="s">
        <v>511</v>
      </c>
      <c r="D279" s="104">
        <v>35</v>
      </c>
      <c r="E279" s="103" t="s">
        <v>67</v>
      </c>
      <c r="F279" s="104">
        <v>35</v>
      </c>
      <c r="G279" s="103" t="s">
        <v>67</v>
      </c>
      <c r="H279" s="179">
        <v>678</v>
      </c>
      <c r="I279" s="152"/>
      <c r="J279" s="153">
        <v>12447</v>
      </c>
      <c r="K279" s="153">
        <v>4265</v>
      </c>
      <c r="L279" s="153">
        <v>0</v>
      </c>
      <c r="M279" s="153">
        <v>937.65</v>
      </c>
      <c r="N279" s="153">
        <v>17649.650000000001</v>
      </c>
      <c r="O279" s="152"/>
      <c r="P279" s="157">
        <v>678</v>
      </c>
      <c r="Q279" s="157">
        <v>0</v>
      </c>
      <c r="R279" s="155">
        <v>11330736</v>
      </c>
      <c r="S279" s="155">
        <v>0</v>
      </c>
      <c r="T279" s="155">
        <v>0</v>
      </c>
      <c r="U279" s="155">
        <v>635964</v>
      </c>
      <c r="V279" s="112">
        <v>11966700</v>
      </c>
      <c r="W279" s="156"/>
      <c r="X279" s="157">
        <v>0</v>
      </c>
      <c r="Y279" s="178">
        <v>0.09</v>
      </c>
      <c r="Z279" s="178">
        <v>0.15535199624359353</v>
      </c>
      <c r="AA279" s="155">
        <v>0</v>
      </c>
      <c r="AB279" s="158"/>
      <c r="AC279" s="157">
        <v>0</v>
      </c>
      <c r="AD279" s="157">
        <v>0</v>
      </c>
      <c r="AE279" s="155">
        <v>0</v>
      </c>
      <c r="AF279" s="157">
        <v>0</v>
      </c>
      <c r="AG279" s="155">
        <v>0</v>
      </c>
      <c r="AH279" s="159"/>
    </row>
    <row r="280" spans="1:34" ht="12.6" customHeight="1" x14ac:dyDescent="0.25">
      <c r="A280" s="104">
        <v>444</v>
      </c>
      <c r="B280" s="102">
        <v>444035044</v>
      </c>
      <c r="C280" s="103" t="s">
        <v>511</v>
      </c>
      <c r="D280" s="104">
        <v>35</v>
      </c>
      <c r="E280" s="103" t="s">
        <v>67</v>
      </c>
      <c r="F280" s="104">
        <v>44</v>
      </c>
      <c r="G280" s="103" t="s">
        <v>76</v>
      </c>
      <c r="H280" s="179">
        <v>3</v>
      </c>
      <c r="I280" s="152"/>
      <c r="J280" s="153">
        <v>9361</v>
      </c>
      <c r="K280" s="153">
        <v>0</v>
      </c>
      <c r="L280" s="153">
        <v>0</v>
      </c>
      <c r="M280" s="153">
        <v>937.65</v>
      </c>
      <c r="N280" s="153">
        <v>10298.65</v>
      </c>
      <c r="O280" s="152"/>
      <c r="P280" s="157">
        <v>3</v>
      </c>
      <c r="Q280" s="157">
        <v>0</v>
      </c>
      <c r="R280" s="155">
        <v>28083</v>
      </c>
      <c r="S280" s="155">
        <v>0</v>
      </c>
      <c r="T280" s="155">
        <v>0</v>
      </c>
      <c r="U280" s="155">
        <v>2814</v>
      </c>
      <c r="V280" s="112">
        <v>30897</v>
      </c>
      <c r="W280" s="156"/>
      <c r="X280" s="157">
        <v>0</v>
      </c>
      <c r="Y280" s="178">
        <v>0.09</v>
      </c>
      <c r="Z280" s="178">
        <v>6.5788845188208198E-2</v>
      </c>
      <c r="AA280" s="155">
        <v>0</v>
      </c>
      <c r="AB280" s="158"/>
      <c r="AC280" s="157">
        <v>0</v>
      </c>
      <c r="AD280" s="157">
        <v>0</v>
      </c>
      <c r="AE280" s="155">
        <v>0</v>
      </c>
      <c r="AF280" s="157">
        <v>0</v>
      </c>
      <c r="AG280" s="155">
        <v>0</v>
      </c>
      <c r="AH280" s="159"/>
    </row>
    <row r="281" spans="1:34" ht="12.6" customHeight="1" x14ac:dyDescent="0.25">
      <c r="A281" s="104">
        <v>444</v>
      </c>
      <c r="B281" s="102">
        <v>444035133</v>
      </c>
      <c r="C281" s="103" t="s">
        <v>511</v>
      </c>
      <c r="D281" s="104">
        <v>35</v>
      </c>
      <c r="E281" s="103" t="s">
        <v>67</v>
      </c>
      <c r="F281" s="104">
        <v>133</v>
      </c>
      <c r="G281" s="103" t="s">
        <v>165</v>
      </c>
      <c r="H281" s="179">
        <v>2</v>
      </c>
      <c r="I281" s="152"/>
      <c r="J281" s="153">
        <v>11801.284612904081</v>
      </c>
      <c r="K281" s="153">
        <v>2333</v>
      </c>
      <c r="L281" s="153">
        <v>0</v>
      </c>
      <c r="M281" s="153">
        <v>937.65</v>
      </c>
      <c r="N281" s="153">
        <v>15071.93461290408</v>
      </c>
      <c r="O281" s="152"/>
      <c r="P281" s="157">
        <v>2</v>
      </c>
      <c r="Q281" s="157">
        <v>0</v>
      </c>
      <c r="R281" s="155">
        <v>28268</v>
      </c>
      <c r="S281" s="155">
        <v>0</v>
      </c>
      <c r="T281" s="155">
        <v>0</v>
      </c>
      <c r="U281" s="155">
        <v>1876</v>
      </c>
      <c r="V281" s="112">
        <v>30144</v>
      </c>
      <c r="W281" s="156"/>
      <c r="X281" s="157">
        <v>0</v>
      </c>
      <c r="Y281" s="178">
        <v>0.09</v>
      </c>
      <c r="Z281" s="178">
        <v>3.1594626033757463E-2</v>
      </c>
      <c r="AA281" s="155">
        <v>0</v>
      </c>
      <c r="AB281" s="158"/>
      <c r="AC281" s="157">
        <v>0</v>
      </c>
      <c r="AD281" s="157">
        <v>0</v>
      </c>
      <c r="AE281" s="155">
        <v>0</v>
      </c>
      <c r="AF281" s="157">
        <v>0</v>
      </c>
      <c r="AG281" s="155">
        <v>0</v>
      </c>
      <c r="AH281" s="159"/>
    </row>
    <row r="282" spans="1:34" ht="12.6" customHeight="1" x14ac:dyDescent="0.25">
      <c r="A282" s="104">
        <v>444</v>
      </c>
      <c r="B282" s="102">
        <v>444035189</v>
      </c>
      <c r="C282" s="103" t="s">
        <v>511</v>
      </c>
      <c r="D282" s="104">
        <v>35</v>
      </c>
      <c r="E282" s="103" t="s">
        <v>67</v>
      </c>
      <c r="F282" s="104">
        <v>189</v>
      </c>
      <c r="G282" s="103" t="s">
        <v>221</v>
      </c>
      <c r="H282" s="179">
        <v>2</v>
      </c>
      <c r="I282" s="152"/>
      <c r="J282" s="153">
        <v>10532.136865623679</v>
      </c>
      <c r="K282" s="153">
        <v>3906</v>
      </c>
      <c r="L282" s="153">
        <v>0</v>
      </c>
      <c r="M282" s="153">
        <v>937.65</v>
      </c>
      <c r="N282" s="153">
        <v>15375.786865623679</v>
      </c>
      <c r="O282" s="152"/>
      <c r="P282" s="157">
        <v>2</v>
      </c>
      <c r="Q282" s="157">
        <v>0</v>
      </c>
      <c r="R282" s="155">
        <v>28876</v>
      </c>
      <c r="S282" s="155">
        <v>0</v>
      </c>
      <c r="T282" s="155">
        <v>0</v>
      </c>
      <c r="U282" s="155">
        <v>1876</v>
      </c>
      <c r="V282" s="112">
        <v>30752</v>
      </c>
      <c r="W282" s="156"/>
      <c r="X282" s="157">
        <v>0</v>
      </c>
      <c r="Y282" s="178">
        <v>0.09</v>
      </c>
      <c r="Z282" s="178">
        <v>1.1311118370931686E-3</v>
      </c>
      <c r="AA282" s="155">
        <v>0</v>
      </c>
      <c r="AB282" s="158"/>
      <c r="AC282" s="157">
        <v>0</v>
      </c>
      <c r="AD282" s="157">
        <v>0</v>
      </c>
      <c r="AE282" s="155">
        <v>0</v>
      </c>
      <c r="AF282" s="157">
        <v>0</v>
      </c>
      <c r="AG282" s="155">
        <v>0</v>
      </c>
      <c r="AH282" s="159"/>
    </row>
    <row r="283" spans="1:34" ht="12.6" customHeight="1" x14ac:dyDescent="0.25">
      <c r="A283" s="104">
        <v>444</v>
      </c>
      <c r="B283" s="102">
        <v>444035220</v>
      </c>
      <c r="C283" s="103" t="s">
        <v>511</v>
      </c>
      <c r="D283" s="104">
        <v>35</v>
      </c>
      <c r="E283" s="103" t="s">
        <v>67</v>
      </c>
      <c r="F283" s="104">
        <v>220</v>
      </c>
      <c r="G283" s="103" t="s">
        <v>252</v>
      </c>
      <c r="H283" s="179">
        <v>1</v>
      </c>
      <c r="I283" s="152"/>
      <c r="J283" s="153">
        <v>7774</v>
      </c>
      <c r="K283" s="153">
        <v>3333</v>
      </c>
      <c r="L283" s="153">
        <v>0</v>
      </c>
      <c r="M283" s="153">
        <v>937.65</v>
      </c>
      <c r="N283" s="153">
        <v>12044.65</v>
      </c>
      <c r="O283" s="152"/>
      <c r="P283" s="157">
        <v>1</v>
      </c>
      <c r="Q283" s="157">
        <v>0</v>
      </c>
      <c r="R283" s="155">
        <v>11107</v>
      </c>
      <c r="S283" s="155">
        <v>0</v>
      </c>
      <c r="T283" s="155">
        <v>0</v>
      </c>
      <c r="U283" s="155">
        <v>938</v>
      </c>
      <c r="V283" s="112">
        <v>12045</v>
      </c>
      <c r="W283" s="156"/>
      <c r="X283" s="157">
        <v>0</v>
      </c>
      <c r="Y283" s="178">
        <v>0.09</v>
      </c>
      <c r="Z283" s="178">
        <v>1.5441237271386972E-2</v>
      </c>
      <c r="AA283" s="155">
        <v>0</v>
      </c>
      <c r="AB283" s="158"/>
      <c r="AC283" s="157">
        <v>0</v>
      </c>
      <c r="AD283" s="157">
        <v>0</v>
      </c>
      <c r="AE283" s="155">
        <v>0</v>
      </c>
      <c r="AF283" s="157">
        <v>0</v>
      </c>
      <c r="AG283" s="155">
        <v>0</v>
      </c>
      <c r="AH283" s="159"/>
    </row>
    <row r="284" spans="1:34" ht="12.6" customHeight="1" x14ac:dyDescent="0.25">
      <c r="A284" s="104">
        <v>444</v>
      </c>
      <c r="B284" s="102">
        <v>444035243</v>
      </c>
      <c r="C284" s="103" t="s">
        <v>511</v>
      </c>
      <c r="D284" s="104">
        <v>35</v>
      </c>
      <c r="E284" s="103" t="s">
        <v>67</v>
      </c>
      <c r="F284" s="104">
        <v>243</v>
      </c>
      <c r="G284" s="103" t="s">
        <v>275</v>
      </c>
      <c r="H284" s="179">
        <v>1</v>
      </c>
      <c r="I284" s="152"/>
      <c r="J284" s="153">
        <v>13081.185426445938</v>
      </c>
      <c r="K284" s="153">
        <v>2708</v>
      </c>
      <c r="L284" s="153">
        <v>0</v>
      </c>
      <c r="M284" s="153">
        <v>937.65</v>
      </c>
      <c r="N284" s="153">
        <v>16726.835426445938</v>
      </c>
      <c r="O284" s="152"/>
      <c r="P284" s="157">
        <v>1</v>
      </c>
      <c r="Q284" s="157">
        <v>0</v>
      </c>
      <c r="R284" s="155">
        <v>15789</v>
      </c>
      <c r="S284" s="155">
        <v>0</v>
      </c>
      <c r="T284" s="155">
        <v>0</v>
      </c>
      <c r="U284" s="155">
        <v>938</v>
      </c>
      <c r="V284" s="112">
        <v>16727</v>
      </c>
      <c r="W284" s="156"/>
      <c r="X284" s="157">
        <v>0</v>
      </c>
      <c r="Y284" s="178">
        <v>0.09</v>
      </c>
      <c r="Z284" s="178">
        <v>5.107358279857626E-3</v>
      </c>
      <c r="AA284" s="155">
        <v>0</v>
      </c>
      <c r="AB284" s="158"/>
      <c r="AC284" s="157">
        <v>0</v>
      </c>
      <c r="AD284" s="157">
        <v>0</v>
      </c>
      <c r="AE284" s="155">
        <v>0</v>
      </c>
      <c r="AF284" s="157">
        <v>0</v>
      </c>
      <c r="AG284" s="155">
        <v>0</v>
      </c>
      <c r="AH284" s="159"/>
    </row>
    <row r="285" spans="1:34" ht="12.6" customHeight="1" x14ac:dyDescent="0.25">
      <c r="A285" s="104">
        <v>444</v>
      </c>
      <c r="B285" s="102">
        <v>444035244</v>
      </c>
      <c r="C285" s="103" t="s">
        <v>511</v>
      </c>
      <c r="D285" s="104">
        <v>35</v>
      </c>
      <c r="E285" s="103" t="s">
        <v>67</v>
      </c>
      <c r="F285" s="104">
        <v>244</v>
      </c>
      <c r="G285" s="103" t="s">
        <v>276</v>
      </c>
      <c r="H285" s="179">
        <v>9</v>
      </c>
      <c r="I285" s="152"/>
      <c r="J285" s="153">
        <v>13412</v>
      </c>
      <c r="K285" s="153">
        <v>4850</v>
      </c>
      <c r="L285" s="153">
        <v>0</v>
      </c>
      <c r="M285" s="153">
        <v>937.65</v>
      </c>
      <c r="N285" s="153">
        <v>19199.650000000001</v>
      </c>
      <c r="O285" s="152"/>
      <c r="P285" s="157">
        <v>9</v>
      </c>
      <c r="Q285" s="157">
        <v>0</v>
      </c>
      <c r="R285" s="155">
        <v>164358</v>
      </c>
      <c r="S285" s="155">
        <v>0</v>
      </c>
      <c r="T285" s="155">
        <v>0</v>
      </c>
      <c r="U285" s="155">
        <v>8442</v>
      </c>
      <c r="V285" s="112">
        <v>172800</v>
      </c>
      <c r="W285" s="156"/>
      <c r="X285" s="157">
        <v>0</v>
      </c>
      <c r="Y285" s="178">
        <v>0.09</v>
      </c>
      <c r="Z285" s="178">
        <v>0.119598061583465</v>
      </c>
      <c r="AA285" s="155">
        <v>0</v>
      </c>
      <c r="AB285" s="158"/>
      <c r="AC285" s="157">
        <v>0</v>
      </c>
      <c r="AD285" s="157">
        <v>0</v>
      </c>
      <c r="AE285" s="155">
        <v>0</v>
      </c>
      <c r="AF285" s="157">
        <v>0</v>
      </c>
      <c r="AG285" s="155">
        <v>0</v>
      </c>
      <c r="AH285" s="159"/>
    </row>
    <row r="286" spans="1:34" ht="12.6" customHeight="1" x14ac:dyDescent="0.25">
      <c r="A286" s="104">
        <v>444</v>
      </c>
      <c r="B286" s="102">
        <v>444035248</v>
      </c>
      <c r="C286" s="103" t="s">
        <v>511</v>
      </c>
      <c r="D286" s="104">
        <v>35</v>
      </c>
      <c r="E286" s="103" t="s">
        <v>67</v>
      </c>
      <c r="F286" s="104">
        <v>248</v>
      </c>
      <c r="G286" s="103" t="s">
        <v>280</v>
      </c>
      <c r="H286" s="179">
        <v>1</v>
      </c>
      <c r="I286" s="152"/>
      <c r="J286" s="153">
        <v>13080.948125085341</v>
      </c>
      <c r="K286" s="153">
        <v>752</v>
      </c>
      <c r="L286" s="153">
        <v>0</v>
      </c>
      <c r="M286" s="153">
        <v>937.65</v>
      </c>
      <c r="N286" s="153">
        <v>14770.59812508534</v>
      </c>
      <c r="O286" s="152"/>
      <c r="P286" s="157">
        <v>1</v>
      </c>
      <c r="Q286" s="157">
        <v>0</v>
      </c>
      <c r="R286" s="155">
        <v>13833</v>
      </c>
      <c r="S286" s="155">
        <v>0</v>
      </c>
      <c r="T286" s="155">
        <v>0</v>
      </c>
      <c r="U286" s="155">
        <v>938</v>
      </c>
      <c r="V286" s="112">
        <v>14771</v>
      </c>
      <c r="W286" s="156"/>
      <c r="X286" s="157">
        <v>0</v>
      </c>
      <c r="Y286" s="178">
        <v>0.09</v>
      </c>
      <c r="Z286" s="178">
        <v>5.0565041450819942E-2</v>
      </c>
      <c r="AA286" s="155">
        <v>0</v>
      </c>
      <c r="AB286" s="158"/>
      <c r="AC286" s="157">
        <v>0</v>
      </c>
      <c r="AD286" s="157">
        <v>0</v>
      </c>
      <c r="AE286" s="155">
        <v>0</v>
      </c>
      <c r="AF286" s="157">
        <v>0</v>
      </c>
      <c r="AG286" s="155">
        <v>0</v>
      </c>
      <c r="AH286" s="159"/>
    </row>
    <row r="287" spans="1:34" ht="12.6" customHeight="1" x14ac:dyDescent="0.25">
      <c r="A287" s="104">
        <v>444</v>
      </c>
      <c r="B287" s="102">
        <v>444035336</v>
      </c>
      <c r="C287" s="103" t="s">
        <v>511</v>
      </c>
      <c r="D287" s="104">
        <v>35</v>
      </c>
      <c r="E287" s="103" t="s">
        <v>67</v>
      </c>
      <c r="F287" s="104">
        <v>336</v>
      </c>
      <c r="G287" s="103" t="s">
        <v>368</v>
      </c>
      <c r="H287" s="179">
        <v>5</v>
      </c>
      <c r="I287" s="152"/>
      <c r="J287" s="153">
        <v>9545</v>
      </c>
      <c r="K287" s="153">
        <v>2523</v>
      </c>
      <c r="L287" s="153">
        <v>0</v>
      </c>
      <c r="M287" s="153">
        <v>937.65</v>
      </c>
      <c r="N287" s="153">
        <v>13005.65</v>
      </c>
      <c r="O287" s="152"/>
      <c r="P287" s="157">
        <v>5</v>
      </c>
      <c r="Q287" s="157">
        <v>0</v>
      </c>
      <c r="R287" s="155">
        <v>60340</v>
      </c>
      <c r="S287" s="155">
        <v>0</v>
      </c>
      <c r="T287" s="155">
        <v>0</v>
      </c>
      <c r="U287" s="155">
        <v>4690</v>
      </c>
      <c r="V287" s="112">
        <v>65030</v>
      </c>
      <c r="W287" s="156"/>
      <c r="X287" s="157">
        <v>0</v>
      </c>
      <c r="Y287" s="178">
        <v>0.09</v>
      </c>
      <c r="Z287" s="178">
        <v>4.2556047363643684E-2</v>
      </c>
      <c r="AA287" s="155">
        <v>0</v>
      </c>
      <c r="AB287" s="158"/>
      <c r="AC287" s="157">
        <v>0</v>
      </c>
      <c r="AD287" s="157">
        <v>0</v>
      </c>
      <c r="AE287" s="155">
        <v>0</v>
      </c>
      <c r="AF287" s="157">
        <v>0</v>
      </c>
      <c r="AG287" s="155">
        <v>0</v>
      </c>
      <c r="AH287" s="159"/>
    </row>
    <row r="288" spans="1:34" ht="12.6" customHeight="1" x14ac:dyDescent="0.25">
      <c r="A288" s="104">
        <v>445</v>
      </c>
      <c r="B288" s="102">
        <v>445348017</v>
      </c>
      <c r="C288" s="103" t="s">
        <v>512</v>
      </c>
      <c r="D288" s="104">
        <v>348</v>
      </c>
      <c r="E288" s="103" t="s">
        <v>380</v>
      </c>
      <c r="F288" s="104">
        <v>17</v>
      </c>
      <c r="G288" s="103" t="s">
        <v>49</v>
      </c>
      <c r="H288" s="179">
        <v>8</v>
      </c>
      <c r="I288" s="152"/>
      <c r="J288" s="153">
        <v>11670</v>
      </c>
      <c r="K288" s="153">
        <v>3076</v>
      </c>
      <c r="L288" s="153">
        <v>0</v>
      </c>
      <c r="M288" s="153">
        <v>937.65</v>
      </c>
      <c r="N288" s="153">
        <v>15683.65</v>
      </c>
      <c r="O288" s="152"/>
      <c r="P288" s="157">
        <v>8</v>
      </c>
      <c r="Q288" s="157">
        <v>0</v>
      </c>
      <c r="R288" s="155">
        <v>117968</v>
      </c>
      <c r="S288" s="155">
        <v>0</v>
      </c>
      <c r="T288" s="155">
        <v>0</v>
      </c>
      <c r="U288" s="155">
        <v>7504</v>
      </c>
      <c r="V288" s="112">
        <v>125472</v>
      </c>
      <c r="W288" s="156"/>
      <c r="X288" s="157">
        <v>0</v>
      </c>
      <c r="Y288" s="178">
        <v>0.09</v>
      </c>
      <c r="Z288" s="178">
        <v>5.0025887025345285E-3</v>
      </c>
      <c r="AA288" s="155">
        <v>0</v>
      </c>
      <c r="AB288" s="158"/>
      <c r="AC288" s="157">
        <v>0</v>
      </c>
      <c r="AD288" s="157">
        <v>0</v>
      </c>
      <c r="AE288" s="155">
        <v>0</v>
      </c>
      <c r="AF288" s="157">
        <v>0</v>
      </c>
      <c r="AG288" s="155">
        <v>0</v>
      </c>
      <c r="AH288" s="159"/>
    </row>
    <row r="289" spans="1:34" ht="12.6" customHeight="1" x14ac:dyDescent="0.25">
      <c r="A289" s="104">
        <v>445</v>
      </c>
      <c r="B289" s="102">
        <v>445348064</v>
      </c>
      <c r="C289" s="103" t="s">
        <v>512</v>
      </c>
      <c r="D289" s="104">
        <v>348</v>
      </c>
      <c r="E289" s="103" t="s">
        <v>380</v>
      </c>
      <c r="F289" s="104">
        <v>64</v>
      </c>
      <c r="G289" s="103" t="s">
        <v>96</v>
      </c>
      <c r="H289" s="179">
        <v>2</v>
      </c>
      <c r="I289" s="152"/>
      <c r="J289" s="153">
        <v>10556</v>
      </c>
      <c r="K289" s="153">
        <v>1187</v>
      </c>
      <c r="L289" s="153">
        <v>0</v>
      </c>
      <c r="M289" s="153">
        <v>937.65</v>
      </c>
      <c r="N289" s="153">
        <v>12680.65</v>
      </c>
      <c r="O289" s="152"/>
      <c r="P289" s="157">
        <v>2</v>
      </c>
      <c r="Q289" s="157">
        <v>0</v>
      </c>
      <c r="R289" s="155">
        <v>23486</v>
      </c>
      <c r="S289" s="155">
        <v>0</v>
      </c>
      <c r="T289" s="155">
        <v>0</v>
      </c>
      <c r="U289" s="155">
        <v>1876</v>
      </c>
      <c r="V289" s="112">
        <v>25362</v>
      </c>
      <c r="W289" s="156"/>
      <c r="X289" s="157">
        <v>0</v>
      </c>
      <c r="Y289" s="178">
        <v>0.09</v>
      </c>
      <c r="Z289" s="178">
        <v>3.2660580971099959E-2</v>
      </c>
      <c r="AA289" s="155">
        <v>0</v>
      </c>
      <c r="AB289" s="158"/>
      <c r="AC289" s="157">
        <v>0</v>
      </c>
      <c r="AD289" s="157">
        <v>0</v>
      </c>
      <c r="AE289" s="155">
        <v>0</v>
      </c>
      <c r="AF289" s="157">
        <v>0</v>
      </c>
      <c r="AG289" s="155">
        <v>0</v>
      </c>
      <c r="AH289" s="159"/>
    </row>
    <row r="290" spans="1:34" ht="12.6" customHeight="1" x14ac:dyDescent="0.25">
      <c r="A290" s="104">
        <v>445</v>
      </c>
      <c r="B290" s="102">
        <v>445348097</v>
      </c>
      <c r="C290" s="103" t="s">
        <v>512</v>
      </c>
      <c r="D290" s="104">
        <v>348</v>
      </c>
      <c r="E290" s="103" t="s">
        <v>380</v>
      </c>
      <c r="F290" s="104">
        <v>97</v>
      </c>
      <c r="G290" s="103" t="s">
        <v>129</v>
      </c>
      <c r="H290" s="179">
        <v>1</v>
      </c>
      <c r="I290" s="152"/>
      <c r="J290" s="153">
        <v>12986.041569496731</v>
      </c>
      <c r="K290" s="153">
        <v>0</v>
      </c>
      <c r="L290" s="153">
        <v>0</v>
      </c>
      <c r="M290" s="153">
        <v>937.65</v>
      </c>
      <c r="N290" s="153">
        <v>13923.69156949673</v>
      </c>
      <c r="O290" s="152"/>
      <c r="P290" s="157">
        <v>1</v>
      </c>
      <c r="Q290" s="157">
        <v>0</v>
      </c>
      <c r="R290" s="155">
        <v>12986</v>
      </c>
      <c r="S290" s="155">
        <v>0</v>
      </c>
      <c r="T290" s="155">
        <v>0</v>
      </c>
      <c r="U290" s="155">
        <v>938</v>
      </c>
      <c r="V290" s="112">
        <v>13924</v>
      </c>
      <c r="W290" s="156"/>
      <c r="X290" s="157">
        <v>0</v>
      </c>
      <c r="Y290" s="178">
        <v>0.09</v>
      </c>
      <c r="Z290" s="178">
        <v>3.5516061249249872E-2</v>
      </c>
      <c r="AA290" s="155">
        <v>0</v>
      </c>
      <c r="AB290" s="158"/>
      <c r="AC290" s="157">
        <v>0</v>
      </c>
      <c r="AD290" s="157">
        <v>0</v>
      </c>
      <c r="AE290" s="155">
        <v>0</v>
      </c>
      <c r="AF290" s="157">
        <v>0</v>
      </c>
      <c r="AG290" s="155">
        <v>0</v>
      </c>
      <c r="AH290" s="159"/>
    </row>
    <row r="291" spans="1:34" ht="12.6" customHeight="1" x14ac:dyDescent="0.25">
      <c r="A291" s="104">
        <v>445</v>
      </c>
      <c r="B291" s="102">
        <v>445348110</v>
      </c>
      <c r="C291" s="103" t="s">
        <v>512</v>
      </c>
      <c r="D291" s="104">
        <v>348</v>
      </c>
      <c r="E291" s="103" t="s">
        <v>380</v>
      </c>
      <c r="F291" s="104">
        <v>110</v>
      </c>
      <c r="G291" s="103" t="s">
        <v>142</v>
      </c>
      <c r="H291" s="179">
        <v>2</v>
      </c>
      <c r="I291" s="152"/>
      <c r="J291" s="153">
        <v>9123</v>
      </c>
      <c r="K291" s="153">
        <v>1955</v>
      </c>
      <c r="L291" s="153">
        <v>0</v>
      </c>
      <c r="M291" s="153">
        <v>937.65</v>
      </c>
      <c r="N291" s="153">
        <v>12015.65</v>
      </c>
      <c r="O291" s="152"/>
      <c r="P291" s="157">
        <v>2</v>
      </c>
      <c r="Q291" s="157">
        <v>0</v>
      </c>
      <c r="R291" s="155">
        <v>22156</v>
      </c>
      <c r="S291" s="155">
        <v>0</v>
      </c>
      <c r="T291" s="155">
        <v>0</v>
      </c>
      <c r="U291" s="155">
        <v>1876</v>
      </c>
      <c r="V291" s="112">
        <v>24032</v>
      </c>
      <c r="W291" s="156"/>
      <c r="X291" s="157">
        <v>0</v>
      </c>
      <c r="Y291" s="178">
        <v>0.09</v>
      </c>
      <c r="Z291" s="178">
        <v>8.0830816753563583E-3</v>
      </c>
      <c r="AA291" s="155">
        <v>0</v>
      </c>
      <c r="AB291" s="158"/>
      <c r="AC291" s="157">
        <v>0</v>
      </c>
      <c r="AD291" s="157">
        <v>0</v>
      </c>
      <c r="AE291" s="155">
        <v>0</v>
      </c>
      <c r="AF291" s="157">
        <v>0</v>
      </c>
      <c r="AG291" s="155">
        <v>0</v>
      </c>
      <c r="AH291" s="159"/>
    </row>
    <row r="292" spans="1:34" ht="12.6" customHeight="1" x14ac:dyDescent="0.25">
      <c r="A292" s="104">
        <v>445</v>
      </c>
      <c r="B292" s="102">
        <v>445348151</v>
      </c>
      <c r="C292" s="103" t="s">
        <v>512</v>
      </c>
      <c r="D292" s="104">
        <v>348</v>
      </c>
      <c r="E292" s="103" t="s">
        <v>380</v>
      </c>
      <c r="F292" s="104">
        <v>151</v>
      </c>
      <c r="G292" s="103" t="s">
        <v>183</v>
      </c>
      <c r="H292" s="179">
        <v>18</v>
      </c>
      <c r="I292" s="152"/>
      <c r="J292" s="153">
        <v>10096</v>
      </c>
      <c r="K292" s="153">
        <v>1539</v>
      </c>
      <c r="L292" s="153">
        <v>0</v>
      </c>
      <c r="M292" s="153">
        <v>937.65</v>
      </c>
      <c r="N292" s="153">
        <v>12572.65</v>
      </c>
      <c r="O292" s="152"/>
      <c r="P292" s="157">
        <v>18</v>
      </c>
      <c r="Q292" s="157">
        <v>0</v>
      </c>
      <c r="R292" s="155">
        <v>209430</v>
      </c>
      <c r="S292" s="155">
        <v>0</v>
      </c>
      <c r="T292" s="155">
        <v>0</v>
      </c>
      <c r="U292" s="155">
        <v>16884</v>
      </c>
      <c r="V292" s="112">
        <v>226314</v>
      </c>
      <c r="W292" s="156"/>
      <c r="X292" s="157">
        <v>0</v>
      </c>
      <c r="Y292" s="178">
        <v>0.09</v>
      </c>
      <c r="Z292" s="178">
        <v>1.2403089339709471E-2</v>
      </c>
      <c r="AA292" s="155">
        <v>0</v>
      </c>
      <c r="AB292" s="158"/>
      <c r="AC292" s="157">
        <v>0</v>
      </c>
      <c r="AD292" s="157">
        <v>0</v>
      </c>
      <c r="AE292" s="155">
        <v>0</v>
      </c>
      <c r="AF292" s="157">
        <v>0</v>
      </c>
      <c r="AG292" s="155">
        <v>0</v>
      </c>
      <c r="AH292" s="159"/>
    </row>
    <row r="293" spans="1:34" ht="12.6" customHeight="1" x14ac:dyDescent="0.25">
      <c r="A293" s="104">
        <v>445</v>
      </c>
      <c r="B293" s="102">
        <v>445348186</v>
      </c>
      <c r="C293" s="103" t="s">
        <v>512</v>
      </c>
      <c r="D293" s="104">
        <v>348</v>
      </c>
      <c r="E293" s="103" t="s">
        <v>380</v>
      </c>
      <c r="F293" s="104">
        <v>186</v>
      </c>
      <c r="G293" s="103" t="s">
        <v>218</v>
      </c>
      <c r="H293" s="179">
        <v>5</v>
      </c>
      <c r="I293" s="152"/>
      <c r="J293" s="153">
        <v>11907</v>
      </c>
      <c r="K293" s="153">
        <v>4693</v>
      </c>
      <c r="L293" s="153">
        <v>0</v>
      </c>
      <c r="M293" s="153">
        <v>937.65</v>
      </c>
      <c r="N293" s="153">
        <v>17537.650000000001</v>
      </c>
      <c r="O293" s="152"/>
      <c r="P293" s="157">
        <v>5</v>
      </c>
      <c r="Q293" s="157">
        <v>0</v>
      </c>
      <c r="R293" s="155">
        <v>83000</v>
      </c>
      <c r="S293" s="155">
        <v>0</v>
      </c>
      <c r="T293" s="155">
        <v>0</v>
      </c>
      <c r="U293" s="155">
        <v>4690</v>
      </c>
      <c r="V293" s="112">
        <v>87690</v>
      </c>
      <c r="W293" s="156"/>
      <c r="X293" s="157">
        <v>0</v>
      </c>
      <c r="Y293" s="178">
        <v>0.09</v>
      </c>
      <c r="Z293" s="178">
        <v>4.5927875872718389E-3</v>
      </c>
      <c r="AA293" s="155">
        <v>0</v>
      </c>
      <c r="AB293" s="158"/>
      <c r="AC293" s="157">
        <v>0</v>
      </c>
      <c r="AD293" s="157">
        <v>0</v>
      </c>
      <c r="AE293" s="155">
        <v>0</v>
      </c>
      <c r="AF293" s="157">
        <v>0</v>
      </c>
      <c r="AG293" s="155">
        <v>0</v>
      </c>
      <c r="AH293" s="159"/>
    </row>
    <row r="294" spans="1:34" ht="12.6" customHeight="1" x14ac:dyDescent="0.25">
      <c r="A294" s="104">
        <v>445</v>
      </c>
      <c r="B294" s="102">
        <v>445348213</v>
      </c>
      <c r="C294" s="103" t="s">
        <v>512</v>
      </c>
      <c r="D294" s="104">
        <v>348</v>
      </c>
      <c r="E294" s="103" t="s">
        <v>380</v>
      </c>
      <c r="F294" s="104">
        <v>213</v>
      </c>
      <c r="G294" s="103" t="s">
        <v>245</v>
      </c>
      <c r="H294" s="179">
        <v>1</v>
      </c>
      <c r="I294" s="152"/>
      <c r="J294" s="153">
        <v>9960.0586298255112</v>
      </c>
      <c r="K294" s="153">
        <v>8525</v>
      </c>
      <c r="L294" s="153">
        <v>0</v>
      </c>
      <c r="M294" s="153">
        <v>937.65</v>
      </c>
      <c r="N294" s="153">
        <v>19422.708629825513</v>
      </c>
      <c r="O294" s="152"/>
      <c r="P294" s="157">
        <v>1</v>
      </c>
      <c r="Q294" s="157">
        <v>0</v>
      </c>
      <c r="R294" s="155">
        <v>18485</v>
      </c>
      <c r="S294" s="155">
        <v>0</v>
      </c>
      <c r="T294" s="155">
        <v>0</v>
      </c>
      <c r="U294" s="155">
        <v>938</v>
      </c>
      <c r="V294" s="112">
        <v>19423</v>
      </c>
      <c r="W294" s="156"/>
      <c r="X294" s="157">
        <v>0</v>
      </c>
      <c r="Y294" s="178">
        <v>0.09</v>
      </c>
      <c r="Z294" s="178">
        <v>1.3497358003169793E-3</v>
      </c>
      <c r="AA294" s="155">
        <v>0</v>
      </c>
      <c r="AB294" s="158"/>
      <c r="AC294" s="157">
        <v>0</v>
      </c>
      <c r="AD294" s="157">
        <v>0</v>
      </c>
      <c r="AE294" s="155">
        <v>0</v>
      </c>
      <c r="AF294" s="157">
        <v>0</v>
      </c>
      <c r="AG294" s="155">
        <v>0</v>
      </c>
      <c r="AH294" s="159"/>
    </row>
    <row r="295" spans="1:34" ht="12.6" customHeight="1" x14ac:dyDescent="0.25">
      <c r="A295" s="104">
        <v>445</v>
      </c>
      <c r="B295" s="102">
        <v>445348226</v>
      </c>
      <c r="C295" s="103" t="s">
        <v>512</v>
      </c>
      <c r="D295" s="104">
        <v>348</v>
      </c>
      <c r="E295" s="103" t="s">
        <v>380</v>
      </c>
      <c r="F295" s="104">
        <v>226</v>
      </c>
      <c r="G295" s="103" t="s">
        <v>258</v>
      </c>
      <c r="H295" s="179">
        <v>31</v>
      </c>
      <c r="I295" s="152"/>
      <c r="J295" s="153">
        <v>11238</v>
      </c>
      <c r="K295" s="153">
        <v>1230</v>
      </c>
      <c r="L295" s="153">
        <v>0</v>
      </c>
      <c r="M295" s="153">
        <v>937.65</v>
      </c>
      <c r="N295" s="153">
        <v>13405.65</v>
      </c>
      <c r="O295" s="152"/>
      <c r="P295" s="157">
        <v>31</v>
      </c>
      <c r="Q295" s="157">
        <v>0</v>
      </c>
      <c r="R295" s="155">
        <v>386508</v>
      </c>
      <c r="S295" s="155">
        <v>0</v>
      </c>
      <c r="T295" s="155">
        <v>0</v>
      </c>
      <c r="U295" s="155">
        <v>29078</v>
      </c>
      <c r="V295" s="112">
        <v>415586</v>
      </c>
      <c r="W295" s="156"/>
      <c r="X295" s="157">
        <v>0</v>
      </c>
      <c r="Y295" s="178">
        <v>0.09</v>
      </c>
      <c r="Z295" s="178">
        <v>1.9254383330417846E-2</v>
      </c>
      <c r="AA295" s="155">
        <v>0</v>
      </c>
      <c r="AB295" s="158"/>
      <c r="AC295" s="157">
        <v>0</v>
      </c>
      <c r="AD295" s="157">
        <v>0</v>
      </c>
      <c r="AE295" s="155">
        <v>0</v>
      </c>
      <c r="AF295" s="157">
        <v>0</v>
      </c>
      <c r="AG295" s="155">
        <v>0</v>
      </c>
      <c r="AH295" s="159"/>
    </row>
    <row r="296" spans="1:34" ht="12.6" customHeight="1" x14ac:dyDescent="0.25">
      <c r="A296" s="104">
        <v>445</v>
      </c>
      <c r="B296" s="102">
        <v>445348271</v>
      </c>
      <c r="C296" s="103" t="s">
        <v>512</v>
      </c>
      <c r="D296" s="104">
        <v>348</v>
      </c>
      <c r="E296" s="103" t="s">
        <v>380</v>
      </c>
      <c r="F296" s="104">
        <v>271</v>
      </c>
      <c r="G296" s="103" t="s">
        <v>303</v>
      </c>
      <c r="H296" s="179">
        <v>2</v>
      </c>
      <c r="I296" s="152"/>
      <c r="J296" s="153">
        <v>12660</v>
      </c>
      <c r="K296" s="153">
        <v>3443</v>
      </c>
      <c r="L296" s="153">
        <v>0</v>
      </c>
      <c r="M296" s="153">
        <v>937.65</v>
      </c>
      <c r="N296" s="153">
        <v>17040.650000000001</v>
      </c>
      <c r="O296" s="152"/>
      <c r="P296" s="157">
        <v>2</v>
      </c>
      <c r="Q296" s="157">
        <v>0</v>
      </c>
      <c r="R296" s="155">
        <v>32206</v>
      </c>
      <c r="S296" s="155">
        <v>0</v>
      </c>
      <c r="T296" s="155">
        <v>0</v>
      </c>
      <c r="U296" s="155">
        <v>1876</v>
      </c>
      <c r="V296" s="112">
        <v>34082</v>
      </c>
      <c r="W296" s="156"/>
      <c r="X296" s="157">
        <v>0</v>
      </c>
      <c r="Y296" s="178">
        <v>0.09</v>
      </c>
      <c r="Z296" s="178">
        <v>5.2160960841659363E-3</v>
      </c>
      <c r="AA296" s="155">
        <v>0</v>
      </c>
      <c r="AB296" s="158"/>
      <c r="AC296" s="157">
        <v>0</v>
      </c>
      <c r="AD296" s="157">
        <v>0</v>
      </c>
      <c r="AE296" s="155">
        <v>0</v>
      </c>
      <c r="AF296" s="157">
        <v>0</v>
      </c>
      <c r="AG296" s="155">
        <v>0</v>
      </c>
      <c r="AH296" s="159"/>
    </row>
    <row r="297" spans="1:34" ht="12.6" customHeight="1" x14ac:dyDescent="0.25">
      <c r="A297" s="104">
        <v>445</v>
      </c>
      <c r="B297" s="102">
        <v>445348277</v>
      </c>
      <c r="C297" s="103" t="s">
        <v>512</v>
      </c>
      <c r="D297" s="104">
        <v>348</v>
      </c>
      <c r="E297" s="103" t="s">
        <v>380</v>
      </c>
      <c r="F297" s="104">
        <v>277</v>
      </c>
      <c r="G297" s="103" t="s">
        <v>309</v>
      </c>
      <c r="H297" s="179">
        <v>1</v>
      </c>
      <c r="I297" s="152"/>
      <c r="J297" s="153">
        <v>13268.669946648453</v>
      </c>
      <c r="K297" s="153">
        <v>545</v>
      </c>
      <c r="L297" s="153">
        <v>0</v>
      </c>
      <c r="M297" s="153">
        <v>937.65</v>
      </c>
      <c r="N297" s="153">
        <v>14751.319946648453</v>
      </c>
      <c r="O297" s="152"/>
      <c r="P297" s="157">
        <v>1</v>
      </c>
      <c r="Q297" s="157">
        <v>0</v>
      </c>
      <c r="R297" s="155">
        <v>13814</v>
      </c>
      <c r="S297" s="155">
        <v>0</v>
      </c>
      <c r="T297" s="155">
        <v>0</v>
      </c>
      <c r="U297" s="155">
        <v>938</v>
      </c>
      <c r="V297" s="112">
        <v>14752</v>
      </c>
      <c r="W297" s="156"/>
      <c r="X297" s="157">
        <v>0</v>
      </c>
      <c r="Y297" s="178">
        <v>0.09</v>
      </c>
      <c r="Z297" s="178">
        <v>3.5511438769845118E-2</v>
      </c>
      <c r="AA297" s="155">
        <v>0</v>
      </c>
      <c r="AB297" s="158"/>
      <c r="AC297" s="157">
        <v>0</v>
      </c>
      <c r="AD297" s="157">
        <v>0</v>
      </c>
      <c r="AE297" s="155">
        <v>0</v>
      </c>
      <c r="AF297" s="157">
        <v>0</v>
      </c>
      <c r="AG297" s="155">
        <v>0</v>
      </c>
      <c r="AH297" s="159"/>
    </row>
    <row r="298" spans="1:34" ht="12.6" customHeight="1" x14ac:dyDescent="0.25">
      <c r="A298" s="104">
        <v>445</v>
      </c>
      <c r="B298" s="102">
        <v>445348290</v>
      </c>
      <c r="C298" s="103" t="s">
        <v>512</v>
      </c>
      <c r="D298" s="104">
        <v>348</v>
      </c>
      <c r="E298" s="103" t="s">
        <v>380</v>
      </c>
      <c r="F298" s="104">
        <v>290</v>
      </c>
      <c r="G298" s="103" t="s">
        <v>322</v>
      </c>
      <c r="H298" s="179">
        <v>1</v>
      </c>
      <c r="I298" s="152"/>
      <c r="J298" s="153">
        <v>10231.097982386858</v>
      </c>
      <c r="K298" s="153">
        <v>4195</v>
      </c>
      <c r="L298" s="153">
        <v>0</v>
      </c>
      <c r="M298" s="153">
        <v>937.65</v>
      </c>
      <c r="N298" s="153">
        <v>15363.747982386858</v>
      </c>
      <c r="O298" s="152"/>
      <c r="P298" s="157">
        <v>1</v>
      </c>
      <c r="Q298" s="157">
        <v>0</v>
      </c>
      <c r="R298" s="155">
        <v>14426</v>
      </c>
      <c r="S298" s="155">
        <v>0</v>
      </c>
      <c r="T298" s="155">
        <v>0</v>
      </c>
      <c r="U298" s="155">
        <v>938</v>
      </c>
      <c r="V298" s="112">
        <v>15364</v>
      </c>
      <c r="W298" s="156"/>
      <c r="X298" s="157">
        <v>0</v>
      </c>
      <c r="Y298" s="178">
        <v>0.09</v>
      </c>
      <c r="Z298" s="178">
        <v>7.5021032794311956E-4</v>
      </c>
      <c r="AA298" s="155">
        <v>0</v>
      </c>
      <c r="AB298" s="158"/>
      <c r="AC298" s="157">
        <v>0</v>
      </c>
      <c r="AD298" s="157">
        <v>0</v>
      </c>
      <c r="AE298" s="155">
        <v>0</v>
      </c>
      <c r="AF298" s="157">
        <v>0</v>
      </c>
      <c r="AG298" s="155">
        <v>0</v>
      </c>
      <c r="AH298" s="159"/>
    </row>
    <row r="299" spans="1:34" ht="12.6" customHeight="1" x14ac:dyDescent="0.25">
      <c r="A299" s="104">
        <v>445</v>
      </c>
      <c r="B299" s="102">
        <v>445348316</v>
      </c>
      <c r="C299" s="103" t="s">
        <v>512</v>
      </c>
      <c r="D299" s="104">
        <v>348</v>
      </c>
      <c r="E299" s="103" t="s">
        <v>380</v>
      </c>
      <c r="F299" s="104">
        <v>316</v>
      </c>
      <c r="G299" s="103" t="s">
        <v>348</v>
      </c>
      <c r="H299" s="179">
        <v>7</v>
      </c>
      <c r="I299" s="152"/>
      <c r="J299" s="153">
        <v>10556</v>
      </c>
      <c r="K299" s="153">
        <v>1259</v>
      </c>
      <c r="L299" s="153">
        <v>0</v>
      </c>
      <c r="M299" s="153">
        <v>937.65</v>
      </c>
      <c r="N299" s="153">
        <v>12752.65</v>
      </c>
      <c r="O299" s="152"/>
      <c r="P299" s="157">
        <v>7</v>
      </c>
      <c r="Q299" s="157">
        <v>0</v>
      </c>
      <c r="R299" s="155">
        <v>82705</v>
      </c>
      <c r="S299" s="155">
        <v>0</v>
      </c>
      <c r="T299" s="155">
        <v>0</v>
      </c>
      <c r="U299" s="155">
        <v>6566</v>
      </c>
      <c r="V299" s="112">
        <v>89271</v>
      </c>
      <c r="W299" s="156"/>
      <c r="X299" s="157">
        <v>0</v>
      </c>
      <c r="Y299" s="178">
        <v>0.09</v>
      </c>
      <c r="Z299" s="178">
        <v>9.4943315658755512E-3</v>
      </c>
      <c r="AA299" s="155">
        <v>0</v>
      </c>
      <c r="AB299" s="158"/>
      <c r="AC299" s="157">
        <v>0</v>
      </c>
      <c r="AD299" s="157">
        <v>0</v>
      </c>
      <c r="AE299" s="155">
        <v>0</v>
      </c>
      <c r="AF299" s="157">
        <v>0</v>
      </c>
      <c r="AG299" s="155">
        <v>0</v>
      </c>
      <c r="AH299" s="159"/>
    </row>
    <row r="300" spans="1:34" ht="12.6" customHeight="1" x14ac:dyDescent="0.25">
      <c r="A300" s="104">
        <v>445</v>
      </c>
      <c r="B300" s="102">
        <v>445348321</v>
      </c>
      <c r="C300" s="103" t="s">
        <v>512</v>
      </c>
      <c r="D300" s="104">
        <v>348</v>
      </c>
      <c r="E300" s="103" t="s">
        <v>380</v>
      </c>
      <c r="F300" s="104">
        <v>321</v>
      </c>
      <c r="G300" s="103" t="s">
        <v>353</v>
      </c>
      <c r="H300" s="179">
        <v>1</v>
      </c>
      <c r="I300" s="152"/>
      <c r="J300" s="153">
        <v>10432.268741988541</v>
      </c>
      <c r="K300" s="153">
        <v>5554</v>
      </c>
      <c r="L300" s="153">
        <v>0</v>
      </c>
      <c r="M300" s="153">
        <v>937.65</v>
      </c>
      <c r="N300" s="153">
        <v>16923.918741988542</v>
      </c>
      <c r="O300" s="152"/>
      <c r="P300" s="157">
        <v>1</v>
      </c>
      <c r="Q300" s="157">
        <v>0</v>
      </c>
      <c r="R300" s="155">
        <v>15986</v>
      </c>
      <c r="S300" s="155">
        <v>0</v>
      </c>
      <c r="T300" s="155">
        <v>0</v>
      </c>
      <c r="U300" s="155">
        <v>938</v>
      </c>
      <c r="V300" s="112">
        <v>16924</v>
      </c>
      <c r="W300" s="156"/>
      <c r="X300" s="157">
        <v>0</v>
      </c>
      <c r="Y300" s="178">
        <v>0.09</v>
      </c>
      <c r="Z300" s="178">
        <v>2.5090169819794853E-3</v>
      </c>
      <c r="AA300" s="155">
        <v>0</v>
      </c>
      <c r="AB300" s="158"/>
      <c r="AC300" s="157">
        <v>0</v>
      </c>
      <c r="AD300" s="157">
        <v>0</v>
      </c>
      <c r="AE300" s="155">
        <v>0</v>
      </c>
      <c r="AF300" s="157">
        <v>0</v>
      </c>
      <c r="AG300" s="155">
        <v>0</v>
      </c>
      <c r="AH300" s="159"/>
    </row>
    <row r="301" spans="1:34" ht="12.6" customHeight="1" x14ac:dyDescent="0.25">
      <c r="A301" s="104">
        <v>445</v>
      </c>
      <c r="B301" s="102">
        <v>445348322</v>
      </c>
      <c r="C301" s="103" t="s">
        <v>512</v>
      </c>
      <c r="D301" s="104">
        <v>348</v>
      </c>
      <c r="E301" s="103" t="s">
        <v>380</v>
      </c>
      <c r="F301" s="104">
        <v>322</v>
      </c>
      <c r="G301" s="103" t="s">
        <v>354</v>
      </c>
      <c r="H301" s="179">
        <v>4</v>
      </c>
      <c r="I301" s="152"/>
      <c r="J301" s="153">
        <v>9123</v>
      </c>
      <c r="K301" s="153">
        <v>4652</v>
      </c>
      <c r="L301" s="153">
        <v>0</v>
      </c>
      <c r="M301" s="153">
        <v>937.65</v>
      </c>
      <c r="N301" s="153">
        <v>14712.65</v>
      </c>
      <c r="O301" s="152"/>
      <c r="P301" s="157">
        <v>4</v>
      </c>
      <c r="Q301" s="157">
        <v>0</v>
      </c>
      <c r="R301" s="155">
        <v>55100</v>
      </c>
      <c r="S301" s="155">
        <v>0</v>
      </c>
      <c r="T301" s="155">
        <v>0</v>
      </c>
      <c r="U301" s="155">
        <v>3752</v>
      </c>
      <c r="V301" s="112">
        <v>58852</v>
      </c>
      <c r="W301" s="156"/>
      <c r="X301" s="157">
        <v>0</v>
      </c>
      <c r="Y301" s="178">
        <v>0.09</v>
      </c>
      <c r="Z301" s="178">
        <v>1.0529575409290599E-2</v>
      </c>
      <c r="AA301" s="155">
        <v>0</v>
      </c>
      <c r="AB301" s="158"/>
      <c r="AC301" s="157">
        <v>0</v>
      </c>
      <c r="AD301" s="157">
        <v>0</v>
      </c>
      <c r="AE301" s="155">
        <v>0</v>
      </c>
      <c r="AF301" s="157">
        <v>0</v>
      </c>
      <c r="AG301" s="155">
        <v>0</v>
      </c>
      <c r="AH301" s="159"/>
    </row>
    <row r="302" spans="1:34" ht="12.6" customHeight="1" x14ac:dyDescent="0.25">
      <c r="A302" s="104">
        <v>445</v>
      </c>
      <c r="B302" s="102">
        <v>445348348</v>
      </c>
      <c r="C302" s="103" t="s">
        <v>512</v>
      </c>
      <c r="D302" s="104">
        <v>348</v>
      </c>
      <c r="E302" s="103" t="s">
        <v>380</v>
      </c>
      <c r="F302" s="104">
        <v>348</v>
      </c>
      <c r="G302" s="103" t="s">
        <v>380</v>
      </c>
      <c r="H302" s="179">
        <v>1319</v>
      </c>
      <c r="I302" s="152"/>
      <c r="J302" s="153">
        <v>11808</v>
      </c>
      <c r="K302" s="153">
        <v>0</v>
      </c>
      <c r="L302" s="153">
        <v>1029</v>
      </c>
      <c r="M302" s="153">
        <v>937.65</v>
      </c>
      <c r="N302" s="153">
        <v>13774.65</v>
      </c>
      <c r="O302" s="152"/>
      <c r="P302" s="157">
        <v>1319</v>
      </c>
      <c r="Q302" s="157">
        <v>0</v>
      </c>
      <c r="R302" s="155">
        <v>15574752</v>
      </c>
      <c r="S302" s="155">
        <v>0</v>
      </c>
      <c r="T302" s="155">
        <v>0</v>
      </c>
      <c r="U302" s="155">
        <v>1237222</v>
      </c>
      <c r="V302" s="112">
        <v>16811974</v>
      </c>
      <c r="W302" s="156"/>
      <c r="X302" s="157">
        <v>0</v>
      </c>
      <c r="Y302" s="178">
        <v>0.09</v>
      </c>
      <c r="Z302" s="178">
        <v>6.3810328815370881E-2</v>
      </c>
      <c r="AA302" s="155">
        <v>0</v>
      </c>
      <c r="AB302" s="158"/>
      <c r="AC302" s="157">
        <v>0</v>
      </c>
      <c r="AD302" s="157">
        <v>0</v>
      </c>
      <c r="AE302" s="155">
        <v>0</v>
      </c>
      <c r="AF302" s="157">
        <v>0</v>
      </c>
      <c r="AG302" s="155">
        <v>0</v>
      </c>
      <c r="AH302" s="159"/>
    </row>
    <row r="303" spans="1:34" ht="12.6" customHeight="1" x14ac:dyDescent="0.25">
      <c r="A303" s="104">
        <v>445</v>
      </c>
      <c r="B303" s="102">
        <v>445348615</v>
      </c>
      <c r="C303" s="103" t="s">
        <v>512</v>
      </c>
      <c r="D303" s="104">
        <v>348</v>
      </c>
      <c r="E303" s="103" t="s">
        <v>380</v>
      </c>
      <c r="F303" s="104">
        <v>615</v>
      </c>
      <c r="G303" s="103" t="s">
        <v>390</v>
      </c>
      <c r="H303" s="179">
        <v>2</v>
      </c>
      <c r="I303" s="152"/>
      <c r="J303" s="153">
        <v>11783.101649266679</v>
      </c>
      <c r="K303" s="153">
        <v>1109</v>
      </c>
      <c r="L303" s="153">
        <v>0</v>
      </c>
      <c r="M303" s="153">
        <v>937.65</v>
      </c>
      <c r="N303" s="153">
        <v>13829.751649266678</v>
      </c>
      <c r="O303" s="152"/>
      <c r="P303" s="157">
        <v>2</v>
      </c>
      <c r="Q303" s="157">
        <v>0</v>
      </c>
      <c r="R303" s="155">
        <v>25784</v>
      </c>
      <c r="S303" s="155">
        <v>0</v>
      </c>
      <c r="T303" s="155">
        <v>0</v>
      </c>
      <c r="U303" s="155">
        <v>1876</v>
      </c>
      <c r="V303" s="112">
        <v>27660</v>
      </c>
      <c r="W303" s="156"/>
      <c r="X303" s="157">
        <v>0</v>
      </c>
      <c r="Y303" s="178">
        <v>0.09</v>
      </c>
      <c r="Z303" s="178">
        <v>2.4095615921352473E-3</v>
      </c>
      <c r="AA303" s="155">
        <v>0</v>
      </c>
      <c r="AB303" s="158"/>
      <c r="AC303" s="157">
        <v>0</v>
      </c>
      <c r="AD303" s="157">
        <v>0</v>
      </c>
      <c r="AE303" s="155">
        <v>0</v>
      </c>
      <c r="AF303" s="157">
        <v>0</v>
      </c>
      <c r="AG303" s="155">
        <v>0</v>
      </c>
      <c r="AH303" s="159"/>
    </row>
    <row r="304" spans="1:34" ht="12.6" customHeight="1" x14ac:dyDescent="0.25">
      <c r="A304" s="104">
        <v>445</v>
      </c>
      <c r="B304" s="102">
        <v>445348658</v>
      </c>
      <c r="C304" s="103" t="s">
        <v>512</v>
      </c>
      <c r="D304" s="104">
        <v>348</v>
      </c>
      <c r="E304" s="103" t="s">
        <v>380</v>
      </c>
      <c r="F304" s="104">
        <v>658</v>
      </c>
      <c r="G304" s="103" t="s">
        <v>402</v>
      </c>
      <c r="H304" s="179">
        <v>2</v>
      </c>
      <c r="I304" s="152"/>
      <c r="J304" s="153">
        <v>10780.327200125494</v>
      </c>
      <c r="K304" s="153">
        <v>1627</v>
      </c>
      <c r="L304" s="153">
        <v>0</v>
      </c>
      <c r="M304" s="153">
        <v>937.65</v>
      </c>
      <c r="N304" s="153">
        <v>13344.977200125493</v>
      </c>
      <c r="O304" s="152"/>
      <c r="P304" s="157">
        <v>2</v>
      </c>
      <c r="Q304" s="157">
        <v>0</v>
      </c>
      <c r="R304" s="155">
        <v>24814</v>
      </c>
      <c r="S304" s="155">
        <v>0</v>
      </c>
      <c r="T304" s="155">
        <v>0</v>
      </c>
      <c r="U304" s="155">
        <v>1876</v>
      </c>
      <c r="V304" s="112">
        <v>26690</v>
      </c>
      <c r="W304" s="156"/>
      <c r="X304" s="157">
        <v>0</v>
      </c>
      <c r="Y304" s="178">
        <v>0.09</v>
      </c>
      <c r="Z304" s="178">
        <v>2.5007179501678445E-3</v>
      </c>
      <c r="AA304" s="155">
        <v>0</v>
      </c>
      <c r="AB304" s="158"/>
      <c r="AC304" s="157">
        <v>0</v>
      </c>
      <c r="AD304" s="157">
        <v>0</v>
      </c>
      <c r="AE304" s="155">
        <v>0</v>
      </c>
      <c r="AF304" s="157">
        <v>0</v>
      </c>
      <c r="AG304" s="155">
        <v>0</v>
      </c>
      <c r="AH304" s="159"/>
    </row>
    <row r="305" spans="1:34" ht="12.6" customHeight="1" x14ac:dyDescent="0.25">
      <c r="A305" s="104">
        <v>445</v>
      </c>
      <c r="B305" s="102">
        <v>445348753</v>
      </c>
      <c r="C305" s="103" t="s">
        <v>512</v>
      </c>
      <c r="D305" s="104">
        <v>348</v>
      </c>
      <c r="E305" s="103" t="s">
        <v>380</v>
      </c>
      <c r="F305" s="104">
        <v>753</v>
      </c>
      <c r="G305" s="103" t="s">
        <v>431</v>
      </c>
      <c r="H305" s="179">
        <v>1</v>
      </c>
      <c r="I305" s="152"/>
      <c r="J305" s="153">
        <v>11076.503278166167</v>
      </c>
      <c r="K305" s="153">
        <v>4559</v>
      </c>
      <c r="L305" s="153">
        <v>0</v>
      </c>
      <c r="M305" s="153">
        <v>937.65</v>
      </c>
      <c r="N305" s="153">
        <v>16573.153278166166</v>
      </c>
      <c r="O305" s="152"/>
      <c r="P305" s="157">
        <v>1</v>
      </c>
      <c r="Q305" s="157">
        <v>0</v>
      </c>
      <c r="R305" s="155">
        <v>15636</v>
      </c>
      <c r="S305" s="155">
        <v>0</v>
      </c>
      <c r="T305" s="155">
        <v>0</v>
      </c>
      <c r="U305" s="155">
        <v>938</v>
      </c>
      <c r="V305" s="112">
        <v>16574</v>
      </c>
      <c r="W305" s="156"/>
      <c r="X305" s="157">
        <v>0</v>
      </c>
      <c r="Y305" s="178">
        <v>0.09</v>
      </c>
      <c r="Z305" s="178">
        <v>1.0373293357848281E-2</v>
      </c>
      <c r="AA305" s="155">
        <v>0</v>
      </c>
      <c r="AB305" s="158"/>
      <c r="AC305" s="157">
        <v>0</v>
      </c>
      <c r="AD305" s="157">
        <v>0</v>
      </c>
      <c r="AE305" s="155">
        <v>0</v>
      </c>
      <c r="AF305" s="157">
        <v>0</v>
      </c>
      <c r="AG305" s="155">
        <v>0</v>
      </c>
      <c r="AH305" s="159"/>
    </row>
    <row r="306" spans="1:34" ht="12.6" customHeight="1" x14ac:dyDescent="0.25">
      <c r="A306" s="104">
        <v>445</v>
      </c>
      <c r="B306" s="102">
        <v>445348767</v>
      </c>
      <c r="C306" s="103" t="s">
        <v>512</v>
      </c>
      <c r="D306" s="104">
        <v>348</v>
      </c>
      <c r="E306" s="103" t="s">
        <v>380</v>
      </c>
      <c r="F306" s="104">
        <v>767</v>
      </c>
      <c r="G306" s="103" t="s">
        <v>437</v>
      </c>
      <c r="H306" s="179">
        <v>3</v>
      </c>
      <c r="I306" s="152"/>
      <c r="J306" s="153">
        <v>9397</v>
      </c>
      <c r="K306" s="153">
        <v>2367</v>
      </c>
      <c r="L306" s="153">
        <v>0</v>
      </c>
      <c r="M306" s="153">
        <v>937.65</v>
      </c>
      <c r="N306" s="153">
        <v>12701.65</v>
      </c>
      <c r="O306" s="152"/>
      <c r="P306" s="157">
        <v>3</v>
      </c>
      <c r="Q306" s="157">
        <v>0</v>
      </c>
      <c r="R306" s="155">
        <v>35292</v>
      </c>
      <c r="S306" s="155">
        <v>0</v>
      </c>
      <c r="T306" s="155">
        <v>0</v>
      </c>
      <c r="U306" s="155">
        <v>2814</v>
      </c>
      <c r="V306" s="112">
        <v>38106</v>
      </c>
      <c r="W306" s="156"/>
      <c r="X306" s="157">
        <v>0</v>
      </c>
      <c r="Y306" s="178">
        <v>0.09</v>
      </c>
      <c r="Z306" s="178">
        <v>2.9525411156242146E-2</v>
      </c>
      <c r="AA306" s="155">
        <v>0</v>
      </c>
      <c r="AB306" s="158"/>
      <c r="AC306" s="157">
        <v>0</v>
      </c>
      <c r="AD306" s="157">
        <v>0</v>
      </c>
      <c r="AE306" s="155">
        <v>0</v>
      </c>
      <c r="AF306" s="157">
        <v>0</v>
      </c>
      <c r="AG306" s="155">
        <v>0</v>
      </c>
      <c r="AH306" s="159"/>
    </row>
    <row r="307" spans="1:34" ht="12.6" customHeight="1" x14ac:dyDescent="0.25">
      <c r="A307" s="104">
        <v>445</v>
      </c>
      <c r="B307" s="102">
        <v>445348775</v>
      </c>
      <c r="C307" s="103" t="s">
        <v>512</v>
      </c>
      <c r="D307" s="104">
        <v>348</v>
      </c>
      <c r="E307" s="103" t="s">
        <v>380</v>
      </c>
      <c r="F307" s="104">
        <v>775</v>
      </c>
      <c r="G307" s="103" t="s">
        <v>441</v>
      </c>
      <c r="H307" s="179">
        <v>14</v>
      </c>
      <c r="I307" s="152"/>
      <c r="J307" s="153">
        <v>10371</v>
      </c>
      <c r="K307" s="153">
        <v>2247</v>
      </c>
      <c r="L307" s="153">
        <v>0</v>
      </c>
      <c r="M307" s="153">
        <v>937.65</v>
      </c>
      <c r="N307" s="153">
        <v>13555.65</v>
      </c>
      <c r="O307" s="152"/>
      <c r="P307" s="157">
        <v>14</v>
      </c>
      <c r="Q307" s="157">
        <v>0</v>
      </c>
      <c r="R307" s="155">
        <v>176652</v>
      </c>
      <c r="S307" s="155">
        <v>0</v>
      </c>
      <c r="T307" s="155">
        <v>0</v>
      </c>
      <c r="U307" s="155">
        <v>13132</v>
      </c>
      <c r="V307" s="112">
        <v>189784</v>
      </c>
      <c r="W307" s="156"/>
      <c r="X307" s="157">
        <v>0</v>
      </c>
      <c r="Y307" s="178">
        <v>0.09</v>
      </c>
      <c r="Z307" s="178">
        <v>5.357455724590292E-3</v>
      </c>
      <c r="AA307" s="155">
        <v>0</v>
      </c>
      <c r="AB307" s="158"/>
      <c r="AC307" s="157">
        <v>0</v>
      </c>
      <c r="AD307" s="157">
        <v>0</v>
      </c>
      <c r="AE307" s="155">
        <v>0</v>
      </c>
      <c r="AF307" s="157">
        <v>0</v>
      </c>
      <c r="AG307" s="155">
        <v>0</v>
      </c>
      <c r="AH307" s="159"/>
    </row>
    <row r="308" spans="1:34" ht="12.6" customHeight="1" x14ac:dyDescent="0.25">
      <c r="A308" s="104">
        <v>446</v>
      </c>
      <c r="B308" s="102">
        <v>446099001</v>
      </c>
      <c r="C308" s="103" t="s">
        <v>513</v>
      </c>
      <c r="D308" s="104">
        <v>99</v>
      </c>
      <c r="E308" s="103" t="s">
        <v>131</v>
      </c>
      <c r="F308" s="104">
        <v>1</v>
      </c>
      <c r="G308" s="103" t="s">
        <v>33</v>
      </c>
      <c r="H308" s="179">
        <v>1</v>
      </c>
      <c r="I308" s="152"/>
      <c r="J308" s="153">
        <v>11110.9152540226</v>
      </c>
      <c r="K308" s="153">
        <v>1989</v>
      </c>
      <c r="L308" s="153">
        <v>0</v>
      </c>
      <c r="M308" s="153">
        <v>937.65</v>
      </c>
      <c r="N308" s="153">
        <v>14037.5652540226</v>
      </c>
      <c r="O308" s="152"/>
      <c r="P308" s="157">
        <v>1</v>
      </c>
      <c r="Q308" s="157">
        <v>0</v>
      </c>
      <c r="R308" s="155">
        <v>13100</v>
      </c>
      <c r="S308" s="155">
        <v>0</v>
      </c>
      <c r="T308" s="155">
        <v>0</v>
      </c>
      <c r="U308" s="155">
        <v>938</v>
      </c>
      <c r="V308" s="112">
        <v>14038</v>
      </c>
      <c r="W308" s="156"/>
      <c r="X308" s="157">
        <v>0</v>
      </c>
      <c r="Y308" s="178">
        <v>0.09</v>
      </c>
      <c r="Z308" s="178">
        <v>1.2620498997079834E-2</v>
      </c>
      <c r="AA308" s="155">
        <v>0</v>
      </c>
      <c r="AB308" s="158"/>
      <c r="AC308" s="157">
        <v>0</v>
      </c>
      <c r="AD308" s="157">
        <v>0</v>
      </c>
      <c r="AE308" s="155">
        <v>0</v>
      </c>
      <c r="AF308" s="157">
        <v>0</v>
      </c>
      <c r="AG308" s="155">
        <v>0</v>
      </c>
      <c r="AH308" s="159"/>
    </row>
    <row r="309" spans="1:34" ht="12.6" customHeight="1" x14ac:dyDescent="0.25">
      <c r="A309" s="104">
        <v>446</v>
      </c>
      <c r="B309" s="102">
        <v>446099016</v>
      </c>
      <c r="C309" s="103" t="s">
        <v>513</v>
      </c>
      <c r="D309" s="104">
        <v>99</v>
      </c>
      <c r="E309" s="103" t="s">
        <v>131</v>
      </c>
      <c r="F309" s="104">
        <v>16</v>
      </c>
      <c r="G309" s="103" t="s">
        <v>48</v>
      </c>
      <c r="H309" s="179">
        <v>340</v>
      </c>
      <c r="I309" s="152"/>
      <c r="J309" s="153">
        <v>10586</v>
      </c>
      <c r="K309" s="153">
        <v>256</v>
      </c>
      <c r="L309" s="153">
        <v>0</v>
      </c>
      <c r="M309" s="153">
        <v>937.65</v>
      </c>
      <c r="N309" s="153">
        <v>11779.65</v>
      </c>
      <c r="O309" s="152"/>
      <c r="P309" s="157">
        <v>340</v>
      </c>
      <c r="Q309" s="157">
        <v>0</v>
      </c>
      <c r="R309" s="155">
        <v>3686280</v>
      </c>
      <c r="S309" s="155">
        <v>0</v>
      </c>
      <c r="T309" s="155">
        <v>0</v>
      </c>
      <c r="U309" s="155">
        <v>318920</v>
      </c>
      <c r="V309" s="112">
        <v>4005200</v>
      </c>
      <c r="W309" s="156"/>
      <c r="X309" s="157">
        <v>0</v>
      </c>
      <c r="Y309" s="178">
        <v>0.09</v>
      </c>
      <c r="Z309" s="178">
        <v>4.7489010817769156E-2</v>
      </c>
      <c r="AA309" s="155">
        <v>0</v>
      </c>
      <c r="AB309" s="158"/>
      <c r="AC309" s="157">
        <v>0</v>
      </c>
      <c r="AD309" s="157">
        <v>0</v>
      </c>
      <c r="AE309" s="155">
        <v>0</v>
      </c>
      <c r="AF309" s="157">
        <v>0</v>
      </c>
      <c r="AG309" s="155">
        <v>0</v>
      </c>
      <c r="AH309" s="159"/>
    </row>
    <row r="310" spans="1:34" ht="12.6" customHeight="1" x14ac:dyDescent="0.25">
      <c r="A310" s="104">
        <v>446</v>
      </c>
      <c r="B310" s="102">
        <v>446099018</v>
      </c>
      <c r="C310" s="103" t="s">
        <v>513</v>
      </c>
      <c r="D310" s="104">
        <v>99</v>
      </c>
      <c r="E310" s="103" t="s">
        <v>131</v>
      </c>
      <c r="F310" s="104">
        <v>18</v>
      </c>
      <c r="G310" s="103" t="s">
        <v>50</v>
      </c>
      <c r="H310" s="179">
        <v>5</v>
      </c>
      <c r="I310" s="152"/>
      <c r="J310" s="153">
        <v>11656</v>
      </c>
      <c r="K310" s="153">
        <v>7242</v>
      </c>
      <c r="L310" s="153">
        <v>0</v>
      </c>
      <c r="M310" s="153">
        <v>937.65</v>
      </c>
      <c r="N310" s="153">
        <v>19835.650000000001</v>
      </c>
      <c r="O310" s="152"/>
      <c r="P310" s="157">
        <v>5</v>
      </c>
      <c r="Q310" s="157">
        <v>0</v>
      </c>
      <c r="R310" s="155">
        <v>94490</v>
      </c>
      <c r="S310" s="155">
        <v>0</v>
      </c>
      <c r="T310" s="155">
        <v>0</v>
      </c>
      <c r="U310" s="155">
        <v>4690</v>
      </c>
      <c r="V310" s="112">
        <v>99180</v>
      </c>
      <c r="W310" s="156"/>
      <c r="X310" s="157">
        <v>0</v>
      </c>
      <c r="Y310" s="178">
        <v>0.09</v>
      </c>
      <c r="Z310" s="178">
        <v>2.6082814367241886E-2</v>
      </c>
      <c r="AA310" s="155">
        <v>0</v>
      </c>
      <c r="AB310" s="158"/>
      <c r="AC310" s="157">
        <v>0</v>
      </c>
      <c r="AD310" s="157">
        <v>0</v>
      </c>
      <c r="AE310" s="155">
        <v>0</v>
      </c>
      <c r="AF310" s="157">
        <v>0</v>
      </c>
      <c r="AG310" s="155">
        <v>0</v>
      </c>
      <c r="AH310" s="159"/>
    </row>
    <row r="311" spans="1:34" ht="12.6" customHeight="1" x14ac:dyDescent="0.25">
      <c r="A311" s="104">
        <v>446</v>
      </c>
      <c r="B311" s="102">
        <v>446099035</v>
      </c>
      <c r="C311" s="103" t="s">
        <v>513</v>
      </c>
      <c r="D311" s="104">
        <v>99</v>
      </c>
      <c r="E311" s="103" t="s">
        <v>131</v>
      </c>
      <c r="F311" s="104">
        <v>35</v>
      </c>
      <c r="G311" s="103" t="s">
        <v>67</v>
      </c>
      <c r="H311" s="179">
        <v>6</v>
      </c>
      <c r="I311" s="152"/>
      <c r="J311" s="153">
        <v>14490</v>
      </c>
      <c r="K311" s="153">
        <v>4965</v>
      </c>
      <c r="L311" s="153">
        <v>0</v>
      </c>
      <c r="M311" s="153">
        <v>937.65</v>
      </c>
      <c r="N311" s="153">
        <v>20392.650000000001</v>
      </c>
      <c r="O311" s="152"/>
      <c r="P311" s="157">
        <v>6</v>
      </c>
      <c r="Q311" s="157">
        <v>0</v>
      </c>
      <c r="R311" s="155">
        <v>116730</v>
      </c>
      <c r="S311" s="155">
        <v>0</v>
      </c>
      <c r="T311" s="155">
        <v>0</v>
      </c>
      <c r="U311" s="155">
        <v>5628</v>
      </c>
      <c r="V311" s="112">
        <v>122358</v>
      </c>
      <c r="W311" s="156"/>
      <c r="X311" s="157">
        <v>0</v>
      </c>
      <c r="Y311" s="178">
        <v>0.09</v>
      </c>
      <c r="Z311" s="178">
        <v>0.15535199624359353</v>
      </c>
      <c r="AA311" s="155">
        <v>0</v>
      </c>
      <c r="AB311" s="158"/>
      <c r="AC311" s="157">
        <v>0</v>
      </c>
      <c r="AD311" s="157">
        <v>0</v>
      </c>
      <c r="AE311" s="155">
        <v>0</v>
      </c>
      <c r="AF311" s="157">
        <v>0</v>
      </c>
      <c r="AG311" s="155">
        <v>0</v>
      </c>
      <c r="AH311" s="159"/>
    </row>
    <row r="312" spans="1:34" ht="12.6" customHeight="1" x14ac:dyDescent="0.25">
      <c r="A312" s="104">
        <v>446</v>
      </c>
      <c r="B312" s="102">
        <v>446099044</v>
      </c>
      <c r="C312" s="103" t="s">
        <v>513</v>
      </c>
      <c r="D312" s="104">
        <v>99</v>
      </c>
      <c r="E312" s="103" t="s">
        <v>131</v>
      </c>
      <c r="F312" s="104">
        <v>44</v>
      </c>
      <c r="G312" s="103" t="s">
        <v>76</v>
      </c>
      <c r="H312" s="179">
        <v>566</v>
      </c>
      <c r="I312" s="152"/>
      <c r="J312" s="153">
        <v>12004</v>
      </c>
      <c r="K312" s="153">
        <v>0</v>
      </c>
      <c r="L312" s="153">
        <v>0</v>
      </c>
      <c r="M312" s="153">
        <v>937.65</v>
      </c>
      <c r="N312" s="153">
        <v>12941.65</v>
      </c>
      <c r="O312" s="152"/>
      <c r="P312" s="157">
        <v>566</v>
      </c>
      <c r="Q312" s="157">
        <v>0</v>
      </c>
      <c r="R312" s="155">
        <v>6794264</v>
      </c>
      <c r="S312" s="155">
        <v>0</v>
      </c>
      <c r="T312" s="155">
        <v>0</v>
      </c>
      <c r="U312" s="155">
        <v>530908</v>
      </c>
      <c r="V312" s="112">
        <v>7325172</v>
      </c>
      <c r="W312" s="156"/>
      <c r="X312" s="157">
        <v>0</v>
      </c>
      <c r="Y312" s="178">
        <v>0.09</v>
      </c>
      <c r="Z312" s="178">
        <v>6.5788845188208198E-2</v>
      </c>
      <c r="AA312" s="155">
        <v>0</v>
      </c>
      <c r="AB312" s="158"/>
      <c r="AC312" s="157">
        <v>0</v>
      </c>
      <c r="AD312" s="157">
        <v>0</v>
      </c>
      <c r="AE312" s="155">
        <v>0</v>
      </c>
      <c r="AF312" s="157">
        <v>0</v>
      </c>
      <c r="AG312" s="155">
        <v>0</v>
      </c>
      <c r="AH312" s="159"/>
    </row>
    <row r="313" spans="1:34" ht="12.6" customHeight="1" x14ac:dyDescent="0.25">
      <c r="A313" s="104">
        <v>446</v>
      </c>
      <c r="B313" s="102">
        <v>446099050</v>
      </c>
      <c r="C313" s="103" t="s">
        <v>513</v>
      </c>
      <c r="D313" s="104">
        <v>99</v>
      </c>
      <c r="E313" s="103" t="s">
        <v>131</v>
      </c>
      <c r="F313" s="104">
        <v>50</v>
      </c>
      <c r="G313" s="103" t="s">
        <v>82</v>
      </c>
      <c r="H313" s="179">
        <v>8</v>
      </c>
      <c r="I313" s="152"/>
      <c r="J313" s="153">
        <v>11092</v>
      </c>
      <c r="K313" s="153">
        <v>4756</v>
      </c>
      <c r="L313" s="153">
        <v>0</v>
      </c>
      <c r="M313" s="153">
        <v>937.65</v>
      </c>
      <c r="N313" s="153">
        <v>16785.650000000001</v>
      </c>
      <c r="O313" s="152"/>
      <c r="P313" s="157">
        <v>8</v>
      </c>
      <c r="Q313" s="157">
        <v>0</v>
      </c>
      <c r="R313" s="155">
        <v>126784</v>
      </c>
      <c r="S313" s="155">
        <v>0</v>
      </c>
      <c r="T313" s="155">
        <v>0</v>
      </c>
      <c r="U313" s="155">
        <v>7504</v>
      </c>
      <c r="V313" s="112">
        <v>134288</v>
      </c>
      <c r="W313" s="156"/>
      <c r="X313" s="157">
        <v>0</v>
      </c>
      <c r="Y313" s="178">
        <v>0.09</v>
      </c>
      <c r="Z313" s="178">
        <v>4.1001636800894652E-3</v>
      </c>
      <c r="AA313" s="155">
        <v>0</v>
      </c>
      <c r="AB313" s="158"/>
      <c r="AC313" s="157">
        <v>0</v>
      </c>
      <c r="AD313" s="157">
        <v>0</v>
      </c>
      <c r="AE313" s="155">
        <v>0</v>
      </c>
      <c r="AF313" s="157">
        <v>0</v>
      </c>
      <c r="AG313" s="155">
        <v>0</v>
      </c>
      <c r="AH313" s="159"/>
    </row>
    <row r="314" spans="1:34" ht="12.6" customHeight="1" x14ac:dyDescent="0.25">
      <c r="A314" s="104">
        <v>446</v>
      </c>
      <c r="B314" s="102">
        <v>446099083</v>
      </c>
      <c r="C314" s="103" t="s">
        <v>513</v>
      </c>
      <c r="D314" s="104">
        <v>99</v>
      </c>
      <c r="E314" s="103" t="s">
        <v>131</v>
      </c>
      <c r="F314" s="104">
        <v>83</v>
      </c>
      <c r="G314" s="103" t="s">
        <v>115</v>
      </c>
      <c r="H314" s="179">
        <v>2</v>
      </c>
      <c r="I314" s="152"/>
      <c r="J314" s="153">
        <v>11434</v>
      </c>
      <c r="K314" s="153">
        <v>1923</v>
      </c>
      <c r="L314" s="153">
        <v>0</v>
      </c>
      <c r="M314" s="153">
        <v>937.65</v>
      </c>
      <c r="N314" s="153">
        <v>14294.65</v>
      </c>
      <c r="O314" s="152"/>
      <c r="P314" s="157">
        <v>2</v>
      </c>
      <c r="Q314" s="157">
        <v>0</v>
      </c>
      <c r="R314" s="155">
        <v>26714</v>
      </c>
      <c r="S314" s="155">
        <v>0</v>
      </c>
      <c r="T314" s="155">
        <v>0</v>
      </c>
      <c r="U314" s="155">
        <v>1876</v>
      </c>
      <c r="V314" s="112">
        <v>28590</v>
      </c>
      <c r="W314" s="156"/>
      <c r="X314" s="157">
        <v>0</v>
      </c>
      <c r="Y314" s="178">
        <v>0.09</v>
      </c>
      <c r="Z314" s="178">
        <v>5.2123533464189416E-3</v>
      </c>
      <c r="AA314" s="155">
        <v>0</v>
      </c>
      <c r="AB314" s="158"/>
      <c r="AC314" s="157">
        <v>0</v>
      </c>
      <c r="AD314" s="157">
        <v>0</v>
      </c>
      <c r="AE314" s="155">
        <v>0</v>
      </c>
      <c r="AF314" s="157">
        <v>0</v>
      </c>
      <c r="AG314" s="155">
        <v>0</v>
      </c>
      <c r="AH314" s="159"/>
    </row>
    <row r="315" spans="1:34" ht="12.6" customHeight="1" x14ac:dyDescent="0.25">
      <c r="A315" s="104">
        <v>446</v>
      </c>
      <c r="B315" s="102">
        <v>446099088</v>
      </c>
      <c r="C315" s="103" t="s">
        <v>513</v>
      </c>
      <c r="D315" s="104">
        <v>99</v>
      </c>
      <c r="E315" s="103" t="s">
        <v>131</v>
      </c>
      <c r="F315" s="104">
        <v>88</v>
      </c>
      <c r="G315" s="103" t="s">
        <v>120</v>
      </c>
      <c r="H315" s="179">
        <v>21</v>
      </c>
      <c r="I315" s="152"/>
      <c r="J315" s="153">
        <v>11406</v>
      </c>
      <c r="K315" s="153">
        <v>3344</v>
      </c>
      <c r="L315" s="153">
        <v>0</v>
      </c>
      <c r="M315" s="153">
        <v>937.65</v>
      </c>
      <c r="N315" s="153">
        <v>15687.65</v>
      </c>
      <c r="O315" s="152"/>
      <c r="P315" s="157">
        <v>21</v>
      </c>
      <c r="Q315" s="157">
        <v>0</v>
      </c>
      <c r="R315" s="155">
        <v>309750</v>
      </c>
      <c r="S315" s="155">
        <v>0</v>
      </c>
      <c r="T315" s="155">
        <v>0</v>
      </c>
      <c r="U315" s="155">
        <v>19698</v>
      </c>
      <c r="V315" s="112">
        <v>329448</v>
      </c>
      <c r="W315" s="156"/>
      <c r="X315" s="157">
        <v>0</v>
      </c>
      <c r="Y315" s="178">
        <v>0.09</v>
      </c>
      <c r="Z315" s="178">
        <v>7.5059296729763445E-3</v>
      </c>
      <c r="AA315" s="155">
        <v>0</v>
      </c>
      <c r="AB315" s="158"/>
      <c r="AC315" s="157">
        <v>0</v>
      </c>
      <c r="AD315" s="157">
        <v>0</v>
      </c>
      <c r="AE315" s="155">
        <v>0</v>
      </c>
      <c r="AF315" s="157">
        <v>0</v>
      </c>
      <c r="AG315" s="155">
        <v>0</v>
      </c>
      <c r="AH315" s="159"/>
    </row>
    <row r="316" spans="1:34" ht="12.6" customHeight="1" x14ac:dyDescent="0.25">
      <c r="A316" s="104">
        <v>446</v>
      </c>
      <c r="B316" s="102">
        <v>446099099</v>
      </c>
      <c r="C316" s="103" t="s">
        <v>513</v>
      </c>
      <c r="D316" s="104">
        <v>99</v>
      </c>
      <c r="E316" s="103" t="s">
        <v>131</v>
      </c>
      <c r="F316" s="104">
        <v>99</v>
      </c>
      <c r="G316" s="103" t="s">
        <v>131</v>
      </c>
      <c r="H316" s="179">
        <v>113</v>
      </c>
      <c r="I316" s="152"/>
      <c r="J316" s="153">
        <v>10638</v>
      </c>
      <c r="K316" s="153">
        <v>5698</v>
      </c>
      <c r="L316" s="153">
        <v>0</v>
      </c>
      <c r="M316" s="153">
        <v>937.65</v>
      </c>
      <c r="N316" s="153">
        <v>17273.650000000001</v>
      </c>
      <c r="O316" s="152"/>
      <c r="P316" s="157">
        <v>113</v>
      </c>
      <c r="Q316" s="157">
        <v>0</v>
      </c>
      <c r="R316" s="155">
        <v>1845968</v>
      </c>
      <c r="S316" s="155">
        <v>0</v>
      </c>
      <c r="T316" s="155">
        <v>0</v>
      </c>
      <c r="U316" s="155">
        <v>105994</v>
      </c>
      <c r="V316" s="112">
        <v>1951962</v>
      </c>
      <c r="W316" s="156"/>
      <c r="X316" s="157">
        <v>0</v>
      </c>
      <c r="Y316" s="178">
        <v>0.09</v>
      </c>
      <c r="Z316" s="178">
        <v>4.1373943391606431E-2</v>
      </c>
      <c r="AA316" s="155">
        <v>0</v>
      </c>
      <c r="AB316" s="158"/>
      <c r="AC316" s="157">
        <v>0</v>
      </c>
      <c r="AD316" s="157">
        <v>0</v>
      </c>
      <c r="AE316" s="155">
        <v>0</v>
      </c>
      <c r="AF316" s="157">
        <v>0</v>
      </c>
      <c r="AG316" s="155">
        <v>0</v>
      </c>
      <c r="AH316" s="159"/>
    </row>
    <row r="317" spans="1:34" ht="12.6" customHeight="1" x14ac:dyDescent="0.25">
      <c r="A317" s="104">
        <v>446</v>
      </c>
      <c r="B317" s="102">
        <v>446099101</v>
      </c>
      <c r="C317" s="103" t="s">
        <v>513</v>
      </c>
      <c r="D317" s="104">
        <v>99</v>
      </c>
      <c r="E317" s="103" t="s">
        <v>131</v>
      </c>
      <c r="F317" s="104">
        <v>101</v>
      </c>
      <c r="G317" s="103" t="s">
        <v>133</v>
      </c>
      <c r="H317" s="179">
        <v>1</v>
      </c>
      <c r="I317" s="152"/>
      <c r="J317" s="153">
        <v>10702.113255628905</v>
      </c>
      <c r="K317" s="153">
        <v>2767</v>
      </c>
      <c r="L317" s="153">
        <v>0</v>
      </c>
      <c r="M317" s="153">
        <v>937.65</v>
      </c>
      <c r="N317" s="153">
        <v>14406.763255628905</v>
      </c>
      <c r="O317" s="152"/>
      <c r="P317" s="157">
        <v>1</v>
      </c>
      <c r="Q317" s="157">
        <v>0</v>
      </c>
      <c r="R317" s="155">
        <v>13469</v>
      </c>
      <c r="S317" s="155">
        <v>0</v>
      </c>
      <c r="T317" s="155">
        <v>0</v>
      </c>
      <c r="U317" s="155">
        <v>938</v>
      </c>
      <c r="V317" s="112">
        <v>14407</v>
      </c>
      <c r="W317" s="156"/>
      <c r="X317" s="157">
        <v>0</v>
      </c>
      <c r="Y317" s="178">
        <v>0.09</v>
      </c>
      <c r="Z317" s="178">
        <v>5.9687163211143576E-2</v>
      </c>
      <c r="AA317" s="155">
        <v>0</v>
      </c>
      <c r="AB317" s="158"/>
      <c r="AC317" s="157">
        <v>0</v>
      </c>
      <c r="AD317" s="157">
        <v>0</v>
      </c>
      <c r="AE317" s="155">
        <v>0</v>
      </c>
      <c r="AF317" s="157">
        <v>0</v>
      </c>
      <c r="AG317" s="155">
        <v>0</v>
      </c>
      <c r="AH317" s="159"/>
    </row>
    <row r="318" spans="1:34" ht="12.6" customHeight="1" x14ac:dyDescent="0.25">
      <c r="A318" s="104">
        <v>446</v>
      </c>
      <c r="B318" s="102">
        <v>446099133</v>
      </c>
      <c r="C318" s="103" t="s">
        <v>513</v>
      </c>
      <c r="D318" s="104">
        <v>99</v>
      </c>
      <c r="E318" s="103" t="s">
        <v>131</v>
      </c>
      <c r="F318" s="104">
        <v>133</v>
      </c>
      <c r="G318" s="103" t="s">
        <v>165</v>
      </c>
      <c r="H318" s="179">
        <v>4</v>
      </c>
      <c r="I318" s="152"/>
      <c r="J318" s="153">
        <v>16167</v>
      </c>
      <c r="K318" s="153">
        <v>3196</v>
      </c>
      <c r="L318" s="153">
        <v>0</v>
      </c>
      <c r="M318" s="153">
        <v>937.65</v>
      </c>
      <c r="N318" s="153">
        <v>20300.650000000001</v>
      </c>
      <c r="O318" s="152"/>
      <c r="P318" s="157">
        <v>4</v>
      </c>
      <c r="Q318" s="157">
        <v>0</v>
      </c>
      <c r="R318" s="155">
        <v>77452</v>
      </c>
      <c r="S318" s="155">
        <v>0</v>
      </c>
      <c r="T318" s="155">
        <v>0</v>
      </c>
      <c r="U318" s="155">
        <v>3752</v>
      </c>
      <c r="V318" s="112">
        <v>81204</v>
      </c>
      <c r="W318" s="156"/>
      <c r="X318" s="157">
        <v>0</v>
      </c>
      <c r="Y318" s="178">
        <v>0.09</v>
      </c>
      <c r="Z318" s="178">
        <v>3.1594626033757463E-2</v>
      </c>
      <c r="AA318" s="155">
        <v>0</v>
      </c>
      <c r="AB318" s="158"/>
      <c r="AC318" s="157">
        <v>0</v>
      </c>
      <c r="AD318" s="157">
        <v>0</v>
      </c>
      <c r="AE318" s="155">
        <v>0</v>
      </c>
      <c r="AF318" s="157">
        <v>0</v>
      </c>
      <c r="AG318" s="155">
        <v>0</v>
      </c>
      <c r="AH318" s="159"/>
    </row>
    <row r="319" spans="1:34" ht="12.6" customHeight="1" x14ac:dyDescent="0.25">
      <c r="A319" s="104">
        <v>446</v>
      </c>
      <c r="B319" s="102">
        <v>446099167</v>
      </c>
      <c r="C319" s="103" t="s">
        <v>513</v>
      </c>
      <c r="D319" s="104">
        <v>99</v>
      </c>
      <c r="E319" s="103" t="s">
        <v>131</v>
      </c>
      <c r="F319" s="104">
        <v>167</v>
      </c>
      <c r="G319" s="103" t="s">
        <v>199</v>
      </c>
      <c r="H319" s="179">
        <v>71</v>
      </c>
      <c r="I319" s="152"/>
      <c r="J319" s="153">
        <v>10889</v>
      </c>
      <c r="K319" s="153">
        <v>4392</v>
      </c>
      <c r="L319" s="153">
        <v>0</v>
      </c>
      <c r="M319" s="153">
        <v>937.65</v>
      </c>
      <c r="N319" s="153">
        <v>16218.65</v>
      </c>
      <c r="O319" s="152"/>
      <c r="P319" s="157">
        <v>71</v>
      </c>
      <c r="Q319" s="157">
        <v>0</v>
      </c>
      <c r="R319" s="155">
        <v>1084951</v>
      </c>
      <c r="S319" s="155">
        <v>0</v>
      </c>
      <c r="T319" s="155">
        <v>0</v>
      </c>
      <c r="U319" s="155">
        <v>66598</v>
      </c>
      <c r="V319" s="112">
        <v>1151549</v>
      </c>
      <c r="W319" s="156"/>
      <c r="X319" s="157">
        <v>0</v>
      </c>
      <c r="Y319" s="178">
        <v>0.09</v>
      </c>
      <c r="Z319" s="178">
        <v>1.8552045726539904E-2</v>
      </c>
      <c r="AA319" s="155">
        <v>0</v>
      </c>
      <c r="AB319" s="158"/>
      <c r="AC319" s="157">
        <v>0</v>
      </c>
      <c r="AD319" s="157">
        <v>0</v>
      </c>
      <c r="AE319" s="155">
        <v>0</v>
      </c>
      <c r="AF319" s="157">
        <v>0</v>
      </c>
      <c r="AG319" s="155">
        <v>0</v>
      </c>
      <c r="AH319" s="159"/>
    </row>
    <row r="320" spans="1:34" ht="12.6" customHeight="1" x14ac:dyDescent="0.25">
      <c r="A320" s="104">
        <v>446</v>
      </c>
      <c r="B320" s="102">
        <v>446099177</v>
      </c>
      <c r="C320" s="103" t="s">
        <v>513</v>
      </c>
      <c r="D320" s="104">
        <v>99</v>
      </c>
      <c r="E320" s="103" t="s">
        <v>131</v>
      </c>
      <c r="F320" s="104">
        <v>177</v>
      </c>
      <c r="G320" s="103" t="s">
        <v>209</v>
      </c>
      <c r="H320" s="179">
        <v>2</v>
      </c>
      <c r="I320" s="152"/>
      <c r="J320" s="153">
        <v>15087</v>
      </c>
      <c r="K320" s="153">
        <v>5751</v>
      </c>
      <c r="L320" s="153">
        <v>0</v>
      </c>
      <c r="M320" s="153">
        <v>937.65</v>
      </c>
      <c r="N320" s="153">
        <v>21775.65</v>
      </c>
      <c r="O320" s="152"/>
      <c r="P320" s="157">
        <v>2</v>
      </c>
      <c r="Q320" s="157">
        <v>0</v>
      </c>
      <c r="R320" s="155">
        <v>41676</v>
      </c>
      <c r="S320" s="155">
        <v>0</v>
      </c>
      <c r="T320" s="155">
        <v>0</v>
      </c>
      <c r="U320" s="155">
        <v>1876</v>
      </c>
      <c r="V320" s="112">
        <v>43552</v>
      </c>
      <c r="W320" s="156"/>
      <c r="X320" s="157">
        <v>0</v>
      </c>
      <c r="Y320" s="178">
        <v>0.09</v>
      </c>
      <c r="Z320" s="178">
        <v>8.7324555560517447E-3</v>
      </c>
      <c r="AA320" s="155">
        <v>0</v>
      </c>
      <c r="AB320" s="158"/>
      <c r="AC320" s="157">
        <v>0</v>
      </c>
      <c r="AD320" s="157">
        <v>0</v>
      </c>
      <c r="AE320" s="155">
        <v>0</v>
      </c>
      <c r="AF320" s="157">
        <v>0</v>
      </c>
      <c r="AG320" s="155">
        <v>0</v>
      </c>
      <c r="AH320" s="159"/>
    </row>
    <row r="321" spans="1:34" ht="12.6" customHeight="1" x14ac:dyDescent="0.25">
      <c r="A321" s="104">
        <v>446</v>
      </c>
      <c r="B321" s="102">
        <v>446099182</v>
      </c>
      <c r="C321" s="103" t="s">
        <v>513</v>
      </c>
      <c r="D321" s="104">
        <v>99</v>
      </c>
      <c r="E321" s="103" t="s">
        <v>131</v>
      </c>
      <c r="F321" s="104">
        <v>182</v>
      </c>
      <c r="G321" s="103" t="s">
        <v>214</v>
      </c>
      <c r="H321" s="179">
        <v>1</v>
      </c>
      <c r="I321" s="152"/>
      <c r="J321" s="153">
        <v>16469</v>
      </c>
      <c r="K321" s="153">
        <v>3361</v>
      </c>
      <c r="L321" s="153">
        <v>0</v>
      </c>
      <c r="M321" s="153">
        <v>937.65</v>
      </c>
      <c r="N321" s="153">
        <v>20767.650000000001</v>
      </c>
      <c r="O321" s="152"/>
      <c r="P321" s="157">
        <v>1</v>
      </c>
      <c r="Q321" s="157">
        <v>0</v>
      </c>
      <c r="R321" s="155">
        <v>19830</v>
      </c>
      <c r="S321" s="155">
        <v>0</v>
      </c>
      <c r="T321" s="155">
        <v>0</v>
      </c>
      <c r="U321" s="155">
        <v>938</v>
      </c>
      <c r="V321" s="112">
        <v>20768</v>
      </c>
      <c r="W321" s="156"/>
      <c r="X321" s="157">
        <v>0</v>
      </c>
      <c r="Y321" s="178">
        <v>0.09</v>
      </c>
      <c r="Z321" s="178">
        <v>1.4449932180339808E-2</v>
      </c>
      <c r="AA321" s="155">
        <v>0</v>
      </c>
      <c r="AB321" s="158"/>
      <c r="AC321" s="157">
        <v>0</v>
      </c>
      <c r="AD321" s="157">
        <v>0</v>
      </c>
      <c r="AE321" s="155">
        <v>0</v>
      </c>
      <c r="AF321" s="157">
        <v>0</v>
      </c>
      <c r="AG321" s="155">
        <v>0</v>
      </c>
      <c r="AH321" s="159"/>
    </row>
    <row r="322" spans="1:34" ht="12.6" customHeight="1" x14ac:dyDescent="0.25">
      <c r="A322" s="104">
        <v>446</v>
      </c>
      <c r="B322" s="102">
        <v>446099208</v>
      </c>
      <c r="C322" s="103" t="s">
        <v>513</v>
      </c>
      <c r="D322" s="104">
        <v>99</v>
      </c>
      <c r="E322" s="103" t="s">
        <v>131</v>
      </c>
      <c r="F322" s="104">
        <v>208</v>
      </c>
      <c r="G322" s="103" t="s">
        <v>240</v>
      </c>
      <c r="H322" s="179">
        <v>4</v>
      </c>
      <c r="I322" s="152"/>
      <c r="J322" s="153">
        <v>9527</v>
      </c>
      <c r="K322" s="153">
        <v>5499</v>
      </c>
      <c r="L322" s="153">
        <v>0</v>
      </c>
      <c r="M322" s="153">
        <v>937.65</v>
      </c>
      <c r="N322" s="153">
        <v>15963.65</v>
      </c>
      <c r="O322" s="152"/>
      <c r="P322" s="157">
        <v>4</v>
      </c>
      <c r="Q322" s="157">
        <v>0</v>
      </c>
      <c r="R322" s="155">
        <v>60104</v>
      </c>
      <c r="S322" s="155">
        <v>0</v>
      </c>
      <c r="T322" s="155">
        <v>0</v>
      </c>
      <c r="U322" s="155">
        <v>3752</v>
      </c>
      <c r="V322" s="112">
        <v>63856</v>
      </c>
      <c r="W322" s="156"/>
      <c r="X322" s="157">
        <v>0</v>
      </c>
      <c r="Y322" s="178">
        <v>0.09</v>
      </c>
      <c r="Z322" s="178">
        <v>1.2381430581459288E-2</v>
      </c>
      <c r="AA322" s="155">
        <v>0</v>
      </c>
      <c r="AB322" s="158"/>
      <c r="AC322" s="157">
        <v>0</v>
      </c>
      <c r="AD322" s="157">
        <v>0</v>
      </c>
      <c r="AE322" s="155">
        <v>0</v>
      </c>
      <c r="AF322" s="157">
        <v>0</v>
      </c>
      <c r="AG322" s="155">
        <v>0</v>
      </c>
      <c r="AH322" s="159"/>
    </row>
    <row r="323" spans="1:34" ht="12.6" customHeight="1" x14ac:dyDescent="0.25">
      <c r="A323" s="104">
        <v>446</v>
      </c>
      <c r="B323" s="102">
        <v>446099212</v>
      </c>
      <c r="C323" s="103" t="s">
        <v>513</v>
      </c>
      <c r="D323" s="104">
        <v>99</v>
      </c>
      <c r="E323" s="103" t="s">
        <v>131</v>
      </c>
      <c r="F323" s="104">
        <v>212</v>
      </c>
      <c r="G323" s="103" t="s">
        <v>244</v>
      </c>
      <c r="H323" s="179">
        <v>136</v>
      </c>
      <c r="I323" s="152"/>
      <c r="J323" s="153">
        <v>10593</v>
      </c>
      <c r="K323" s="153">
        <v>2649</v>
      </c>
      <c r="L323" s="153">
        <v>0</v>
      </c>
      <c r="M323" s="153">
        <v>937.65</v>
      </c>
      <c r="N323" s="153">
        <v>14179.65</v>
      </c>
      <c r="O323" s="152"/>
      <c r="P323" s="157">
        <v>136</v>
      </c>
      <c r="Q323" s="157">
        <v>0</v>
      </c>
      <c r="R323" s="155">
        <v>1800912</v>
      </c>
      <c r="S323" s="155">
        <v>0</v>
      </c>
      <c r="T323" s="155">
        <v>0</v>
      </c>
      <c r="U323" s="155">
        <v>127568</v>
      </c>
      <c r="V323" s="112">
        <v>1928480</v>
      </c>
      <c r="W323" s="156"/>
      <c r="X323" s="157">
        <v>0</v>
      </c>
      <c r="Y323" s="178">
        <v>0.09</v>
      </c>
      <c r="Z323" s="178">
        <v>3.2923857290358322E-2</v>
      </c>
      <c r="AA323" s="155">
        <v>0</v>
      </c>
      <c r="AB323" s="158"/>
      <c r="AC323" s="157">
        <v>0</v>
      </c>
      <c r="AD323" s="157">
        <v>0</v>
      </c>
      <c r="AE323" s="155">
        <v>0</v>
      </c>
      <c r="AF323" s="157">
        <v>0</v>
      </c>
      <c r="AG323" s="155">
        <v>0</v>
      </c>
      <c r="AH323" s="159"/>
    </row>
    <row r="324" spans="1:34" ht="12.6" customHeight="1" x14ac:dyDescent="0.25">
      <c r="A324" s="104">
        <v>446</v>
      </c>
      <c r="B324" s="102">
        <v>446099218</v>
      </c>
      <c r="C324" s="103" t="s">
        <v>513</v>
      </c>
      <c r="D324" s="104">
        <v>99</v>
      </c>
      <c r="E324" s="103" t="s">
        <v>131</v>
      </c>
      <c r="F324" s="104">
        <v>218</v>
      </c>
      <c r="G324" s="103" t="s">
        <v>250</v>
      </c>
      <c r="H324" s="179">
        <v>87</v>
      </c>
      <c r="I324" s="152"/>
      <c r="J324" s="153">
        <v>10374</v>
      </c>
      <c r="K324" s="153">
        <v>3712</v>
      </c>
      <c r="L324" s="153">
        <v>0</v>
      </c>
      <c r="M324" s="153">
        <v>937.65</v>
      </c>
      <c r="N324" s="153">
        <v>15023.65</v>
      </c>
      <c r="O324" s="152"/>
      <c r="P324" s="157">
        <v>87</v>
      </c>
      <c r="Q324" s="157">
        <v>0</v>
      </c>
      <c r="R324" s="155">
        <v>1225482</v>
      </c>
      <c r="S324" s="155">
        <v>0</v>
      </c>
      <c r="T324" s="155">
        <v>0</v>
      </c>
      <c r="U324" s="155">
        <v>81606</v>
      </c>
      <c r="V324" s="112">
        <v>1307088</v>
      </c>
      <c r="W324" s="156"/>
      <c r="X324" s="157">
        <v>0</v>
      </c>
      <c r="Y324" s="178">
        <v>0.09</v>
      </c>
      <c r="Z324" s="178">
        <v>3.6023247023082579E-2</v>
      </c>
      <c r="AA324" s="155">
        <v>0</v>
      </c>
      <c r="AB324" s="158"/>
      <c r="AC324" s="157">
        <v>0</v>
      </c>
      <c r="AD324" s="157">
        <v>0</v>
      </c>
      <c r="AE324" s="155">
        <v>0</v>
      </c>
      <c r="AF324" s="157">
        <v>0</v>
      </c>
      <c r="AG324" s="155">
        <v>0</v>
      </c>
      <c r="AH324" s="159"/>
    </row>
    <row r="325" spans="1:34" ht="12.6" customHeight="1" x14ac:dyDescent="0.25">
      <c r="A325" s="104">
        <v>446</v>
      </c>
      <c r="B325" s="102">
        <v>446099220</v>
      </c>
      <c r="C325" s="103" t="s">
        <v>513</v>
      </c>
      <c r="D325" s="104">
        <v>99</v>
      </c>
      <c r="E325" s="103" t="s">
        <v>131</v>
      </c>
      <c r="F325" s="104">
        <v>220</v>
      </c>
      <c r="G325" s="103" t="s">
        <v>252</v>
      </c>
      <c r="H325" s="179">
        <v>31</v>
      </c>
      <c r="I325" s="152"/>
      <c r="J325" s="153">
        <v>11295</v>
      </c>
      <c r="K325" s="153">
        <v>4843</v>
      </c>
      <c r="L325" s="153">
        <v>0</v>
      </c>
      <c r="M325" s="153">
        <v>937.65</v>
      </c>
      <c r="N325" s="153">
        <v>17075.650000000001</v>
      </c>
      <c r="O325" s="152"/>
      <c r="P325" s="157">
        <v>31</v>
      </c>
      <c r="Q325" s="157">
        <v>0</v>
      </c>
      <c r="R325" s="155">
        <v>500278</v>
      </c>
      <c r="S325" s="155">
        <v>0</v>
      </c>
      <c r="T325" s="155">
        <v>0</v>
      </c>
      <c r="U325" s="155">
        <v>29078</v>
      </c>
      <c r="V325" s="112">
        <v>529356</v>
      </c>
      <c r="W325" s="156"/>
      <c r="X325" s="157">
        <v>0</v>
      </c>
      <c r="Y325" s="178">
        <v>0.09</v>
      </c>
      <c r="Z325" s="178">
        <v>1.5441237271386972E-2</v>
      </c>
      <c r="AA325" s="155">
        <v>0</v>
      </c>
      <c r="AB325" s="158"/>
      <c r="AC325" s="157">
        <v>0</v>
      </c>
      <c r="AD325" s="157">
        <v>0</v>
      </c>
      <c r="AE325" s="155">
        <v>0</v>
      </c>
      <c r="AF325" s="157">
        <v>0</v>
      </c>
      <c r="AG325" s="155">
        <v>0</v>
      </c>
      <c r="AH325" s="159"/>
    </row>
    <row r="326" spans="1:34" ht="12.6" customHeight="1" x14ac:dyDescent="0.25">
      <c r="A326" s="104">
        <v>446</v>
      </c>
      <c r="B326" s="102">
        <v>446099238</v>
      </c>
      <c r="C326" s="103" t="s">
        <v>513</v>
      </c>
      <c r="D326" s="104">
        <v>99</v>
      </c>
      <c r="E326" s="103" t="s">
        <v>131</v>
      </c>
      <c r="F326" s="104">
        <v>238</v>
      </c>
      <c r="G326" s="103" t="s">
        <v>270</v>
      </c>
      <c r="H326" s="179">
        <v>23</v>
      </c>
      <c r="I326" s="152"/>
      <c r="J326" s="153">
        <v>10294</v>
      </c>
      <c r="K326" s="153">
        <v>5928</v>
      </c>
      <c r="L326" s="153">
        <v>0</v>
      </c>
      <c r="M326" s="153">
        <v>937.65</v>
      </c>
      <c r="N326" s="153">
        <v>17159.650000000001</v>
      </c>
      <c r="O326" s="152"/>
      <c r="P326" s="157">
        <v>23</v>
      </c>
      <c r="Q326" s="157">
        <v>0</v>
      </c>
      <c r="R326" s="155">
        <v>373106</v>
      </c>
      <c r="S326" s="155">
        <v>0</v>
      </c>
      <c r="T326" s="155">
        <v>0</v>
      </c>
      <c r="U326" s="155">
        <v>21574</v>
      </c>
      <c r="V326" s="112">
        <v>394680</v>
      </c>
      <c r="W326" s="156"/>
      <c r="X326" s="157">
        <v>0</v>
      </c>
      <c r="Y326" s="178">
        <v>0.09</v>
      </c>
      <c r="Z326" s="178">
        <v>5.2037695987792627E-2</v>
      </c>
      <c r="AA326" s="155">
        <v>0</v>
      </c>
      <c r="AB326" s="158"/>
      <c r="AC326" s="157">
        <v>0</v>
      </c>
      <c r="AD326" s="157">
        <v>0</v>
      </c>
      <c r="AE326" s="155">
        <v>0</v>
      </c>
      <c r="AF326" s="157">
        <v>0</v>
      </c>
      <c r="AG326" s="155">
        <v>0</v>
      </c>
      <c r="AH326" s="159"/>
    </row>
    <row r="327" spans="1:34" ht="12.6" customHeight="1" x14ac:dyDescent="0.25">
      <c r="A327" s="104">
        <v>446</v>
      </c>
      <c r="B327" s="102">
        <v>446099244</v>
      </c>
      <c r="C327" s="103" t="s">
        <v>513</v>
      </c>
      <c r="D327" s="104">
        <v>99</v>
      </c>
      <c r="E327" s="103" t="s">
        <v>131</v>
      </c>
      <c r="F327" s="104">
        <v>244</v>
      </c>
      <c r="G327" s="103" t="s">
        <v>276</v>
      </c>
      <c r="H327" s="179">
        <v>30</v>
      </c>
      <c r="I327" s="152"/>
      <c r="J327" s="153">
        <v>11496</v>
      </c>
      <c r="K327" s="153">
        <v>4157</v>
      </c>
      <c r="L327" s="153">
        <v>0</v>
      </c>
      <c r="M327" s="153">
        <v>937.65</v>
      </c>
      <c r="N327" s="153">
        <v>16590.650000000001</v>
      </c>
      <c r="O327" s="152"/>
      <c r="P327" s="157">
        <v>30</v>
      </c>
      <c r="Q327" s="157">
        <v>0</v>
      </c>
      <c r="R327" s="155">
        <v>469590</v>
      </c>
      <c r="S327" s="155">
        <v>0</v>
      </c>
      <c r="T327" s="155">
        <v>0</v>
      </c>
      <c r="U327" s="155">
        <v>28140</v>
      </c>
      <c r="V327" s="112">
        <v>497730</v>
      </c>
      <c r="W327" s="156"/>
      <c r="X327" s="157">
        <v>0</v>
      </c>
      <c r="Y327" s="178">
        <v>0.09</v>
      </c>
      <c r="Z327" s="178">
        <v>0.119598061583465</v>
      </c>
      <c r="AA327" s="155">
        <v>0</v>
      </c>
      <c r="AB327" s="158"/>
      <c r="AC327" s="157">
        <v>0</v>
      </c>
      <c r="AD327" s="157">
        <v>0</v>
      </c>
      <c r="AE327" s="155">
        <v>0</v>
      </c>
      <c r="AF327" s="157">
        <v>0</v>
      </c>
      <c r="AG327" s="155">
        <v>0</v>
      </c>
      <c r="AH327" s="159"/>
    </row>
    <row r="328" spans="1:34" ht="12.6" customHeight="1" x14ac:dyDescent="0.25">
      <c r="A328" s="104">
        <v>446</v>
      </c>
      <c r="B328" s="102">
        <v>446099266</v>
      </c>
      <c r="C328" s="103" t="s">
        <v>513</v>
      </c>
      <c r="D328" s="104">
        <v>99</v>
      </c>
      <c r="E328" s="103" t="s">
        <v>131</v>
      </c>
      <c r="F328" s="104">
        <v>266</v>
      </c>
      <c r="G328" s="103" t="s">
        <v>298</v>
      </c>
      <c r="H328" s="179">
        <v>4</v>
      </c>
      <c r="I328" s="152"/>
      <c r="J328" s="153">
        <v>9455</v>
      </c>
      <c r="K328" s="153">
        <v>4355</v>
      </c>
      <c r="L328" s="153">
        <v>0</v>
      </c>
      <c r="M328" s="153">
        <v>937.65</v>
      </c>
      <c r="N328" s="153">
        <v>14747.65</v>
      </c>
      <c r="O328" s="152"/>
      <c r="P328" s="157">
        <v>4</v>
      </c>
      <c r="Q328" s="157">
        <v>0</v>
      </c>
      <c r="R328" s="155">
        <v>55240</v>
      </c>
      <c r="S328" s="155">
        <v>0</v>
      </c>
      <c r="T328" s="155">
        <v>0</v>
      </c>
      <c r="U328" s="155">
        <v>3752</v>
      </c>
      <c r="V328" s="112">
        <v>58992</v>
      </c>
      <c r="W328" s="156"/>
      <c r="X328" s="157">
        <v>0</v>
      </c>
      <c r="Y328" s="178">
        <v>0.09</v>
      </c>
      <c r="Z328" s="178">
        <v>9.9447836932622566E-4</v>
      </c>
      <c r="AA328" s="155">
        <v>0</v>
      </c>
      <c r="AB328" s="158"/>
      <c r="AC328" s="157">
        <v>0</v>
      </c>
      <c r="AD328" s="157">
        <v>0</v>
      </c>
      <c r="AE328" s="155">
        <v>0</v>
      </c>
      <c r="AF328" s="157">
        <v>0</v>
      </c>
      <c r="AG328" s="155">
        <v>0</v>
      </c>
      <c r="AH328" s="159"/>
    </row>
    <row r="329" spans="1:34" ht="12.6" customHeight="1" x14ac:dyDescent="0.25">
      <c r="A329" s="104">
        <v>446</v>
      </c>
      <c r="B329" s="102">
        <v>446099285</v>
      </c>
      <c r="C329" s="103" t="s">
        <v>513</v>
      </c>
      <c r="D329" s="104">
        <v>99</v>
      </c>
      <c r="E329" s="103" t="s">
        <v>131</v>
      </c>
      <c r="F329" s="104">
        <v>285</v>
      </c>
      <c r="G329" s="103" t="s">
        <v>317</v>
      </c>
      <c r="H329" s="179">
        <v>114</v>
      </c>
      <c r="I329" s="152"/>
      <c r="J329" s="153">
        <v>10778</v>
      </c>
      <c r="K329" s="153">
        <v>3057</v>
      </c>
      <c r="L329" s="153">
        <v>0</v>
      </c>
      <c r="M329" s="153">
        <v>937.65</v>
      </c>
      <c r="N329" s="153">
        <v>14772.65</v>
      </c>
      <c r="O329" s="152"/>
      <c r="P329" s="157">
        <v>114</v>
      </c>
      <c r="Q329" s="157">
        <v>0</v>
      </c>
      <c r="R329" s="155">
        <v>1577190</v>
      </c>
      <c r="S329" s="155">
        <v>0</v>
      </c>
      <c r="T329" s="155">
        <v>0</v>
      </c>
      <c r="U329" s="155">
        <v>106932</v>
      </c>
      <c r="V329" s="112">
        <v>1684122</v>
      </c>
      <c r="W329" s="156"/>
      <c r="X329" s="157">
        <v>0</v>
      </c>
      <c r="Y329" s="178">
        <v>0.09</v>
      </c>
      <c r="Z329" s="178">
        <v>3.7068416528484464E-2</v>
      </c>
      <c r="AA329" s="155">
        <v>0</v>
      </c>
      <c r="AB329" s="158"/>
      <c r="AC329" s="157">
        <v>0</v>
      </c>
      <c r="AD329" s="157">
        <v>0</v>
      </c>
      <c r="AE329" s="155">
        <v>0</v>
      </c>
      <c r="AF329" s="157">
        <v>0</v>
      </c>
      <c r="AG329" s="155">
        <v>0</v>
      </c>
      <c r="AH329" s="159"/>
    </row>
    <row r="330" spans="1:34" ht="12.6" customHeight="1" x14ac:dyDescent="0.25">
      <c r="A330" s="104">
        <v>446</v>
      </c>
      <c r="B330" s="102">
        <v>446099293</v>
      </c>
      <c r="C330" s="103" t="s">
        <v>513</v>
      </c>
      <c r="D330" s="104">
        <v>99</v>
      </c>
      <c r="E330" s="103" t="s">
        <v>131</v>
      </c>
      <c r="F330" s="104">
        <v>293</v>
      </c>
      <c r="G330" s="103" t="s">
        <v>325</v>
      </c>
      <c r="H330" s="179">
        <v>17</v>
      </c>
      <c r="I330" s="152"/>
      <c r="J330" s="153">
        <v>12057</v>
      </c>
      <c r="K330" s="153">
        <v>726</v>
      </c>
      <c r="L330" s="153">
        <v>0</v>
      </c>
      <c r="M330" s="153">
        <v>937.65</v>
      </c>
      <c r="N330" s="153">
        <v>13720.65</v>
      </c>
      <c r="O330" s="152"/>
      <c r="P330" s="157">
        <v>17</v>
      </c>
      <c r="Q330" s="157">
        <v>0</v>
      </c>
      <c r="R330" s="155">
        <v>217311</v>
      </c>
      <c r="S330" s="155">
        <v>0</v>
      </c>
      <c r="T330" s="155">
        <v>0</v>
      </c>
      <c r="U330" s="155">
        <v>15946</v>
      </c>
      <c r="V330" s="112">
        <v>233257</v>
      </c>
      <c r="W330" s="156"/>
      <c r="X330" s="157">
        <v>0</v>
      </c>
      <c r="Y330" s="178">
        <v>0.09</v>
      </c>
      <c r="Z330" s="178">
        <v>7.9585403832054952E-3</v>
      </c>
      <c r="AA330" s="155">
        <v>0</v>
      </c>
      <c r="AB330" s="158"/>
      <c r="AC330" s="157">
        <v>0</v>
      </c>
      <c r="AD330" s="157">
        <v>0</v>
      </c>
      <c r="AE330" s="155">
        <v>0</v>
      </c>
      <c r="AF330" s="157">
        <v>0</v>
      </c>
      <c r="AG330" s="155">
        <v>0</v>
      </c>
      <c r="AH330" s="159"/>
    </row>
    <row r="331" spans="1:34" ht="12.6" customHeight="1" x14ac:dyDescent="0.25">
      <c r="A331" s="104">
        <v>446</v>
      </c>
      <c r="B331" s="102">
        <v>446099307</v>
      </c>
      <c r="C331" s="103" t="s">
        <v>513</v>
      </c>
      <c r="D331" s="104">
        <v>99</v>
      </c>
      <c r="E331" s="103" t="s">
        <v>131</v>
      </c>
      <c r="F331" s="104">
        <v>307</v>
      </c>
      <c r="G331" s="103" t="s">
        <v>339</v>
      </c>
      <c r="H331" s="179">
        <v>31</v>
      </c>
      <c r="I331" s="152"/>
      <c r="J331" s="153">
        <v>11111</v>
      </c>
      <c r="K331" s="153">
        <v>4675</v>
      </c>
      <c r="L331" s="153">
        <v>0</v>
      </c>
      <c r="M331" s="153">
        <v>937.65</v>
      </c>
      <c r="N331" s="153">
        <v>16723.650000000001</v>
      </c>
      <c r="O331" s="152"/>
      <c r="P331" s="157">
        <v>31</v>
      </c>
      <c r="Q331" s="157">
        <v>0</v>
      </c>
      <c r="R331" s="155">
        <v>489366</v>
      </c>
      <c r="S331" s="155">
        <v>0</v>
      </c>
      <c r="T331" s="155">
        <v>0</v>
      </c>
      <c r="U331" s="155">
        <v>29078</v>
      </c>
      <c r="V331" s="112">
        <v>518444</v>
      </c>
      <c r="W331" s="156"/>
      <c r="X331" s="157">
        <v>0</v>
      </c>
      <c r="Y331" s="178">
        <v>0.09</v>
      </c>
      <c r="Z331" s="178">
        <v>1.1612312634068969E-2</v>
      </c>
      <c r="AA331" s="155">
        <v>0</v>
      </c>
      <c r="AB331" s="158"/>
      <c r="AC331" s="157">
        <v>0</v>
      </c>
      <c r="AD331" s="157">
        <v>0</v>
      </c>
      <c r="AE331" s="155">
        <v>0</v>
      </c>
      <c r="AF331" s="157">
        <v>0</v>
      </c>
      <c r="AG331" s="155">
        <v>0</v>
      </c>
      <c r="AH331" s="159"/>
    </row>
    <row r="332" spans="1:34" ht="12.6" customHeight="1" x14ac:dyDescent="0.25">
      <c r="A332" s="104">
        <v>446</v>
      </c>
      <c r="B332" s="102">
        <v>446099310</v>
      </c>
      <c r="C332" s="103" t="s">
        <v>513</v>
      </c>
      <c r="D332" s="104">
        <v>99</v>
      </c>
      <c r="E332" s="103" t="s">
        <v>131</v>
      </c>
      <c r="F332" s="104">
        <v>310</v>
      </c>
      <c r="G332" s="103" t="s">
        <v>342</v>
      </c>
      <c r="H332" s="179">
        <v>1</v>
      </c>
      <c r="I332" s="152"/>
      <c r="J332" s="153">
        <v>12431.735429666463</v>
      </c>
      <c r="K332" s="153">
        <v>1303</v>
      </c>
      <c r="L332" s="153">
        <v>0</v>
      </c>
      <c r="M332" s="153">
        <v>937.65</v>
      </c>
      <c r="N332" s="153">
        <v>14672.385429666463</v>
      </c>
      <c r="O332" s="152"/>
      <c r="P332" s="157">
        <v>1</v>
      </c>
      <c r="Q332" s="157">
        <v>0</v>
      </c>
      <c r="R332" s="155">
        <v>13735</v>
      </c>
      <c r="S332" s="155">
        <v>0</v>
      </c>
      <c r="T332" s="155">
        <v>0</v>
      </c>
      <c r="U332" s="155">
        <v>938</v>
      </c>
      <c r="V332" s="112">
        <v>14673</v>
      </c>
      <c r="W332" s="156"/>
      <c r="X332" s="157">
        <v>0</v>
      </c>
      <c r="Y332" s="178">
        <v>0.09</v>
      </c>
      <c r="Z332" s="178">
        <v>3.5758464761969935E-2</v>
      </c>
      <c r="AA332" s="155">
        <v>0</v>
      </c>
      <c r="AB332" s="158"/>
      <c r="AC332" s="157">
        <v>0</v>
      </c>
      <c r="AD332" s="157">
        <v>0</v>
      </c>
      <c r="AE332" s="155">
        <v>0</v>
      </c>
      <c r="AF332" s="157">
        <v>0</v>
      </c>
      <c r="AG332" s="155">
        <v>0</v>
      </c>
      <c r="AH332" s="159"/>
    </row>
    <row r="333" spans="1:34" ht="12.6" customHeight="1" x14ac:dyDescent="0.25">
      <c r="A333" s="104">
        <v>446</v>
      </c>
      <c r="B333" s="102">
        <v>446099323</v>
      </c>
      <c r="C333" s="103" t="s">
        <v>513</v>
      </c>
      <c r="D333" s="104">
        <v>99</v>
      </c>
      <c r="E333" s="103" t="s">
        <v>131</v>
      </c>
      <c r="F333" s="104">
        <v>323</v>
      </c>
      <c r="G333" s="103" t="s">
        <v>355</v>
      </c>
      <c r="H333" s="179">
        <v>3</v>
      </c>
      <c r="I333" s="152"/>
      <c r="J333" s="153">
        <v>10819</v>
      </c>
      <c r="K333" s="153">
        <v>3445</v>
      </c>
      <c r="L333" s="153">
        <v>0</v>
      </c>
      <c r="M333" s="153">
        <v>937.65</v>
      </c>
      <c r="N333" s="153">
        <v>15201.65</v>
      </c>
      <c r="O333" s="152"/>
      <c r="P333" s="157">
        <v>3</v>
      </c>
      <c r="Q333" s="157">
        <v>0</v>
      </c>
      <c r="R333" s="155">
        <v>42792</v>
      </c>
      <c r="S333" s="155">
        <v>0</v>
      </c>
      <c r="T333" s="155">
        <v>0</v>
      </c>
      <c r="U333" s="155">
        <v>2814</v>
      </c>
      <c r="V333" s="112">
        <v>45606</v>
      </c>
      <c r="W333" s="156"/>
      <c r="X333" s="157">
        <v>0</v>
      </c>
      <c r="Y333" s="178">
        <v>0.09</v>
      </c>
      <c r="Z333" s="178">
        <v>2.7407889274131902E-3</v>
      </c>
      <c r="AA333" s="155">
        <v>0</v>
      </c>
      <c r="AB333" s="158"/>
      <c r="AC333" s="157">
        <v>0</v>
      </c>
      <c r="AD333" s="157">
        <v>0</v>
      </c>
      <c r="AE333" s="155">
        <v>0</v>
      </c>
      <c r="AF333" s="157">
        <v>0</v>
      </c>
      <c r="AG333" s="155">
        <v>0</v>
      </c>
      <c r="AH333" s="159"/>
    </row>
    <row r="334" spans="1:34" ht="12.6" customHeight="1" x14ac:dyDescent="0.25">
      <c r="A334" s="104">
        <v>446</v>
      </c>
      <c r="B334" s="102">
        <v>446099336</v>
      </c>
      <c r="C334" s="103" t="s">
        <v>513</v>
      </c>
      <c r="D334" s="104">
        <v>99</v>
      </c>
      <c r="E334" s="103" t="s">
        <v>131</v>
      </c>
      <c r="F334" s="104">
        <v>336</v>
      </c>
      <c r="G334" s="103" t="s">
        <v>368</v>
      </c>
      <c r="H334" s="179">
        <v>3</v>
      </c>
      <c r="I334" s="152"/>
      <c r="J334" s="153">
        <v>14159</v>
      </c>
      <c r="K334" s="153">
        <v>3742</v>
      </c>
      <c r="L334" s="153">
        <v>0</v>
      </c>
      <c r="M334" s="153">
        <v>937.65</v>
      </c>
      <c r="N334" s="153">
        <v>18838.650000000001</v>
      </c>
      <c r="O334" s="152"/>
      <c r="P334" s="157">
        <v>3</v>
      </c>
      <c r="Q334" s="157">
        <v>0</v>
      </c>
      <c r="R334" s="155">
        <v>53703</v>
      </c>
      <c r="S334" s="155">
        <v>0</v>
      </c>
      <c r="T334" s="155">
        <v>0</v>
      </c>
      <c r="U334" s="155">
        <v>2814</v>
      </c>
      <c r="V334" s="112">
        <v>56517</v>
      </c>
      <c r="W334" s="156"/>
      <c r="X334" s="157">
        <v>0</v>
      </c>
      <c r="Y334" s="178">
        <v>0.09</v>
      </c>
      <c r="Z334" s="178">
        <v>4.2556047363643684E-2</v>
      </c>
      <c r="AA334" s="155">
        <v>0</v>
      </c>
      <c r="AB334" s="158"/>
      <c r="AC334" s="157">
        <v>0</v>
      </c>
      <c r="AD334" s="157">
        <v>0</v>
      </c>
      <c r="AE334" s="155">
        <v>0</v>
      </c>
      <c r="AF334" s="157">
        <v>0</v>
      </c>
      <c r="AG334" s="155">
        <v>0</v>
      </c>
      <c r="AH334" s="159"/>
    </row>
    <row r="335" spans="1:34" ht="12.6" customHeight="1" x14ac:dyDescent="0.25">
      <c r="A335" s="104">
        <v>446</v>
      </c>
      <c r="B335" s="102">
        <v>446099350</v>
      </c>
      <c r="C335" s="103" t="s">
        <v>513</v>
      </c>
      <c r="D335" s="104">
        <v>99</v>
      </c>
      <c r="E335" s="103" t="s">
        <v>131</v>
      </c>
      <c r="F335" s="104">
        <v>350</v>
      </c>
      <c r="G335" s="103" t="s">
        <v>382</v>
      </c>
      <c r="H335" s="179">
        <v>6</v>
      </c>
      <c r="I335" s="152"/>
      <c r="J335" s="153">
        <v>11414</v>
      </c>
      <c r="K335" s="153">
        <v>7050</v>
      </c>
      <c r="L335" s="153">
        <v>0</v>
      </c>
      <c r="M335" s="153">
        <v>937.65</v>
      </c>
      <c r="N335" s="153">
        <v>19401.650000000001</v>
      </c>
      <c r="O335" s="152"/>
      <c r="P335" s="157">
        <v>6</v>
      </c>
      <c r="Q335" s="157">
        <v>0</v>
      </c>
      <c r="R335" s="155">
        <v>110784</v>
      </c>
      <c r="S335" s="155">
        <v>0</v>
      </c>
      <c r="T335" s="155">
        <v>0</v>
      </c>
      <c r="U335" s="155">
        <v>5628</v>
      </c>
      <c r="V335" s="112">
        <v>116412</v>
      </c>
      <c r="W335" s="156"/>
      <c r="X335" s="157">
        <v>0</v>
      </c>
      <c r="Y335" s="178">
        <v>0.09</v>
      </c>
      <c r="Z335" s="178">
        <v>4.5869708498401419E-2</v>
      </c>
      <c r="AA335" s="155">
        <v>0</v>
      </c>
      <c r="AB335" s="158"/>
      <c r="AC335" s="157">
        <v>0</v>
      </c>
      <c r="AD335" s="157">
        <v>0</v>
      </c>
      <c r="AE335" s="155">
        <v>0</v>
      </c>
      <c r="AF335" s="157">
        <v>0</v>
      </c>
      <c r="AG335" s="155">
        <v>0</v>
      </c>
      <c r="AH335" s="159"/>
    </row>
    <row r="336" spans="1:34" ht="12.6" customHeight="1" x14ac:dyDescent="0.25">
      <c r="A336" s="104">
        <v>446</v>
      </c>
      <c r="B336" s="102">
        <v>446099625</v>
      </c>
      <c r="C336" s="103" t="s">
        <v>513</v>
      </c>
      <c r="D336" s="104">
        <v>99</v>
      </c>
      <c r="E336" s="103" t="s">
        <v>131</v>
      </c>
      <c r="F336" s="104">
        <v>625</v>
      </c>
      <c r="G336" s="103" t="s">
        <v>395</v>
      </c>
      <c r="H336" s="179">
        <v>18</v>
      </c>
      <c r="I336" s="152"/>
      <c r="J336" s="153">
        <v>13684</v>
      </c>
      <c r="K336" s="153">
        <v>1978</v>
      </c>
      <c r="L336" s="153">
        <v>0</v>
      </c>
      <c r="M336" s="153">
        <v>937.65</v>
      </c>
      <c r="N336" s="153">
        <v>16599.650000000001</v>
      </c>
      <c r="O336" s="152"/>
      <c r="P336" s="157">
        <v>18</v>
      </c>
      <c r="Q336" s="157">
        <v>0</v>
      </c>
      <c r="R336" s="155">
        <v>281916</v>
      </c>
      <c r="S336" s="155">
        <v>0</v>
      </c>
      <c r="T336" s="155">
        <v>0</v>
      </c>
      <c r="U336" s="155">
        <v>16884</v>
      </c>
      <c r="V336" s="112">
        <v>298800</v>
      </c>
      <c r="W336" s="156"/>
      <c r="X336" s="157">
        <v>0</v>
      </c>
      <c r="Y336" s="178">
        <v>0.09</v>
      </c>
      <c r="Z336" s="178">
        <v>5.745617253681853E-3</v>
      </c>
      <c r="AA336" s="155">
        <v>0</v>
      </c>
      <c r="AB336" s="158"/>
      <c r="AC336" s="157">
        <v>0</v>
      </c>
      <c r="AD336" s="157">
        <v>0</v>
      </c>
      <c r="AE336" s="155">
        <v>0</v>
      </c>
      <c r="AF336" s="157">
        <v>0</v>
      </c>
      <c r="AG336" s="155">
        <v>0</v>
      </c>
      <c r="AH336" s="159"/>
    </row>
    <row r="337" spans="1:34" ht="12.6" customHeight="1" x14ac:dyDescent="0.25">
      <c r="A337" s="104">
        <v>446</v>
      </c>
      <c r="B337" s="102">
        <v>446099650</v>
      </c>
      <c r="C337" s="103" t="s">
        <v>513</v>
      </c>
      <c r="D337" s="104">
        <v>99</v>
      </c>
      <c r="E337" s="103" t="s">
        <v>131</v>
      </c>
      <c r="F337" s="104">
        <v>650</v>
      </c>
      <c r="G337" s="103" t="s">
        <v>400</v>
      </c>
      <c r="H337" s="179">
        <v>1</v>
      </c>
      <c r="I337" s="152"/>
      <c r="J337" s="153">
        <v>11932</v>
      </c>
      <c r="K337" s="153">
        <v>3748</v>
      </c>
      <c r="L337" s="153">
        <v>0</v>
      </c>
      <c r="M337" s="153">
        <v>937.65</v>
      </c>
      <c r="N337" s="153">
        <v>16617.650000000001</v>
      </c>
      <c r="O337" s="152"/>
      <c r="P337" s="157">
        <v>1</v>
      </c>
      <c r="Q337" s="157">
        <v>0</v>
      </c>
      <c r="R337" s="155">
        <v>15680</v>
      </c>
      <c r="S337" s="155">
        <v>0</v>
      </c>
      <c r="T337" s="155">
        <v>0</v>
      </c>
      <c r="U337" s="155">
        <v>938</v>
      </c>
      <c r="V337" s="112">
        <v>16618</v>
      </c>
      <c r="W337" s="156"/>
      <c r="X337" s="157">
        <v>0</v>
      </c>
      <c r="Y337" s="178">
        <v>0.09</v>
      </c>
      <c r="Z337" s="178">
        <v>2.6277933340063198E-3</v>
      </c>
      <c r="AA337" s="155">
        <v>0</v>
      </c>
      <c r="AB337" s="158"/>
      <c r="AC337" s="157">
        <v>0</v>
      </c>
      <c r="AD337" s="157">
        <v>0</v>
      </c>
      <c r="AE337" s="155">
        <v>0</v>
      </c>
      <c r="AF337" s="157">
        <v>0</v>
      </c>
      <c r="AG337" s="155">
        <v>0</v>
      </c>
      <c r="AH337" s="159"/>
    </row>
    <row r="338" spans="1:34" ht="12.6" customHeight="1" x14ac:dyDescent="0.25">
      <c r="A338" s="104">
        <v>446</v>
      </c>
      <c r="B338" s="102">
        <v>446099690</v>
      </c>
      <c r="C338" s="103" t="s">
        <v>513</v>
      </c>
      <c r="D338" s="104">
        <v>99</v>
      </c>
      <c r="E338" s="103" t="s">
        <v>131</v>
      </c>
      <c r="F338" s="104">
        <v>690</v>
      </c>
      <c r="G338" s="103" t="s">
        <v>414</v>
      </c>
      <c r="H338" s="179">
        <v>8</v>
      </c>
      <c r="I338" s="152"/>
      <c r="J338" s="153">
        <v>10804</v>
      </c>
      <c r="K338" s="153">
        <v>3350</v>
      </c>
      <c r="L338" s="153">
        <v>0</v>
      </c>
      <c r="M338" s="153">
        <v>937.65</v>
      </c>
      <c r="N338" s="153">
        <v>15091.65</v>
      </c>
      <c r="O338" s="152"/>
      <c r="P338" s="157">
        <v>8</v>
      </c>
      <c r="Q338" s="157">
        <v>0</v>
      </c>
      <c r="R338" s="155">
        <v>113232</v>
      </c>
      <c r="S338" s="155">
        <v>0</v>
      </c>
      <c r="T338" s="155">
        <v>0</v>
      </c>
      <c r="U338" s="155">
        <v>7504</v>
      </c>
      <c r="V338" s="112">
        <v>120736</v>
      </c>
      <c r="W338" s="156"/>
      <c r="X338" s="157">
        <v>0</v>
      </c>
      <c r="Y338" s="178">
        <v>0.09</v>
      </c>
      <c r="Z338" s="178">
        <v>6.2229914554420597E-3</v>
      </c>
      <c r="AA338" s="155">
        <v>0</v>
      </c>
      <c r="AB338" s="158"/>
      <c r="AC338" s="157">
        <v>0</v>
      </c>
      <c r="AD338" s="157">
        <v>0</v>
      </c>
      <c r="AE338" s="155">
        <v>0</v>
      </c>
      <c r="AF338" s="157">
        <v>0</v>
      </c>
      <c r="AG338" s="155">
        <v>0</v>
      </c>
      <c r="AH338" s="159"/>
    </row>
    <row r="339" spans="1:34" ht="12.6" customHeight="1" x14ac:dyDescent="0.25">
      <c r="A339" s="104">
        <v>447</v>
      </c>
      <c r="B339" s="102">
        <v>447101025</v>
      </c>
      <c r="C339" s="103" t="s">
        <v>514</v>
      </c>
      <c r="D339" s="104">
        <v>101</v>
      </c>
      <c r="E339" s="103" t="s">
        <v>133</v>
      </c>
      <c r="F339" s="104">
        <v>25</v>
      </c>
      <c r="G339" s="103" t="s">
        <v>57</v>
      </c>
      <c r="H339" s="179">
        <v>113</v>
      </c>
      <c r="I339" s="152"/>
      <c r="J339" s="153">
        <v>10401</v>
      </c>
      <c r="K339" s="153">
        <v>4100</v>
      </c>
      <c r="L339" s="153">
        <v>0</v>
      </c>
      <c r="M339" s="153">
        <v>937.65</v>
      </c>
      <c r="N339" s="153">
        <v>15438.65</v>
      </c>
      <c r="O339" s="152"/>
      <c r="P339" s="157">
        <v>113</v>
      </c>
      <c r="Q339" s="157">
        <v>0</v>
      </c>
      <c r="R339" s="155">
        <v>1638613</v>
      </c>
      <c r="S339" s="155">
        <v>0</v>
      </c>
      <c r="T339" s="155">
        <v>0</v>
      </c>
      <c r="U339" s="155">
        <v>105994</v>
      </c>
      <c r="V339" s="112">
        <v>1744607</v>
      </c>
      <c r="W339" s="156"/>
      <c r="X339" s="157">
        <v>0</v>
      </c>
      <c r="Y339" s="178">
        <v>0.09</v>
      </c>
      <c r="Z339" s="178">
        <v>4.9013959064279342E-2</v>
      </c>
      <c r="AA339" s="155">
        <v>0</v>
      </c>
      <c r="AB339" s="158"/>
      <c r="AC339" s="157">
        <v>0</v>
      </c>
      <c r="AD339" s="157">
        <v>0</v>
      </c>
      <c r="AE339" s="155">
        <v>0</v>
      </c>
      <c r="AF339" s="157">
        <v>0</v>
      </c>
      <c r="AG339" s="155">
        <v>0</v>
      </c>
      <c r="AH339" s="159"/>
    </row>
    <row r="340" spans="1:34" ht="12.6" customHeight="1" x14ac:dyDescent="0.25">
      <c r="A340" s="104">
        <v>447</v>
      </c>
      <c r="B340" s="102">
        <v>447101100</v>
      </c>
      <c r="C340" s="103" t="s">
        <v>514</v>
      </c>
      <c r="D340" s="104">
        <v>101</v>
      </c>
      <c r="E340" s="103" t="s">
        <v>133</v>
      </c>
      <c r="F340" s="104">
        <v>100</v>
      </c>
      <c r="G340" s="103" t="s">
        <v>132</v>
      </c>
      <c r="H340" s="179">
        <v>1</v>
      </c>
      <c r="I340" s="152"/>
      <c r="J340" s="153">
        <v>12221.43885767517</v>
      </c>
      <c r="K340" s="153">
        <v>5038</v>
      </c>
      <c r="L340" s="153">
        <v>0</v>
      </c>
      <c r="M340" s="153">
        <v>937.65</v>
      </c>
      <c r="N340" s="153">
        <v>18197.088857675171</v>
      </c>
      <c r="O340" s="152"/>
      <c r="P340" s="157">
        <v>1</v>
      </c>
      <c r="Q340" s="157">
        <v>0</v>
      </c>
      <c r="R340" s="155">
        <v>17259</v>
      </c>
      <c r="S340" s="155">
        <v>0</v>
      </c>
      <c r="T340" s="155">
        <v>0</v>
      </c>
      <c r="U340" s="155">
        <v>938</v>
      </c>
      <c r="V340" s="112">
        <v>18197</v>
      </c>
      <c r="W340" s="156"/>
      <c r="X340" s="157">
        <v>0</v>
      </c>
      <c r="Y340" s="178">
        <v>0.09</v>
      </c>
      <c r="Z340" s="178">
        <v>3.2271768824107858E-2</v>
      </c>
      <c r="AA340" s="155">
        <v>0</v>
      </c>
      <c r="AB340" s="158"/>
      <c r="AC340" s="157">
        <v>0</v>
      </c>
      <c r="AD340" s="157">
        <v>0</v>
      </c>
      <c r="AE340" s="155">
        <v>0</v>
      </c>
      <c r="AF340" s="157">
        <v>0</v>
      </c>
      <c r="AG340" s="155">
        <v>0</v>
      </c>
      <c r="AH340" s="159"/>
    </row>
    <row r="341" spans="1:34" ht="12.6" customHeight="1" x14ac:dyDescent="0.25">
      <c r="A341" s="104">
        <v>447</v>
      </c>
      <c r="B341" s="102">
        <v>447101101</v>
      </c>
      <c r="C341" s="103" t="s">
        <v>514</v>
      </c>
      <c r="D341" s="104">
        <v>101</v>
      </c>
      <c r="E341" s="103" t="s">
        <v>133</v>
      </c>
      <c r="F341" s="104">
        <v>101</v>
      </c>
      <c r="G341" s="103" t="s">
        <v>133</v>
      </c>
      <c r="H341" s="179">
        <v>370</v>
      </c>
      <c r="I341" s="152"/>
      <c r="J341" s="153">
        <v>9717</v>
      </c>
      <c r="K341" s="153">
        <v>2512</v>
      </c>
      <c r="L341" s="153">
        <v>0</v>
      </c>
      <c r="M341" s="153">
        <v>937.65</v>
      </c>
      <c r="N341" s="153">
        <v>13166.65</v>
      </c>
      <c r="O341" s="152"/>
      <c r="P341" s="157">
        <v>370</v>
      </c>
      <c r="Q341" s="157">
        <v>0</v>
      </c>
      <c r="R341" s="155">
        <v>4524730</v>
      </c>
      <c r="S341" s="155">
        <v>0</v>
      </c>
      <c r="T341" s="155">
        <v>0</v>
      </c>
      <c r="U341" s="155">
        <v>347060</v>
      </c>
      <c r="V341" s="112">
        <v>4871790</v>
      </c>
      <c r="W341" s="156"/>
      <c r="X341" s="157">
        <v>0</v>
      </c>
      <c r="Y341" s="178">
        <v>0.09</v>
      </c>
      <c r="Z341" s="178">
        <v>5.9687163211143576E-2</v>
      </c>
      <c r="AA341" s="155">
        <v>0</v>
      </c>
      <c r="AB341" s="158"/>
      <c r="AC341" s="157">
        <v>0</v>
      </c>
      <c r="AD341" s="157">
        <v>0</v>
      </c>
      <c r="AE341" s="155">
        <v>0</v>
      </c>
      <c r="AF341" s="157">
        <v>0</v>
      </c>
      <c r="AG341" s="155">
        <v>0</v>
      </c>
      <c r="AH341" s="159"/>
    </row>
    <row r="342" spans="1:34" ht="12.6" customHeight="1" x14ac:dyDescent="0.25">
      <c r="A342" s="104">
        <v>447</v>
      </c>
      <c r="B342" s="102">
        <v>447101136</v>
      </c>
      <c r="C342" s="103" t="s">
        <v>514</v>
      </c>
      <c r="D342" s="104">
        <v>101</v>
      </c>
      <c r="E342" s="103" t="s">
        <v>133</v>
      </c>
      <c r="F342" s="104">
        <v>136</v>
      </c>
      <c r="G342" s="103" t="s">
        <v>168</v>
      </c>
      <c r="H342" s="179">
        <v>5</v>
      </c>
      <c r="I342" s="152"/>
      <c r="J342" s="153">
        <v>11875</v>
      </c>
      <c r="K342" s="153">
        <v>3776</v>
      </c>
      <c r="L342" s="153">
        <v>0</v>
      </c>
      <c r="M342" s="153">
        <v>937.65</v>
      </c>
      <c r="N342" s="153">
        <v>16588.650000000001</v>
      </c>
      <c r="O342" s="152"/>
      <c r="P342" s="157">
        <v>5</v>
      </c>
      <c r="Q342" s="157">
        <v>0</v>
      </c>
      <c r="R342" s="155">
        <v>78255</v>
      </c>
      <c r="S342" s="155">
        <v>0</v>
      </c>
      <c r="T342" s="155">
        <v>0</v>
      </c>
      <c r="U342" s="155">
        <v>4690</v>
      </c>
      <c r="V342" s="112">
        <v>82945</v>
      </c>
      <c r="W342" s="156"/>
      <c r="X342" s="157">
        <v>0</v>
      </c>
      <c r="Y342" s="178">
        <v>0.09</v>
      </c>
      <c r="Z342" s="178">
        <v>7.0306336735345828E-3</v>
      </c>
      <c r="AA342" s="155">
        <v>0</v>
      </c>
      <c r="AB342" s="158"/>
      <c r="AC342" s="157">
        <v>0</v>
      </c>
      <c r="AD342" s="157">
        <v>0</v>
      </c>
      <c r="AE342" s="155">
        <v>0</v>
      </c>
      <c r="AF342" s="157">
        <v>0</v>
      </c>
      <c r="AG342" s="155">
        <v>0</v>
      </c>
      <c r="AH342" s="159"/>
    </row>
    <row r="343" spans="1:34" ht="12.6" customHeight="1" x14ac:dyDescent="0.25">
      <c r="A343" s="104">
        <v>447</v>
      </c>
      <c r="B343" s="102">
        <v>447101138</v>
      </c>
      <c r="C343" s="103" t="s">
        <v>514</v>
      </c>
      <c r="D343" s="104">
        <v>101</v>
      </c>
      <c r="E343" s="103" t="s">
        <v>133</v>
      </c>
      <c r="F343" s="104">
        <v>138</v>
      </c>
      <c r="G343" s="103" t="s">
        <v>170</v>
      </c>
      <c r="H343" s="179">
        <v>7</v>
      </c>
      <c r="I343" s="152"/>
      <c r="J343" s="153">
        <v>9362</v>
      </c>
      <c r="K343" s="153">
        <v>4891</v>
      </c>
      <c r="L343" s="153">
        <v>0</v>
      </c>
      <c r="M343" s="153">
        <v>937.65</v>
      </c>
      <c r="N343" s="153">
        <v>15190.65</v>
      </c>
      <c r="O343" s="152"/>
      <c r="P343" s="157">
        <v>7</v>
      </c>
      <c r="Q343" s="157">
        <v>0</v>
      </c>
      <c r="R343" s="155">
        <v>99771</v>
      </c>
      <c r="S343" s="155">
        <v>0</v>
      </c>
      <c r="T343" s="155">
        <v>0</v>
      </c>
      <c r="U343" s="155">
        <v>6566</v>
      </c>
      <c r="V343" s="112">
        <v>106337</v>
      </c>
      <c r="W343" s="156"/>
      <c r="X343" s="157">
        <v>0</v>
      </c>
      <c r="Y343" s="178">
        <v>0.09</v>
      </c>
      <c r="Z343" s="178">
        <v>6.5077345456476124E-3</v>
      </c>
      <c r="AA343" s="155">
        <v>0</v>
      </c>
      <c r="AB343" s="158"/>
      <c r="AC343" s="157">
        <v>0</v>
      </c>
      <c r="AD343" s="157">
        <v>0</v>
      </c>
      <c r="AE343" s="155">
        <v>0</v>
      </c>
      <c r="AF343" s="157">
        <v>0</v>
      </c>
      <c r="AG343" s="155">
        <v>0</v>
      </c>
      <c r="AH343" s="159"/>
    </row>
    <row r="344" spans="1:34" ht="12.6" customHeight="1" x14ac:dyDescent="0.25">
      <c r="A344" s="104">
        <v>447</v>
      </c>
      <c r="B344" s="102">
        <v>447101139</v>
      </c>
      <c r="C344" s="103" t="s">
        <v>514</v>
      </c>
      <c r="D344" s="104">
        <v>101</v>
      </c>
      <c r="E344" s="103" t="s">
        <v>133</v>
      </c>
      <c r="F344" s="104">
        <v>139</v>
      </c>
      <c r="G344" s="103" t="s">
        <v>171</v>
      </c>
      <c r="H344" s="179">
        <v>2</v>
      </c>
      <c r="I344" s="152"/>
      <c r="J344" s="153">
        <v>9183</v>
      </c>
      <c r="K344" s="153">
        <v>3044</v>
      </c>
      <c r="L344" s="153">
        <v>0</v>
      </c>
      <c r="M344" s="153">
        <v>937.65</v>
      </c>
      <c r="N344" s="153">
        <v>13164.65</v>
      </c>
      <c r="O344" s="152"/>
      <c r="P344" s="157">
        <v>2</v>
      </c>
      <c r="Q344" s="157">
        <v>0</v>
      </c>
      <c r="R344" s="155">
        <v>24454</v>
      </c>
      <c r="S344" s="155">
        <v>0</v>
      </c>
      <c r="T344" s="155">
        <v>0</v>
      </c>
      <c r="U344" s="155">
        <v>1876</v>
      </c>
      <c r="V344" s="112">
        <v>26330</v>
      </c>
      <c r="W344" s="156"/>
      <c r="X344" s="157">
        <v>0</v>
      </c>
      <c r="Y344" s="178">
        <v>0.09</v>
      </c>
      <c r="Z344" s="178">
        <v>3.8247410439859061E-3</v>
      </c>
      <c r="AA344" s="155">
        <v>0</v>
      </c>
      <c r="AB344" s="158"/>
      <c r="AC344" s="157">
        <v>0</v>
      </c>
      <c r="AD344" s="157">
        <v>0</v>
      </c>
      <c r="AE344" s="155">
        <v>0</v>
      </c>
      <c r="AF344" s="157">
        <v>0</v>
      </c>
      <c r="AG344" s="155">
        <v>0</v>
      </c>
      <c r="AH344" s="159"/>
    </row>
    <row r="345" spans="1:34" ht="12.6" customHeight="1" x14ac:dyDescent="0.25">
      <c r="A345" s="104">
        <v>447</v>
      </c>
      <c r="B345" s="102">
        <v>447101167</v>
      </c>
      <c r="C345" s="103" t="s">
        <v>514</v>
      </c>
      <c r="D345" s="104">
        <v>101</v>
      </c>
      <c r="E345" s="103" t="s">
        <v>133</v>
      </c>
      <c r="F345" s="104">
        <v>167</v>
      </c>
      <c r="G345" s="103" t="s">
        <v>199</v>
      </c>
      <c r="H345" s="179">
        <v>1</v>
      </c>
      <c r="I345" s="152"/>
      <c r="J345" s="153">
        <v>10955.058896859297</v>
      </c>
      <c r="K345" s="153">
        <v>4419</v>
      </c>
      <c r="L345" s="153">
        <v>0</v>
      </c>
      <c r="M345" s="153">
        <v>937.65</v>
      </c>
      <c r="N345" s="153">
        <v>16311.708896859296</v>
      </c>
      <c r="O345" s="152"/>
      <c r="P345" s="157">
        <v>1</v>
      </c>
      <c r="Q345" s="157">
        <v>0</v>
      </c>
      <c r="R345" s="155">
        <v>15374</v>
      </c>
      <c r="S345" s="155">
        <v>0</v>
      </c>
      <c r="T345" s="155">
        <v>0</v>
      </c>
      <c r="U345" s="155">
        <v>938</v>
      </c>
      <c r="V345" s="112">
        <v>16312</v>
      </c>
      <c r="W345" s="156"/>
      <c r="X345" s="157">
        <v>0</v>
      </c>
      <c r="Y345" s="178">
        <v>0.09</v>
      </c>
      <c r="Z345" s="178">
        <v>1.8552045726539904E-2</v>
      </c>
      <c r="AA345" s="155">
        <v>0</v>
      </c>
      <c r="AB345" s="158"/>
      <c r="AC345" s="157">
        <v>0</v>
      </c>
      <c r="AD345" s="157">
        <v>0</v>
      </c>
      <c r="AE345" s="155">
        <v>0</v>
      </c>
      <c r="AF345" s="157">
        <v>0</v>
      </c>
      <c r="AG345" s="155">
        <v>0</v>
      </c>
      <c r="AH345" s="159"/>
    </row>
    <row r="346" spans="1:34" ht="12.6" customHeight="1" x14ac:dyDescent="0.25">
      <c r="A346" s="104">
        <v>447</v>
      </c>
      <c r="B346" s="102">
        <v>447101177</v>
      </c>
      <c r="C346" s="103" t="s">
        <v>514</v>
      </c>
      <c r="D346" s="104">
        <v>101</v>
      </c>
      <c r="E346" s="103" t="s">
        <v>133</v>
      </c>
      <c r="F346" s="104">
        <v>177</v>
      </c>
      <c r="G346" s="103" t="s">
        <v>209</v>
      </c>
      <c r="H346" s="179">
        <v>19</v>
      </c>
      <c r="I346" s="152"/>
      <c r="J346" s="153">
        <v>9281</v>
      </c>
      <c r="K346" s="153">
        <v>3538</v>
      </c>
      <c r="L346" s="153">
        <v>0</v>
      </c>
      <c r="M346" s="153">
        <v>937.65</v>
      </c>
      <c r="N346" s="153">
        <v>13756.65</v>
      </c>
      <c r="O346" s="152"/>
      <c r="P346" s="157">
        <v>19</v>
      </c>
      <c r="Q346" s="157">
        <v>0</v>
      </c>
      <c r="R346" s="155">
        <v>243561</v>
      </c>
      <c r="S346" s="155">
        <v>0</v>
      </c>
      <c r="T346" s="155">
        <v>0</v>
      </c>
      <c r="U346" s="155">
        <v>17822</v>
      </c>
      <c r="V346" s="112">
        <v>261383</v>
      </c>
      <c r="W346" s="156"/>
      <c r="X346" s="157">
        <v>0</v>
      </c>
      <c r="Y346" s="178">
        <v>0.09</v>
      </c>
      <c r="Z346" s="178">
        <v>8.7324555560517447E-3</v>
      </c>
      <c r="AA346" s="155">
        <v>0</v>
      </c>
      <c r="AB346" s="158"/>
      <c r="AC346" s="157">
        <v>0</v>
      </c>
      <c r="AD346" s="157">
        <v>0</v>
      </c>
      <c r="AE346" s="155">
        <v>0</v>
      </c>
      <c r="AF346" s="157">
        <v>0</v>
      </c>
      <c r="AG346" s="155">
        <v>0</v>
      </c>
      <c r="AH346" s="159"/>
    </row>
    <row r="347" spans="1:34" ht="12.6" customHeight="1" x14ac:dyDescent="0.25">
      <c r="A347" s="104">
        <v>447</v>
      </c>
      <c r="B347" s="102">
        <v>447101185</v>
      </c>
      <c r="C347" s="103" t="s">
        <v>514</v>
      </c>
      <c r="D347" s="104">
        <v>101</v>
      </c>
      <c r="E347" s="103" t="s">
        <v>133</v>
      </c>
      <c r="F347" s="104">
        <v>185</v>
      </c>
      <c r="G347" s="103" t="s">
        <v>217</v>
      </c>
      <c r="H347" s="179">
        <v>67</v>
      </c>
      <c r="I347" s="152"/>
      <c r="J347" s="153">
        <v>10522</v>
      </c>
      <c r="K347" s="153">
        <v>1719</v>
      </c>
      <c r="L347" s="153">
        <v>0</v>
      </c>
      <c r="M347" s="153">
        <v>937.65</v>
      </c>
      <c r="N347" s="153">
        <v>13178.65</v>
      </c>
      <c r="O347" s="152"/>
      <c r="P347" s="157">
        <v>67</v>
      </c>
      <c r="Q347" s="157">
        <v>0</v>
      </c>
      <c r="R347" s="155">
        <v>820147</v>
      </c>
      <c r="S347" s="155">
        <v>0</v>
      </c>
      <c r="T347" s="155">
        <v>0</v>
      </c>
      <c r="U347" s="155">
        <v>62846</v>
      </c>
      <c r="V347" s="112">
        <v>882993</v>
      </c>
      <c r="W347" s="156"/>
      <c r="X347" s="157">
        <v>0</v>
      </c>
      <c r="Y347" s="178">
        <v>0.09</v>
      </c>
      <c r="Z347" s="178">
        <v>1.4058565865001154E-2</v>
      </c>
      <c r="AA347" s="155">
        <v>0</v>
      </c>
      <c r="AB347" s="158"/>
      <c r="AC347" s="157">
        <v>0</v>
      </c>
      <c r="AD347" s="157">
        <v>0</v>
      </c>
      <c r="AE347" s="155">
        <v>0</v>
      </c>
      <c r="AF347" s="157">
        <v>0</v>
      </c>
      <c r="AG347" s="155">
        <v>0</v>
      </c>
      <c r="AH347" s="159"/>
    </row>
    <row r="348" spans="1:34" ht="12.6" customHeight="1" x14ac:dyDescent="0.25">
      <c r="A348" s="104">
        <v>447</v>
      </c>
      <c r="B348" s="102">
        <v>447101187</v>
      </c>
      <c r="C348" s="103" t="s">
        <v>514</v>
      </c>
      <c r="D348" s="104">
        <v>101</v>
      </c>
      <c r="E348" s="103" t="s">
        <v>133</v>
      </c>
      <c r="F348" s="104">
        <v>187</v>
      </c>
      <c r="G348" s="103" t="s">
        <v>219</v>
      </c>
      <c r="H348" s="179">
        <v>4</v>
      </c>
      <c r="I348" s="152"/>
      <c r="J348" s="153">
        <v>10804</v>
      </c>
      <c r="K348" s="153">
        <v>5797</v>
      </c>
      <c r="L348" s="153">
        <v>0</v>
      </c>
      <c r="M348" s="153">
        <v>937.65</v>
      </c>
      <c r="N348" s="153">
        <v>17538.650000000001</v>
      </c>
      <c r="O348" s="152"/>
      <c r="P348" s="157">
        <v>4</v>
      </c>
      <c r="Q348" s="157">
        <v>0</v>
      </c>
      <c r="R348" s="155">
        <v>66404</v>
      </c>
      <c r="S348" s="155">
        <v>0</v>
      </c>
      <c r="T348" s="155">
        <v>0</v>
      </c>
      <c r="U348" s="155">
        <v>3752</v>
      </c>
      <c r="V348" s="112">
        <v>70156</v>
      </c>
      <c r="W348" s="156"/>
      <c r="X348" s="157">
        <v>0</v>
      </c>
      <c r="Y348" s="178">
        <v>0.09</v>
      </c>
      <c r="Z348" s="178">
        <v>3.4583931381968235E-3</v>
      </c>
      <c r="AA348" s="155">
        <v>0</v>
      </c>
      <c r="AB348" s="158"/>
      <c r="AC348" s="157">
        <v>0</v>
      </c>
      <c r="AD348" s="157">
        <v>0</v>
      </c>
      <c r="AE348" s="155">
        <v>0</v>
      </c>
      <c r="AF348" s="157">
        <v>0</v>
      </c>
      <c r="AG348" s="155">
        <v>0</v>
      </c>
      <c r="AH348" s="159"/>
    </row>
    <row r="349" spans="1:34" ht="12.6" customHeight="1" x14ac:dyDescent="0.25">
      <c r="A349" s="104">
        <v>447</v>
      </c>
      <c r="B349" s="102">
        <v>447101208</v>
      </c>
      <c r="C349" s="103" t="s">
        <v>514</v>
      </c>
      <c r="D349" s="104">
        <v>101</v>
      </c>
      <c r="E349" s="103" t="s">
        <v>133</v>
      </c>
      <c r="F349" s="104">
        <v>208</v>
      </c>
      <c r="G349" s="103" t="s">
        <v>240</v>
      </c>
      <c r="H349" s="179">
        <v>8</v>
      </c>
      <c r="I349" s="152"/>
      <c r="J349" s="153">
        <v>9541</v>
      </c>
      <c r="K349" s="153">
        <v>5507</v>
      </c>
      <c r="L349" s="153">
        <v>0</v>
      </c>
      <c r="M349" s="153">
        <v>937.65</v>
      </c>
      <c r="N349" s="153">
        <v>15985.65</v>
      </c>
      <c r="O349" s="152"/>
      <c r="P349" s="157">
        <v>8</v>
      </c>
      <c r="Q349" s="157">
        <v>0</v>
      </c>
      <c r="R349" s="155">
        <v>120384</v>
      </c>
      <c r="S349" s="155">
        <v>0</v>
      </c>
      <c r="T349" s="155">
        <v>0</v>
      </c>
      <c r="U349" s="155">
        <v>7504</v>
      </c>
      <c r="V349" s="112">
        <v>127888</v>
      </c>
      <c r="W349" s="156"/>
      <c r="X349" s="157">
        <v>0</v>
      </c>
      <c r="Y349" s="178">
        <v>0.09</v>
      </c>
      <c r="Z349" s="178">
        <v>1.2381430581459288E-2</v>
      </c>
      <c r="AA349" s="155">
        <v>0</v>
      </c>
      <c r="AB349" s="158"/>
      <c r="AC349" s="157">
        <v>0</v>
      </c>
      <c r="AD349" s="157">
        <v>0</v>
      </c>
      <c r="AE349" s="155">
        <v>0</v>
      </c>
      <c r="AF349" s="157">
        <v>0</v>
      </c>
      <c r="AG349" s="155">
        <v>0</v>
      </c>
      <c r="AH349" s="159"/>
    </row>
    <row r="350" spans="1:34" ht="12.6" customHeight="1" x14ac:dyDescent="0.25">
      <c r="A350" s="104">
        <v>447</v>
      </c>
      <c r="B350" s="102">
        <v>447101212</v>
      </c>
      <c r="C350" s="103" t="s">
        <v>514</v>
      </c>
      <c r="D350" s="104">
        <v>101</v>
      </c>
      <c r="E350" s="103" t="s">
        <v>133</v>
      </c>
      <c r="F350" s="104">
        <v>212</v>
      </c>
      <c r="G350" s="103" t="s">
        <v>244</v>
      </c>
      <c r="H350" s="179">
        <v>2</v>
      </c>
      <c r="I350" s="152"/>
      <c r="J350" s="153">
        <v>9541</v>
      </c>
      <c r="K350" s="153">
        <v>2386</v>
      </c>
      <c r="L350" s="153">
        <v>0</v>
      </c>
      <c r="M350" s="153">
        <v>937.65</v>
      </c>
      <c r="N350" s="153">
        <v>12864.65</v>
      </c>
      <c r="O350" s="152"/>
      <c r="P350" s="157">
        <v>2</v>
      </c>
      <c r="Q350" s="157">
        <v>0</v>
      </c>
      <c r="R350" s="155">
        <v>23854</v>
      </c>
      <c r="S350" s="155">
        <v>0</v>
      </c>
      <c r="T350" s="155">
        <v>0</v>
      </c>
      <c r="U350" s="155">
        <v>1876</v>
      </c>
      <c r="V350" s="112">
        <v>25730</v>
      </c>
      <c r="W350" s="156"/>
      <c r="X350" s="157">
        <v>0</v>
      </c>
      <c r="Y350" s="178">
        <v>0.09</v>
      </c>
      <c r="Z350" s="178">
        <v>3.2923857290358322E-2</v>
      </c>
      <c r="AA350" s="155">
        <v>0</v>
      </c>
      <c r="AB350" s="158"/>
      <c r="AC350" s="157">
        <v>0</v>
      </c>
      <c r="AD350" s="157">
        <v>0</v>
      </c>
      <c r="AE350" s="155">
        <v>0</v>
      </c>
      <c r="AF350" s="157">
        <v>0</v>
      </c>
      <c r="AG350" s="155">
        <v>0</v>
      </c>
      <c r="AH350" s="159"/>
    </row>
    <row r="351" spans="1:34" ht="12.6" customHeight="1" x14ac:dyDescent="0.25">
      <c r="A351" s="104">
        <v>447</v>
      </c>
      <c r="B351" s="102">
        <v>447101214</v>
      </c>
      <c r="C351" s="103" t="s">
        <v>514</v>
      </c>
      <c r="D351" s="104">
        <v>101</v>
      </c>
      <c r="E351" s="103" t="s">
        <v>133</v>
      </c>
      <c r="F351" s="104">
        <v>214</v>
      </c>
      <c r="G351" s="103" t="s">
        <v>246</v>
      </c>
      <c r="H351" s="179">
        <v>1</v>
      </c>
      <c r="I351" s="152"/>
      <c r="J351" s="153">
        <v>16694</v>
      </c>
      <c r="K351" s="153">
        <v>2551</v>
      </c>
      <c r="L351" s="153">
        <v>0</v>
      </c>
      <c r="M351" s="153">
        <v>937.65</v>
      </c>
      <c r="N351" s="153">
        <v>20182.650000000001</v>
      </c>
      <c r="O351" s="152"/>
      <c r="P351" s="157">
        <v>1</v>
      </c>
      <c r="Q351" s="157">
        <v>0</v>
      </c>
      <c r="R351" s="155">
        <v>19245</v>
      </c>
      <c r="S351" s="155">
        <v>0</v>
      </c>
      <c r="T351" s="155">
        <v>0</v>
      </c>
      <c r="U351" s="155">
        <v>938</v>
      </c>
      <c r="V351" s="112">
        <v>20183</v>
      </c>
      <c r="W351" s="156"/>
      <c r="X351" s="157">
        <v>0</v>
      </c>
      <c r="Y351" s="178">
        <v>0.09</v>
      </c>
      <c r="Z351" s="178">
        <v>1.4407084727598757E-3</v>
      </c>
      <c r="AA351" s="155">
        <v>0</v>
      </c>
      <c r="AB351" s="158"/>
      <c r="AC351" s="157">
        <v>0</v>
      </c>
      <c r="AD351" s="157">
        <v>0</v>
      </c>
      <c r="AE351" s="155">
        <v>0</v>
      </c>
      <c r="AF351" s="157">
        <v>0</v>
      </c>
      <c r="AG351" s="155">
        <v>0</v>
      </c>
      <c r="AH351" s="159"/>
    </row>
    <row r="352" spans="1:34" ht="12.6" customHeight="1" x14ac:dyDescent="0.25">
      <c r="A352" s="104">
        <v>447</v>
      </c>
      <c r="B352" s="102">
        <v>447101220</v>
      </c>
      <c r="C352" s="103" t="s">
        <v>514</v>
      </c>
      <c r="D352" s="104">
        <v>101</v>
      </c>
      <c r="E352" s="103" t="s">
        <v>133</v>
      </c>
      <c r="F352" s="104">
        <v>220</v>
      </c>
      <c r="G352" s="103" t="s">
        <v>252</v>
      </c>
      <c r="H352" s="179">
        <v>6</v>
      </c>
      <c r="I352" s="152"/>
      <c r="J352" s="153">
        <v>9362</v>
      </c>
      <c r="K352" s="153">
        <v>4014</v>
      </c>
      <c r="L352" s="153">
        <v>0</v>
      </c>
      <c r="M352" s="153">
        <v>937.65</v>
      </c>
      <c r="N352" s="153">
        <v>14313.65</v>
      </c>
      <c r="O352" s="152"/>
      <c r="P352" s="157">
        <v>6</v>
      </c>
      <c r="Q352" s="157">
        <v>0</v>
      </c>
      <c r="R352" s="155">
        <v>80256</v>
      </c>
      <c r="S352" s="155">
        <v>0</v>
      </c>
      <c r="T352" s="155">
        <v>0</v>
      </c>
      <c r="U352" s="155">
        <v>5628</v>
      </c>
      <c r="V352" s="112">
        <v>85884</v>
      </c>
      <c r="W352" s="156"/>
      <c r="X352" s="157">
        <v>0</v>
      </c>
      <c r="Y352" s="178">
        <v>0.09</v>
      </c>
      <c r="Z352" s="178">
        <v>1.5441237271386972E-2</v>
      </c>
      <c r="AA352" s="155">
        <v>0</v>
      </c>
      <c r="AB352" s="158"/>
      <c r="AC352" s="157">
        <v>0</v>
      </c>
      <c r="AD352" s="157">
        <v>0</v>
      </c>
      <c r="AE352" s="155">
        <v>0</v>
      </c>
      <c r="AF352" s="157">
        <v>0</v>
      </c>
      <c r="AG352" s="155">
        <v>0</v>
      </c>
      <c r="AH352" s="159"/>
    </row>
    <row r="353" spans="1:34" ht="12.6" customHeight="1" x14ac:dyDescent="0.25">
      <c r="A353" s="104">
        <v>447</v>
      </c>
      <c r="B353" s="102">
        <v>447101238</v>
      </c>
      <c r="C353" s="103" t="s">
        <v>514</v>
      </c>
      <c r="D353" s="104">
        <v>101</v>
      </c>
      <c r="E353" s="103" t="s">
        <v>133</v>
      </c>
      <c r="F353" s="104">
        <v>238</v>
      </c>
      <c r="G353" s="103" t="s">
        <v>270</v>
      </c>
      <c r="H353" s="179">
        <v>15</v>
      </c>
      <c r="I353" s="152"/>
      <c r="J353" s="153">
        <v>10052</v>
      </c>
      <c r="K353" s="153">
        <v>5789</v>
      </c>
      <c r="L353" s="153">
        <v>0</v>
      </c>
      <c r="M353" s="153">
        <v>937.65</v>
      </c>
      <c r="N353" s="153">
        <v>16778.650000000001</v>
      </c>
      <c r="O353" s="152"/>
      <c r="P353" s="157">
        <v>15</v>
      </c>
      <c r="Q353" s="157">
        <v>0</v>
      </c>
      <c r="R353" s="155">
        <v>237615</v>
      </c>
      <c r="S353" s="155">
        <v>0</v>
      </c>
      <c r="T353" s="155">
        <v>0</v>
      </c>
      <c r="U353" s="155">
        <v>14070</v>
      </c>
      <c r="V353" s="112">
        <v>251685</v>
      </c>
      <c r="W353" s="156"/>
      <c r="X353" s="157">
        <v>0</v>
      </c>
      <c r="Y353" s="178">
        <v>0.09</v>
      </c>
      <c r="Z353" s="178">
        <v>5.2037695987792627E-2</v>
      </c>
      <c r="AA353" s="155">
        <v>0</v>
      </c>
      <c r="AB353" s="158"/>
      <c r="AC353" s="157">
        <v>0</v>
      </c>
      <c r="AD353" s="157">
        <v>0</v>
      </c>
      <c r="AE353" s="155">
        <v>0</v>
      </c>
      <c r="AF353" s="157">
        <v>0</v>
      </c>
      <c r="AG353" s="155">
        <v>0</v>
      </c>
      <c r="AH353" s="159"/>
    </row>
    <row r="354" spans="1:34" ht="12.6" customHeight="1" x14ac:dyDescent="0.25">
      <c r="A354" s="104">
        <v>447</v>
      </c>
      <c r="B354" s="102">
        <v>447101265</v>
      </c>
      <c r="C354" s="103" t="s">
        <v>514</v>
      </c>
      <c r="D354" s="104">
        <v>101</v>
      </c>
      <c r="E354" s="103" t="s">
        <v>133</v>
      </c>
      <c r="F354" s="104">
        <v>265</v>
      </c>
      <c r="G354" s="103" t="s">
        <v>297</v>
      </c>
      <c r="H354" s="179">
        <v>1</v>
      </c>
      <c r="I354" s="152"/>
      <c r="J354" s="153">
        <v>9183</v>
      </c>
      <c r="K354" s="153">
        <v>3874</v>
      </c>
      <c r="L354" s="153">
        <v>0</v>
      </c>
      <c r="M354" s="153">
        <v>937.65</v>
      </c>
      <c r="N354" s="153">
        <v>13994.65</v>
      </c>
      <c r="O354" s="152"/>
      <c r="P354" s="157">
        <v>1</v>
      </c>
      <c r="Q354" s="157">
        <v>0</v>
      </c>
      <c r="R354" s="155">
        <v>13057</v>
      </c>
      <c r="S354" s="155">
        <v>0</v>
      </c>
      <c r="T354" s="155">
        <v>0</v>
      </c>
      <c r="U354" s="155">
        <v>938</v>
      </c>
      <c r="V354" s="112">
        <v>13995</v>
      </c>
      <c r="W354" s="156"/>
      <c r="X354" s="157">
        <v>0</v>
      </c>
      <c r="Y354" s="178">
        <v>0.09</v>
      </c>
      <c r="Z354" s="178">
        <v>8.722167704706584E-4</v>
      </c>
      <c r="AA354" s="155">
        <v>0</v>
      </c>
      <c r="AB354" s="158"/>
      <c r="AC354" s="157">
        <v>0</v>
      </c>
      <c r="AD354" s="157">
        <v>0</v>
      </c>
      <c r="AE354" s="155">
        <v>0</v>
      </c>
      <c r="AF354" s="157">
        <v>0</v>
      </c>
      <c r="AG354" s="155">
        <v>0</v>
      </c>
      <c r="AH354" s="159"/>
    </row>
    <row r="355" spans="1:34" ht="12.6" customHeight="1" x14ac:dyDescent="0.25">
      <c r="A355" s="104">
        <v>447</v>
      </c>
      <c r="B355" s="102">
        <v>447101307</v>
      </c>
      <c r="C355" s="103" t="s">
        <v>514</v>
      </c>
      <c r="D355" s="104">
        <v>101</v>
      </c>
      <c r="E355" s="103" t="s">
        <v>133</v>
      </c>
      <c r="F355" s="104">
        <v>307</v>
      </c>
      <c r="G355" s="103" t="s">
        <v>339</v>
      </c>
      <c r="H355" s="179">
        <v>3</v>
      </c>
      <c r="I355" s="152"/>
      <c r="J355" s="153">
        <v>10924</v>
      </c>
      <c r="K355" s="153">
        <v>4596</v>
      </c>
      <c r="L355" s="153">
        <v>0</v>
      </c>
      <c r="M355" s="153">
        <v>937.65</v>
      </c>
      <c r="N355" s="153">
        <v>16457.650000000001</v>
      </c>
      <c r="O355" s="152"/>
      <c r="P355" s="157">
        <v>3</v>
      </c>
      <c r="Q355" s="157">
        <v>0</v>
      </c>
      <c r="R355" s="155">
        <v>46560</v>
      </c>
      <c r="S355" s="155">
        <v>0</v>
      </c>
      <c r="T355" s="155">
        <v>0</v>
      </c>
      <c r="U355" s="155">
        <v>2814</v>
      </c>
      <c r="V355" s="112">
        <v>49374</v>
      </c>
      <c r="W355" s="156"/>
      <c r="X355" s="157">
        <v>0</v>
      </c>
      <c r="Y355" s="178">
        <v>0.09</v>
      </c>
      <c r="Z355" s="178">
        <v>1.1612312634068969E-2</v>
      </c>
      <c r="AA355" s="155">
        <v>0</v>
      </c>
      <c r="AB355" s="158"/>
      <c r="AC355" s="157">
        <v>0</v>
      </c>
      <c r="AD355" s="157">
        <v>0</v>
      </c>
      <c r="AE355" s="155">
        <v>0</v>
      </c>
      <c r="AF355" s="157">
        <v>0</v>
      </c>
      <c r="AG355" s="155">
        <v>0</v>
      </c>
      <c r="AH355" s="159"/>
    </row>
    <row r="356" spans="1:34" ht="12.6" customHeight="1" x14ac:dyDescent="0.25">
      <c r="A356" s="104">
        <v>447</v>
      </c>
      <c r="B356" s="102">
        <v>447101350</v>
      </c>
      <c r="C356" s="103" t="s">
        <v>514</v>
      </c>
      <c r="D356" s="104">
        <v>101</v>
      </c>
      <c r="E356" s="103" t="s">
        <v>133</v>
      </c>
      <c r="F356" s="104">
        <v>350</v>
      </c>
      <c r="G356" s="103" t="s">
        <v>382</v>
      </c>
      <c r="H356" s="179">
        <v>36</v>
      </c>
      <c r="I356" s="152"/>
      <c r="J356" s="153">
        <v>9942</v>
      </c>
      <c r="K356" s="153">
        <v>6141</v>
      </c>
      <c r="L356" s="153">
        <v>0</v>
      </c>
      <c r="M356" s="153">
        <v>937.65</v>
      </c>
      <c r="N356" s="153">
        <v>17020.650000000001</v>
      </c>
      <c r="O356" s="152"/>
      <c r="P356" s="157">
        <v>36</v>
      </c>
      <c r="Q356" s="157">
        <v>0</v>
      </c>
      <c r="R356" s="155">
        <v>578988</v>
      </c>
      <c r="S356" s="155">
        <v>0</v>
      </c>
      <c r="T356" s="155">
        <v>0</v>
      </c>
      <c r="U356" s="155">
        <v>33768</v>
      </c>
      <c r="V356" s="112">
        <v>612756</v>
      </c>
      <c r="W356" s="156"/>
      <c r="X356" s="157">
        <v>0</v>
      </c>
      <c r="Y356" s="178">
        <v>0.09</v>
      </c>
      <c r="Z356" s="178">
        <v>4.5869708498401419E-2</v>
      </c>
      <c r="AA356" s="155">
        <v>0</v>
      </c>
      <c r="AB356" s="158"/>
      <c r="AC356" s="157">
        <v>0</v>
      </c>
      <c r="AD356" s="157">
        <v>0</v>
      </c>
      <c r="AE356" s="155">
        <v>0</v>
      </c>
      <c r="AF356" s="157">
        <v>0</v>
      </c>
      <c r="AG356" s="155">
        <v>0</v>
      </c>
      <c r="AH356" s="159"/>
    </row>
    <row r="357" spans="1:34" ht="12.6" customHeight="1" x14ac:dyDescent="0.25">
      <c r="A357" s="104">
        <v>447</v>
      </c>
      <c r="B357" s="102">
        <v>447101622</v>
      </c>
      <c r="C357" s="103" t="s">
        <v>514</v>
      </c>
      <c r="D357" s="104">
        <v>101</v>
      </c>
      <c r="E357" s="103" t="s">
        <v>133</v>
      </c>
      <c r="F357" s="104">
        <v>622</v>
      </c>
      <c r="G357" s="103" t="s">
        <v>394</v>
      </c>
      <c r="H357" s="179">
        <v>35</v>
      </c>
      <c r="I357" s="152"/>
      <c r="J357" s="153">
        <v>11366</v>
      </c>
      <c r="K357" s="153">
        <v>2346</v>
      </c>
      <c r="L357" s="153">
        <v>0</v>
      </c>
      <c r="M357" s="153">
        <v>937.65</v>
      </c>
      <c r="N357" s="153">
        <v>14649.65</v>
      </c>
      <c r="O357" s="152"/>
      <c r="P357" s="157">
        <v>35</v>
      </c>
      <c r="Q357" s="157">
        <v>0</v>
      </c>
      <c r="R357" s="155">
        <v>479920</v>
      </c>
      <c r="S357" s="155">
        <v>0</v>
      </c>
      <c r="T357" s="155">
        <v>0</v>
      </c>
      <c r="U357" s="155">
        <v>32830</v>
      </c>
      <c r="V357" s="112">
        <v>512750</v>
      </c>
      <c r="W357" s="156"/>
      <c r="X357" s="157">
        <v>0</v>
      </c>
      <c r="Y357" s="178">
        <v>0.09</v>
      </c>
      <c r="Z357" s="178">
        <v>2.1011870051618572E-2</v>
      </c>
      <c r="AA357" s="155">
        <v>0</v>
      </c>
      <c r="AB357" s="158"/>
      <c r="AC357" s="157">
        <v>0</v>
      </c>
      <c r="AD357" s="157">
        <v>0</v>
      </c>
      <c r="AE357" s="155">
        <v>0</v>
      </c>
      <c r="AF357" s="157">
        <v>0</v>
      </c>
      <c r="AG357" s="155">
        <v>0</v>
      </c>
      <c r="AH357" s="159"/>
    </row>
    <row r="358" spans="1:34" ht="12.6" customHeight="1" x14ac:dyDescent="0.25">
      <c r="A358" s="104">
        <v>447</v>
      </c>
      <c r="B358" s="102">
        <v>447101690</v>
      </c>
      <c r="C358" s="103" t="s">
        <v>514</v>
      </c>
      <c r="D358" s="104">
        <v>101</v>
      </c>
      <c r="E358" s="103" t="s">
        <v>133</v>
      </c>
      <c r="F358" s="104">
        <v>690</v>
      </c>
      <c r="G358" s="103" t="s">
        <v>414</v>
      </c>
      <c r="H358" s="179">
        <v>5</v>
      </c>
      <c r="I358" s="152"/>
      <c r="J358" s="153">
        <v>10270</v>
      </c>
      <c r="K358" s="153">
        <v>3184</v>
      </c>
      <c r="L358" s="153">
        <v>0</v>
      </c>
      <c r="M358" s="153">
        <v>937.65</v>
      </c>
      <c r="N358" s="153">
        <v>14391.65</v>
      </c>
      <c r="O358" s="152"/>
      <c r="P358" s="157">
        <v>5</v>
      </c>
      <c r="Q358" s="157">
        <v>0</v>
      </c>
      <c r="R358" s="155">
        <v>67270</v>
      </c>
      <c r="S358" s="155">
        <v>0</v>
      </c>
      <c r="T358" s="155">
        <v>0</v>
      </c>
      <c r="U358" s="155">
        <v>4690</v>
      </c>
      <c r="V358" s="112">
        <v>71960</v>
      </c>
      <c r="W358" s="156"/>
      <c r="X358" s="157">
        <v>0</v>
      </c>
      <c r="Y358" s="178">
        <v>0.09</v>
      </c>
      <c r="Z358" s="178">
        <v>6.2229914554420597E-3</v>
      </c>
      <c r="AA358" s="155">
        <v>0</v>
      </c>
      <c r="AB358" s="158"/>
      <c r="AC358" s="157">
        <v>0</v>
      </c>
      <c r="AD358" s="157">
        <v>0</v>
      </c>
      <c r="AE358" s="155">
        <v>0</v>
      </c>
      <c r="AF358" s="157">
        <v>0</v>
      </c>
      <c r="AG358" s="155">
        <v>0</v>
      </c>
      <c r="AH358" s="159"/>
    </row>
    <row r="359" spans="1:34" ht="12.6" customHeight="1" x14ac:dyDescent="0.25">
      <c r="A359" s="104">
        <v>447</v>
      </c>
      <c r="B359" s="102">
        <v>447101710</v>
      </c>
      <c r="C359" s="103" t="s">
        <v>514</v>
      </c>
      <c r="D359" s="104">
        <v>101</v>
      </c>
      <c r="E359" s="103" t="s">
        <v>133</v>
      </c>
      <c r="F359" s="104">
        <v>710</v>
      </c>
      <c r="G359" s="103" t="s">
        <v>419</v>
      </c>
      <c r="H359" s="179">
        <v>7</v>
      </c>
      <c r="I359" s="152"/>
      <c r="J359" s="153">
        <v>9362</v>
      </c>
      <c r="K359" s="153">
        <v>3873</v>
      </c>
      <c r="L359" s="153">
        <v>0</v>
      </c>
      <c r="M359" s="153">
        <v>937.65</v>
      </c>
      <c r="N359" s="153">
        <v>14172.65</v>
      </c>
      <c r="O359" s="152"/>
      <c r="P359" s="157">
        <v>7</v>
      </c>
      <c r="Q359" s="157">
        <v>0</v>
      </c>
      <c r="R359" s="155">
        <v>92645</v>
      </c>
      <c r="S359" s="155">
        <v>0</v>
      </c>
      <c r="T359" s="155">
        <v>0</v>
      </c>
      <c r="U359" s="155">
        <v>6566</v>
      </c>
      <c r="V359" s="112">
        <v>99211</v>
      </c>
      <c r="W359" s="156"/>
      <c r="X359" s="157">
        <v>0</v>
      </c>
      <c r="Y359" s="178">
        <v>0.09</v>
      </c>
      <c r="Z359" s="178">
        <v>5.1402324783455479E-3</v>
      </c>
      <c r="AA359" s="155">
        <v>0</v>
      </c>
      <c r="AB359" s="158"/>
      <c r="AC359" s="157">
        <v>0</v>
      </c>
      <c r="AD359" s="157">
        <v>0</v>
      </c>
      <c r="AE359" s="155">
        <v>0</v>
      </c>
      <c r="AF359" s="157">
        <v>0</v>
      </c>
      <c r="AG359" s="155">
        <v>0</v>
      </c>
      <c r="AH359" s="159"/>
    </row>
    <row r="360" spans="1:34" ht="12.6" customHeight="1" x14ac:dyDescent="0.25">
      <c r="A360" s="104">
        <v>449</v>
      </c>
      <c r="B360" s="102">
        <v>449035035</v>
      </c>
      <c r="C360" s="103" t="s">
        <v>515</v>
      </c>
      <c r="D360" s="104">
        <v>35</v>
      </c>
      <c r="E360" s="103" t="s">
        <v>67</v>
      </c>
      <c r="F360" s="104">
        <v>35</v>
      </c>
      <c r="G360" s="103" t="s">
        <v>67</v>
      </c>
      <c r="H360" s="179">
        <v>673</v>
      </c>
      <c r="I360" s="152"/>
      <c r="J360" s="153">
        <v>12100</v>
      </c>
      <c r="K360" s="153">
        <v>4146</v>
      </c>
      <c r="L360" s="153">
        <v>0</v>
      </c>
      <c r="M360" s="153">
        <v>937.65</v>
      </c>
      <c r="N360" s="153">
        <v>17183.650000000001</v>
      </c>
      <c r="O360" s="152"/>
      <c r="P360" s="157">
        <v>673</v>
      </c>
      <c r="Q360" s="157">
        <v>0</v>
      </c>
      <c r="R360" s="155">
        <v>10933558</v>
      </c>
      <c r="S360" s="155">
        <v>0</v>
      </c>
      <c r="T360" s="155">
        <v>0</v>
      </c>
      <c r="U360" s="155">
        <v>631274</v>
      </c>
      <c r="V360" s="112">
        <v>11564832</v>
      </c>
      <c r="W360" s="156"/>
      <c r="X360" s="157">
        <v>0</v>
      </c>
      <c r="Y360" s="178">
        <v>0.09</v>
      </c>
      <c r="Z360" s="178">
        <v>0.15535199624359353</v>
      </c>
      <c r="AA360" s="155">
        <v>0</v>
      </c>
      <c r="AB360" s="158"/>
      <c r="AC360" s="157">
        <v>2</v>
      </c>
      <c r="AD360" s="157">
        <v>0</v>
      </c>
      <c r="AE360" s="155">
        <v>0</v>
      </c>
      <c r="AF360" s="157">
        <v>0</v>
      </c>
      <c r="AG360" s="155">
        <v>0</v>
      </c>
      <c r="AH360" s="159"/>
    </row>
    <row r="361" spans="1:34" ht="12.6" customHeight="1" x14ac:dyDescent="0.25">
      <c r="A361" s="104">
        <v>449</v>
      </c>
      <c r="B361" s="102">
        <v>449035044</v>
      </c>
      <c r="C361" s="103" t="s">
        <v>515</v>
      </c>
      <c r="D361" s="104">
        <v>35</v>
      </c>
      <c r="E361" s="103" t="s">
        <v>67</v>
      </c>
      <c r="F361" s="104">
        <v>44</v>
      </c>
      <c r="G361" s="103" t="s">
        <v>76</v>
      </c>
      <c r="H361" s="179">
        <v>5</v>
      </c>
      <c r="I361" s="152"/>
      <c r="J361" s="153">
        <v>12457</v>
      </c>
      <c r="K361" s="153">
        <v>0</v>
      </c>
      <c r="L361" s="153">
        <v>0</v>
      </c>
      <c r="M361" s="153">
        <v>937.65</v>
      </c>
      <c r="N361" s="153">
        <v>13394.65</v>
      </c>
      <c r="O361" s="152"/>
      <c r="P361" s="157">
        <v>5</v>
      </c>
      <c r="Q361" s="157">
        <v>0</v>
      </c>
      <c r="R361" s="155">
        <v>62285</v>
      </c>
      <c r="S361" s="155">
        <v>0</v>
      </c>
      <c r="T361" s="155">
        <v>0</v>
      </c>
      <c r="U361" s="155">
        <v>4690</v>
      </c>
      <c r="V361" s="112">
        <v>66975</v>
      </c>
      <c r="W361" s="156"/>
      <c r="X361" s="157">
        <v>0</v>
      </c>
      <c r="Y361" s="178">
        <v>0.09</v>
      </c>
      <c r="Z361" s="178">
        <v>6.5788845188208198E-2</v>
      </c>
      <c r="AA361" s="155">
        <v>0</v>
      </c>
      <c r="AB361" s="158"/>
      <c r="AC361" s="157">
        <v>0</v>
      </c>
      <c r="AD361" s="157">
        <v>0</v>
      </c>
      <c r="AE361" s="155">
        <v>0</v>
      </c>
      <c r="AF361" s="157">
        <v>0</v>
      </c>
      <c r="AG361" s="155">
        <v>0</v>
      </c>
      <c r="AH361" s="159"/>
    </row>
    <row r="362" spans="1:34" ht="12.6" customHeight="1" x14ac:dyDescent="0.25">
      <c r="A362" s="104">
        <v>449</v>
      </c>
      <c r="B362" s="102">
        <v>449035073</v>
      </c>
      <c r="C362" s="103" t="s">
        <v>515</v>
      </c>
      <c r="D362" s="104">
        <v>35</v>
      </c>
      <c r="E362" s="103" t="s">
        <v>67</v>
      </c>
      <c r="F362" s="104">
        <v>73</v>
      </c>
      <c r="G362" s="103" t="s">
        <v>105</v>
      </c>
      <c r="H362" s="179">
        <v>2</v>
      </c>
      <c r="I362" s="152"/>
      <c r="J362" s="153">
        <v>12771</v>
      </c>
      <c r="K362" s="153">
        <v>8364</v>
      </c>
      <c r="L362" s="153">
        <v>0</v>
      </c>
      <c r="M362" s="153">
        <v>937.65</v>
      </c>
      <c r="N362" s="153">
        <v>22072.65</v>
      </c>
      <c r="O362" s="152"/>
      <c r="P362" s="157">
        <v>2</v>
      </c>
      <c r="Q362" s="157">
        <v>0</v>
      </c>
      <c r="R362" s="155">
        <v>42270</v>
      </c>
      <c r="S362" s="155">
        <v>0</v>
      </c>
      <c r="T362" s="155">
        <v>0</v>
      </c>
      <c r="U362" s="155">
        <v>1876</v>
      </c>
      <c r="V362" s="112">
        <v>44146</v>
      </c>
      <c r="W362" s="156"/>
      <c r="X362" s="157">
        <v>0</v>
      </c>
      <c r="Y362" s="178">
        <v>0.09</v>
      </c>
      <c r="Z362" s="178">
        <v>1.0550373071579357E-2</v>
      </c>
      <c r="AA362" s="155">
        <v>0</v>
      </c>
      <c r="AB362" s="158"/>
      <c r="AC362" s="157">
        <v>0</v>
      </c>
      <c r="AD362" s="157">
        <v>0</v>
      </c>
      <c r="AE362" s="155">
        <v>0</v>
      </c>
      <c r="AF362" s="157">
        <v>0</v>
      </c>
      <c r="AG362" s="155">
        <v>0</v>
      </c>
      <c r="AH362" s="159"/>
    </row>
    <row r="363" spans="1:34" ht="12.6" customHeight="1" x14ac:dyDescent="0.25">
      <c r="A363" s="104">
        <v>449</v>
      </c>
      <c r="B363" s="102">
        <v>449035243</v>
      </c>
      <c r="C363" s="103" t="s">
        <v>515</v>
      </c>
      <c r="D363" s="104">
        <v>35</v>
      </c>
      <c r="E363" s="103" t="s">
        <v>67</v>
      </c>
      <c r="F363" s="104">
        <v>243</v>
      </c>
      <c r="G363" s="103" t="s">
        <v>275</v>
      </c>
      <c r="H363" s="179">
        <v>4</v>
      </c>
      <c r="I363" s="152"/>
      <c r="J363" s="153">
        <v>12457</v>
      </c>
      <c r="K363" s="153">
        <v>2579</v>
      </c>
      <c r="L363" s="153">
        <v>0</v>
      </c>
      <c r="M363" s="153">
        <v>937.65</v>
      </c>
      <c r="N363" s="153">
        <v>15973.65</v>
      </c>
      <c r="O363" s="152"/>
      <c r="P363" s="157">
        <v>4</v>
      </c>
      <c r="Q363" s="157">
        <v>0</v>
      </c>
      <c r="R363" s="155">
        <v>60144</v>
      </c>
      <c r="S363" s="155">
        <v>0</v>
      </c>
      <c r="T363" s="155">
        <v>0</v>
      </c>
      <c r="U363" s="155">
        <v>3752</v>
      </c>
      <c r="V363" s="112">
        <v>63896</v>
      </c>
      <c r="W363" s="156"/>
      <c r="X363" s="157">
        <v>0</v>
      </c>
      <c r="Y363" s="178">
        <v>0.09</v>
      </c>
      <c r="Z363" s="178">
        <v>5.107358279857626E-3</v>
      </c>
      <c r="AA363" s="155">
        <v>0</v>
      </c>
      <c r="AB363" s="158"/>
      <c r="AC363" s="157">
        <v>1</v>
      </c>
      <c r="AD363" s="157">
        <v>0</v>
      </c>
      <c r="AE363" s="155">
        <v>0</v>
      </c>
      <c r="AF363" s="157">
        <v>0</v>
      </c>
      <c r="AG363" s="155">
        <v>0</v>
      </c>
      <c r="AH363" s="159"/>
    </row>
    <row r="364" spans="1:34" ht="12.6" customHeight="1" x14ac:dyDescent="0.25">
      <c r="A364" s="104">
        <v>449</v>
      </c>
      <c r="B364" s="102">
        <v>449035244</v>
      </c>
      <c r="C364" s="103" t="s">
        <v>515</v>
      </c>
      <c r="D364" s="104">
        <v>35</v>
      </c>
      <c r="E364" s="103" t="s">
        <v>67</v>
      </c>
      <c r="F364" s="104">
        <v>244</v>
      </c>
      <c r="G364" s="103" t="s">
        <v>276</v>
      </c>
      <c r="H364" s="179">
        <v>4</v>
      </c>
      <c r="I364" s="152"/>
      <c r="J364" s="153">
        <v>12160</v>
      </c>
      <c r="K364" s="153">
        <v>4397</v>
      </c>
      <c r="L364" s="153">
        <v>0</v>
      </c>
      <c r="M364" s="153">
        <v>937.65</v>
      </c>
      <c r="N364" s="153">
        <v>17494.650000000001</v>
      </c>
      <c r="O364" s="152"/>
      <c r="P364" s="157">
        <v>4</v>
      </c>
      <c r="Q364" s="157">
        <v>0</v>
      </c>
      <c r="R364" s="155">
        <v>66228</v>
      </c>
      <c r="S364" s="155">
        <v>0</v>
      </c>
      <c r="T364" s="155">
        <v>0</v>
      </c>
      <c r="U364" s="155">
        <v>3749</v>
      </c>
      <c r="V364" s="112">
        <v>69977</v>
      </c>
      <c r="W364" s="156"/>
      <c r="X364" s="157">
        <v>0</v>
      </c>
      <c r="Y364" s="178">
        <v>0.09</v>
      </c>
      <c r="Z364" s="178">
        <v>0.119598061583465</v>
      </c>
      <c r="AA364" s="155">
        <v>0</v>
      </c>
      <c r="AB364" s="158"/>
      <c r="AC364" s="157">
        <v>3</v>
      </c>
      <c r="AD364" s="157">
        <v>2.0097741217614451</v>
      </c>
      <c r="AE364" s="155">
        <v>35160</v>
      </c>
      <c r="AF364" s="157">
        <v>0</v>
      </c>
      <c r="AG364" s="155">
        <v>0</v>
      </c>
      <c r="AH364" s="159"/>
    </row>
    <row r="365" spans="1:34" ht="12.6" customHeight="1" x14ac:dyDescent="0.25">
      <c r="A365" s="104">
        <v>449</v>
      </c>
      <c r="B365" s="102">
        <v>449035285</v>
      </c>
      <c r="C365" s="103" t="s">
        <v>515</v>
      </c>
      <c r="D365" s="104">
        <v>35</v>
      </c>
      <c r="E365" s="103" t="s">
        <v>67</v>
      </c>
      <c r="F365" s="104">
        <v>285</v>
      </c>
      <c r="G365" s="103" t="s">
        <v>317</v>
      </c>
      <c r="H365" s="179">
        <v>4</v>
      </c>
      <c r="I365" s="152"/>
      <c r="J365" s="153">
        <v>12477</v>
      </c>
      <c r="K365" s="153">
        <v>3539</v>
      </c>
      <c r="L365" s="153">
        <v>0</v>
      </c>
      <c r="M365" s="153">
        <v>937.65</v>
      </c>
      <c r="N365" s="153">
        <v>16953.650000000001</v>
      </c>
      <c r="O365" s="152"/>
      <c r="P365" s="157">
        <v>4</v>
      </c>
      <c r="Q365" s="157">
        <v>0</v>
      </c>
      <c r="R365" s="155">
        <v>64064</v>
      </c>
      <c r="S365" s="155">
        <v>0</v>
      </c>
      <c r="T365" s="155">
        <v>0</v>
      </c>
      <c r="U365" s="155">
        <v>3752</v>
      </c>
      <c r="V365" s="112">
        <v>67816</v>
      </c>
      <c r="W365" s="156"/>
      <c r="X365" s="157">
        <v>0</v>
      </c>
      <c r="Y365" s="178">
        <v>0.09</v>
      </c>
      <c r="Z365" s="178">
        <v>3.7068416528484464E-2</v>
      </c>
      <c r="AA365" s="155">
        <v>0</v>
      </c>
      <c r="AB365" s="158"/>
      <c r="AC365" s="157">
        <v>0</v>
      </c>
      <c r="AD365" s="157">
        <v>0</v>
      </c>
      <c r="AE365" s="155">
        <v>0</v>
      </c>
      <c r="AF365" s="157">
        <v>0</v>
      </c>
      <c r="AG365" s="155">
        <v>0</v>
      </c>
      <c r="AH365" s="159"/>
    </row>
    <row r="366" spans="1:34" ht="12.6" customHeight="1" x14ac:dyDescent="0.25">
      <c r="A366" s="104">
        <v>449</v>
      </c>
      <c r="B366" s="102">
        <v>449035336</v>
      </c>
      <c r="C366" s="103" t="s">
        <v>515</v>
      </c>
      <c r="D366" s="104">
        <v>35</v>
      </c>
      <c r="E366" s="103" t="s">
        <v>67</v>
      </c>
      <c r="F366" s="104">
        <v>336</v>
      </c>
      <c r="G366" s="103" t="s">
        <v>368</v>
      </c>
      <c r="H366" s="179">
        <v>1</v>
      </c>
      <c r="I366" s="152"/>
      <c r="J366" s="153">
        <v>12160</v>
      </c>
      <c r="K366" s="153">
        <v>3214</v>
      </c>
      <c r="L366" s="153">
        <v>0</v>
      </c>
      <c r="M366" s="153">
        <v>937.65</v>
      </c>
      <c r="N366" s="153">
        <v>16311.65</v>
      </c>
      <c r="O366" s="152"/>
      <c r="P366" s="157">
        <v>1</v>
      </c>
      <c r="Q366" s="157">
        <v>0</v>
      </c>
      <c r="R366" s="155">
        <v>15374</v>
      </c>
      <c r="S366" s="155">
        <v>0</v>
      </c>
      <c r="T366" s="155">
        <v>0</v>
      </c>
      <c r="U366" s="155">
        <v>938</v>
      </c>
      <c r="V366" s="112">
        <v>16312</v>
      </c>
      <c r="W366" s="156"/>
      <c r="X366" s="157">
        <v>0</v>
      </c>
      <c r="Y366" s="178">
        <v>0.09</v>
      </c>
      <c r="Z366" s="178">
        <v>4.2556047363643684E-2</v>
      </c>
      <c r="AA366" s="155">
        <v>0</v>
      </c>
      <c r="AB366" s="158"/>
      <c r="AC366" s="157">
        <v>0</v>
      </c>
      <c r="AD366" s="157">
        <v>0</v>
      </c>
      <c r="AE366" s="155">
        <v>0</v>
      </c>
      <c r="AF366" s="157">
        <v>0</v>
      </c>
      <c r="AG366" s="155">
        <v>0</v>
      </c>
      <c r="AH366" s="159"/>
    </row>
    <row r="367" spans="1:34" ht="12.6" customHeight="1" x14ac:dyDescent="0.25">
      <c r="A367" s="104">
        <v>450</v>
      </c>
      <c r="B367" s="102">
        <v>450086008</v>
      </c>
      <c r="C367" s="103" t="s">
        <v>516</v>
      </c>
      <c r="D367" s="104">
        <v>86</v>
      </c>
      <c r="E367" s="103" t="s">
        <v>118</v>
      </c>
      <c r="F367" s="104">
        <v>8</v>
      </c>
      <c r="G367" s="103" t="s">
        <v>40</v>
      </c>
      <c r="H367" s="179">
        <v>7</v>
      </c>
      <c r="I367" s="152"/>
      <c r="J367" s="153">
        <v>9115</v>
      </c>
      <c r="K367" s="153">
        <v>9008</v>
      </c>
      <c r="L367" s="153">
        <v>0</v>
      </c>
      <c r="M367" s="153">
        <v>937.65</v>
      </c>
      <c r="N367" s="153">
        <v>19060.650000000001</v>
      </c>
      <c r="O367" s="152"/>
      <c r="P367" s="157">
        <v>7</v>
      </c>
      <c r="Q367" s="157">
        <v>0</v>
      </c>
      <c r="R367" s="155">
        <v>126861</v>
      </c>
      <c r="S367" s="155">
        <v>0</v>
      </c>
      <c r="T367" s="155">
        <v>0</v>
      </c>
      <c r="U367" s="155">
        <v>6566</v>
      </c>
      <c r="V367" s="112">
        <v>133427</v>
      </c>
      <c r="W367" s="156"/>
      <c r="X367" s="157">
        <v>0</v>
      </c>
      <c r="Y367" s="178">
        <v>0.09</v>
      </c>
      <c r="Z367" s="178">
        <v>6.6264860912829113E-2</v>
      </c>
      <c r="AA367" s="155">
        <v>0</v>
      </c>
      <c r="AB367" s="158"/>
      <c r="AC367" s="157">
        <v>1</v>
      </c>
      <c r="AD367" s="157">
        <v>0</v>
      </c>
      <c r="AE367" s="155">
        <v>0</v>
      </c>
      <c r="AF367" s="157">
        <v>0</v>
      </c>
      <c r="AG367" s="155">
        <v>0</v>
      </c>
      <c r="AH367" s="159"/>
    </row>
    <row r="368" spans="1:34" ht="12.6" customHeight="1" x14ac:dyDescent="0.25">
      <c r="A368" s="104">
        <v>450</v>
      </c>
      <c r="B368" s="102">
        <v>450086086</v>
      </c>
      <c r="C368" s="103" t="s">
        <v>516</v>
      </c>
      <c r="D368" s="104">
        <v>86</v>
      </c>
      <c r="E368" s="103" t="s">
        <v>118</v>
      </c>
      <c r="F368" s="104">
        <v>86</v>
      </c>
      <c r="G368" s="103" t="s">
        <v>118</v>
      </c>
      <c r="H368" s="179">
        <v>75</v>
      </c>
      <c r="I368" s="152"/>
      <c r="J368" s="153">
        <v>9808</v>
      </c>
      <c r="K368" s="153">
        <v>1631</v>
      </c>
      <c r="L368" s="153">
        <v>0</v>
      </c>
      <c r="M368" s="153">
        <v>937.65</v>
      </c>
      <c r="N368" s="153">
        <v>12376.65</v>
      </c>
      <c r="O368" s="152"/>
      <c r="P368" s="157">
        <v>75</v>
      </c>
      <c r="Q368" s="157">
        <v>0</v>
      </c>
      <c r="R368" s="155">
        <v>857925</v>
      </c>
      <c r="S368" s="155">
        <v>0</v>
      </c>
      <c r="T368" s="155">
        <v>0</v>
      </c>
      <c r="U368" s="155">
        <v>70350</v>
      </c>
      <c r="V368" s="112">
        <v>928275</v>
      </c>
      <c r="W368" s="156"/>
      <c r="X368" s="157">
        <v>0</v>
      </c>
      <c r="Y368" s="178">
        <v>0.09</v>
      </c>
      <c r="Z368" s="178">
        <v>5.7906961422527728E-2</v>
      </c>
      <c r="AA368" s="155">
        <v>0</v>
      </c>
      <c r="AB368" s="158"/>
      <c r="AC368" s="157">
        <v>6</v>
      </c>
      <c r="AD368" s="157">
        <v>0</v>
      </c>
      <c r="AE368" s="155">
        <v>0</v>
      </c>
      <c r="AF368" s="157">
        <v>0</v>
      </c>
      <c r="AG368" s="155">
        <v>0</v>
      </c>
      <c r="AH368" s="159"/>
    </row>
    <row r="369" spans="1:34" ht="12.6" customHeight="1" x14ac:dyDescent="0.25">
      <c r="A369" s="104">
        <v>450</v>
      </c>
      <c r="B369" s="102">
        <v>450086117</v>
      </c>
      <c r="C369" s="103" t="s">
        <v>516</v>
      </c>
      <c r="D369" s="104">
        <v>86</v>
      </c>
      <c r="E369" s="103" t="s">
        <v>118</v>
      </c>
      <c r="F369" s="104">
        <v>117</v>
      </c>
      <c r="G369" s="103" t="s">
        <v>149</v>
      </c>
      <c r="H369" s="179">
        <v>2</v>
      </c>
      <c r="I369" s="152"/>
      <c r="J369" s="153">
        <v>13375</v>
      </c>
      <c r="K369" s="153">
        <v>5494</v>
      </c>
      <c r="L369" s="153">
        <v>0</v>
      </c>
      <c r="M369" s="153">
        <v>937.65</v>
      </c>
      <c r="N369" s="153">
        <v>19806.650000000001</v>
      </c>
      <c r="O369" s="152"/>
      <c r="P369" s="157">
        <v>2</v>
      </c>
      <c r="Q369" s="157">
        <v>0</v>
      </c>
      <c r="R369" s="155">
        <v>37738</v>
      </c>
      <c r="S369" s="155">
        <v>0</v>
      </c>
      <c r="T369" s="155">
        <v>0</v>
      </c>
      <c r="U369" s="155">
        <v>1876</v>
      </c>
      <c r="V369" s="112">
        <v>39614</v>
      </c>
      <c r="W369" s="156"/>
      <c r="X369" s="157">
        <v>0</v>
      </c>
      <c r="Y369" s="178">
        <v>0.09</v>
      </c>
      <c r="Z369" s="178">
        <v>6.6074138395909324E-2</v>
      </c>
      <c r="AA369" s="155">
        <v>0</v>
      </c>
      <c r="AB369" s="158"/>
      <c r="AC369" s="157">
        <v>0</v>
      </c>
      <c r="AD369" s="157">
        <v>0</v>
      </c>
      <c r="AE369" s="155">
        <v>0</v>
      </c>
      <c r="AF369" s="157">
        <v>0</v>
      </c>
      <c r="AG369" s="155">
        <v>0</v>
      </c>
      <c r="AH369" s="159"/>
    </row>
    <row r="370" spans="1:34" ht="12.6" customHeight="1" x14ac:dyDescent="0.25">
      <c r="A370" s="104">
        <v>450</v>
      </c>
      <c r="B370" s="102">
        <v>450086127</v>
      </c>
      <c r="C370" s="103" t="s">
        <v>516</v>
      </c>
      <c r="D370" s="104">
        <v>86</v>
      </c>
      <c r="E370" s="103" t="s">
        <v>118</v>
      </c>
      <c r="F370" s="104">
        <v>127</v>
      </c>
      <c r="G370" s="103" t="s">
        <v>159</v>
      </c>
      <c r="H370" s="179">
        <v>6</v>
      </c>
      <c r="I370" s="152"/>
      <c r="J370" s="153">
        <v>8870</v>
      </c>
      <c r="K370" s="153">
        <v>4166</v>
      </c>
      <c r="L370" s="153">
        <v>0</v>
      </c>
      <c r="M370" s="153">
        <v>937.65</v>
      </c>
      <c r="N370" s="153">
        <v>13973.65</v>
      </c>
      <c r="O370" s="152"/>
      <c r="P370" s="157">
        <v>6</v>
      </c>
      <c r="Q370" s="157">
        <v>0</v>
      </c>
      <c r="R370" s="155">
        <v>78216</v>
      </c>
      <c r="S370" s="155">
        <v>0</v>
      </c>
      <c r="T370" s="155">
        <v>0</v>
      </c>
      <c r="U370" s="155">
        <v>5628</v>
      </c>
      <c r="V370" s="112">
        <v>83844</v>
      </c>
      <c r="W370" s="156"/>
      <c r="X370" s="157">
        <v>0</v>
      </c>
      <c r="Y370" s="178">
        <v>0.09</v>
      </c>
      <c r="Z370" s="178">
        <v>2.8862968014642939E-2</v>
      </c>
      <c r="AA370" s="155">
        <v>0</v>
      </c>
      <c r="AB370" s="158"/>
      <c r="AC370" s="157">
        <v>0</v>
      </c>
      <c r="AD370" s="157">
        <v>0</v>
      </c>
      <c r="AE370" s="155">
        <v>0</v>
      </c>
      <c r="AF370" s="157">
        <v>0</v>
      </c>
      <c r="AG370" s="155">
        <v>0</v>
      </c>
      <c r="AH370" s="159"/>
    </row>
    <row r="371" spans="1:34" ht="12.6" customHeight="1" x14ac:dyDescent="0.25">
      <c r="A371" s="104">
        <v>450</v>
      </c>
      <c r="B371" s="102">
        <v>450086210</v>
      </c>
      <c r="C371" s="103" t="s">
        <v>516</v>
      </c>
      <c r="D371" s="104">
        <v>86</v>
      </c>
      <c r="E371" s="103" t="s">
        <v>118</v>
      </c>
      <c r="F371" s="104">
        <v>210</v>
      </c>
      <c r="G371" s="103" t="s">
        <v>242</v>
      </c>
      <c r="H371" s="179">
        <v>92</v>
      </c>
      <c r="I371" s="152"/>
      <c r="J371" s="153">
        <v>9724</v>
      </c>
      <c r="K371" s="153">
        <v>3109</v>
      </c>
      <c r="L371" s="153">
        <v>0</v>
      </c>
      <c r="M371" s="153">
        <v>937.65</v>
      </c>
      <c r="N371" s="153">
        <v>13770.65</v>
      </c>
      <c r="O371" s="152"/>
      <c r="P371" s="157">
        <v>92</v>
      </c>
      <c r="Q371" s="157">
        <v>0</v>
      </c>
      <c r="R371" s="155">
        <v>1180636</v>
      </c>
      <c r="S371" s="155">
        <v>0</v>
      </c>
      <c r="T371" s="155">
        <v>0</v>
      </c>
      <c r="U371" s="155">
        <v>86296</v>
      </c>
      <c r="V371" s="112">
        <v>1266932</v>
      </c>
      <c r="W371" s="156"/>
      <c r="X371" s="157">
        <v>0</v>
      </c>
      <c r="Y371" s="178">
        <v>0.09</v>
      </c>
      <c r="Z371" s="178">
        <v>5.4840361961596779E-2</v>
      </c>
      <c r="AA371" s="155">
        <v>0</v>
      </c>
      <c r="AB371" s="158"/>
      <c r="AC371" s="157">
        <v>5</v>
      </c>
      <c r="AD371" s="157">
        <v>0</v>
      </c>
      <c r="AE371" s="155">
        <v>0</v>
      </c>
      <c r="AF371" s="157">
        <v>0</v>
      </c>
      <c r="AG371" s="155">
        <v>0</v>
      </c>
      <c r="AH371" s="159"/>
    </row>
    <row r="372" spans="1:34" ht="12.6" customHeight="1" x14ac:dyDescent="0.25">
      <c r="A372" s="104">
        <v>450</v>
      </c>
      <c r="B372" s="102">
        <v>450086275</v>
      </c>
      <c r="C372" s="103" t="s">
        <v>516</v>
      </c>
      <c r="D372" s="104">
        <v>86</v>
      </c>
      <c r="E372" s="103" t="s">
        <v>118</v>
      </c>
      <c r="F372" s="104">
        <v>275</v>
      </c>
      <c r="G372" s="103" t="s">
        <v>307</v>
      </c>
      <c r="H372" s="179">
        <v>5</v>
      </c>
      <c r="I372" s="152"/>
      <c r="J372" s="153">
        <v>9123</v>
      </c>
      <c r="K372" s="153">
        <v>3042</v>
      </c>
      <c r="L372" s="153">
        <v>0</v>
      </c>
      <c r="M372" s="153">
        <v>937.65</v>
      </c>
      <c r="N372" s="153">
        <v>13102.65</v>
      </c>
      <c r="O372" s="152"/>
      <c r="P372" s="157">
        <v>5</v>
      </c>
      <c r="Q372" s="157">
        <v>0</v>
      </c>
      <c r="R372" s="155">
        <v>60825</v>
      </c>
      <c r="S372" s="155">
        <v>0</v>
      </c>
      <c r="T372" s="155">
        <v>0</v>
      </c>
      <c r="U372" s="155">
        <v>4690</v>
      </c>
      <c r="V372" s="112">
        <v>65515</v>
      </c>
      <c r="W372" s="156"/>
      <c r="X372" s="157">
        <v>0</v>
      </c>
      <c r="Y372" s="178">
        <v>0.09</v>
      </c>
      <c r="Z372" s="178">
        <v>1.316338515651758E-2</v>
      </c>
      <c r="AA372" s="155">
        <v>0</v>
      </c>
      <c r="AB372" s="158"/>
      <c r="AC372" s="157">
        <v>0</v>
      </c>
      <c r="AD372" s="157">
        <v>0</v>
      </c>
      <c r="AE372" s="155">
        <v>0</v>
      </c>
      <c r="AF372" s="157">
        <v>0</v>
      </c>
      <c r="AG372" s="155">
        <v>0</v>
      </c>
      <c r="AH372" s="159"/>
    </row>
    <row r="373" spans="1:34" ht="12.6" customHeight="1" x14ac:dyDescent="0.25">
      <c r="A373" s="104">
        <v>450</v>
      </c>
      <c r="B373" s="102">
        <v>450086278</v>
      </c>
      <c r="C373" s="103" t="s">
        <v>516</v>
      </c>
      <c r="D373" s="104">
        <v>86</v>
      </c>
      <c r="E373" s="103" t="s">
        <v>118</v>
      </c>
      <c r="F373" s="104">
        <v>278</v>
      </c>
      <c r="G373" s="103" t="s">
        <v>310</v>
      </c>
      <c r="H373" s="179">
        <v>9</v>
      </c>
      <c r="I373" s="152"/>
      <c r="J373" s="153">
        <v>9829</v>
      </c>
      <c r="K373" s="153">
        <v>1869</v>
      </c>
      <c r="L373" s="153">
        <v>0</v>
      </c>
      <c r="M373" s="153">
        <v>937.65</v>
      </c>
      <c r="N373" s="153">
        <v>12635.65</v>
      </c>
      <c r="O373" s="152"/>
      <c r="P373" s="157">
        <v>9</v>
      </c>
      <c r="Q373" s="157">
        <v>0</v>
      </c>
      <c r="R373" s="155">
        <v>105282</v>
      </c>
      <c r="S373" s="155">
        <v>0</v>
      </c>
      <c r="T373" s="155">
        <v>0</v>
      </c>
      <c r="U373" s="155">
        <v>8442</v>
      </c>
      <c r="V373" s="112">
        <v>113724</v>
      </c>
      <c r="W373" s="156"/>
      <c r="X373" s="157">
        <v>0</v>
      </c>
      <c r="Y373" s="178">
        <v>0.09</v>
      </c>
      <c r="Z373" s="178">
        <v>5.9706218118588478E-2</v>
      </c>
      <c r="AA373" s="155">
        <v>0</v>
      </c>
      <c r="AB373" s="158"/>
      <c r="AC373" s="157">
        <v>0</v>
      </c>
      <c r="AD373" s="157">
        <v>0</v>
      </c>
      <c r="AE373" s="155">
        <v>0</v>
      </c>
      <c r="AF373" s="157">
        <v>0</v>
      </c>
      <c r="AG373" s="155">
        <v>0</v>
      </c>
      <c r="AH373" s="159"/>
    </row>
    <row r="374" spans="1:34" ht="12.6" customHeight="1" x14ac:dyDescent="0.25">
      <c r="A374" s="104">
        <v>450</v>
      </c>
      <c r="B374" s="102">
        <v>450086327</v>
      </c>
      <c r="C374" s="103" t="s">
        <v>516</v>
      </c>
      <c r="D374" s="104">
        <v>86</v>
      </c>
      <c r="E374" s="103" t="s">
        <v>118</v>
      </c>
      <c r="F374" s="104">
        <v>327</v>
      </c>
      <c r="G374" s="103" t="s">
        <v>359</v>
      </c>
      <c r="H374" s="179">
        <v>2</v>
      </c>
      <c r="I374" s="152"/>
      <c r="J374" s="153">
        <v>9123</v>
      </c>
      <c r="K374" s="153">
        <v>7985</v>
      </c>
      <c r="L374" s="153">
        <v>0</v>
      </c>
      <c r="M374" s="153">
        <v>937.65</v>
      </c>
      <c r="N374" s="153">
        <v>18045.650000000001</v>
      </c>
      <c r="O374" s="152"/>
      <c r="P374" s="157">
        <v>2</v>
      </c>
      <c r="Q374" s="157">
        <v>0</v>
      </c>
      <c r="R374" s="155">
        <v>34216</v>
      </c>
      <c r="S374" s="155">
        <v>0</v>
      </c>
      <c r="T374" s="155">
        <v>0</v>
      </c>
      <c r="U374" s="155">
        <v>1876</v>
      </c>
      <c r="V374" s="112">
        <v>36092</v>
      </c>
      <c r="W374" s="156"/>
      <c r="X374" s="157">
        <v>0</v>
      </c>
      <c r="Y374" s="178">
        <v>0.09</v>
      </c>
      <c r="Z374" s="178">
        <v>3.2538040849762605E-2</v>
      </c>
      <c r="AA374" s="155">
        <v>0</v>
      </c>
      <c r="AB374" s="158"/>
      <c r="AC374" s="157">
        <v>0</v>
      </c>
      <c r="AD374" s="157">
        <v>0</v>
      </c>
      <c r="AE374" s="155">
        <v>0</v>
      </c>
      <c r="AF374" s="157">
        <v>0</v>
      </c>
      <c r="AG374" s="155">
        <v>0</v>
      </c>
      <c r="AH374" s="159"/>
    </row>
    <row r="375" spans="1:34" ht="12.6" customHeight="1" x14ac:dyDescent="0.25">
      <c r="A375" s="104">
        <v>450</v>
      </c>
      <c r="B375" s="102">
        <v>450086337</v>
      </c>
      <c r="C375" s="103" t="s">
        <v>516</v>
      </c>
      <c r="D375" s="104">
        <v>86</v>
      </c>
      <c r="E375" s="103" t="s">
        <v>118</v>
      </c>
      <c r="F375" s="104">
        <v>337</v>
      </c>
      <c r="G375" s="103" t="s">
        <v>369</v>
      </c>
      <c r="H375" s="179">
        <v>3</v>
      </c>
      <c r="I375" s="152"/>
      <c r="J375" s="153">
        <v>11137.577714382724</v>
      </c>
      <c r="K375" s="153">
        <v>12519</v>
      </c>
      <c r="L375" s="153">
        <v>0</v>
      </c>
      <c r="M375" s="153">
        <v>937.65</v>
      </c>
      <c r="N375" s="153">
        <v>24594.227714382723</v>
      </c>
      <c r="O375" s="152"/>
      <c r="P375" s="157">
        <v>3</v>
      </c>
      <c r="Q375" s="157">
        <v>0</v>
      </c>
      <c r="R375" s="155">
        <v>70971</v>
      </c>
      <c r="S375" s="155">
        <v>0</v>
      </c>
      <c r="T375" s="155">
        <v>0</v>
      </c>
      <c r="U375" s="155">
        <v>2814</v>
      </c>
      <c r="V375" s="112">
        <v>73785</v>
      </c>
      <c r="W375" s="156"/>
      <c r="X375" s="157">
        <v>0</v>
      </c>
      <c r="Y375" s="178">
        <v>0.09</v>
      </c>
      <c r="Z375" s="178">
        <v>3.427807906442347E-2</v>
      </c>
      <c r="AA375" s="155">
        <v>0</v>
      </c>
      <c r="AB375" s="158"/>
      <c r="AC375" s="157">
        <v>1</v>
      </c>
      <c r="AD375" s="157">
        <v>0</v>
      </c>
      <c r="AE375" s="155">
        <v>0</v>
      </c>
      <c r="AF375" s="157">
        <v>0</v>
      </c>
      <c r="AG375" s="155">
        <v>0</v>
      </c>
      <c r="AH375" s="159"/>
    </row>
    <row r="376" spans="1:34" ht="12.6" customHeight="1" x14ac:dyDescent="0.25">
      <c r="A376" s="104">
        <v>450</v>
      </c>
      <c r="B376" s="102">
        <v>450086340</v>
      </c>
      <c r="C376" s="103" t="s">
        <v>516</v>
      </c>
      <c r="D376" s="104">
        <v>86</v>
      </c>
      <c r="E376" s="103" t="s">
        <v>118</v>
      </c>
      <c r="F376" s="104">
        <v>340</v>
      </c>
      <c r="G376" s="103" t="s">
        <v>372</v>
      </c>
      <c r="H376" s="179">
        <v>11</v>
      </c>
      <c r="I376" s="152"/>
      <c r="J376" s="153">
        <v>9092</v>
      </c>
      <c r="K376" s="153">
        <v>7243</v>
      </c>
      <c r="L376" s="153">
        <v>0</v>
      </c>
      <c r="M376" s="153">
        <v>937.65</v>
      </c>
      <c r="N376" s="153">
        <v>17272.650000000001</v>
      </c>
      <c r="O376" s="152"/>
      <c r="P376" s="157">
        <v>11</v>
      </c>
      <c r="Q376" s="157">
        <v>0</v>
      </c>
      <c r="R376" s="155">
        <v>179685</v>
      </c>
      <c r="S376" s="155">
        <v>0</v>
      </c>
      <c r="T376" s="155">
        <v>0</v>
      </c>
      <c r="U376" s="155">
        <v>10318</v>
      </c>
      <c r="V376" s="112">
        <v>190003</v>
      </c>
      <c r="W376" s="156"/>
      <c r="X376" s="157">
        <v>0</v>
      </c>
      <c r="Y376" s="178">
        <v>0.09</v>
      </c>
      <c r="Z376" s="178">
        <v>7.6931573403796485E-2</v>
      </c>
      <c r="AA376" s="155">
        <v>0</v>
      </c>
      <c r="AB376" s="158"/>
      <c r="AC376" s="157">
        <v>0</v>
      </c>
      <c r="AD376" s="157">
        <v>0</v>
      </c>
      <c r="AE376" s="155">
        <v>0</v>
      </c>
      <c r="AF376" s="157">
        <v>0</v>
      </c>
      <c r="AG376" s="155">
        <v>0</v>
      </c>
      <c r="AH376" s="159"/>
    </row>
    <row r="377" spans="1:34" ht="12.6" customHeight="1" x14ac:dyDescent="0.25">
      <c r="A377" s="104">
        <v>450</v>
      </c>
      <c r="B377" s="102">
        <v>450086605</v>
      </c>
      <c r="C377" s="103" t="s">
        <v>516</v>
      </c>
      <c r="D377" s="104">
        <v>86</v>
      </c>
      <c r="E377" s="103" t="s">
        <v>118</v>
      </c>
      <c r="F377" s="104">
        <v>605</v>
      </c>
      <c r="G377" s="103" t="s">
        <v>388</v>
      </c>
      <c r="H377" s="179">
        <v>1</v>
      </c>
      <c r="I377" s="152"/>
      <c r="J377" s="153">
        <v>8785</v>
      </c>
      <c r="K377" s="153">
        <v>6311</v>
      </c>
      <c r="L377" s="153">
        <v>0</v>
      </c>
      <c r="M377" s="153">
        <v>937.65</v>
      </c>
      <c r="N377" s="153">
        <v>16033.65</v>
      </c>
      <c r="O377" s="152"/>
      <c r="P377" s="157">
        <v>1</v>
      </c>
      <c r="Q377" s="157">
        <v>0</v>
      </c>
      <c r="R377" s="155">
        <v>15096</v>
      </c>
      <c r="S377" s="155">
        <v>0</v>
      </c>
      <c r="T377" s="155">
        <v>0</v>
      </c>
      <c r="U377" s="155">
        <v>938</v>
      </c>
      <c r="V377" s="112">
        <v>16034</v>
      </c>
      <c r="W377" s="156"/>
      <c r="X377" s="157">
        <v>0</v>
      </c>
      <c r="Y377" s="178">
        <v>0.09</v>
      </c>
      <c r="Z377" s="178">
        <v>5.3279106865985214E-2</v>
      </c>
      <c r="AA377" s="155">
        <v>0</v>
      </c>
      <c r="AB377" s="158"/>
      <c r="AC377" s="157">
        <v>0</v>
      </c>
      <c r="AD377" s="157">
        <v>0</v>
      </c>
      <c r="AE377" s="155">
        <v>0</v>
      </c>
      <c r="AF377" s="157">
        <v>0</v>
      </c>
      <c r="AG377" s="155">
        <v>0</v>
      </c>
      <c r="AH377" s="159"/>
    </row>
    <row r="378" spans="1:34" ht="12.6" customHeight="1" x14ac:dyDescent="0.25">
      <c r="A378" s="104">
        <v>450</v>
      </c>
      <c r="B378" s="102">
        <v>450086683</v>
      </c>
      <c r="C378" s="103" t="s">
        <v>516</v>
      </c>
      <c r="D378" s="104">
        <v>86</v>
      </c>
      <c r="E378" s="103" t="s">
        <v>118</v>
      </c>
      <c r="F378" s="104">
        <v>683</v>
      </c>
      <c r="G378" s="103" t="s">
        <v>412</v>
      </c>
      <c r="H378" s="179">
        <v>5</v>
      </c>
      <c r="I378" s="152"/>
      <c r="J378" s="153">
        <v>8785</v>
      </c>
      <c r="K378" s="153">
        <v>6265</v>
      </c>
      <c r="L378" s="153">
        <v>0</v>
      </c>
      <c r="M378" s="153">
        <v>937.65</v>
      </c>
      <c r="N378" s="153">
        <v>15987.65</v>
      </c>
      <c r="O378" s="152"/>
      <c r="P378" s="157">
        <v>5</v>
      </c>
      <c r="Q378" s="157">
        <v>0</v>
      </c>
      <c r="R378" s="155">
        <v>75250</v>
      </c>
      <c r="S378" s="155">
        <v>0</v>
      </c>
      <c r="T378" s="155">
        <v>0</v>
      </c>
      <c r="U378" s="155">
        <v>4690</v>
      </c>
      <c r="V378" s="112">
        <v>79940</v>
      </c>
      <c r="W378" s="156"/>
      <c r="X378" s="157">
        <v>0</v>
      </c>
      <c r="Y378" s="178">
        <v>0.09</v>
      </c>
      <c r="Z378" s="178">
        <v>2.5305735434480579E-2</v>
      </c>
      <c r="AA378" s="155">
        <v>0</v>
      </c>
      <c r="AB378" s="158"/>
      <c r="AC378" s="157">
        <v>1</v>
      </c>
      <c r="AD378" s="157">
        <v>0</v>
      </c>
      <c r="AE378" s="155">
        <v>0</v>
      </c>
      <c r="AF378" s="157">
        <v>0</v>
      </c>
      <c r="AG378" s="155">
        <v>0</v>
      </c>
      <c r="AH378" s="159"/>
    </row>
    <row r="379" spans="1:34" ht="12.6" customHeight="1" x14ac:dyDescent="0.25">
      <c r="A379" s="104">
        <v>453</v>
      </c>
      <c r="B379" s="102">
        <v>453137005</v>
      </c>
      <c r="C379" s="103" t="s">
        <v>517</v>
      </c>
      <c r="D379" s="104">
        <v>137</v>
      </c>
      <c r="E379" s="103" t="s">
        <v>169</v>
      </c>
      <c r="F379" s="104">
        <v>5</v>
      </c>
      <c r="G379" s="103" t="s">
        <v>37</v>
      </c>
      <c r="H379" s="179">
        <v>5</v>
      </c>
      <c r="I379" s="152"/>
      <c r="J379" s="153">
        <v>11418</v>
      </c>
      <c r="K379" s="153">
        <v>4982</v>
      </c>
      <c r="L379" s="153">
        <v>0</v>
      </c>
      <c r="M379" s="153">
        <v>937.65</v>
      </c>
      <c r="N379" s="153">
        <v>17337.650000000001</v>
      </c>
      <c r="O379" s="152"/>
      <c r="P379" s="157">
        <v>5</v>
      </c>
      <c r="Q379" s="157">
        <v>0</v>
      </c>
      <c r="R379" s="155">
        <v>82000</v>
      </c>
      <c r="S379" s="155">
        <v>0</v>
      </c>
      <c r="T379" s="155">
        <v>0</v>
      </c>
      <c r="U379" s="155">
        <v>4690</v>
      </c>
      <c r="V379" s="112">
        <v>86690</v>
      </c>
      <c r="W379" s="156"/>
      <c r="X379" s="157">
        <v>0</v>
      </c>
      <c r="Y379" s="178">
        <v>0.09</v>
      </c>
      <c r="Z379" s="178">
        <v>1.2597643942327298E-2</v>
      </c>
      <c r="AA379" s="155">
        <v>0</v>
      </c>
      <c r="AB379" s="158"/>
      <c r="AC379" s="157">
        <v>0</v>
      </c>
      <c r="AD379" s="157">
        <v>0</v>
      </c>
      <c r="AE379" s="155">
        <v>0</v>
      </c>
      <c r="AF379" s="157">
        <v>0</v>
      </c>
      <c r="AG379" s="155">
        <v>0</v>
      </c>
      <c r="AH379" s="159"/>
    </row>
    <row r="380" spans="1:34" ht="12.6" customHeight="1" x14ac:dyDescent="0.25">
      <c r="A380" s="104">
        <v>453</v>
      </c>
      <c r="B380" s="102">
        <v>453137061</v>
      </c>
      <c r="C380" s="103" t="s">
        <v>517</v>
      </c>
      <c r="D380" s="104">
        <v>137</v>
      </c>
      <c r="E380" s="103" t="s">
        <v>169</v>
      </c>
      <c r="F380" s="104">
        <v>61</v>
      </c>
      <c r="G380" s="103" t="s">
        <v>93</v>
      </c>
      <c r="H380" s="179">
        <v>53</v>
      </c>
      <c r="I380" s="152"/>
      <c r="J380" s="153">
        <v>12631</v>
      </c>
      <c r="K380" s="153">
        <v>584</v>
      </c>
      <c r="L380" s="153">
        <v>0</v>
      </c>
      <c r="M380" s="153">
        <v>937.65</v>
      </c>
      <c r="N380" s="153">
        <v>14152.65</v>
      </c>
      <c r="O380" s="152"/>
      <c r="P380" s="157">
        <v>53</v>
      </c>
      <c r="Q380" s="157">
        <v>0</v>
      </c>
      <c r="R380" s="155">
        <v>700395</v>
      </c>
      <c r="S380" s="155">
        <v>0</v>
      </c>
      <c r="T380" s="155">
        <v>0</v>
      </c>
      <c r="U380" s="155">
        <v>49714</v>
      </c>
      <c r="V380" s="112">
        <v>750109</v>
      </c>
      <c r="W380" s="156"/>
      <c r="X380" s="157">
        <v>0</v>
      </c>
      <c r="Y380" s="178">
        <v>0.09</v>
      </c>
      <c r="Z380" s="178">
        <v>3.5095664291367269E-2</v>
      </c>
      <c r="AA380" s="155">
        <v>0</v>
      </c>
      <c r="AB380" s="158"/>
      <c r="AC380" s="157">
        <v>0</v>
      </c>
      <c r="AD380" s="157">
        <v>0</v>
      </c>
      <c r="AE380" s="155">
        <v>0</v>
      </c>
      <c r="AF380" s="157">
        <v>0</v>
      </c>
      <c r="AG380" s="155">
        <v>0</v>
      </c>
      <c r="AH380" s="159"/>
    </row>
    <row r="381" spans="1:34" ht="12.6" customHeight="1" x14ac:dyDescent="0.25">
      <c r="A381" s="104">
        <v>453</v>
      </c>
      <c r="B381" s="102">
        <v>453137086</v>
      </c>
      <c r="C381" s="103" t="s">
        <v>517</v>
      </c>
      <c r="D381" s="104">
        <v>137</v>
      </c>
      <c r="E381" s="103" t="s">
        <v>169</v>
      </c>
      <c r="F381" s="104">
        <v>86</v>
      </c>
      <c r="G381" s="103" t="s">
        <v>118</v>
      </c>
      <c r="H381" s="179">
        <v>3</v>
      </c>
      <c r="I381" s="152"/>
      <c r="J381" s="153">
        <v>11818</v>
      </c>
      <c r="K381" s="153">
        <v>1965</v>
      </c>
      <c r="L381" s="153">
        <v>0</v>
      </c>
      <c r="M381" s="153">
        <v>937.65</v>
      </c>
      <c r="N381" s="153">
        <v>14720.65</v>
      </c>
      <c r="O381" s="152"/>
      <c r="P381" s="157">
        <v>3</v>
      </c>
      <c r="Q381" s="157">
        <v>0</v>
      </c>
      <c r="R381" s="155">
        <v>41349</v>
      </c>
      <c r="S381" s="155">
        <v>0</v>
      </c>
      <c r="T381" s="155">
        <v>0</v>
      </c>
      <c r="U381" s="155">
        <v>2814</v>
      </c>
      <c r="V381" s="112">
        <v>44163</v>
      </c>
      <c r="W381" s="156"/>
      <c r="X381" s="157">
        <v>0</v>
      </c>
      <c r="Y381" s="178">
        <v>0.09</v>
      </c>
      <c r="Z381" s="178">
        <v>5.7906961422527728E-2</v>
      </c>
      <c r="AA381" s="155">
        <v>0</v>
      </c>
      <c r="AB381" s="158"/>
      <c r="AC381" s="157">
        <v>0</v>
      </c>
      <c r="AD381" s="157">
        <v>0</v>
      </c>
      <c r="AE381" s="155">
        <v>0</v>
      </c>
      <c r="AF381" s="157">
        <v>0</v>
      </c>
      <c r="AG381" s="155">
        <v>0</v>
      </c>
      <c r="AH381" s="159"/>
    </row>
    <row r="382" spans="1:34" ht="12.6" customHeight="1" x14ac:dyDescent="0.25">
      <c r="A382" s="104">
        <v>453</v>
      </c>
      <c r="B382" s="102">
        <v>453137137</v>
      </c>
      <c r="C382" s="103" t="s">
        <v>517</v>
      </c>
      <c r="D382" s="104">
        <v>137</v>
      </c>
      <c r="E382" s="103" t="s">
        <v>169</v>
      </c>
      <c r="F382" s="104">
        <v>137</v>
      </c>
      <c r="G382" s="103" t="s">
        <v>169</v>
      </c>
      <c r="H382" s="179">
        <v>532</v>
      </c>
      <c r="I382" s="152"/>
      <c r="J382" s="153">
        <v>12846</v>
      </c>
      <c r="K382" s="153">
        <v>0</v>
      </c>
      <c r="L382" s="153">
        <v>1173</v>
      </c>
      <c r="M382" s="153">
        <v>937.65</v>
      </c>
      <c r="N382" s="153">
        <v>14956.65</v>
      </c>
      <c r="O382" s="152"/>
      <c r="P382" s="157">
        <v>532</v>
      </c>
      <c r="Q382" s="157">
        <v>0</v>
      </c>
      <c r="R382" s="155">
        <v>6834072</v>
      </c>
      <c r="S382" s="155">
        <v>0</v>
      </c>
      <c r="T382" s="155">
        <v>0</v>
      </c>
      <c r="U382" s="155">
        <v>499016</v>
      </c>
      <c r="V382" s="112">
        <v>7333088</v>
      </c>
      <c r="W382" s="156"/>
      <c r="X382" s="157">
        <v>0</v>
      </c>
      <c r="Y382" s="178">
        <v>0.09</v>
      </c>
      <c r="Z382" s="178">
        <v>0.1201773901141599</v>
      </c>
      <c r="AA382" s="155">
        <v>0</v>
      </c>
      <c r="AB382" s="158"/>
      <c r="AC382" s="157">
        <v>0</v>
      </c>
      <c r="AD382" s="157">
        <v>0</v>
      </c>
      <c r="AE382" s="155">
        <v>0</v>
      </c>
      <c r="AF382" s="157">
        <v>0</v>
      </c>
      <c r="AG382" s="155">
        <v>0</v>
      </c>
      <c r="AH382" s="159"/>
    </row>
    <row r="383" spans="1:34" ht="12.6" customHeight="1" x14ac:dyDescent="0.25">
      <c r="A383" s="104">
        <v>453</v>
      </c>
      <c r="B383" s="102">
        <v>453137161</v>
      </c>
      <c r="C383" s="103" t="s">
        <v>517</v>
      </c>
      <c r="D383" s="104">
        <v>137</v>
      </c>
      <c r="E383" s="103" t="s">
        <v>169</v>
      </c>
      <c r="F383" s="104">
        <v>161</v>
      </c>
      <c r="G383" s="103" t="s">
        <v>193</v>
      </c>
      <c r="H383" s="179">
        <v>1</v>
      </c>
      <c r="I383" s="152"/>
      <c r="J383" s="153">
        <v>11414.932931199048</v>
      </c>
      <c r="K383" s="153">
        <v>4492</v>
      </c>
      <c r="L383" s="153">
        <v>0</v>
      </c>
      <c r="M383" s="153">
        <v>937.65</v>
      </c>
      <c r="N383" s="153">
        <v>16844.582931199049</v>
      </c>
      <c r="O383" s="152"/>
      <c r="P383" s="157">
        <v>1</v>
      </c>
      <c r="Q383" s="157">
        <v>0</v>
      </c>
      <c r="R383" s="155">
        <v>15907</v>
      </c>
      <c r="S383" s="155">
        <v>0</v>
      </c>
      <c r="T383" s="155">
        <v>0</v>
      </c>
      <c r="U383" s="155">
        <v>938</v>
      </c>
      <c r="V383" s="112">
        <v>16845</v>
      </c>
      <c r="W383" s="156"/>
      <c r="X383" s="157">
        <v>0</v>
      </c>
      <c r="Y383" s="178">
        <v>0.09</v>
      </c>
      <c r="Z383" s="178">
        <v>1.0975009473130026E-2</v>
      </c>
      <c r="AA383" s="155">
        <v>0</v>
      </c>
      <c r="AB383" s="158"/>
      <c r="AC383" s="157">
        <v>0</v>
      </c>
      <c r="AD383" s="157">
        <v>0</v>
      </c>
      <c r="AE383" s="155">
        <v>0</v>
      </c>
      <c r="AF383" s="157">
        <v>0</v>
      </c>
      <c r="AG383" s="155">
        <v>0</v>
      </c>
      <c r="AH383" s="159"/>
    </row>
    <row r="384" spans="1:34" ht="12.6" customHeight="1" x14ac:dyDescent="0.25">
      <c r="A384" s="104">
        <v>453</v>
      </c>
      <c r="B384" s="102">
        <v>453137210</v>
      </c>
      <c r="C384" s="103" t="s">
        <v>517</v>
      </c>
      <c r="D384" s="104">
        <v>137</v>
      </c>
      <c r="E384" s="103" t="s">
        <v>169</v>
      </c>
      <c r="F384" s="104">
        <v>210</v>
      </c>
      <c r="G384" s="103" t="s">
        <v>242</v>
      </c>
      <c r="H384" s="179">
        <v>1</v>
      </c>
      <c r="I384" s="152"/>
      <c r="J384" s="153">
        <v>13600</v>
      </c>
      <c r="K384" s="153">
        <v>4348</v>
      </c>
      <c r="L384" s="153">
        <v>0</v>
      </c>
      <c r="M384" s="153">
        <v>937.65</v>
      </c>
      <c r="N384" s="153">
        <v>18885.650000000001</v>
      </c>
      <c r="O384" s="152"/>
      <c r="P384" s="157">
        <v>1</v>
      </c>
      <c r="Q384" s="157">
        <v>0</v>
      </c>
      <c r="R384" s="155">
        <v>17948</v>
      </c>
      <c r="S384" s="155">
        <v>0</v>
      </c>
      <c r="T384" s="155">
        <v>0</v>
      </c>
      <c r="U384" s="155">
        <v>938</v>
      </c>
      <c r="V384" s="112">
        <v>18886</v>
      </c>
      <c r="W384" s="156"/>
      <c r="X384" s="157">
        <v>0</v>
      </c>
      <c r="Y384" s="178">
        <v>0.09</v>
      </c>
      <c r="Z384" s="178">
        <v>5.4840361961596779E-2</v>
      </c>
      <c r="AA384" s="155">
        <v>0</v>
      </c>
      <c r="AB384" s="158"/>
      <c r="AC384" s="157">
        <v>0</v>
      </c>
      <c r="AD384" s="157">
        <v>0</v>
      </c>
      <c r="AE384" s="155">
        <v>0</v>
      </c>
      <c r="AF384" s="157">
        <v>0</v>
      </c>
      <c r="AG384" s="155">
        <v>0</v>
      </c>
      <c r="AH384" s="159"/>
    </row>
    <row r="385" spans="1:34" ht="12.6" customHeight="1" x14ac:dyDescent="0.25">
      <c r="A385" s="104">
        <v>453</v>
      </c>
      <c r="B385" s="102">
        <v>453137227</v>
      </c>
      <c r="C385" s="103" t="s">
        <v>517</v>
      </c>
      <c r="D385" s="104">
        <v>137</v>
      </c>
      <c r="E385" s="103" t="s">
        <v>169</v>
      </c>
      <c r="F385" s="104">
        <v>227</v>
      </c>
      <c r="G385" s="103" t="s">
        <v>259</v>
      </c>
      <c r="H385" s="179">
        <v>1</v>
      </c>
      <c r="I385" s="152"/>
      <c r="J385" s="153">
        <v>13544</v>
      </c>
      <c r="K385" s="153">
        <v>3959</v>
      </c>
      <c r="L385" s="153">
        <v>0</v>
      </c>
      <c r="M385" s="153">
        <v>937.65</v>
      </c>
      <c r="N385" s="153">
        <v>18440.650000000001</v>
      </c>
      <c r="O385" s="152"/>
      <c r="P385" s="157">
        <v>1</v>
      </c>
      <c r="Q385" s="157">
        <v>0</v>
      </c>
      <c r="R385" s="155">
        <v>17503</v>
      </c>
      <c r="S385" s="155">
        <v>0</v>
      </c>
      <c r="T385" s="155">
        <v>0</v>
      </c>
      <c r="U385" s="155">
        <v>938</v>
      </c>
      <c r="V385" s="112">
        <v>18441</v>
      </c>
      <c r="W385" s="156"/>
      <c r="X385" s="157">
        <v>0</v>
      </c>
      <c r="Y385" s="178">
        <v>0.09</v>
      </c>
      <c r="Z385" s="178">
        <v>1.2360529662356946E-2</v>
      </c>
      <c r="AA385" s="155">
        <v>0</v>
      </c>
      <c r="AB385" s="158"/>
      <c r="AC385" s="157">
        <v>0</v>
      </c>
      <c r="AD385" s="157">
        <v>0</v>
      </c>
      <c r="AE385" s="155">
        <v>0</v>
      </c>
      <c r="AF385" s="157">
        <v>0</v>
      </c>
      <c r="AG385" s="155">
        <v>0</v>
      </c>
      <c r="AH385" s="159"/>
    </row>
    <row r="386" spans="1:34" ht="12.6" customHeight="1" x14ac:dyDescent="0.25">
      <c r="A386" s="104">
        <v>453</v>
      </c>
      <c r="B386" s="102">
        <v>453137278</v>
      </c>
      <c r="C386" s="103" t="s">
        <v>517</v>
      </c>
      <c r="D386" s="104">
        <v>137</v>
      </c>
      <c r="E386" s="103" t="s">
        <v>169</v>
      </c>
      <c r="F386" s="104">
        <v>278</v>
      </c>
      <c r="G386" s="103" t="s">
        <v>310</v>
      </c>
      <c r="H386" s="179">
        <v>7</v>
      </c>
      <c r="I386" s="152"/>
      <c r="J386" s="153">
        <v>13987</v>
      </c>
      <c r="K386" s="153">
        <v>2660</v>
      </c>
      <c r="L386" s="153">
        <v>0</v>
      </c>
      <c r="M386" s="153">
        <v>937.65</v>
      </c>
      <c r="N386" s="153">
        <v>17584.650000000001</v>
      </c>
      <c r="O386" s="152"/>
      <c r="P386" s="157">
        <v>7</v>
      </c>
      <c r="Q386" s="157">
        <v>0</v>
      </c>
      <c r="R386" s="155">
        <v>116529</v>
      </c>
      <c r="S386" s="155">
        <v>0</v>
      </c>
      <c r="T386" s="155">
        <v>0</v>
      </c>
      <c r="U386" s="155">
        <v>6566</v>
      </c>
      <c r="V386" s="112">
        <v>123095</v>
      </c>
      <c r="W386" s="156"/>
      <c r="X386" s="157">
        <v>0</v>
      </c>
      <c r="Y386" s="178">
        <v>0.09</v>
      </c>
      <c r="Z386" s="178">
        <v>5.9706218118588478E-2</v>
      </c>
      <c r="AA386" s="155">
        <v>0</v>
      </c>
      <c r="AB386" s="158"/>
      <c r="AC386" s="157">
        <v>0</v>
      </c>
      <c r="AD386" s="157">
        <v>0</v>
      </c>
      <c r="AE386" s="155">
        <v>0</v>
      </c>
      <c r="AF386" s="157">
        <v>0</v>
      </c>
      <c r="AG386" s="155">
        <v>0</v>
      </c>
      <c r="AH386" s="159"/>
    </row>
    <row r="387" spans="1:34" ht="12.6" customHeight="1" x14ac:dyDescent="0.25">
      <c r="A387" s="104">
        <v>453</v>
      </c>
      <c r="B387" s="102">
        <v>453137281</v>
      </c>
      <c r="C387" s="103" t="s">
        <v>517</v>
      </c>
      <c r="D387" s="104">
        <v>137</v>
      </c>
      <c r="E387" s="103" t="s">
        <v>169</v>
      </c>
      <c r="F387" s="104">
        <v>281</v>
      </c>
      <c r="G387" s="103" t="s">
        <v>313</v>
      </c>
      <c r="H387" s="179">
        <v>84</v>
      </c>
      <c r="I387" s="152"/>
      <c r="J387" s="153">
        <v>12946</v>
      </c>
      <c r="K387" s="153">
        <v>0</v>
      </c>
      <c r="L387" s="153">
        <v>0</v>
      </c>
      <c r="M387" s="153">
        <v>937.65</v>
      </c>
      <c r="N387" s="153">
        <v>13883.65</v>
      </c>
      <c r="O387" s="152"/>
      <c r="P387" s="157">
        <v>84</v>
      </c>
      <c r="Q387" s="157">
        <v>0</v>
      </c>
      <c r="R387" s="155">
        <v>1087464</v>
      </c>
      <c r="S387" s="155">
        <v>0</v>
      </c>
      <c r="T387" s="155">
        <v>0</v>
      </c>
      <c r="U387" s="155">
        <v>78792</v>
      </c>
      <c r="V387" s="112">
        <v>1166256</v>
      </c>
      <c r="W387" s="156"/>
      <c r="X387" s="157">
        <v>0</v>
      </c>
      <c r="Y387" s="178">
        <v>0.09</v>
      </c>
      <c r="Z387" s="178">
        <v>0.13196842428298433</v>
      </c>
      <c r="AA387" s="155">
        <v>0</v>
      </c>
      <c r="AB387" s="158"/>
      <c r="AC387" s="157">
        <v>0</v>
      </c>
      <c r="AD387" s="157">
        <v>0</v>
      </c>
      <c r="AE387" s="155">
        <v>0</v>
      </c>
      <c r="AF387" s="157">
        <v>0</v>
      </c>
      <c r="AG387" s="155">
        <v>0</v>
      </c>
      <c r="AH387" s="159"/>
    </row>
    <row r="388" spans="1:34" ht="12.6" customHeight="1" x14ac:dyDescent="0.25">
      <c r="A388" s="104">
        <v>453</v>
      </c>
      <c r="B388" s="102">
        <v>453137325</v>
      </c>
      <c r="C388" s="103" t="s">
        <v>517</v>
      </c>
      <c r="D388" s="104">
        <v>137</v>
      </c>
      <c r="E388" s="103" t="s">
        <v>169</v>
      </c>
      <c r="F388" s="104">
        <v>325</v>
      </c>
      <c r="G388" s="103" t="s">
        <v>357</v>
      </c>
      <c r="H388" s="179">
        <v>5</v>
      </c>
      <c r="I388" s="152"/>
      <c r="J388" s="153">
        <v>9123</v>
      </c>
      <c r="K388" s="153">
        <v>1166</v>
      </c>
      <c r="L388" s="153">
        <v>0</v>
      </c>
      <c r="M388" s="153">
        <v>937.65</v>
      </c>
      <c r="N388" s="153">
        <v>11226.65</v>
      </c>
      <c r="O388" s="152"/>
      <c r="P388" s="157">
        <v>5</v>
      </c>
      <c r="Q388" s="157">
        <v>0</v>
      </c>
      <c r="R388" s="155">
        <v>51445</v>
      </c>
      <c r="S388" s="155">
        <v>0</v>
      </c>
      <c r="T388" s="155">
        <v>0</v>
      </c>
      <c r="U388" s="155">
        <v>4690</v>
      </c>
      <c r="V388" s="112">
        <v>56135</v>
      </c>
      <c r="W388" s="156"/>
      <c r="X388" s="157">
        <v>0</v>
      </c>
      <c r="Y388" s="178">
        <v>0.09</v>
      </c>
      <c r="Z388" s="178">
        <v>8.8523351738389582E-3</v>
      </c>
      <c r="AA388" s="155">
        <v>0</v>
      </c>
      <c r="AB388" s="158"/>
      <c r="AC388" s="157">
        <v>0</v>
      </c>
      <c r="AD388" s="157">
        <v>0</v>
      </c>
      <c r="AE388" s="155">
        <v>0</v>
      </c>
      <c r="AF388" s="157">
        <v>0</v>
      </c>
      <c r="AG388" s="155">
        <v>0</v>
      </c>
      <c r="AH388" s="159"/>
    </row>
    <row r="389" spans="1:34" ht="12.6" customHeight="1" x14ac:dyDescent="0.25">
      <c r="A389" s="104">
        <v>453</v>
      </c>
      <c r="B389" s="102">
        <v>453137332</v>
      </c>
      <c r="C389" s="103" t="s">
        <v>517</v>
      </c>
      <c r="D389" s="104">
        <v>137</v>
      </c>
      <c r="E389" s="103" t="s">
        <v>169</v>
      </c>
      <c r="F389" s="104">
        <v>332</v>
      </c>
      <c r="G389" s="103" t="s">
        <v>364</v>
      </c>
      <c r="H389" s="179">
        <v>9</v>
      </c>
      <c r="I389" s="152"/>
      <c r="J389" s="153">
        <v>11418</v>
      </c>
      <c r="K389" s="153">
        <v>707</v>
      </c>
      <c r="L389" s="153">
        <v>0</v>
      </c>
      <c r="M389" s="153">
        <v>937.65</v>
      </c>
      <c r="N389" s="153">
        <v>13062.65</v>
      </c>
      <c r="O389" s="152"/>
      <c r="P389" s="157">
        <v>9</v>
      </c>
      <c r="Q389" s="157">
        <v>0</v>
      </c>
      <c r="R389" s="155">
        <v>109125</v>
      </c>
      <c r="S389" s="155">
        <v>0</v>
      </c>
      <c r="T389" s="155">
        <v>0</v>
      </c>
      <c r="U389" s="155">
        <v>8442</v>
      </c>
      <c r="V389" s="112">
        <v>117567</v>
      </c>
      <c r="W389" s="156"/>
      <c r="X389" s="157">
        <v>0</v>
      </c>
      <c r="Y389" s="178">
        <v>0.09</v>
      </c>
      <c r="Z389" s="178">
        <v>1.7074121226198394E-2</v>
      </c>
      <c r="AA389" s="155">
        <v>0</v>
      </c>
      <c r="AB389" s="158"/>
      <c r="AC389" s="157">
        <v>0</v>
      </c>
      <c r="AD389" s="157">
        <v>0</v>
      </c>
      <c r="AE389" s="155">
        <v>0</v>
      </c>
      <c r="AF389" s="157">
        <v>0</v>
      </c>
      <c r="AG389" s="155">
        <v>0</v>
      </c>
      <c r="AH389" s="159"/>
    </row>
    <row r="390" spans="1:34" ht="12.6" customHeight="1" x14ac:dyDescent="0.25">
      <c r="A390" s="104">
        <v>454</v>
      </c>
      <c r="B390" s="102">
        <v>454149009</v>
      </c>
      <c r="C390" s="103" t="s">
        <v>518</v>
      </c>
      <c r="D390" s="104">
        <v>149</v>
      </c>
      <c r="E390" s="103" t="s">
        <v>181</v>
      </c>
      <c r="F390" s="104">
        <v>9</v>
      </c>
      <c r="G390" s="103" t="s">
        <v>41</v>
      </c>
      <c r="H390" s="179">
        <v>1</v>
      </c>
      <c r="I390" s="152"/>
      <c r="J390" s="153">
        <v>10216</v>
      </c>
      <c r="K390" s="153">
        <v>6387</v>
      </c>
      <c r="L390" s="153">
        <v>0</v>
      </c>
      <c r="M390" s="153">
        <v>937.65</v>
      </c>
      <c r="N390" s="153">
        <v>17540.650000000001</v>
      </c>
      <c r="O390" s="152"/>
      <c r="P390" s="157">
        <v>1</v>
      </c>
      <c r="Q390" s="157">
        <v>0</v>
      </c>
      <c r="R390" s="155">
        <v>16603</v>
      </c>
      <c r="S390" s="155">
        <v>0</v>
      </c>
      <c r="T390" s="155">
        <v>0</v>
      </c>
      <c r="U390" s="155">
        <v>938</v>
      </c>
      <c r="V390" s="112">
        <v>17541</v>
      </c>
      <c r="W390" s="156"/>
      <c r="X390" s="157">
        <v>0</v>
      </c>
      <c r="Y390" s="178">
        <v>0.09</v>
      </c>
      <c r="Z390" s="178">
        <v>1.905131038440297E-3</v>
      </c>
      <c r="AA390" s="155">
        <v>0</v>
      </c>
      <c r="AB390" s="158"/>
      <c r="AC390" s="157">
        <v>0</v>
      </c>
      <c r="AD390" s="157">
        <v>0</v>
      </c>
      <c r="AE390" s="155">
        <v>0</v>
      </c>
      <c r="AF390" s="157">
        <v>0</v>
      </c>
      <c r="AG390" s="155">
        <v>0</v>
      </c>
      <c r="AH390" s="159"/>
    </row>
    <row r="391" spans="1:34" ht="12.6" customHeight="1" x14ac:dyDescent="0.25">
      <c r="A391" s="104">
        <v>454</v>
      </c>
      <c r="B391" s="102">
        <v>454149128</v>
      </c>
      <c r="C391" s="103" t="s">
        <v>518</v>
      </c>
      <c r="D391" s="104">
        <v>149</v>
      </c>
      <c r="E391" s="103" t="s">
        <v>181</v>
      </c>
      <c r="F391" s="104">
        <v>128</v>
      </c>
      <c r="G391" s="103" t="s">
        <v>160</v>
      </c>
      <c r="H391" s="179">
        <v>13</v>
      </c>
      <c r="I391" s="152"/>
      <c r="J391" s="153">
        <v>12523</v>
      </c>
      <c r="K391" s="153">
        <v>896</v>
      </c>
      <c r="L391" s="153">
        <v>0</v>
      </c>
      <c r="M391" s="153">
        <v>937.65</v>
      </c>
      <c r="N391" s="153">
        <v>14356.65</v>
      </c>
      <c r="O391" s="152"/>
      <c r="P391" s="157">
        <v>13</v>
      </c>
      <c r="Q391" s="157">
        <v>0</v>
      </c>
      <c r="R391" s="155">
        <v>174447</v>
      </c>
      <c r="S391" s="155">
        <v>0</v>
      </c>
      <c r="T391" s="155">
        <v>0</v>
      </c>
      <c r="U391" s="155">
        <v>12194</v>
      </c>
      <c r="V391" s="112">
        <v>186641</v>
      </c>
      <c r="W391" s="156"/>
      <c r="X391" s="157">
        <v>0</v>
      </c>
      <c r="Y391" s="178">
        <v>0.09</v>
      </c>
      <c r="Z391" s="178">
        <v>3.6122537397744604E-2</v>
      </c>
      <c r="AA391" s="155">
        <v>0</v>
      </c>
      <c r="AB391" s="158"/>
      <c r="AC391" s="157">
        <v>0</v>
      </c>
      <c r="AD391" s="157">
        <v>0</v>
      </c>
      <c r="AE391" s="155">
        <v>0</v>
      </c>
      <c r="AF391" s="157">
        <v>0</v>
      </c>
      <c r="AG391" s="155">
        <v>0</v>
      </c>
      <c r="AH391" s="159"/>
    </row>
    <row r="392" spans="1:34" ht="12.6" customHeight="1" x14ac:dyDescent="0.25">
      <c r="A392" s="104">
        <v>454</v>
      </c>
      <c r="B392" s="102">
        <v>454149149</v>
      </c>
      <c r="C392" s="103" t="s">
        <v>518</v>
      </c>
      <c r="D392" s="104">
        <v>149</v>
      </c>
      <c r="E392" s="103" t="s">
        <v>181</v>
      </c>
      <c r="F392" s="104">
        <v>149</v>
      </c>
      <c r="G392" s="103" t="s">
        <v>181</v>
      </c>
      <c r="H392" s="179">
        <v>704</v>
      </c>
      <c r="I392" s="152"/>
      <c r="J392" s="153">
        <v>12746</v>
      </c>
      <c r="K392" s="153">
        <v>0</v>
      </c>
      <c r="L392" s="153">
        <v>0</v>
      </c>
      <c r="M392" s="153">
        <v>937.65</v>
      </c>
      <c r="N392" s="153">
        <v>13683.65</v>
      </c>
      <c r="O392" s="152"/>
      <c r="P392" s="157">
        <v>704</v>
      </c>
      <c r="Q392" s="157">
        <v>0</v>
      </c>
      <c r="R392" s="155">
        <v>8973184</v>
      </c>
      <c r="S392" s="155">
        <v>0</v>
      </c>
      <c r="T392" s="155">
        <v>0</v>
      </c>
      <c r="U392" s="155">
        <v>660352</v>
      </c>
      <c r="V392" s="112">
        <v>9633536</v>
      </c>
      <c r="W392" s="156"/>
      <c r="X392" s="157">
        <v>0</v>
      </c>
      <c r="Y392" s="178">
        <v>0.09</v>
      </c>
      <c r="Z392" s="178">
        <v>0.11713940008623763</v>
      </c>
      <c r="AA392" s="155">
        <v>0</v>
      </c>
      <c r="AB392" s="158"/>
      <c r="AC392" s="157">
        <v>0</v>
      </c>
      <c r="AD392" s="157">
        <v>0</v>
      </c>
      <c r="AE392" s="155">
        <v>0</v>
      </c>
      <c r="AF392" s="157">
        <v>0</v>
      </c>
      <c r="AG392" s="155">
        <v>0</v>
      </c>
      <c r="AH392" s="159"/>
    </row>
    <row r="393" spans="1:34" ht="12.6" customHeight="1" x14ac:dyDescent="0.25">
      <c r="A393" s="104">
        <v>454</v>
      </c>
      <c r="B393" s="102">
        <v>454149181</v>
      </c>
      <c r="C393" s="103" t="s">
        <v>518</v>
      </c>
      <c r="D393" s="104">
        <v>149</v>
      </c>
      <c r="E393" s="103" t="s">
        <v>181</v>
      </c>
      <c r="F393" s="104">
        <v>181</v>
      </c>
      <c r="G393" s="103" t="s">
        <v>213</v>
      </c>
      <c r="H393" s="179">
        <v>60</v>
      </c>
      <c r="I393" s="152"/>
      <c r="J393" s="153">
        <v>11615</v>
      </c>
      <c r="K393" s="153">
        <v>481</v>
      </c>
      <c r="L393" s="153">
        <v>0</v>
      </c>
      <c r="M393" s="153">
        <v>937.65</v>
      </c>
      <c r="N393" s="153">
        <v>13033.65</v>
      </c>
      <c r="O393" s="152"/>
      <c r="P393" s="157">
        <v>60</v>
      </c>
      <c r="Q393" s="157">
        <v>0</v>
      </c>
      <c r="R393" s="155">
        <v>725760</v>
      </c>
      <c r="S393" s="155">
        <v>0</v>
      </c>
      <c r="T393" s="155">
        <v>0</v>
      </c>
      <c r="U393" s="155">
        <v>56280</v>
      </c>
      <c r="V393" s="112">
        <v>782040</v>
      </c>
      <c r="W393" s="156"/>
      <c r="X393" s="157">
        <v>0</v>
      </c>
      <c r="Y393" s="178">
        <v>0.09</v>
      </c>
      <c r="Z393" s="178">
        <v>1.7769329049204179E-2</v>
      </c>
      <c r="AA393" s="155">
        <v>0</v>
      </c>
      <c r="AB393" s="158"/>
      <c r="AC393" s="157">
        <v>0</v>
      </c>
      <c r="AD393" s="157">
        <v>0</v>
      </c>
      <c r="AE393" s="155">
        <v>0</v>
      </c>
      <c r="AF393" s="157">
        <v>0</v>
      </c>
      <c r="AG393" s="155">
        <v>0</v>
      </c>
      <c r="AH393" s="159"/>
    </row>
    <row r="394" spans="1:34" ht="12.6" customHeight="1" x14ac:dyDescent="0.25">
      <c r="A394" s="104">
        <v>454</v>
      </c>
      <c r="B394" s="102">
        <v>454149211</v>
      </c>
      <c r="C394" s="103" t="s">
        <v>518</v>
      </c>
      <c r="D394" s="104">
        <v>149</v>
      </c>
      <c r="E394" s="103" t="s">
        <v>181</v>
      </c>
      <c r="F394" s="104">
        <v>211</v>
      </c>
      <c r="G394" s="103" t="s">
        <v>243</v>
      </c>
      <c r="H394" s="179">
        <v>2</v>
      </c>
      <c r="I394" s="152"/>
      <c r="J394" s="153">
        <v>10493.407939716872</v>
      </c>
      <c r="K394" s="153">
        <v>1974</v>
      </c>
      <c r="L394" s="153">
        <v>0</v>
      </c>
      <c r="M394" s="153">
        <v>937.65</v>
      </c>
      <c r="N394" s="153">
        <v>13405.057939716871</v>
      </c>
      <c r="O394" s="152"/>
      <c r="P394" s="157">
        <v>2</v>
      </c>
      <c r="Q394" s="157">
        <v>0</v>
      </c>
      <c r="R394" s="155">
        <v>24934</v>
      </c>
      <c r="S394" s="155">
        <v>0</v>
      </c>
      <c r="T394" s="155">
        <v>0</v>
      </c>
      <c r="U394" s="155">
        <v>1876</v>
      </c>
      <c r="V394" s="112">
        <v>26810</v>
      </c>
      <c r="W394" s="156"/>
      <c r="X394" s="157">
        <v>0</v>
      </c>
      <c r="Y394" s="178">
        <v>0.09</v>
      </c>
      <c r="Z394" s="178">
        <v>1.4844444552201755E-3</v>
      </c>
      <c r="AA394" s="155">
        <v>0</v>
      </c>
      <c r="AB394" s="158"/>
      <c r="AC394" s="157">
        <v>0</v>
      </c>
      <c r="AD394" s="157">
        <v>0</v>
      </c>
      <c r="AE394" s="155">
        <v>0</v>
      </c>
      <c r="AF394" s="157">
        <v>0</v>
      </c>
      <c r="AG394" s="155">
        <v>0</v>
      </c>
      <c r="AH394" s="159"/>
    </row>
    <row r="395" spans="1:34" ht="12.6" customHeight="1" x14ac:dyDescent="0.25">
      <c r="A395" s="104">
        <v>455</v>
      </c>
      <c r="B395" s="102">
        <v>455128007</v>
      </c>
      <c r="C395" s="103" t="s">
        <v>519</v>
      </c>
      <c r="D395" s="104">
        <v>128</v>
      </c>
      <c r="E395" s="103" t="s">
        <v>160</v>
      </c>
      <c r="F395" s="104">
        <v>7</v>
      </c>
      <c r="G395" s="103" t="s">
        <v>39</v>
      </c>
      <c r="H395" s="179">
        <v>3</v>
      </c>
      <c r="I395" s="152"/>
      <c r="J395" s="153">
        <v>8785</v>
      </c>
      <c r="K395" s="153">
        <v>3655</v>
      </c>
      <c r="L395" s="153">
        <v>0</v>
      </c>
      <c r="M395" s="153">
        <v>937.65</v>
      </c>
      <c r="N395" s="153">
        <v>13377.65</v>
      </c>
      <c r="O395" s="152"/>
      <c r="P395" s="157">
        <v>3</v>
      </c>
      <c r="Q395" s="157">
        <v>0</v>
      </c>
      <c r="R395" s="155">
        <v>37197</v>
      </c>
      <c r="S395" s="155">
        <v>0</v>
      </c>
      <c r="T395" s="155">
        <v>0</v>
      </c>
      <c r="U395" s="155">
        <v>2805</v>
      </c>
      <c r="V395" s="112">
        <v>40002</v>
      </c>
      <c r="W395" s="156"/>
      <c r="X395" s="157">
        <v>9.77198697068404E-3</v>
      </c>
      <c r="Y395" s="178">
        <v>0.09</v>
      </c>
      <c r="Z395" s="178">
        <v>2.4967015022504584E-2</v>
      </c>
      <c r="AA395" s="155">
        <v>0</v>
      </c>
      <c r="AB395" s="158"/>
      <c r="AC395" s="157">
        <v>0</v>
      </c>
      <c r="AD395" s="157">
        <v>0</v>
      </c>
      <c r="AE395" s="155">
        <v>0</v>
      </c>
      <c r="AF395" s="157">
        <v>0</v>
      </c>
      <c r="AG395" s="155">
        <v>0</v>
      </c>
      <c r="AH395" s="159"/>
    </row>
    <row r="396" spans="1:34" ht="12.6" customHeight="1" x14ac:dyDescent="0.25">
      <c r="A396" s="104">
        <v>455</v>
      </c>
      <c r="B396" s="102">
        <v>455128009</v>
      </c>
      <c r="C396" s="103" t="s">
        <v>519</v>
      </c>
      <c r="D396" s="104">
        <v>128</v>
      </c>
      <c r="E396" s="103" t="s">
        <v>160</v>
      </c>
      <c r="F396" s="104">
        <v>9</v>
      </c>
      <c r="G396" s="103" t="s">
        <v>41</v>
      </c>
      <c r="H396" s="179">
        <v>1</v>
      </c>
      <c r="I396" s="152"/>
      <c r="J396" s="153">
        <v>10940.126100074811</v>
      </c>
      <c r="K396" s="153">
        <v>6840</v>
      </c>
      <c r="L396" s="153">
        <v>0</v>
      </c>
      <c r="M396" s="153">
        <v>937.65</v>
      </c>
      <c r="N396" s="153">
        <v>18717.776100074814</v>
      </c>
      <c r="O396" s="152"/>
      <c r="P396" s="157">
        <v>1</v>
      </c>
      <c r="Q396" s="157">
        <v>0</v>
      </c>
      <c r="R396" s="155">
        <v>17722</v>
      </c>
      <c r="S396" s="155">
        <v>0</v>
      </c>
      <c r="T396" s="155">
        <v>0</v>
      </c>
      <c r="U396" s="155">
        <v>935</v>
      </c>
      <c r="V396" s="112">
        <v>18657</v>
      </c>
      <c r="W396" s="156"/>
      <c r="X396" s="157">
        <v>3.2573289902280132E-3</v>
      </c>
      <c r="Y396" s="178">
        <v>0.09</v>
      </c>
      <c r="Z396" s="178">
        <v>1.905131038440297E-3</v>
      </c>
      <c r="AA396" s="155">
        <v>0</v>
      </c>
      <c r="AB396" s="158"/>
      <c r="AC396" s="157">
        <v>0</v>
      </c>
      <c r="AD396" s="157">
        <v>0</v>
      </c>
      <c r="AE396" s="155">
        <v>0</v>
      </c>
      <c r="AF396" s="157">
        <v>0</v>
      </c>
      <c r="AG396" s="155">
        <v>0</v>
      </c>
      <c r="AH396" s="159"/>
    </row>
    <row r="397" spans="1:34" ht="12.6" customHeight="1" x14ac:dyDescent="0.25">
      <c r="A397" s="104">
        <v>455</v>
      </c>
      <c r="B397" s="102">
        <v>455128128</v>
      </c>
      <c r="C397" s="103" t="s">
        <v>519</v>
      </c>
      <c r="D397" s="104">
        <v>128</v>
      </c>
      <c r="E397" s="103" t="s">
        <v>160</v>
      </c>
      <c r="F397" s="104">
        <v>128</v>
      </c>
      <c r="G397" s="103" t="s">
        <v>160</v>
      </c>
      <c r="H397" s="179">
        <v>298</v>
      </c>
      <c r="I397" s="152"/>
      <c r="J397" s="153">
        <v>10105</v>
      </c>
      <c r="K397" s="153">
        <v>723</v>
      </c>
      <c r="L397" s="153">
        <v>0</v>
      </c>
      <c r="M397" s="153">
        <v>937.65</v>
      </c>
      <c r="N397" s="153">
        <v>11765.65</v>
      </c>
      <c r="O397" s="152"/>
      <c r="P397" s="157">
        <v>298</v>
      </c>
      <c r="Q397" s="157">
        <v>0</v>
      </c>
      <c r="R397" s="155">
        <v>3216314</v>
      </c>
      <c r="S397" s="155">
        <v>0</v>
      </c>
      <c r="T397" s="155">
        <v>0</v>
      </c>
      <c r="U397" s="155">
        <v>278630</v>
      </c>
      <c r="V397" s="112">
        <v>3494944</v>
      </c>
      <c r="W397" s="156"/>
      <c r="X397" s="157">
        <v>0.97068403908794787</v>
      </c>
      <c r="Y397" s="178">
        <v>0.09</v>
      </c>
      <c r="Z397" s="178">
        <v>3.6122537397744604E-2</v>
      </c>
      <c r="AA397" s="155">
        <v>0</v>
      </c>
      <c r="AB397" s="158"/>
      <c r="AC397" s="157">
        <v>0</v>
      </c>
      <c r="AD397" s="157">
        <v>0</v>
      </c>
      <c r="AE397" s="155">
        <v>0</v>
      </c>
      <c r="AF397" s="157">
        <v>0</v>
      </c>
      <c r="AG397" s="155">
        <v>0</v>
      </c>
      <c r="AH397" s="159"/>
    </row>
    <row r="398" spans="1:34" ht="12.6" customHeight="1" x14ac:dyDescent="0.25">
      <c r="A398" s="104">
        <v>455</v>
      </c>
      <c r="B398" s="102">
        <v>455128149</v>
      </c>
      <c r="C398" s="103" t="s">
        <v>519</v>
      </c>
      <c r="D398" s="104">
        <v>128</v>
      </c>
      <c r="E398" s="103" t="s">
        <v>160</v>
      </c>
      <c r="F398" s="104">
        <v>149</v>
      </c>
      <c r="G398" s="103" t="s">
        <v>181</v>
      </c>
      <c r="H398" s="179">
        <v>4</v>
      </c>
      <c r="I398" s="152"/>
      <c r="J398" s="153">
        <v>13668.070175188335</v>
      </c>
      <c r="K398" s="153">
        <v>0</v>
      </c>
      <c r="L398" s="153">
        <v>0</v>
      </c>
      <c r="M398" s="153">
        <v>937.65</v>
      </c>
      <c r="N398" s="153">
        <v>14605.720175188335</v>
      </c>
      <c r="O398" s="152"/>
      <c r="P398" s="157">
        <v>4</v>
      </c>
      <c r="Q398" s="157">
        <v>0</v>
      </c>
      <c r="R398" s="155">
        <v>54496</v>
      </c>
      <c r="S398" s="155">
        <v>0</v>
      </c>
      <c r="T398" s="155">
        <v>0</v>
      </c>
      <c r="U398" s="155">
        <v>3740</v>
      </c>
      <c r="V398" s="112">
        <v>58236</v>
      </c>
      <c r="W398" s="156"/>
      <c r="X398" s="157">
        <v>1.3029315960912053E-2</v>
      </c>
      <c r="Y398" s="178">
        <v>0.09</v>
      </c>
      <c r="Z398" s="178">
        <v>0.11713940008623763</v>
      </c>
      <c r="AA398" s="155">
        <v>0</v>
      </c>
      <c r="AB398" s="158"/>
      <c r="AC398" s="157">
        <v>0</v>
      </c>
      <c r="AD398" s="157">
        <v>0</v>
      </c>
      <c r="AE398" s="155">
        <v>0</v>
      </c>
      <c r="AF398" s="157">
        <v>0</v>
      </c>
      <c r="AG398" s="155">
        <v>0</v>
      </c>
      <c r="AH398" s="159"/>
    </row>
    <row r="399" spans="1:34" ht="12.6" customHeight="1" x14ac:dyDescent="0.25">
      <c r="A399" s="104">
        <v>455</v>
      </c>
      <c r="B399" s="102">
        <v>455128181</v>
      </c>
      <c r="C399" s="103" t="s">
        <v>519</v>
      </c>
      <c r="D399" s="104">
        <v>128</v>
      </c>
      <c r="E399" s="103" t="s">
        <v>160</v>
      </c>
      <c r="F399" s="104">
        <v>181</v>
      </c>
      <c r="G399" s="103" t="s">
        <v>213</v>
      </c>
      <c r="H399" s="179">
        <v>1</v>
      </c>
      <c r="I399" s="152"/>
      <c r="J399" s="153">
        <v>12072.515470674136</v>
      </c>
      <c r="K399" s="153">
        <v>500</v>
      </c>
      <c r="L399" s="153">
        <v>0</v>
      </c>
      <c r="M399" s="153">
        <v>937.65</v>
      </c>
      <c r="N399" s="153">
        <v>13510.165470674136</v>
      </c>
      <c r="O399" s="152"/>
      <c r="P399" s="157">
        <v>1</v>
      </c>
      <c r="Q399" s="157">
        <v>0</v>
      </c>
      <c r="R399" s="155">
        <v>12532</v>
      </c>
      <c r="S399" s="155">
        <v>0</v>
      </c>
      <c r="T399" s="155">
        <v>0</v>
      </c>
      <c r="U399" s="155">
        <v>935</v>
      </c>
      <c r="V399" s="112">
        <v>13467</v>
      </c>
      <c r="W399" s="156"/>
      <c r="X399" s="157">
        <v>3.2573289902280132E-3</v>
      </c>
      <c r="Y399" s="178">
        <v>0.09</v>
      </c>
      <c r="Z399" s="178">
        <v>1.7769329049204179E-2</v>
      </c>
      <c r="AA399" s="155">
        <v>0</v>
      </c>
      <c r="AB399" s="158"/>
      <c r="AC399" s="157">
        <v>0</v>
      </c>
      <c r="AD399" s="157">
        <v>0</v>
      </c>
      <c r="AE399" s="155">
        <v>0</v>
      </c>
      <c r="AF399" s="157">
        <v>0</v>
      </c>
      <c r="AG399" s="155">
        <v>0</v>
      </c>
      <c r="AH399" s="159"/>
    </row>
    <row r="400" spans="1:34" ht="12.6" customHeight="1" x14ac:dyDescent="0.25">
      <c r="A400" s="104">
        <v>456</v>
      </c>
      <c r="B400" s="102">
        <v>456160009</v>
      </c>
      <c r="C400" s="103" t="s">
        <v>520</v>
      </c>
      <c r="D400" s="104">
        <v>160</v>
      </c>
      <c r="E400" s="103" t="s">
        <v>192</v>
      </c>
      <c r="F400" s="104">
        <v>9</v>
      </c>
      <c r="G400" s="103" t="s">
        <v>41</v>
      </c>
      <c r="H400" s="179">
        <v>2</v>
      </c>
      <c r="I400" s="152"/>
      <c r="J400" s="153">
        <v>9123</v>
      </c>
      <c r="K400" s="153">
        <v>5704</v>
      </c>
      <c r="L400" s="153">
        <v>0</v>
      </c>
      <c r="M400" s="153">
        <v>937.65</v>
      </c>
      <c r="N400" s="153">
        <v>15764.65</v>
      </c>
      <c r="O400" s="152"/>
      <c r="P400" s="157">
        <v>2</v>
      </c>
      <c r="Q400" s="157">
        <v>0</v>
      </c>
      <c r="R400" s="155">
        <v>28896</v>
      </c>
      <c r="S400" s="155">
        <v>0</v>
      </c>
      <c r="T400" s="155">
        <v>0</v>
      </c>
      <c r="U400" s="155">
        <v>1828</v>
      </c>
      <c r="V400" s="112">
        <v>30724</v>
      </c>
      <c r="W400" s="156"/>
      <c r="X400" s="157">
        <v>5.1157125456760051E-2</v>
      </c>
      <c r="Y400" s="178">
        <v>0.09</v>
      </c>
      <c r="Z400" s="178">
        <v>1.905131038440297E-3</v>
      </c>
      <c r="AA400" s="155">
        <v>0</v>
      </c>
      <c r="AB400" s="158"/>
      <c r="AC400" s="157">
        <v>0</v>
      </c>
      <c r="AD400" s="157">
        <v>0</v>
      </c>
      <c r="AE400" s="155">
        <v>0</v>
      </c>
      <c r="AF400" s="157">
        <v>0</v>
      </c>
      <c r="AG400" s="155">
        <v>0</v>
      </c>
      <c r="AH400" s="159"/>
    </row>
    <row r="401" spans="1:34" ht="12.6" customHeight="1" x14ac:dyDescent="0.25">
      <c r="A401" s="104">
        <v>456</v>
      </c>
      <c r="B401" s="102">
        <v>456160031</v>
      </c>
      <c r="C401" s="103" t="s">
        <v>520</v>
      </c>
      <c r="D401" s="104">
        <v>160</v>
      </c>
      <c r="E401" s="103" t="s">
        <v>192</v>
      </c>
      <c r="F401" s="104">
        <v>31</v>
      </c>
      <c r="G401" s="103" t="s">
        <v>63</v>
      </c>
      <c r="H401" s="179">
        <v>7</v>
      </c>
      <c r="I401" s="152"/>
      <c r="J401" s="153">
        <v>11418</v>
      </c>
      <c r="K401" s="153">
        <v>5372</v>
      </c>
      <c r="L401" s="153">
        <v>0</v>
      </c>
      <c r="M401" s="153">
        <v>937.65</v>
      </c>
      <c r="N401" s="153">
        <v>17727.650000000001</v>
      </c>
      <c r="O401" s="152"/>
      <c r="P401" s="157">
        <v>7</v>
      </c>
      <c r="Q401" s="157">
        <v>0</v>
      </c>
      <c r="R401" s="155">
        <v>114527</v>
      </c>
      <c r="S401" s="155">
        <v>0</v>
      </c>
      <c r="T401" s="155">
        <v>0</v>
      </c>
      <c r="U401" s="155">
        <v>6398</v>
      </c>
      <c r="V401" s="112">
        <v>120925</v>
      </c>
      <c r="W401" s="156"/>
      <c r="X401" s="157">
        <v>0.17904993909866018</v>
      </c>
      <c r="Y401" s="178">
        <v>0.09</v>
      </c>
      <c r="Z401" s="178">
        <v>2.276308224576884E-2</v>
      </c>
      <c r="AA401" s="155">
        <v>0</v>
      </c>
      <c r="AB401" s="158"/>
      <c r="AC401" s="157">
        <v>0</v>
      </c>
      <c r="AD401" s="157">
        <v>0</v>
      </c>
      <c r="AE401" s="155">
        <v>0</v>
      </c>
      <c r="AF401" s="157">
        <v>0</v>
      </c>
      <c r="AG401" s="155">
        <v>0</v>
      </c>
      <c r="AH401" s="159"/>
    </row>
    <row r="402" spans="1:34" ht="12.6" customHeight="1" x14ac:dyDescent="0.25">
      <c r="A402" s="104">
        <v>456</v>
      </c>
      <c r="B402" s="102">
        <v>456160056</v>
      </c>
      <c r="C402" s="103" t="s">
        <v>520</v>
      </c>
      <c r="D402" s="104">
        <v>160</v>
      </c>
      <c r="E402" s="103" t="s">
        <v>192</v>
      </c>
      <c r="F402" s="104">
        <v>56</v>
      </c>
      <c r="G402" s="103" t="s">
        <v>88</v>
      </c>
      <c r="H402" s="179">
        <v>6</v>
      </c>
      <c r="I402" s="152"/>
      <c r="J402" s="153">
        <v>10173</v>
      </c>
      <c r="K402" s="153">
        <v>3440</v>
      </c>
      <c r="L402" s="153">
        <v>0</v>
      </c>
      <c r="M402" s="153">
        <v>937.65</v>
      </c>
      <c r="N402" s="153">
        <v>14550.65</v>
      </c>
      <c r="O402" s="152"/>
      <c r="P402" s="157">
        <v>6</v>
      </c>
      <c r="Q402" s="157">
        <v>0</v>
      </c>
      <c r="R402" s="155">
        <v>79590</v>
      </c>
      <c r="S402" s="155">
        <v>0</v>
      </c>
      <c r="T402" s="155">
        <v>0</v>
      </c>
      <c r="U402" s="155">
        <v>5484</v>
      </c>
      <c r="V402" s="112">
        <v>85074</v>
      </c>
      <c r="W402" s="156"/>
      <c r="X402" s="157">
        <v>0.15347137637028016</v>
      </c>
      <c r="Y402" s="178">
        <v>0.09</v>
      </c>
      <c r="Z402" s="178">
        <v>1.9310208478394927E-2</v>
      </c>
      <c r="AA402" s="155">
        <v>0</v>
      </c>
      <c r="AB402" s="158"/>
      <c r="AC402" s="157">
        <v>0</v>
      </c>
      <c r="AD402" s="157">
        <v>0</v>
      </c>
      <c r="AE402" s="155">
        <v>0</v>
      </c>
      <c r="AF402" s="157">
        <v>0</v>
      </c>
      <c r="AG402" s="155">
        <v>0</v>
      </c>
      <c r="AH402" s="159"/>
    </row>
    <row r="403" spans="1:34" ht="12.6" customHeight="1" x14ac:dyDescent="0.25">
      <c r="A403" s="104">
        <v>456</v>
      </c>
      <c r="B403" s="102">
        <v>456160079</v>
      </c>
      <c r="C403" s="103" t="s">
        <v>520</v>
      </c>
      <c r="D403" s="104">
        <v>160</v>
      </c>
      <c r="E403" s="103" t="s">
        <v>192</v>
      </c>
      <c r="F403" s="104">
        <v>79</v>
      </c>
      <c r="G403" s="103" t="s">
        <v>111</v>
      </c>
      <c r="H403" s="179">
        <v>31</v>
      </c>
      <c r="I403" s="152"/>
      <c r="J403" s="153">
        <v>12077</v>
      </c>
      <c r="K403" s="153">
        <v>227</v>
      </c>
      <c r="L403" s="153">
        <v>0</v>
      </c>
      <c r="M403" s="153">
        <v>937.65</v>
      </c>
      <c r="N403" s="153">
        <v>13241.65</v>
      </c>
      <c r="O403" s="152"/>
      <c r="P403" s="157">
        <v>31</v>
      </c>
      <c r="Q403" s="157">
        <v>0</v>
      </c>
      <c r="R403" s="155">
        <v>371659</v>
      </c>
      <c r="S403" s="155">
        <v>0</v>
      </c>
      <c r="T403" s="155">
        <v>0</v>
      </c>
      <c r="U403" s="155">
        <v>28334</v>
      </c>
      <c r="V403" s="112">
        <v>399993</v>
      </c>
      <c r="W403" s="156"/>
      <c r="X403" s="157">
        <v>0.79293544457978071</v>
      </c>
      <c r="Y403" s="178">
        <v>0.09</v>
      </c>
      <c r="Z403" s="178">
        <v>6.0226233374528294E-2</v>
      </c>
      <c r="AA403" s="155">
        <v>0</v>
      </c>
      <c r="AB403" s="158"/>
      <c r="AC403" s="157">
        <v>0</v>
      </c>
      <c r="AD403" s="157">
        <v>0</v>
      </c>
      <c r="AE403" s="155">
        <v>0</v>
      </c>
      <c r="AF403" s="157">
        <v>0</v>
      </c>
      <c r="AG403" s="155">
        <v>0</v>
      </c>
      <c r="AH403" s="159"/>
    </row>
    <row r="404" spans="1:34" ht="12.6" customHeight="1" x14ac:dyDescent="0.25">
      <c r="A404" s="104">
        <v>456</v>
      </c>
      <c r="B404" s="102">
        <v>456160128</v>
      </c>
      <c r="C404" s="103" t="s">
        <v>520</v>
      </c>
      <c r="D404" s="104">
        <v>160</v>
      </c>
      <c r="E404" s="103" t="s">
        <v>192</v>
      </c>
      <c r="F404" s="104">
        <v>128</v>
      </c>
      <c r="G404" s="103" t="s">
        <v>160</v>
      </c>
      <c r="H404" s="179">
        <v>3</v>
      </c>
      <c r="I404" s="152"/>
      <c r="J404" s="153">
        <v>9123</v>
      </c>
      <c r="K404" s="153">
        <v>653</v>
      </c>
      <c r="L404" s="153">
        <v>0</v>
      </c>
      <c r="M404" s="153">
        <v>937.65</v>
      </c>
      <c r="N404" s="153">
        <v>10713.65</v>
      </c>
      <c r="O404" s="152"/>
      <c r="P404" s="157">
        <v>3</v>
      </c>
      <c r="Q404" s="157">
        <v>0</v>
      </c>
      <c r="R404" s="155">
        <v>28578</v>
      </c>
      <c r="S404" s="155">
        <v>0</v>
      </c>
      <c r="T404" s="155">
        <v>0</v>
      </c>
      <c r="U404" s="155">
        <v>2742</v>
      </c>
      <c r="V404" s="112">
        <v>31320</v>
      </c>
      <c r="W404" s="156"/>
      <c r="X404" s="157">
        <v>7.673568818514008E-2</v>
      </c>
      <c r="Y404" s="178">
        <v>0.09</v>
      </c>
      <c r="Z404" s="178">
        <v>3.6122537397744604E-2</v>
      </c>
      <c r="AA404" s="155">
        <v>0</v>
      </c>
      <c r="AB404" s="158"/>
      <c r="AC404" s="157">
        <v>0</v>
      </c>
      <c r="AD404" s="157">
        <v>0</v>
      </c>
      <c r="AE404" s="155">
        <v>0</v>
      </c>
      <c r="AF404" s="157">
        <v>0</v>
      </c>
      <c r="AG404" s="155">
        <v>0</v>
      </c>
      <c r="AH404" s="159"/>
    </row>
    <row r="405" spans="1:34" ht="12.6" customHeight="1" x14ac:dyDescent="0.25">
      <c r="A405" s="104">
        <v>456</v>
      </c>
      <c r="B405" s="102">
        <v>456160149</v>
      </c>
      <c r="C405" s="103" t="s">
        <v>520</v>
      </c>
      <c r="D405" s="104">
        <v>160</v>
      </c>
      <c r="E405" s="103" t="s">
        <v>192</v>
      </c>
      <c r="F405" s="104">
        <v>149</v>
      </c>
      <c r="G405" s="103" t="s">
        <v>181</v>
      </c>
      <c r="H405" s="179">
        <v>2</v>
      </c>
      <c r="I405" s="152"/>
      <c r="J405" s="153">
        <v>11399</v>
      </c>
      <c r="K405" s="153">
        <v>0</v>
      </c>
      <c r="L405" s="153">
        <v>0</v>
      </c>
      <c r="M405" s="153">
        <v>937.65</v>
      </c>
      <c r="N405" s="153">
        <v>12336.65</v>
      </c>
      <c r="O405" s="152"/>
      <c r="P405" s="157">
        <v>2</v>
      </c>
      <c r="Q405" s="157">
        <v>0</v>
      </c>
      <c r="R405" s="155">
        <v>22214</v>
      </c>
      <c r="S405" s="155">
        <v>0</v>
      </c>
      <c r="T405" s="155">
        <v>0</v>
      </c>
      <c r="U405" s="155">
        <v>1828</v>
      </c>
      <c r="V405" s="112">
        <v>24042</v>
      </c>
      <c r="W405" s="156"/>
      <c r="X405" s="157">
        <v>5.1157125456760051E-2</v>
      </c>
      <c r="Y405" s="178">
        <v>0.09</v>
      </c>
      <c r="Z405" s="178">
        <v>0.11713940008623763</v>
      </c>
      <c r="AA405" s="155">
        <v>0</v>
      </c>
      <c r="AB405" s="158"/>
      <c r="AC405" s="157">
        <v>0</v>
      </c>
      <c r="AD405" s="157">
        <v>0</v>
      </c>
      <c r="AE405" s="155">
        <v>0</v>
      </c>
      <c r="AF405" s="157">
        <v>0</v>
      </c>
      <c r="AG405" s="155">
        <v>0</v>
      </c>
      <c r="AH405" s="159"/>
    </row>
    <row r="406" spans="1:34" ht="12.6" customHeight="1" x14ac:dyDescent="0.25">
      <c r="A406" s="104">
        <v>456</v>
      </c>
      <c r="B406" s="102">
        <v>456160153</v>
      </c>
      <c r="C406" s="103" t="s">
        <v>520</v>
      </c>
      <c r="D406" s="104">
        <v>160</v>
      </c>
      <c r="E406" s="103" t="s">
        <v>192</v>
      </c>
      <c r="F406" s="104">
        <v>153</v>
      </c>
      <c r="G406" s="103" t="s">
        <v>185</v>
      </c>
      <c r="H406" s="179">
        <v>2</v>
      </c>
      <c r="I406" s="152"/>
      <c r="J406" s="153">
        <v>12534.140483424882</v>
      </c>
      <c r="K406" s="153">
        <v>97</v>
      </c>
      <c r="L406" s="153">
        <v>0</v>
      </c>
      <c r="M406" s="153">
        <v>937.65</v>
      </c>
      <c r="N406" s="153">
        <v>13568.790483424882</v>
      </c>
      <c r="O406" s="152"/>
      <c r="P406" s="157">
        <v>2</v>
      </c>
      <c r="Q406" s="157">
        <v>0</v>
      </c>
      <c r="R406" s="155">
        <v>24616</v>
      </c>
      <c r="S406" s="155">
        <v>0</v>
      </c>
      <c r="T406" s="155">
        <v>0</v>
      </c>
      <c r="U406" s="155">
        <v>1828</v>
      </c>
      <c r="V406" s="112">
        <v>26444</v>
      </c>
      <c r="W406" s="156"/>
      <c r="X406" s="157">
        <v>5.1157125456760051E-2</v>
      </c>
      <c r="Y406" s="178">
        <v>0.09</v>
      </c>
      <c r="Z406" s="178">
        <v>1.2567088994511914E-2</v>
      </c>
      <c r="AA406" s="155">
        <v>0</v>
      </c>
      <c r="AB406" s="158"/>
      <c r="AC406" s="157">
        <v>0</v>
      </c>
      <c r="AD406" s="157">
        <v>0</v>
      </c>
      <c r="AE406" s="155">
        <v>0</v>
      </c>
      <c r="AF406" s="157">
        <v>0</v>
      </c>
      <c r="AG406" s="155">
        <v>0</v>
      </c>
      <c r="AH406" s="159"/>
    </row>
    <row r="407" spans="1:34" ht="12.6" customHeight="1" x14ac:dyDescent="0.25">
      <c r="A407" s="104">
        <v>456</v>
      </c>
      <c r="B407" s="102">
        <v>456160160</v>
      </c>
      <c r="C407" s="103" t="s">
        <v>520</v>
      </c>
      <c r="D407" s="104">
        <v>160</v>
      </c>
      <c r="E407" s="103" t="s">
        <v>192</v>
      </c>
      <c r="F407" s="104">
        <v>160</v>
      </c>
      <c r="G407" s="103" t="s">
        <v>192</v>
      </c>
      <c r="H407" s="179">
        <v>754</v>
      </c>
      <c r="I407" s="152"/>
      <c r="J407" s="153">
        <v>12875</v>
      </c>
      <c r="K407" s="153">
        <v>43</v>
      </c>
      <c r="L407" s="153">
        <v>0</v>
      </c>
      <c r="M407" s="153">
        <v>937.65</v>
      </c>
      <c r="N407" s="153">
        <v>13855.65</v>
      </c>
      <c r="O407" s="152"/>
      <c r="P407" s="157">
        <v>754</v>
      </c>
      <c r="Q407" s="157">
        <v>0</v>
      </c>
      <c r="R407" s="155">
        <v>9491352</v>
      </c>
      <c r="S407" s="155">
        <v>0</v>
      </c>
      <c r="T407" s="155">
        <v>0</v>
      </c>
      <c r="U407" s="155">
        <v>689156</v>
      </c>
      <c r="V407" s="112">
        <v>10180508</v>
      </c>
      <c r="W407" s="156"/>
      <c r="X407" s="157">
        <v>19.286236297198748</v>
      </c>
      <c r="Y407" s="178">
        <v>0.09</v>
      </c>
      <c r="Z407" s="178">
        <v>0.11305562560291077</v>
      </c>
      <c r="AA407" s="155">
        <v>0</v>
      </c>
      <c r="AB407" s="158"/>
      <c r="AC407" s="157">
        <v>0</v>
      </c>
      <c r="AD407" s="157">
        <v>0</v>
      </c>
      <c r="AE407" s="155">
        <v>0</v>
      </c>
      <c r="AF407" s="157">
        <v>0</v>
      </c>
      <c r="AG407" s="155">
        <v>0</v>
      </c>
      <c r="AH407" s="159"/>
    </row>
    <row r="408" spans="1:34" ht="12.6" customHeight="1" x14ac:dyDescent="0.25">
      <c r="A408" s="104">
        <v>456</v>
      </c>
      <c r="B408" s="102">
        <v>456160170</v>
      </c>
      <c r="C408" s="103" t="s">
        <v>520</v>
      </c>
      <c r="D408" s="104">
        <v>160</v>
      </c>
      <c r="E408" s="103" t="s">
        <v>192</v>
      </c>
      <c r="F408" s="104">
        <v>170</v>
      </c>
      <c r="G408" s="103" t="s">
        <v>202</v>
      </c>
      <c r="H408" s="179">
        <v>3</v>
      </c>
      <c r="I408" s="152"/>
      <c r="J408" s="153">
        <v>11306</v>
      </c>
      <c r="K408" s="153">
        <v>3083</v>
      </c>
      <c r="L408" s="153">
        <v>0</v>
      </c>
      <c r="M408" s="153">
        <v>937.65</v>
      </c>
      <c r="N408" s="153">
        <v>15326.65</v>
      </c>
      <c r="O408" s="152"/>
      <c r="P408" s="157">
        <v>3</v>
      </c>
      <c r="Q408" s="157">
        <v>0</v>
      </c>
      <c r="R408" s="155">
        <v>42063</v>
      </c>
      <c r="S408" s="155">
        <v>0</v>
      </c>
      <c r="T408" s="155">
        <v>0</v>
      </c>
      <c r="U408" s="155">
        <v>2742</v>
      </c>
      <c r="V408" s="112">
        <v>44805</v>
      </c>
      <c r="W408" s="156"/>
      <c r="X408" s="157">
        <v>7.673568818514008E-2</v>
      </c>
      <c r="Y408" s="178">
        <v>0.09</v>
      </c>
      <c r="Z408" s="178">
        <v>9.0289187509970337E-2</v>
      </c>
      <c r="AA408" s="155">
        <v>0</v>
      </c>
      <c r="AB408" s="158"/>
      <c r="AC408" s="157">
        <v>3</v>
      </c>
      <c r="AD408" s="157">
        <v>0</v>
      </c>
      <c r="AE408" s="155">
        <v>0</v>
      </c>
      <c r="AF408" s="157">
        <v>0</v>
      </c>
      <c r="AG408" s="155">
        <v>0</v>
      </c>
      <c r="AH408" s="159"/>
    </row>
    <row r="409" spans="1:34" ht="12.6" customHeight="1" x14ac:dyDescent="0.25">
      <c r="A409" s="104">
        <v>456</v>
      </c>
      <c r="B409" s="102">
        <v>456160181</v>
      </c>
      <c r="C409" s="103" t="s">
        <v>520</v>
      </c>
      <c r="D409" s="104">
        <v>160</v>
      </c>
      <c r="E409" s="103" t="s">
        <v>192</v>
      </c>
      <c r="F409" s="104">
        <v>181</v>
      </c>
      <c r="G409" s="103" t="s">
        <v>213</v>
      </c>
      <c r="H409" s="179">
        <v>1</v>
      </c>
      <c r="I409" s="152"/>
      <c r="J409" s="153">
        <v>8785</v>
      </c>
      <c r="K409" s="153">
        <v>364</v>
      </c>
      <c r="L409" s="153">
        <v>0</v>
      </c>
      <c r="M409" s="153">
        <v>937.65</v>
      </c>
      <c r="N409" s="153">
        <v>10086.65</v>
      </c>
      <c r="O409" s="152"/>
      <c r="P409" s="157">
        <v>1</v>
      </c>
      <c r="Q409" s="157">
        <v>0</v>
      </c>
      <c r="R409" s="155">
        <v>8915</v>
      </c>
      <c r="S409" s="155">
        <v>0</v>
      </c>
      <c r="T409" s="155">
        <v>0</v>
      </c>
      <c r="U409" s="155">
        <v>914</v>
      </c>
      <c r="V409" s="112">
        <v>9829</v>
      </c>
      <c r="W409" s="156"/>
      <c r="X409" s="157">
        <v>2.5578562728380026E-2</v>
      </c>
      <c r="Y409" s="178">
        <v>0.09</v>
      </c>
      <c r="Z409" s="178">
        <v>1.7769329049204179E-2</v>
      </c>
      <c r="AA409" s="155">
        <v>0</v>
      </c>
      <c r="AB409" s="158"/>
      <c r="AC409" s="157">
        <v>0</v>
      </c>
      <c r="AD409" s="157">
        <v>0</v>
      </c>
      <c r="AE409" s="155">
        <v>0</v>
      </c>
      <c r="AF409" s="157">
        <v>0</v>
      </c>
      <c r="AG409" s="155">
        <v>0</v>
      </c>
      <c r="AH409" s="159"/>
    </row>
    <row r="410" spans="1:34" ht="12.6" customHeight="1" x14ac:dyDescent="0.25">
      <c r="A410" s="104">
        <v>456</v>
      </c>
      <c r="B410" s="102">
        <v>456160295</v>
      </c>
      <c r="C410" s="103" t="s">
        <v>520</v>
      </c>
      <c r="D410" s="104">
        <v>160</v>
      </c>
      <c r="E410" s="103" t="s">
        <v>192</v>
      </c>
      <c r="F410" s="104">
        <v>295</v>
      </c>
      <c r="G410" s="103" t="s">
        <v>327</v>
      </c>
      <c r="H410" s="179">
        <v>5</v>
      </c>
      <c r="I410" s="152"/>
      <c r="J410" s="153">
        <v>11980</v>
      </c>
      <c r="K410" s="153">
        <v>6629</v>
      </c>
      <c r="L410" s="153">
        <v>0</v>
      </c>
      <c r="M410" s="153">
        <v>937.65</v>
      </c>
      <c r="N410" s="153">
        <v>19546.650000000001</v>
      </c>
      <c r="O410" s="152"/>
      <c r="P410" s="157">
        <v>5</v>
      </c>
      <c r="Q410" s="157">
        <v>0</v>
      </c>
      <c r="R410" s="155">
        <v>90665</v>
      </c>
      <c r="S410" s="155">
        <v>0</v>
      </c>
      <c r="T410" s="155">
        <v>0</v>
      </c>
      <c r="U410" s="155">
        <v>4570</v>
      </c>
      <c r="V410" s="112">
        <v>95235</v>
      </c>
      <c r="W410" s="156"/>
      <c r="X410" s="157">
        <v>0.12789281364190014</v>
      </c>
      <c r="Y410" s="178">
        <v>0.09</v>
      </c>
      <c r="Z410" s="178">
        <v>1.6858554141238661E-2</v>
      </c>
      <c r="AA410" s="155">
        <v>0</v>
      </c>
      <c r="AB410" s="158"/>
      <c r="AC410" s="157">
        <v>0</v>
      </c>
      <c r="AD410" s="157">
        <v>0</v>
      </c>
      <c r="AE410" s="155">
        <v>0</v>
      </c>
      <c r="AF410" s="157">
        <v>0</v>
      </c>
      <c r="AG410" s="155">
        <v>0</v>
      </c>
      <c r="AH410" s="159"/>
    </row>
    <row r="411" spans="1:34" ht="12.6" customHeight="1" x14ac:dyDescent="0.25">
      <c r="A411" s="104">
        <v>456</v>
      </c>
      <c r="B411" s="102">
        <v>456160301</v>
      </c>
      <c r="C411" s="103" t="s">
        <v>520</v>
      </c>
      <c r="D411" s="104">
        <v>160</v>
      </c>
      <c r="E411" s="103" t="s">
        <v>192</v>
      </c>
      <c r="F411" s="104">
        <v>301</v>
      </c>
      <c r="G411" s="103" t="s">
        <v>333</v>
      </c>
      <c r="H411" s="179">
        <v>2</v>
      </c>
      <c r="I411" s="152"/>
      <c r="J411" s="153">
        <v>11775</v>
      </c>
      <c r="K411" s="153">
        <v>4812</v>
      </c>
      <c r="L411" s="153">
        <v>0</v>
      </c>
      <c r="M411" s="153">
        <v>937.65</v>
      </c>
      <c r="N411" s="153">
        <v>17524.650000000001</v>
      </c>
      <c r="O411" s="152"/>
      <c r="P411" s="157">
        <v>2</v>
      </c>
      <c r="Q411" s="157">
        <v>0</v>
      </c>
      <c r="R411" s="155">
        <v>32326</v>
      </c>
      <c r="S411" s="155">
        <v>0</v>
      </c>
      <c r="T411" s="155">
        <v>0</v>
      </c>
      <c r="U411" s="155">
        <v>1828</v>
      </c>
      <c r="V411" s="112">
        <v>34154</v>
      </c>
      <c r="W411" s="156"/>
      <c r="X411" s="157">
        <v>5.1157125456760051E-2</v>
      </c>
      <c r="Y411" s="178">
        <v>0.09</v>
      </c>
      <c r="Z411" s="178">
        <v>4.3835413764325801E-2</v>
      </c>
      <c r="AA411" s="155">
        <v>0</v>
      </c>
      <c r="AB411" s="158"/>
      <c r="AC411" s="157">
        <v>0</v>
      </c>
      <c r="AD411" s="157">
        <v>0</v>
      </c>
      <c r="AE411" s="155">
        <v>0</v>
      </c>
      <c r="AF411" s="157">
        <v>0</v>
      </c>
      <c r="AG411" s="155">
        <v>0</v>
      </c>
      <c r="AH411" s="159"/>
    </row>
    <row r="412" spans="1:34" ht="12.6" customHeight="1" x14ac:dyDescent="0.25">
      <c r="A412" s="104">
        <v>456</v>
      </c>
      <c r="B412" s="102">
        <v>456160673</v>
      </c>
      <c r="C412" s="103" t="s">
        <v>520</v>
      </c>
      <c r="D412" s="104">
        <v>160</v>
      </c>
      <c r="E412" s="103" t="s">
        <v>192</v>
      </c>
      <c r="F412" s="104">
        <v>673</v>
      </c>
      <c r="G412" s="103" t="s">
        <v>408</v>
      </c>
      <c r="H412" s="179">
        <v>2</v>
      </c>
      <c r="I412" s="152"/>
      <c r="J412" s="153">
        <v>15988</v>
      </c>
      <c r="K412" s="153">
        <v>8453</v>
      </c>
      <c r="L412" s="153">
        <v>0</v>
      </c>
      <c r="M412" s="153">
        <v>937.65</v>
      </c>
      <c r="N412" s="153">
        <v>25378.65</v>
      </c>
      <c r="O412" s="152"/>
      <c r="P412" s="157">
        <v>2</v>
      </c>
      <c r="Q412" s="157">
        <v>0</v>
      </c>
      <c r="R412" s="155">
        <v>47632</v>
      </c>
      <c r="S412" s="155">
        <v>0</v>
      </c>
      <c r="T412" s="155">
        <v>0</v>
      </c>
      <c r="U412" s="155">
        <v>1828</v>
      </c>
      <c r="V412" s="112">
        <v>49460</v>
      </c>
      <c r="W412" s="156"/>
      <c r="X412" s="157">
        <v>5.1157125456760051E-2</v>
      </c>
      <c r="Y412" s="178">
        <v>0.09</v>
      </c>
      <c r="Z412" s="178">
        <v>1.7714960398958771E-2</v>
      </c>
      <c r="AA412" s="155">
        <v>0</v>
      </c>
      <c r="AB412" s="158"/>
      <c r="AC412" s="157">
        <v>0</v>
      </c>
      <c r="AD412" s="157">
        <v>0</v>
      </c>
      <c r="AE412" s="155">
        <v>0</v>
      </c>
      <c r="AF412" s="157">
        <v>0</v>
      </c>
      <c r="AG412" s="155">
        <v>0</v>
      </c>
      <c r="AH412" s="159"/>
    </row>
    <row r="413" spans="1:34" ht="12.6" customHeight="1" x14ac:dyDescent="0.25">
      <c r="A413" s="104">
        <v>456</v>
      </c>
      <c r="B413" s="102">
        <v>456160735</v>
      </c>
      <c r="C413" s="103" t="s">
        <v>520</v>
      </c>
      <c r="D413" s="104">
        <v>160</v>
      </c>
      <c r="E413" s="103" t="s">
        <v>192</v>
      </c>
      <c r="F413" s="104">
        <v>735</v>
      </c>
      <c r="G413" s="103" t="s">
        <v>427</v>
      </c>
      <c r="H413" s="179">
        <v>1</v>
      </c>
      <c r="I413" s="152"/>
      <c r="J413" s="153">
        <v>10604.446604810182</v>
      </c>
      <c r="K413" s="153">
        <v>4138</v>
      </c>
      <c r="L413" s="153">
        <v>0</v>
      </c>
      <c r="M413" s="153">
        <v>937.65</v>
      </c>
      <c r="N413" s="153">
        <v>15680.096604810182</v>
      </c>
      <c r="O413" s="152"/>
      <c r="P413" s="157">
        <v>1</v>
      </c>
      <c r="Q413" s="157">
        <v>0</v>
      </c>
      <c r="R413" s="155">
        <v>14365</v>
      </c>
      <c r="S413" s="155">
        <v>0</v>
      </c>
      <c r="T413" s="155">
        <v>0</v>
      </c>
      <c r="U413" s="155">
        <v>914</v>
      </c>
      <c r="V413" s="112">
        <v>15279</v>
      </c>
      <c r="W413" s="156"/>
      <c r="X413" s="157">
        <v>2.5578562728380026E-2</v>
      </c>
      <c r="Y413" s="178">
        <v>0.09</v>
      </c>
      <c r="Z413" s="178">
        <v>1.6672205894791514E-2</v>
      </c>
      <c r="AA413" s="155">
        <v>0</v>
      </c>
      <c r="AB413" s="158"/>
      <c r="AC413" s="157">
        <v>0</v>
      </c>
      <c r="AD413" s="157">
        <v>0</v>
      </c>
      <c r="AE413" s="155">
        <v>0</v>
      </c>
      <c r="AF413" s="157">
        <v>0</v>
      </c>
      <c r="AG413" s="155">
        <v>0</v>
      </c>
      <c r="AH413" s="159"/>
    </row>
    <row r="414" spans="1:34" ht="12.6" customHeight="1" x14ac:dyDescent="0.25">
      <c r="A414" s="104">
        <v>458</v>
      </c>
      <c r="B414" s="102">
        <v>458160031</v>
      </c>
      <c r="C414" s="103" t="s">
        <v>521</v>
      </c>
      <c r="D414" s="104">
        <v>160</v>
      </c>
      <c r="E414" s="103" t="s">
        <v>192</v>
      </c>
      <c r="F414" s="104">
        <v>31</v>
      </c>
      <c r="G414" s="103" t="s">
        <v>63</v>
      </c>
      <c r="H414" s="179">
        <v>2</v>
      </c>
      <c r="I414" s="152"/>
      <c r="J414" s="153">
        <v>15145</v>
      </c>
      <c r="K414" s="153">
        <v>7125</v>
      </c>
      <c r="L414" s="153">
        <v>0</v>
      </c>
      <c r="M414" s="153">
        <v>937.65</v>
      </c>
      <c r="N414" s="153">
        <v>23207.65</v>
      </c>
      <c r="O414" s="152"/>
      <c r="P414" s="157">
        <v>2</v>
      </c>
      <c r="Q414" s="157">
        <v>0</v>
      </c>
      <c r="R414" s="155">
        <v>44540</v>
      </c>
      <c r="S414" s="155">
        <v>0</v>
      </c>
      <c r="T414" s="155">
        <v>0</v>
      </c>
      <c r="U414" s="155">
        <v>1876</v>
      </c>
      <c r="V414" s="112">
        <v>46416</v>
      </c>
      <c r="W414" s="156"/>
      <c r="X414" s="157">
        <v>0</v>
      </c>
      <c r="Y414" s="178">
        <v>0.09</v>
      </c>
      <c r="Z414" s="178">
        <v>2.276308224576884E-2</v>
      </c>
      <c r="AA414" s="155">
        <v>0</v>
      </c>
      <c r="AB414" s="158"/>
      <c r="AC414" s="157">
        <v>0</v>
      </c>
      <c r="AD414" s="157">
        <v>0</v>
      </c>
      <c r="AE414" s="155">
        <v>0</v>
      </c>
      <c r="AF414" s="157">
        <v>0</v>
      </c>
      <c r="AG414" s="155">
        <v>0</v>
      </c>
      <c r="AH414" s="159"/>
    </row>
    <row r="415" spans="1:34" ht="12.6" customHeight="1" x14ac:dyDescent="0.25">
      <c r="A415" s="104">
        <v>458</v>
      </c>
      <c r="B415" s="102">
        <v>458160079</v>
      </c>
      <c r="C415" s="103" t="s">
        <v>521</v>
      </c>
      <c r="D415" s="104">
        <v>160</v>
      </c>
      <c r="E415" s="103" t="s">
        <v>192</v>
      </c>
      <c r="F415" s="104">
        <v>79</v>
      </c>
      <c r="G415" s="103" t="s">
        <v>111</v>
      </c>
      <c r="H415" s="179">
        <v>7</v>
      </c>
      <c r="I415" s="152"/>
      <c r="J415" s="153">
        <v>11331</v>
      </c>
      <c r="K415" s="153">
        <v>213</v>
      </c>
      <c r="L415" s="153">
        <v>0</v>
      </c>
      <c r="M415" s="153">
        <v>937.65</v>
      </c>
      <c r="N415" s="153">
        <v>12481.65</v>
      </c>
      <c r="O415" s="152"/>
      <c r="P415" s="157">
        <v>7</v>
      </c>
      <c r="Q415" s="157">
        <v>0</v>
      </c>
      <c r="R415" s="155">
        <v>80808</v>
      </c>
      <c r="S415" s="155">
        <v>0</v>
      </c>
      <c r="T415" s="155">
        <v>0</v>
      </c>
      <c r="U415" s="155">
        <v>6566</v>
      </c>
      <c r="V415" s="112">
        <v>87374</v>
      </c>
      <c r="W415" s="156"/>
      <c r="X415" s="157">
        <v>0</v>
      </c>
      <c r="Y415" s="178">
        <v>0.09</v>
      </c>
      <c r="Z415" s="178">
        <v>6.0226233374528294E-2</v>
      </c>
      <c r="AA415" s="155">
        <v>0</v>
      </c>
      <c r="AB415" s="158"/>
      <c r="AC415" s="157">
        <v>0</v>
      </c>
      <c r="AD415" s="157">
        <v>0</v>
      </c>
      <c r="AE415" s="155">
        <v>0</v>
      </c>
      <c r="AF415" s="157">
        <v>0</v>
      </c>
      <c r="AG415" s="155">
        <v>0</v>
      </c>
      <c r="AH415" s="159"/>
    </row>
    <row r="416" spans="1:34" ht="12.6" customHeight="1" x14ac:dyDescent="0.25">
      <c r="A416" s="104">
        <v>458</v>
      </c>
      <c r="B416" s="102">
        <v>458160160</v>
      </c>
      <c r="C416" s="103" t="s">
        <v>521</v>
      </c>
      <c r="D416" s="104">
        <v>160</v>
      </c>
      <c r="E416" s="103" t="s">
        <v>192</v>
      </c>
      <c r="F416" s="104">
        <v>160</v>
      </c>
      <c r="G416" s="103" t="s">
        <v>192</v>
      </c>
      <c r="H416" s="179">
        <v>74</v>
      </c>
      <c r="I416" s="152"/>
      <c r="J416" s="153">
        <v>14268</v>
      </c>
      <c r="K416" s="153">
        <v>48</v>
      </c>
      <c r="L416" s="153">
        <v>0</v>
      </c>
      <c r="M416" s="153">
        <v>937.65</v>
      </c>
      <c r="N416" s="153">
        <v>15253.65</v>
      </c>
      <c r="O416" s="152"/>
      <c r="P416" s="157">
        <v>74</v>
      </c>
      <c r="Q416" s="157">
        <v>0</v>
      </c>
      <c r="R416" s="155">
        <v>1059384</v>
      </c>
      <c r="S416" s="155">
        <v>0</v>
      </c>
      <c r="T416" s="155">
        <v>0</v>
      </c>
      <c r="U416" s="155">
        <v>69412</v>
      </c>
      <c r="V416" s="112">
        <v>1128796</v>
      </c>
      <c r="W416" s="156"/>
      <c r="X416" s="157">
        <v>0</v>
      </c>
      <c r="Y416" s="178">
        <v>0.09</v>
      </c>
      <c r="Z416" s="178">
        <v>0.11305562560291077</v>
      </c>
      <c r="AA416" s="155">
        <v>0</v>
      </c>
      <c r="AB416" s="158"/>
      <c r="AC416" s="157">
        <v>0</v>
      </c>
      <c r="AD416" s="157">
        <v>0</v>
      </c>
      <c r="AE416" s="155">
        <v>0</v>
      </c>
      <c r="AF416" s="157">
        <v>0</v>
      </c>
      <c r="AG416" s="155">
        <v>0</v>
      </c>
      <c r="AH416" s="159"/>
    </row>
    <row r="417" spans="1:34" ht="12.6" customHeight="1" x14ac:dyDescent="0.25">
      <c r="A417" s="104">
        <v>458</v>
      </c>
      <c r="B417" s="102">
        <v>458160301</v>
      </c>
      <c r="C417" s="103" t="s">
        <v>521</v>
      </c>
      <c r="D417" s="104">
        <v>160</v>
      </c>
      <c r="E417" s="103" t="s">
        <v>192</v>
      </c>
      <c r="F417" s="104">
        <v>301</v>
      </c>
      <c r="G417" s="103" t="s">
        <v>333</v>
      </c>
      <c r="H417" s="179">
        <v>1</v>
      </c>
      <c r="I417" s="152"/>
      <c r="J417" s="153">
        <v>13615</v>
      </c>
      <c r="K417" s="153">
        <v>5564</v>
      </c>
      <c r="L417" s="153">
        <v>0</v>
      </c>
      <c r="M417" s="153">
        <v>937.65</v>
      </c>
      <c r="N417" s="153">
        <v>20116.650000000001</v>
      </c>
      <c r="O417" s="152"/>
      <c r="P417" s="157">
        <v>1</v>
      </c>
      <c r="Q417" s="157">
        <v>0</v>
      </c>
      <c r="R417" s="155">
        <v>19179</v>
      </c>
      <c r="S417" s="155">
        <v>0</v>
      </c>
      <c r="T417" s="155">
        <v>0</v>
      </c>
      <c r="U417" s="155">
        <v>938</v>
      </c>
      <c r="V417" s="112">
        <v>20117</v>
      </c>
      <c r="W417" s="156"/>
      <c r="X417" s="157">
        <v>0</v>
      </c>
      <c r="Y417" s="178">
        <v>0.09</v>
      </c>
      <c r="Z417" s="178">
        <v>4.3835413764325801E-2</v>
      </c>
      <c r="AA417" s="155">
        <v>0</v>
      </c>
      <c r="AB417" s="158"/>
      <c r="AC417" s="157">
        <v>0</v>
      </c>
      <c r="AD417" s="157">
        <v>0</v>
      </c>
      <c r="AE417" s="155">
        <v>0</v>
      </c>
      <c r="AF417" s="157">
        <v>0</v>
      </c>
      <c r="AG417" s="155">
        <v>0</v>
      </c>
      <c r="AH417" s="159"/>
    </row>
    <row r="418" spans="1:34" ht="12.6" customHeight="1" x14ac:dyDescent="0.25">
      <c r="A418" s="104">
        <v>458</v>
      </c>
      <c r="B418" s="102">
        <v>458160326</v>
      </c>
      <c r="C418" s="103" t="s">
        <v>521</v>
      </c>
      <c r="D418" s="104">
        <v>160</v>
      </c>
      <c r="E418" s="103" t="s">
        <v>192</v>
      </c>
      <c r="F418" s="104">
        <v>326</v>
      </c>
      <c r="G418" s="103" t="s">
        <v>358</v>
      </c>
      <c r="H418" s="179">
        <v>1</v>
      </c>
      <c r="I418" s="152"/>
      <c r="J418" s="153">
        <v>10360.962747448524</v>
      </c>
      <c r="K418" s="153">
        <v>3536</v>
      </c>
      <c r="L418" s="153">
        <v>0</v>
      </c>
      <c r="M418" s="153">
        <v>937.65</v>
      </c>
      <c r="N418" s="153">
        <v>14834.612747448524</v>
      </c>
      <c r="O418" s="152"/>
      <c r="P418" s="157">
        <v>1</v>
      </c>
      <c r="Q418" s="157">
        <v>0</v>
      </c>
      <c r="R418" s="155">
        <v>13897</v>
      </c>
      <c r="S418" s="155">
        <v>0</v>
      </c>
      <c r="T418" s="155">
        <v>0</v>
      </c>
      <c r="U418" s="155">
        <v>938</v>
      </c>
      <c r="V418" s="112">
        <v>14835</v>
      </c>
      <c r="W418" s="156"/>
      <c r="X418" s="157">
        <v>0</v>
      </c>
      <c r="Y418" s="178">
        <v>0.09</v>
      </c>
      <c r="Z418" s="178">
        <v>2.6965094419255358E-3</v>
      </c>
      <c r="AA418" s="155">
        <v>0</v>
      </c>
      <c r="AB418" s="158"/>
      <c r="AC418" s="157">
        <v>0</v>
      </c>
      <c r="AD418" s="157">
        <v>0</v>
      </c>
      <c r="AE418" s="155">
        <v>0</v>
      </c>
      <c r="AF418" s="157">
        <v>0</v>
      </c>
      <c r="AG418" s="155">
        <v>0</v>
      </c>
      <c r="AH418" s="159"/>
    </row>
    <row r="419" spans="1:34" ht="12.6" customHeight="1" x14ac:dyDescent="0.25">
      <c r="A419" s="104">
        <v>463</v>
      </c>
      <c r="B419" s="102">
        <v>463035035</v>
      </c>
      <c r="C419" s="103" t="s">
        <v>522</v>
      </c>
      <c r="D419" s="104">
        <v>35</v>
      </c>
      <c r="E419" s="103" t="s">
        <v>67</v>
      </c>
      <c r="F419" s="104">
        <v>35</v>
      </c>
      <c r="G419" s="103" t="s">
        <v>67</v>
      </c>
      <c r="H419" s="179">
        <v>568</v>
      </c>
      <c r="I419" s="152"/>
      <c r="J419" s="153">
        <v>13848</v>
      </c>
      <c r="K419" s="153">
        <v>4745</v>
      </c>
      <c r="L419" s="153">
        <v>0</v>
      </c>
      <c r="M419" s="153">
        <v>937.65</v>
      </c>
      <c r="N419" s="153">
        <v>19530.650000000001</v>
      </c>
      <c r="O419" s="152"/>
      <c r="P419" s="157">
        <v>568</v>
      </c>
      <c r="Q419" s="157">
        <v>0</v>
      </c>
      <c r="R419" s="155">
        <v>10560824</v>
      </c>
      <c r="S419" s="155">
        <v>0</v>
      </c>
      <c r="T419" s="155">
        <v>0</v>
      </c>
      <c r="U419" s="155">
        <v>532784</v>
      </c>
      <c r="V419" s="112">
        <v>11093608</v>
      </c>
      <c r="W419" s="156"/>
      <c r="X419" s="157">
        <v>0</v>
      </c>
      <c r="Y419" s="178">
        <v>0.09</v>
      </c>
      <c r="Z419" s="178">
        <v>0.15535199624359353</v>
      </c>
      <c r="AA419" s="155">
        <v>0</v>
      </c>
      <c r="AB419" s="158"/>
      <c r="AC419" s="157">
        <v>0</v>
      </c>
      <c r="AD419" s="157">
        <v>0</v>
      </c>
      <c r="AE419" s="155">
        <v>0</v>
      </c>
      <c r="AF419" s="157">
        <v>0</v>
      </c>
      <c r="AG419" s="155">
        <v>0</v>
      </c>
      <c r="AH419" s="159"/>
    </row>
    <row r="420" spans="1:34" ht="12.6" customHeight="1" x14ac:dyDescent="0.25">
      <c r="A420" s="104">
        <v>463</v>
      </c>
      <c r="B420" s="102">
        <v>463035057</v>
      </c>
      <c r="C420" s="103" t="s">
        <v>522</v>
      </c>
      <c r="D420" s="104">
        <v>35</v>
      </c>
      <c r="E420" s="103" t="s">
        <v>67</v>
      </c>
      <c r="F420" s="104">
        <v>57</v>
      </c>
      <c r="G420" s="103" t="s">
        <v>89</v>
      </c>
      <c r="H420" s="179">
        <v>1</v>
      </c>
      <c r="I420" s="152"/>
      <c r="J420" s="153">
        <v>17081</v>
      </c>
      <c r="K420" s="153">
        <v>477</v>
      </c>
      <c r="L420" s="153">
        <v>0</v>
      </c>
      <c r="M420" s="153">
        <v>937.65</v>
      </c>
      <c r="N420" s="153">
        <v>18495.650000000001</v>
      </c>
      <c r="O420" s="152"/>
      <c r="P420" s="157">
        <v>1</v>
      </c>
      <c r="Q420" s="157">
        <v>0</v>
      </c>
      <c r="R420" s="155">
        <v>17558</v>
      </c>
      <c r="S420" s="155">
        <v>0</v>
      </c>
      <c r="T420" s="155">
        <v>0</v>
      </c>
      <c r="U420" s="155">
        <v>938</v>
      </c>
      <c r="V420" s="112">
        <v>18496</v>
      </c>
      <c r="W420" s="156"/>
      <c r="X420" s="157">
        <v>0</v>
      </c>
      <c r="Y420" s="178">
        <v>0.09</v>
      </c>
      <c r="Z420" s="178">
        <v>0.13358419508453406</v>
      </c>
      <c r="AA420" s="155">
        <v>0</v>
      </c>
      <c r="AB420" s="158"/>
      <c r="AC420" s="157">
        <v>0</v>
      </c>
      <c r="AD420" s="157">
        <v>0</v>
      </c>
      <c r="AE420" s="155">
        <v>0</v>
      </c>
      <c r="AF420" s="157">
        <v>0</v>
      </c>
      <c r="AG420" s="155">
        <v>0</v>
      </c>
      <c r="AH420" s="159"/>
    </row>
    <row r="421" spans="1:34" ht="12.6" customHeight="1" x14ac:dyDescent="0.25">
      <c r="A421" s="104">
        <v>463</v>
      </c>
      <c r="B421" s="102">
        <v>463035163</v>
      </c>
      <c r="C421" s="103" t="s">
        <v>522</v>
      </c>
      <c r="D421" s="104">
        <v>35</v>
      </c>
      <c r="E421" s="103" t="s">
        <v>67</v>
      </c>
      <c r="F421" s="104">
        <v>163</v>
      </c>
      <c r="G421" s="103" t="s">
        <v>195</v>
      </c>
      <c r="H421" s="179">
        <v>1</v>
      </c>
      <c r="I421" s="152"/>
      <c r="J421" s="153">
        <v>13524.833516994266</v>
      </c>
      <c r="K421" s="153">
        <v>0</v>
      </c>
      <c r="L421" s="153">
        <v>0</v>
      </c>
      <c r="M421" s="153">
        <v>937.65</v>
      </c>
      <c r="N421" s="153">
        <v>14462.483516994265</v>
      </c>
      <c r="O421" s="152"/>
      <c r="P421" s="157">
        <v>1</v>
      </c>
      <c r="Q421" s="157">
        <v>0</v>
      </c>
      <c r="R421" s="155">
        <v>13525</v>
      </c>
      <c r="S421" s="155">
        <v>0</v>
      </c>
      <c r="T421" s="155">
        <v>0</v>
      </c>
      <c r="U421" s="155">
        <v>938</v>
      </c>
      <c r="V421" s="112">
        <v>14463</v>
      </c>
      <c r="W421" s="156"/>
      <c r="X421" s="157">
        <v>0</v>
      </c>
      <c r="Y421" s="178">
        <v>0.09</v>
      </c>
      <c r="Z421" s="178">
        <v>9.7279927468082797E-2</v>
      </c>
      <c r="AA421" s="155">
        <v>0</v>
      </c>
      <c r="AB421" s="158"/>
      <c r="AC421" s="157">
        <v>0</v>
      </c>
      <c r="AD421" s="157">
        <v>0</v>
      </c>
      <c r="AE421" s="155">
        <v>0</v>
      </c>
      <c r="AF421" s="157">
        <v>0</v>
      </c>
      <c r="AG421" s="155">
        <v>0</v>
      </c>
      <c r="AH421" s="159"/>
    </row>
    <row r="422" spans="1:34" ht="12.6" customHeight="1" x14ac:dyDescent="0.25">
      <c r="A422" s="104">
        <v>463</v>
      </c>
      <c r="B422" s="102">
        <v>463035220</v>
      </c>
      <c r="C422" s="103" t="s">
        <v>522</v>
      </c>
      <c r="D422" s="104">
        <v>35</v>
      </c>
      <c r="E422" s="103" t="s">
        <v>67</v>
      </c>
      <c r="F422" s="104">
        <v>220</v>
      </c>
      <c r="G422" s="103" t="s">
        <v>252</v>
      </c>
      <c r="H422" s="179">
        <v>1</v>
      </c>
      <c r="I422" s="152"/>
      <c r="J422" s="153">
        <v>11691.573738218611</v>
      </c>
      <c r="K422" s="153">
        <v>5013</v>
      </c>
      <c r="L422" s="153">
        <v>0</v>
      </c>
      <c r="M422" s="153">
        <v>937.65</v>
      </c>
      <c r="N422" s="153">
        <v>17642.223738218614</v>
      </c>
      <c r="O422" s="152"/>
      <c r="P422" s="157">
        <v>1</v>
      </c>
      <c r="Q422" s="157">
        <v>0</v>
      </c>
      <c r="R422" s="155">
        <v>16705</v>
      </c>
      <c r="S422" s="155">
        <v>0</v>
      </c>
      <c r="T422" s="155">
        <v>0</v>
      </c>
      <c r="U422" s="155">
        <v>938</v>
      </c>
      <c r="V422" s="112">
        <v>17643</v>
      </c>
      <c r="W422" s="156"/>
      <c r="X422" s="157">
        <v>0</v>
      </c>
      <c r="Y422" s="178">
        <v>0.09</v>
      </c>
      <c r="Z422" s="178">
        <v>1.5441237271386972E-2</v>
      </c>
      <c r="AA422" s="155">
        <v>0</v>
      </c>
      <c r="AB422" s="158"/>
      <c r="AC422" s="157">
        <v>0</v>
      </c>
      <c r="AD422" s="157">
        <v>0</v>
      </c>
      <c r="AE422" s="155">
        <v>0</v>
      </c>
      <c r="AF422" s="157">
        <v>0</v>
      </c>
      <c r="AG422" s="155">
        <v>0</v>
      </c>
      <c r="AH422" s="159"/>
    </row>
    <row r="423" spans="1:34" ht="12.6" customHeight="1" x14ac:dyDescent="0.25">
      <c r="A423" s="104">
        <v>463</v>
      </c>
      <c r="B423" s="102">
        <v>463035244</v>
      </c>
      <c r="C423" s="103" t="s">
        <v>522</v>
      </c>
      <c r="D423" s="104">
        <v>35</v>
      </c>
      <c r="E423" s="103" t="s">
        <v>67</v>
      </c>
      <c r="F423" s="104">
        <v>244</v>
      </c>
      <c r="G423" s="103" t="s">
        <v>276</v>
      </c>
      <c r="H423" s="179">
        <v>5</v>
      </c>
      <c r="I423" s="152"/>
      <c r="J423" s="153">
        <v>14650</v>
      </c>
      <c r="K423" s="153">
        <v>5298</v>
      </c>
      <c r="L423" s="153">
        <v>0</v>
      </c>
      <c r="M423" s="153">
        <v>937.65</v>
      </c>
      <c r="N423" s="153">
        <v>20885.650000000001</v>
      </c>
      <c r="O423" s="152"/>
      <c r="P423" s="157">
        <v>5</v>
      </c>
      <c r="Q423" s="157">
        <v>0</v>
      </c>
      <c r="R423" s="155">
        <v>99740</v>
      </c>
      <c r="S423" s="155">
        <v>0</v>
      </c>
      <c r="T423" s="155">
        <v>0</v>
      </c>
      <c r="U423" s="155">
        <v>4688</v>
      </c>
      <c r="V423" s="112">
        <v>104428</v>
      </c>
      <c r="W423" s="156"/>
      <c r="X423" s="157">
        <v>0</v>
      </c>
      <c r="Y423" s="178">
        <v>0.09</v>
      </c>
      <c r="Z423" s="178">
        <v>0.119598061583465</v>
      </c>
      <c r="AA423" s="155">
        <v>0</v>
      </c>
      <c r="AB423" s="158"/>
      <c r="AC423" s="157">
        <v>2</v>
      </c>
      <c r="AD423" s="157">
        <v>1.3398494145076301</v>
      </c>
      <c r="AE423" s="155">
        <v>27984</v>
      </c>
      <c r="AF423" s="157">
        <v>0</v>
      </c>
      <c r="AG423" s="155">
        <v>0</v>
      </c>
      <c r="AH423" s="159"/>
    </row>
    <row r="424" spans="1:34" ht="12.6" customHeight="1" x14ac:dyDescent="0.25">
      <c r="A424" s="104">
        <v>463</v>
      </c>
      <c r="B424" s="102">
        <v>463035285</v>
      </c>
      <c r="C424" s="103" t="s">
        <v>522</v>
      </c>
      <c r="D424" s="104">
        <v>35</v>
      </c>
      <c r="E424" s="103" t="s">
        <v>67</v>
      </c>
      <c r="F424" s="104">
        <v>285</v>
      </c>
      <c r="G424" s="103" t="s">
        <v>317</v>
      </c>
      <c r="H424" s="179">
        <v>1</v>
      </c>
      <c r="I424" s="152"/>
      <c r="J424" s="153">
        <v>11688.430466808875</v>
      </c>
      <c r="K424" s="153">
        <v>3315</v>
      </c>
      <c r="L424" s="153">
        <v>0</v>
      </c>
      <c r="M424" s="153">
        <v>937.65</v>
      </c>
      <c r="N424" s="153">
        <v>15941.080466808875</v>
      </c>
      <c r="O424" s="152"/>
      <c r="P424" s="157">
        <v>1</v>
      </c>
      <c r="Q424" s="157">
        <v>0</v>
      </c>
      <c r="R424" s="155">
        <v>15003</v>
      </c>
      <c r="S424" s="155">
        <v>0</v>
      </c>
      <c r="T424" s="155">
        <v>0</v>
      </c>
      <c r="U424" s="155">
        <v>938</v>
      </c>
      <c r="V424" s="112">
        <v>15941</v>
      </c>
      <c r="W424" s="156"/>
      <c r="X424" s="157">
        <v>0</v>
      </c>
      <c r="Y424" s="178">
        <v>0.09</v>
      </c>
      <c r="Z424" s="178">
        <v>3.7068416528484464E-2</v>
      </c>
      <c r="AA424" s="155">
        <v>0</v>
      </c>
      <c r="AB424" s="158"/>
      <c r="AC424" s="157">
        <v>0</v>
      </c>
      <c r="AD424" s="157">
        <v>0</v>
      </c>
      <c r="AE424" s="155">
        <v>0</v>
      </c>
      <c r="AF424" s="157">
        <v>0</v>
      </c>
      <c r="AG424" s="155">
        <v>0</v>
      </c>
      <c r="AH424" s="159"/>
    </row>
    <row r="425" spans="1:34" ht="12.6" customHeight="1" x14ac:dyDescent="0.25">
      <c r="A425" s="104">
        <v>463</v>
      </c>
      <c r="B425" s="102">
        <v>463035293</v>
      </c>
      <c r="C425" s="103" t="s">
        <v>522</v>
      </c>
      <c r="D425" s="104">
        <v>35</v>
      </c>
      <c r="E425" s="103" t="s">
        <v>67</v>
      </c>
      <c r="F425" s="104">
        <v>293</v>
      </c>
      <c r="G425" s="103" t="s">
        <v>325</v>
      </c>
      <c r="H425" s="179">
        <v>2</v>
      </c>
      <c r="I425" s="152"/>
      <c r="J425" s="153">
        <v>12430.019406017627</v>
      </c>
      <c r="K425" s="153">
        <v>748</v>
      </c>
      <c r="L425" s="153">
        <v>0</v>
      </c>
      <c r="M425" s="153">
        <v>937.65</v>
      </c>
      <c r="N425" s="153">
        <v>14115.669406017627</v>
      </c>
      <c r="O425" s="152"/>
      <c r="P425" s="157">
        <v>2</v>
      </c>
      <c r="Q425" s="157">
        <v>0</v>
      </c>
      <c r="R425" s="155">
        <v>26356</v>
      </c>
      <c r="S425" s="155">
        <v>0</v>
      </c>
      <c r="T425" s="155">
        <v>0</v>
      </c>
      <c r="U425" s="155">
        <v>1876</v>
      </c>
      <c r="V425" s="112">
        <v>28232</v>
      </c>
      <c r="W425" s="156"/>
      <c r="X425" s="157">
        <v>0</v>
      </c>
      <c r="Y425" s="178">
        <v>0.09</v>
      </c>
      <c r="Z425" s="178">
        <v>7.9585403832054952E-3</v>
      </c>
      <c r="AA425" s="155">
        <v>0</v>
      </c>
      <c r="AB425" s="158"/>
      <c r="AC425" s="157">
        <v>0</v>
      </c>
      <c r="AD425" s="157">
        <v>0</v>
      </c>
      <c r="AE425" s="155">
        <v>0</v>
      </c>
      <c r="AF425" s="157">
        <v>0</v>
      </c>
      <c r="AG425" s="155">
        <v>0</v>
      </c>
      <c r="AH425" s="159"/>
    </row>
    <row r="426" spans="1:34" ht="12.6" customHeight="1" x14ac:dyDescent="0.25">
      <c r="A426" s="104">
        <v>463</v>
      </c>
      <c r="B426" s="102">
        <v>463035307</v>
      </c>
      <c r="C426" s="103" t="s">
        <v>522</v>
      </c>
      <c r="D426" s="104">
        <v>35</v>
      </c>
      <c r="E426" s="103" t="s">
        <v>67</v>
      </c>
      <c r="F426" s="104">
        <v>307</v>
      </c>
      <c r="G426" s="103" t="s">
        <v>339</v>
      </c>
      <c r="H426" s="179">
        <v>2</v>
      </c>
      <c r="I426" s="152"/>
      <c r="J426" s="153">
        <v>10709.427148722187</v>
      </c>
      <c r="K426" s="153">
        <v>4506</v>
      </c>
      <c r="L426" s="153">
        <v>0</v>
      </c>
      <c r="M426" s="153">
        <v>937.65</v>
      </c>
      <c r="N426" s="153">
        <v>16153.077148722186</v>
      </c>
      <c r="O426" s="152"/>
      <c r="P426" s="157">
        <v>2</v>
      </c>
      <c r="Q426" s="157">
        <v>0</v>
      </c>
      <c r="R426" s="155">
        <v>30430</v>
      </c>
      <c r="S426" s="155">
        <v>0</v>
      </c>
      <c r="T426" s="155">
        <v>0</v>
      </c>
      <c r="U426" s="155">
        <v>1876</v>
      </c>
      <c r="V426" s="112">
        <v>32306</v>
      </c>
      <c r="W426" s="156"/>
      <c r="X426" s="157">
        <v>0</v>
      </c>
      <c r="Y426" s="178">
        <v>0.09</v>
      </c>
      <c r="Z426" s="178">
        <v>1.1612312634068969E-2</v>
      </c>
      <c r="AA426" s="155">
        <v>0</v>
      </c>
      <c r="AB426" s="158"/>
      <c r="AC426" s="157">
        <v>0</v>
      </c>
      <c r="AD426" s="157">
        <v>0</v>
      </c>
      <c r="AE426" s="155">
        <v>0</v>
      </c>
      <c r="AF426" s="157">
        <v>0</v>
      </c>
      <c r="AG426" s="155">
        <v>0</v>
      </c>
      <c r="AH426" s="159"/>
    </row>
    <row r="427" spans="1:34" ht="12.6" customHeight="1" x14ac:dyDescent="0.25">
      <c r="A427" s="104">
        <v>464</v>
      </c>
      <c r="B427" s="102">
        <v>464168030</v>
      </c>
      <c r="C427" s="103" t="s">
        <v>523</v>
      </c>
      <c r="D427" s="104">
        <v>168</v>
      </c>
      <c r="E427" s="103" t="s">
        <v>200</v>
      </c>
      <c r="F427" s="104">
        <v>30</v>
      </c>
      <c r="G427" s="103" t="s">
        <v>62</v>
      </c>
      <c r="H427" s="179">
        <v>2</v>
      </c>
      <c r="I427" s="152"/>
      <c r="J427" s="153">
        <v>9123</v>
      </c>
      <c r="K427" s="153">
        <v>2429</v>
      </c>
      <c r="L427" s="153">
        <v>0</v>
      </c>
      <c r="M427" s="153">
        <v>937.65</v>
      </c>
      <c r="N427" s="153">
        <v>12489.65</v>
      </c>
      <c r="O427" s="152"/>
      <c r="P427" s="157">
        <v>2</v>
      </c>
      <c r="Q427" s="157">
        <v>0</v>
      </c>
      <c r="R427" s="155">
        <v>23104</v>
      </c>
      <c r="S427" s="155">
        <v>0</v>
      </c>
      <c r="T427" s="155">
        <v>0</v>
      </c>
      <c r="U427" s="155">
        <v>1876</v>
      </c>
      <c r="V427" s="112">
        <v>24980</v>
      </c>
      <c r="W427" s="156"/>
      <c r="X427" s="157">
        <v>0</v>
      </c>
      <c r="Y427" s="178">
        <v>0.09</v>
      </c>
      <c r="Z427" s="178">
        <v>2.6479090673251354E-3</v>
      </c>
      <c r="AA427" s="155">
        <v>0</v>
      </c>
      <c r="AB427" s="158"/>
      <c r="AC427" s="157">
        <v>2</v>
      </c>
      <c r="AD427" s="157">
        <v>0</v>
      </c>
      <c r="AE427" s="155">
        <v>0</v>
      </c>
      <c r="AF427" s="157">
        <v>0</v>
      </c>
      <c r="AG427" s="155">
        <v>0</v>
      </c>
      <c r="AH427" s="159"/>
    </row>
    <row r="428" spans="1:34" ht="12.6" customHeight="1" x14ac:dyDescent="0.25">
      <c r="A428" s="104">
        <v>464</v>
      </c>
      <c r="B428" s="102">
        <v>464168163</v>
      </c>
      <c r="C428" s="103" t="s">
        <v>523</v>
      </c>
      <c r="D428" s="104">
        <v>168</v>
      </c>
      <c r="E428" s="103" t="s">
        <v>200</v>
      </c>
      <c r="F428" s="104">
        <v>163</v>
      </c>
      <c r="G428" s="103" t="s">
        <v>195</v>
      </c>
      <c r="H428" s="179">
        <v>18</v>
      </c>
      <c r="I428" s="152"/>
      <c r="J428" s="153">
        <v>10938</v>
      </c>
      <c r="K428" s="153">
        <v>0</v>
      </c>
      <c r="L428" s="153">
        <v>0</v>
      </c>
      <c r="M428" s="153">
        <v>937.65</v>
      </c>
      <c r="N428" s="153">
        <v>11875.65</v>
      </c>
      <c r="O428" s="152"/>
      <c r="P428" s="157">
        <v>18</v>
      </c>
      <c r="Q428" s="157">
        <v>0</v>
      </c>
      <c r="R428" s="155">
        <v>196884</v>
      </c>
      <c r="S428" s="155">
        <v>0</v>
      </c>
      <c r="T428" s="155">
        <v>0</v>
      </c>
      <c r="U428" s="155">
        <v>16884</v>
      </c>
      <c r="V428" s="112">
        <v>213768</v>
      </c>
      <c r="W428" s="156"/>
      <c r="X428" s="157">
        <v>0</v>
      </c>
      <c r="Y428" s="178">
        <v>0.09</v>
      </c>
      <c r="Z428" s="178">
        <v>9.7279927468082797E-2</v>
      </c>
      <c r="AA428" s="155">
        <v>0</v>
      </c>
      <c r="AB428" s="158"/>
      <c r="AC428" s="157">
        <v>5</v>
      </c>
      <c r="AD428" s="157">
        <v>1.7482791118186978</v>
      </c>
      <c r="AE428" s="155">
        <v>20765</v>
      </c>
      <c r="AF428" s="157">
        <v>0</v>
      </c>
      <c r="AG428" s="155">
        <v>0</v>
      </c>
      <c r="AH428" s="159"/>
    </row>
    <row r="429" spans="1:34" ht="12.6" customHeight="1" x14ac:dyDescent="0.25">
      <c r="A429" s="104">
        <v>464</v>
      </c>
      <c r="B429" s="102">
        <v>464168168</v>
      </c>
      <c r="C429" s="103" t="s">
        <v>523</v>
      </c>
      <c r="D429" s="104">
        <v>168</v>
      </c>
      <c r="E429" s="103" t="s">
        <v>200</v>
      </c>
      <c r="F429" s="104">
        <v>168</v>
      </c>
      <c r="G429" s="103" t="s">
        <v>200</v>
      </c>
      <c r="H429" s="179">
        <v>118</v>
      </c>
      <c r="I429" s="152"/>
      <c r="J429" s="153">
        <v>9477</v>
      </c>
      <c r="K429" s="153">
        <v>5039</v>
      </c>
      <c r="L429" s="153">
        <v>0</v>
      </c>
      <c r="M429" s="153">
        <v>937.65</v>
      </c>
      <c r="N429" s="153">
        <v>15453.65</v>
      </c>
      <c r="O429" s="152"/>
      <c r="P429" s="157">
        <v>118</v>
      </c>
      <c r="Q429" s="157">
        <v>0</v>
      </c>
      <c r="R429" s="155">
        <v>1712888</v>
      </c>
      <c r="S429" s="155">
        <v>0</v>
      </c>
      <c r="T429" s="155">
        <v>0</v>
      </c>
      <c r="U429" s="155">
        <v>110684</v>
      </c>
      <c r="V429" s="112">
        <v>1823572</v>
      </c>
      <c r="W429" s="156"/>
      <c r="X429" s="157">
        <v>0</v>
      </c>
      <c r="Y429" s="178">
        <v>0.09</v>
      </c>
      <c r="Z429" s="178">
        <v>3.4054916793111768E-2</v>
      </c>
      <c r="AA429" s="155">
        <v>0</v>
      </c>
      <c r="AB429" s="158"/>
      <c r="AC429" s="157">
        <v>31</v>
      </c>
      <c r="AD429" s="157">
        <v>0</v>
      </c>
      <c r="AE429" s="155">
        <v>0</v>
      </c>
      <c r="AF429" s="157">
        <v>0</v>
      </c>
      <c r="AG429" s="155">
        <v>0</v>
      </c>
      <c r="AH429" s="159"/>
    </row>
    <row r="430" spans="1:34" ht="12.6" customHeight="1" x14ac:dyDescent="0.25">
      <c r="A430" s="104">
        <v>464</v>
      </c>
      <c r="B430" s="102">
        <v>464168196</v>
      </c>
      <c r="C430" s="103" t="s">
        <v>523</v>
      </c>
      <c r="D430" s="104">
        <v>168</v>
      </c>
      <c r="E430" s="103" t="s">
        <v>200</v>
      </c>
      <c r="F430" s="104">
        <v>196</v>
      </c>
      <c r="G430" s="103" t="s">
        <v>228</v>
      </c>
      <c r="H430" s="179">
        <v>7</v>
      </c>
      <c r="I430" s="152"/>
      <c r="J430" s="153">
        <v>8954</v>
      </c>
      <c r="K430" s="153">
        <v>5183</v>
      </c>
      <c r="L430" s="153">
        <v>0</v>
      </c>
      <c r="M430" s="153">
        <v>937.65</v>
      </c>
      <c r="N430" s="153">
        <v>15074.65</v>
      </c>
      <c r="O430" s="152"/>
      <c r="P430" s="157">
        <v>7</v>
      </c>
      <c r="Q430" s="157">
        <v>0</v>
      </c>
      <c r="R430" s="155">
        <v>98959</v>
      </c>
      <c r="S430" s="155">
        <v>0</v>
      </c>
      <c r="T430" s="155">
        <v>0</v>
      </c>
      <c r="U430" s="155">
        <v>6566</v>
      </c>
      <c r="V430" s="112">
        <v>105525</v>
      </c>
      <c r="W430" s="156"/>
      <c r="X430" s="157">
        <v>0</v>
      </c>
      <c r="Y430" s="178">
        <v>0.09</v>
      </c>
      <c r="Z430" s="178">
        <v>2.3145365953230312E-2</v>
      </c>
      <c r="AA430" s="155">
        <v>0</v>
      </c>
      <c r="AB430" s="158"/>
      <c r="AC430" s="157">
        <v>0</v>
      </c>
      <c r="AD430" s="157">
        <v>0</v>
      </c>
      <c r="AE430" s="155">
        <v>0</v>
      </c>
      <c r="AF430" s="157">
        <v>0</v>
      </c>
      <c r="AG430" s="155">
        <v>0</v>
      </c>
      <c r="AH430" s="159"/>
    </row>
    <row r="431" spans="1:34" ht="12.6" customHeight="1" x14ac:dyDescent="0.25">
      <c r="A431" s="104">
        <v>464</v>
      </c>
      <c r="B431" s="102">
        <v>464168229</v>
      </c>
      <c r="C431" s="103" t="s">
        <v>523</v>
      </c>
      <c r="D431" s="104">
        <v>168</v>
      </c>
      <c r="E431" s="103" t="s">
        <v>200</v>
      </c>
      <c r="F431" s="104">
        <v>229</v>
      </c>
      <c r="G431" s="103" t="s">
        <v>261</v>
      </c>
      <c r="H431" s="179">
        <v>5</v>
      </c>
      <c r="I431" s="152"/>
      <c r="J431" s="153">
        <v>10818</v>
      </c>
      <c r="K431" s="153">
        <v>1768</v>
      </c>
      <c r="L431" s="153">
        <v>0</v>
      </c>
      <c r="M431" s="153">
        <v>937.65</v>
      </c>
      <c r="N431" s="153">
        <v>13523.65</v>
      </c>
      <c r="O431" s="152"/>
      <c r="P431" s="157">
        <v>5</v>
      </c>
      <c r="Q431" s="157">
        <v>0</v>
      </c>
      <c r="R431" s="155">
        <v>62930</v>
      </c>
      <c r="S431" s="155">
        <v>0</v>
      </c>
      <c r="T431" s="155">
        <v>0</v>
      </c>
      <c r="U431" s="155">
        <v>4690</v>
      </c>
      <c r="V431" s="112">
        <v>67620</v>
      </c>
      <c r="W431" s="156"/>
      <c r="X431" s="157">
        <v>0</v>
      </c>
      <c r="Y431" s="178">
        <v>0.09</v>
      </c>
      <c r="Z431" s="178">
        <v>9.9476018153705648E-3</v>
      </c>
      <c r="AA431" s="155">
        <v>0</v>
      </c>
      <c r="AB431" s="158"/>
      <c r="AC431" s="157">
        <v>1</v>
      </c>
      <c r="AD431" s="157">
        <v>0</v>
      </c>
      <c r="AE431" s="155">
        <v>0</v>
      </c>
      <c r="AF431" s="157">
        <v>0</v>
      </c>
      <c r="AG431" s="155">
        <v>0</v>
      </c>
      <c r="AH431" s="159"/>
    </row>
    <row r="432" spans="1:34" ht="12.6" customHeight="1" x14ac:dyDescent="0.25">
      <c r="A432" s="104">
        <v>464</v>
      </c>
      <c r="B432" s="102">
        <v>464168258</v>
      </c>
      <c r="C432" s="103" t="s">
        <v>523</v>
      </c>
      <c r="D432" s="104">
        <v>168</v>
      </c>
      <c r="E432" s="103" t="s">
        <v>200</v>
      </c>
      <c r="F432" s="104">
        <v>258</v>
      </c>
      <c r="G432" s="103" t="s">
        <v>290</v>
      </c>
      <c r="H432" s="179">
        <v>13</v>
      </c>
      <c r="I432" s="152"/>
      <c r="J432" s="153">
        <v>9892</v>
      </c>
      <c r="K432" s="153">
        <v>2139</v>
      </c>
      <c r="L432" s="153">
        <v>0</v>
      </c>
      <c r="M432" s="153">
        <v>937.65</v>
      </c>
      <c r="N432" s="153">
        <v>12968.65</v>
      </c>
      <c r="O432" s="152"/>
      <c r="P432" s="157">
        <v>13</v>
      </c>
      <c r="Q432" s="157">
        <v>0</v>
      </c>
      <c r="R432" s="155">
        <v>156403</v>
      </c>
      <c r="S432" s="155">
        <v>0</v>
      </c>
      <c r="T432" s="155">
        <v>0</v>
      </c>
      <c r="U432" s="155">
        <v>12194</v>
      </c>
      <c r="V432" s="112">
        <v>168597</v>
      </c>
      <c r="W432" s="156"/>
      <c r="X432" s="157">
        <v>0</v>
      </c>
      <c r="Y432" s="178">
        <v>0.09</v>
      </c>
      <c r="Z432" s="178">
        <v>9.1594444574851844E-2</v>
      </c>
      <c r="AA432" s="155">
        <v>0</v>
      </c>
      <c r="AB432" s="158"/>
      <c r="AC432" s="157">
        <v>8</v>
      </c>
      <c r="AD432" s="157">
        <v>0.32193480069722274</v>
      </c>
      <c r="AE432" s="155">
        <v>4176</v>
      </c>
      <c r="AF432" s="157">
        <v>0</v>
      </c>
      <c r="AG432" s="155">
        <v>0</v>
      </c>
      <c r="AH432" s="159"/>
    </row>
    <row r="433" spans="1:34" ht="12.6" customHeight="1" x14ac:dyDescent="0.25">
      <c r="A433" s="104">
        <v>464</v>
      </c>
      <c r="B433" s="102">
        <v>464168262</v>
      </c>
      <c r="C433" s="103" t="s">
        <v>523</v>
      </c>
      <c r="D433" s="104">
        <v>168</v>
      </c>
      <c r="E433" s="103" t="s">
        <v>200</v>
      </c>
      <c r="F433" s="104">
        <v>262</v>
      </c>
      <c r="G433" s="103" t="s">
        <v>294</v>
      </c>
      <c r="H433" s="179">
        <v>1</v>
      </c>
      <c r="I433" s="152"/>
      <c r="J433" s="153">
        <v>11379.205712709654</v>
      </c>
      <c r="K433" s="153">
        <v>4227</v>
      </c>
      <c r="L433" s="153">
        <v>0</v>
      </c>
      <c r="M433" s="153">
        <v>937.65</v>
      </c>
      <c r="N433" s="153">
        <v>16543.855712709654</v>
      </c>
      <c r="O433" s="152"/>
      <c r="P433" s="157">
        <v>1</v>
      </c>
      <c r="Q433" s="157">
        <v>0</v>
      </c>
      <c r="R433" s="155">
        <v>15606</v>
      </c>
      <c r="S433" s="155">
        <v>0</v>
      </c>
      <c r="T433" s="155">
        <v>0</v>
      </c>
      <c r="U433" s="155">
        <v>938</v>
      </c>
      <c r="V433" s="112">
        <v>16544</v>
      </c>
      <c r="W433" s="156"/>
      <c r="X433" s="157">
        <v>0</v>
      </c>
      <c r="Y433" s="178">
        <v>0.09</v>
      </c>
      <c r="Z433" s="178">
        <v>7.2023226007255373E-2</v>
      </c>
      <c r="AA433" s="155">
        <v>0</v>
      </c>
      <c r="AB433" s="158"/>
      <c r="AC433" s="157">
        <v>0</v>
      </c>
      <c r="AD433" s="157">
        <v>0</v>
      </c>
      <c r="AE433" s="155">
        <v>0</v>
      </c>
      <c r="AF433" s="157">
        <v>0</v>
      </c>
      <c r="AG433" s="155">
        <v>0</v>
      </c>
      <c r="AH433" s="159"/>
    </row>
    <row r="434" spans="1:34" ht="12.6" customHeight="1" x14ac:dyDescent="0.25">
      <c r="A434" s="104">
        <v>464</v>
      </c>
      <c r="B434" s="102">
        <v>464168291</v>
      </c>
      <c r="C434" s="103" t="s">
        <v>523</v>
      </c>
      <c r="D434" s="104">
        <v>168</v>
      </c>
      <c r="E434" s="103" t="s">
        <v>200</v>
      </c>
      <c r="F434" s="104">
        <v>291</v>
      </c>
      <c r="G434" s="103" t="s">
        <v>323</v>
      </c>
      <c r="H434" s="179">
        <v>41</v>
      </c>
      <c r="I434" s="152"/>
      <c r="J434" s="153">
        <v>8984</v>
      </c>
      <c r="K434" s="153">
        <v>4408</v>
      </c>
      <c r="L434" s="153">
        <v>0</v>
      </c>
      <c r="M434" s="153">
        <v>937.65</v>
      </c>
      <c r="N434" s="153">
        <v>14329.65</v>
      </c>
      <c r="O434" s="152"/>
      <c r="P434" s="157">
        <v>41</v>
      </c>
      <c r="Q434" s="157">
        <v>0</v>
      </c>
      <c r="R434" s="155">
        <v>549072</v>
      </c>
      <c r="S434" s="155">
        <v>0</v>
      </c>
      <c r="T434" s="155">
        <v>0</v>
      </c>
      <c r="U434" s="155">
        <v>38458</v>
      </c>
      <c r="V434" s="112">
        <v>587530</v>
      </c>
      <c r="W434" s="156"/>
      <c r="X434" s="157">
        <v>0</v>
      </c>
      <c r="Y434" s="178">
        <v>0.09</v>
      </c>
      <c r="Z434" s="178">
        <v>2.0490117661372563E-2</v>
      </c>
      <c r="AA434" s="155">
        <v>0</v>
      </c>
      <c r="AB434" s="158"/>
      <c r="AC434" s="157">
        <v>1</v>
      </c>
      <c r="AD434" s="157">
        <v>0</v>
      </c>
      <c r="AE434" s="155">
        <v>0</v>
      </c>
      <c r="AF434" s="157">
        <v>0</v>
      </c>
      <c r="AG434" s="155">
        <v>0</v>
      </c>
      <c r="AH434" s="159"/>
    </row>
    <row r="435" spans="1:34" ht="12.6" customHeight="1" x14ac:dyDescent="0.25">
      <c r="A435" s="104">
        <v>466</v>
      </c>
      <c r="B435" s="102">
        <v>466700096</v>
      </c>
      <c r="C435" s="103" t="s">
        <v>524</v>
      </c>
      <c r="D435" s="104">
        <v>700</v>
      </c>
      <c r="E435" s="103" t="s">
        <v>417</v>
      </c>
      <c r="F435" s="104">
        <v>96</v>
      </c>
      <c r="G435" s="103" t="s">
        <v>128</v>
      </c>
      <c r="H435" s="179">
        <v>1</v>
      </c>
      <c r="I435" s="152"/>
      <c r="J435" s="153">
        <v>10556</v>
      </c>
      <c r="K435" s="153">
        <v>5752</v>
      </c>
      <c r="L435" s="153">
        <v>0</v>
      </c>
      <c r="M435" s="153">
        <v>937.65</v>
      </c>
      <c r="N435" s="153">
        <v>17245.650000000001</v>
      </c>
      <c r="O435" s="152"/>
      <c r="P435" s="157">
        <v>1</v>
      </c>
      <c r="Q435" s="157">
        <v>0</v>
      </c>
      <c r="R435" s="155">
        <v>16308</v>
      </c>
      <c r="S435" s="155">
        <v>0</v>
      </c>
      <c r="T435" s="155">
        <v>0</v>
      </c>
      <c r="U435" s="155">
        <v>938</v>
      </c>
      <c r="V435" s="112">
        <v>17246</v>
      </c>
      <c r="W435" s="156"/>
      <c r="X435" s="157">
        <v>0</v>
      </c>
      <c r="Y435" s="178">
        <v>0.09</v>
      </c>
      <c r="Z435" s="178">
        <v>3.165167702598503E-2</v>
      </c>
      <c r="AA435" s="155">
        <v>0</v>
      </c>
      <c r="AB435" s="158"/>
      <c r="AC435" s="157">
        <v>1</v>
      </c>
      <c r="AD435" s="157">
        <v>0</v>
      </c>
      <c r="AE435" s="155">
        <v>0</v>
      </c>
      <c r="AF435" s="157">
        <v>0</v>
      </c>
      <c r="AG435" s="155">
        <v>0</v>
      </c>
      <c r="AH435" s="159"/>
    </row>
    <row r="436" spans="1:34" ht="12.6" customHeight="1" x14ac:dyDescent="0.25">
      <c r="A436" s="104">
        <v>466</v>
      </c>
      <c r="B436" s="102">
        <v>466700700</v>
      </c>
      <c r="C436" s="103" t="s">
        <v>524</v>
      </c>
      <c r="D436" s="104">
        <v>700</v>
      </c>
      <c r="E436" s="103" t="s">
        <v>417</v>
      </c>
      <c r="F436" s="104">
        <v>700</v>
      </c>
      <c r="G436" s="103" t="s">
        <v>417</v>
      </c>
      <c r="H436" s="179">
        <v>27</v>
      </c>
      <c r="I436" s="152"/>
      <c r="J436" s="153">
        <v>12285</v>
      </c>
      <c r="K436" s="153">
        <v>13003</v>
      </c>
      <c r="L436" s="153">
        <v>0</v>
      </c>
      <c r="M436" s="153">
        <v>937.65</v>
      </c>
      <c r="N436" s="153">
        <v>26225.65</v>
      </c>
      <c r="O436" s="152"/>
      <c r="P436" s="157">
        <v>27</v>
      </c>
      <c r="Q436" s="157">
        <v>0</v>
      </c>
      <c r="R436" s="155">
        <v>682776</v>
      </c>
      <c r="S436" s="155">
        <v>0</v>
      </c>
      <c r="T436" s="155">
        <v>0</v>
      </c>
      <c r="U436" s="155">
        <v>25326</v>
      </c>
      <c r="V436" s="112">
        <v>708102</v>
      </c>
      <c r="W436" s="156"/>
      <c r="X436" s="157">
        <v>0</v>
      </c>
      <c r="Y436" s="178">
        <v>0.09</v>
      </c>
      <c r="Z436" s="178">
        <v>3.3667113787301313E-2</v>
      </c>
      <c r="AA436" s="155">
        <v>0</v>
      </c>
      <c r="AB436" s="158"/>
      <c r="AC436" s="157">
        <v>8</v>
      </c>
      <c r="AD436" s="157">
        <v>0</v>
      </c>
      <c r="AE436" s="155">
        <v>0</v>
      </c>
      <c r="AF436" s="157">
        <v>0</v>
      </c>
      <c r="AG436" s="155">
        <v>0</v>
      </c>
      <c r="AH436" s="159"/>
    </row>
    <row r="437" spans="1:34" ht="12.6" customHeight="1" x14ac:dyDescent="0.25">
      <c r="A437" s="104">
        <v>466</v>
      </c>
      <c r="B437" s="102">
        <v>466774089</v>
      </c>
      <c r="C437" s="103" t="s">
        <v>524</v>
      </c>
      <c r="D437" s="104">
        <v>774</v>
      </c>
      <c r="E437" s="103" t="s">
        <v>440</v>
      </c>
      <c r="F437" s="104">
        <v>89</v>
      </c>
      <c r="G437" s="103" t="s">
        <v>121</v>
      </c>
      <c r="H437" s="179">
        <v>31</v>
      </c>
      <c r="I437" s="152"/>
      <c r="J437" s="153">
        <v>10903</v>
      </c>
      <c r="K437" s="153">
        <v>14996</v>
      </c>
      <c r="L437" s="153">
        <v>0</v>
      </c>
      <c r="M437" s="153">
        <v>937.65</v>
      </c>
      <c r="N437" s="153">
        <v>26836.65</v>
      </c>
      <c r="O437" s="152"/>
      <c r="P437" s="157">
        <v>31</v>
      </c>
      <c r="Q437" s="157">
        <v>0</v>
      </c>
      <c r="R437" s="155">
        <v>802869</v>
      </c>
      <c r="S437" s="155">
        <v>0</v>
      </c>
      <c r="T437" s="155">
        <v>0</v>
      </c>
      <c r="U437" s="155">
        <v>29078</v>
      </c>
      <c r="V437" s="112">
        <v>831947</v>
      </c>
      <c r="W437" s="156"/>
      <c r="X437" s="157">
        <v>0</v>
      </c>
      <c r="Y437" s="178">
        <v>0.09</v>
      </c>
      <c r="Z437" s="178">
        <v>6.8363895920069848E-2</v>
      </c>
      <c r="AA437" s="155">
        <v>0</v>
      </c>
      <c r="AB437" s="158"/>
      <c r="AC437" s="157">
        <v>14</v>
      </c>
      <c r="AD437" s="157">
        <v>0</v>
      </c>
      <c r="AE437" s="155">
        <v>0</v>
      </c>
      <c r="AF437" s="157">
        <v>0</v>
      </c>
      <c r="AG437" s="155">
        <v>0</v>
      </c>
      <c r="AH437" s="159"/>
    </row>
    <row r="438" spans="1:34" ht="12.6" customHeight="1" x14ac:dyDescent="0.25">
      <c r="A438" s="104">
        <v>466</v>
      </c>
      <c r="B438" s="102">
        <v>466774096</v>
      </c>
      <c r="C438" s="103" t="s">
        <v>524</v>
      </c>
      <c r="D438" s="104">
        <v>774</v>
      </c>
      <c r="E438" s="103" t="s">
        <v>440</v>
      </c>
      <c r="F438" s="104">
        <v>96</v>
      </c>
      <c r="G438" s="103" t="s">
        <v>128</v>
      </c>
      <c r="H438" s="179">
        <v>1</v>
      </c>
      <c r="I438" s="152"/>
      <c r="J438" s="153">
        <v>11494.50871795174</v>
      </c>
      <c r="K438" s="153">
        <v>6264</v>
      </c>
      <c r="L438" s="153">
        <v>0</v>
      </c>
      <c r="M438" s="153">
        <v>937.65</v>
      </c>
      <c r="N438" s="153">
        <v>18696.158717951741</v>
      </c>
      <c r="O438" s="152"/>
      <c r="P438" s="157">
        <v>1</v>
      </c>
      <c r="Q438" s="157">
        <v>0</v>
      </c>
      <c r="R438" s="155">
        <v>17759</v>
      </c>
      <c r="S438" s="155">
        <v>0</v>
      </c>
      <c r="T438" s="155">
        <v>0</v>
      </c>
      <c r="U438" s="155">
        <v>938</v>
      </c>
      <c r="V438" s="112">
        <v>18697</v>
      </c>
      <c r="W438" s="156"/>
      <c r="X438" s="157">
        <v>0</v>
      </c>
      <c r="Y438" s="178">
        <v>0.09</v>
      </c>
      <c r="Z438" s="178">
        <v>3.165167702598503E-2</v>
      </c>
      <c r="AA438" s="155">
        <v>0</v>
      </c>
      <c r="AB438" s="158"/>
      <c r="AC438" s="157">
        <v>0</v>
      </c>
      <c r="AD438" s="157">
        <v>0</v>
      </c>
      <c r="AE438" s="155">
        <v>0</v>
      </c>
      <c r="AF438" s="157">
        <v>0</v>
      </c>
      <c r="AG438" s="155">
        <v>0</v>
      </c>
      <c r="AH438" s="159"/>
    </row>
    <row r="439" spans="1:34" ht="12.6" customHeight="1" x14ac:dyDescent="0.25">
      <c r="A439" s="104">
        <v>466</v>
      </c>
      <c r="B439" s="102">
        <v>466774221</v>
      </c>
      <c r="C439" s="103" t="s">
        <v>524</v>
      </c>
      <c r="D439" s="104">
        <v>774</v>
      </c>
      <c r="E439" s="103" t="s">
        <v>440</v>
      </c>
      <c r="F439" s="104">
        <v>221</v>
      </c>
      <c r="G439" s="103" t="s">
        <v>253</v>
      </c>
      <c r="H439" s="179">
        <v>35</v>
      </c>
      <c r="I439" s="152"/>
      <c r="J439" s="153">
        <v>11176</v>
      </c>
      <c r="K439" s="153">
        <v>13445</v>
      </c>
      <c r="L439" s="153">
        <v>0</v>
      </c>
      <c r="M439" s="153">
        <v>937.65</v>
      </c>
      <c r="N439" s="153">
        <v>25558.65</v>
      </c>
      <c r="O439" s="152"/>
      <c r="P439" s="157">
        <v>35</v>
      </c>
      <c r="Q439" s="157">
        <v>0</v>
      </c>
      <c r="R439" s="155">
        <v>861735</v>
      </c>
      <c r="S439" s="155">
        <v>0</v>
      </c>
      <c r="T439" s="155">
        <v>0</v>
      </c>
      <c r="U439" s="155">
        <v>32830</v>
      </c>
      <c r="V439" s="112">
        <v>894565</v>
      </c>
      <c r="W439" s="156"/>
      <c r="X439" s="157">
        <v>0</v>
      </c>
      <c r="Y439" s="178">
        <v>0.09</v>
      </c>
      <c r="Z439" s="178">
        <v>7.8600266931598481E-2</v>
      </c>
      <c r="AA439" s="155">
        <v>0</v>
      </c>
      <c r="AB439" s="158"/>
      <c r="AC439" s="157">
        <v>13</v>
      </c>
      <c r="AD439" s="157">
        <v>0</v>
      </c>
      <c r="AE439" s="155">
        <v>0</v>
      </c>
      <c r="AF439" s="157">
        <v>0</v>
      </c>
      <c r="AG439" s="155">
        <v>0</v>
      </c>
      <c r="AH439" s="159"/>
    </row>
    <row r="440" spans="1:34" ht="12.6" customHeight="1" x14ac:dyDescent="0.25">
      <c r="A440" s="104">
        <v>466</v>
      </c>
      <c r="B440" s="102">
        <v>466774296</v>
      </c>
      <c r="C440" s="103" t="s">
        <v>524</v>
      </c>
      <c r="D440" s="104">
        <v>774</v>
      </c>
      <c r="E440" s="103" t="s">
        <v>440</v>
      </c>
      <c r="F440" s="104">
        <v>296</v>
      </c>
      <c r="G440" s="103" t="s">
        <v>328</v>
      </c>
      <c r="H440" s="179">
        <v>32</v>
      </c>
      <c r="I440" s="152"/>
      <c r="J440" s="153">
        <v>10977</v>
      </c>
      <c r="K440" s="153">
        <v>16046</v>
      </c>
      <c r="L440" s="153">
        <v>0</v>
      </c>
      <c r="M440" s="153">
        <v>937.65</v>
      </c>
      <c r="N440" s="153">
        <v>27960.65</v>
      </c>
      <c r="O440" s="152"/>
      <c r="P440" s="157">
        <v>32</v>
      </c>
      <c r="Q440" s="157">
        <v>0</v>
      </c>
      <c r="R440" s="155">
        <v>864736</v>
      </c>
      <c r="S440" s="155">
        <v>0</v>
      </c>
      <c r="T440" s="155">
        <v>0</v>
      </c>
      <c r="U440" s="155">
        <v>30016</v>
      </c>
      <c r="V440" s="112">
        <v>894752</v>
      </c>
      <c r="W440" s="156"/>
      <c r="X440" s="157">
        <v>0</v>
      </c>
      <c r="Y440" s="178">
        <v>0.09</v>
      </c>
      <c r="Z440" s="178">
        <v>8.9805367663814695E-2</v>
      </c>
      <c r="AA440" s="155">
        <v>0</v>
      </c>
      <c r="AB440" s="158"/>
      <c r="AC440" s="157">
        <v>9</v>
      </c>
      <c r="AD440" s="157">
        <v>0</v>
      </c>
      <c r="AE440" s="155">
        <v>0</v>
      </c>
      <c r="AF440" s="157">
        <v>0</v>
      </c>
      <c r="AG440" s="155">
        <v>0</v>
      </c>
      <c r="AH440" s="159"/>
    </row>
    <row r="441" spans="1:34" ht="12.6" customHeight="1" x14ac:dyDescent="0.25">
      <c r="A441" s="104">
        <v>466</v>
      </c>
      <c r="B441" s="102">
        <v>466774774</v>
      </c>
      <c r="C441" s="103" t="s">
        <v>524</v>
      </c>
      <c r="D441" s="104">
        <v>774</v>
      </c>
      <c r="E441" s="103" t="s">
        <v>440</v>
      </c>
      <c r="F441" s="104">
        <v>774</v>
      </c>
      <c r="G441" s="103" t="s">
        <v>440</v>
      </c>
      <c r="H441" s="179">
        <v>45</v>
      </c>
      <c r="I441" s="152"/>
      <c r="J441" s="153">
        <v>10295</v>
      </c>
      <c r="K441" s="153">
        <v>17306</v>
      </c>
      <c r="L441" s="153">
        <v>0</v>
      </c>
      <c r="M441" s="153">
        <v>937.65</v>
      </c>
      <c r="N441" s="153">
        <v>28538.65</v>
      </c>
      <c r="O441" s="152"/>
      <c r="P441" s="157">
        <v>45</v>
      </c>
      <c r="Q441" s="157">
        <v>0</v>
      </c>
      <c r="R441" s="155">
        <v>1242045</v>
      </c>
      <c r="S441" s="155">
        <v>0</v>
      </c>
      <c r="T441" s="155">
        <v>0</v>
      </c>
      <c r="U441" s="155">
        <v>42210</v>
      </c>
      <c r="V441" s="112">
        <v>1284255</v>
      </c>
      <c r="W441" s="156"/>
      <c r="X441" s="157">
        <v>0</v>
      </c>
      <c r="Y441" s="178">
        <v>0.09</v>
      </c>
      <c r="Z441" s="178">
        <v>0.10074842792478987</v>
      </c>
      <c r="AA441" s="155">
        <v>0</v>
      </c>
      <c r="AB441" s="158"/>
      <c r="AC441" s="157">
        <v>20</v>
      </c>
      <c r="AD441" s="157">
        <v>4.800861577479079</v>
      </c>
      <c r="AE441" s="155">
        <v>137000</v>
      </c>
      <c r="AF441" s="157">
        <v>0</v>
      </c>
      <c r="AG441" s="155">
        <v>0</v>
      </c>
      <c r="AH441" s="159"/>
    </row>
    <row r="442" spans="1:34" ht="12.6" customHeight="1" x14ac:dyDescent="0.25">
      <c r="A442" s="104">
        <v>469</v>
      </c>
      <c r="B442" s="102">
        <v>469035018</v>
      </c>
      <c r="C442" s="103" t="s">
        <v>525</v>
      </c>
      <c r="D442" s="104">
        <v>35</v>
      </c>
      <c r="E442" s="103" t="s">
        <v>67</v>
      </c>
      <c r="F442" s="104">
        <v>18</v>
      </c>
      <c r="G442" s="103" t="s">
        <v>50</v>
      </c>
      <c r="H442" s="179">
        <v>1</v>
      </c>
      <c r="I442" s="152"/>
      <c r="J442" s="153">
        <v>11818.706982097145</v>
      </c>
      <c r="K442" s="153">
        <v>7343</v>
      </c>
      <c r="L442" s="153">
        <v>0</v>
      </c>
      <c r="M442" s="153">
        <v>937.65</v>
      </c>
      <c r="N442" s="153">
        <v>20099.356982097146</v>
      </c>
      <c r="O442" s="152"/>
      <c r="P442" s="157">
        <v>1</v>
      </c>
      <c r="Q442" s="157">
        <v>0</v>
      </c>
      <c r="R442" s="155">
        <v>19162</v>
      </c>
      <c r="S442" s="155">
        <v>0</v>
      </c>
      <c r="T442" s="155">
        <v>0</v>
      </c>
      <c r="U442" s="155">
        <v>938</v>
      </c>
      <c r="V442" s="112">
        <v>20100</v>
      </c>
      <c r="W442" s="156"/>
      <c r="X442" s="157">
        <v>0</v>
      </c>
      <c r="Y442" s="178">
        <v>0.09</v>
      </c>
      <c r="Z442" s="178">
        <v>2.6082814367241886E-2</v>
      </c>
      <c r="AA442" s="155">
        <v>0</v>
      </c>
      <c r="AB442" s="158"/>
      <c r="AC442" s="157">
        <v>0</v>
      </c>
      <c r="AD442" s="157">
        <v>0</v>
      </c>
      <c r="AE442" s="155">
        <v>0</v>
      </c>
      <c r="AF442" s="157">
        <v>0</v>
      </c>
      <c r="AG442" s="155">
        <v>0</v>
      </c>
      <c r="AH442" s="159"/>
    </row>
    <row r="443" spans="1:34" ht="12.6" customHeight="1" x14ac:dyDescent="0.25">
      <c r="A443" s="104">
        <v>469</v>
      </c>
      <c r="B443" s="102">
        <v>469035035</v>
      </c>
      <c r="C443" s="103" t="s">
        <v>525</v>
      </c>
      <c r="D443" s="104">
        <v>35</v>
      </c>
      <c r="E443" s="103" t="s">
        <v>67</v>
      </c>
      <c r="F443" s="104">
        <v>35</v>
      </c>
      <c r="G443" s="103" t="s">
        <v>67</v>
      </c>
      <c r="H443" s="179">
        <v>1199</v>
      </c>
      <c r="I443" s="152"/>
      <c r="J443" s="153">
        <v>13964</v>
      </c>
      <c r="K443" s="153">
        <v>4784</v>
      </c>
      <c r="L443" s="153">
        <v>0</v>
      </c>
      <c r="M443" s="153">
        <v>937.65</v>
      </c>
      <c r="N443" s="153">
        <v>19685.650000000001</v>
      </c>
      <c r="O443" s="152"/>
      <c r="P443" s="157">
        <v>1199</v>
      </c>
      <c r="Q443" s="157">
        <v>0</v>
      </c>
      <c r="R443" s="155">
        <v>22478852</v>
      </c>
      <c r="S443" s="155">
        <v>0</v>
      </c>
      <c r="T443" s="155">
        <v>0</v>
      </c>
      <c r="U443" s="155">
        <v>1124662</v>
      </c>
      <c r="V443" s="112">
        <v>23603514</v>
      </c>
      <c r="W443" s="156"/>
      <c r="X443" s="157">
        <v>0</v>
      </c>
      <c r="Y443" s="178">
        <v>0.09</v>
      </c>
      <c r="Z443" s="178">
        <v>0.15535199624359353</v>
      </c>
      <c r="AA443" s="155">
        <v>0</v>
      </c>
      <c r="AB443" s="158"/>
      <c r="AC443" s="157">
        <v>0</v>
      </c>
      <c r="AD443" s="157">
        <v>0</v>
      </c>
      <c r="AE443" s="155">
        <v>0</v>
      </c>
      <c r="AF443" s="157">
        <v>0</v>
      </c>
      <c r="AG443" s="155">
        <v>0</v>
      </c>
      <c r="AH443" s="159"/>
    </row>
    <row r="444" spans="1:34" ht="12.6" customHeight="1" x14ac:dyDescent="0.25">
      <c r="A444" s="104">
        <v>469</v>
      </c>
      <c r="B444" s="102">
        <v>469035044</v>
      </c>
      <c r="C444" s="103" t="s">
        <v>525</v>
      </c>
      <c r="D444" s="104">
        <v>35</v>
      </c>
      <c r="E444" s="103" t="s">
        <v>67</v>
      </c>
      <c r="F444" s="104">
        <v>44</v>
      </c>
      <c r="G444" s="103" t="s">
        <v>76</v>
      </c>
      <c r="H444" s="179">
        <v>5</v>
      </c>
      <c r="I444" s="152"/>
      <c r="J444" s="153">
        <v>14330</v>
      </c>
      <c r="K444" s="153">
        <v>0</v>
      </c>
      <c r="L444" s="153">
        <v>0</v>
      </c>
      <c r="M444" s="153">
        <v>937.65</v>
      </c>
      <c r="N444" s="153">
        <v>15267.65</v>
      </c>
      <c r="O444" s="152"/>
      <c r="P444" s="157">
        <v>5</v>
      </c>
      <c r="Q444" s="157">
        <v>0</v>
      </c>
      <c r="R444" s="155">
        <v>71650</v>
      </c>
      <c r="S444" s="155">
        <v>0</v>
      </c>
      <c r="T444" s="155">
        <v>0</v>
      </c>
      <c r="U444" s="155">
        <v>4690</v>
      </c>
      <c r="V444" s="112">
        <v>76340</v>
      </c>
      <c r="W444" s="156"/>
      <c r="X444" s="157">
        <v>0</v>
      </c>
      <c r="Y444" s="178">
        <v>0.09</v>
      </c>
      <c r="Z444" s="178">
        <v>6.5788845188208198E-2</v>
      </c>
      <c r="AA444" s="155">
        <v>0</v>
      </c>
      <c r="AB444" s="158"/>
      <c r="AC444" s="157">
        <v>0</v>
      </c>
      <c r="AD444" s="157">
        <v>0</v>
      </c>
      <c r="AE444" s="155">
        <v>0</v>
      </c>
      <c r="AF444" s="157">
        <v>0</v>
      </c>
      <c r="AG444" s="155">
        <v>0</v>
      </c>
      <c r="AH444" s="159"/>
    </row>
    <row r="445" spans="1:34" ht="12.6" customHeight="1" x14ac:dyDescent="0.25">
      <c r="A445" s="104">
        <v>469</v>
      </c>
      <c r="B445" s="102">
        <v>469035073</v>
      </c>
      <c r="C445" s="103" t="s">
        <v>525</v>
      </c>
      <c r="D445" s="104">
        <v>35</v>
      </c>
      <c r="E445" s="103" t="s">
        <v>67</v>
      </c>
      <c r="F445" s="104">
        <v>73</v>
      </c>
      <c r="G445" s="103" t="s">
        <v>105</v>
      </c>
      <c r="H445" s="179">
        <v>1</v>
      </c>
      <c r="I445" s="152"/>
      <c r="J445" s="153">
        <v>16181</v>
      </c>
      <c r="K445" s="153">
        <v>10597</v>
      </c>
      <c r="L445" s="153">
        <v>0</v>
      </c>
      <c r="M445" s="153">
        <v>937.65</v>
      </c>
      <c r="N445" s="153">
        <v>27715.65</v>
      </c>
      <c r="O445" s="152"/>
      <c r="P445" s="157">
        <v>1</v>
      </c>
      <c r="Q445" s="157">
        <v>0</v>
      </c>
      <c r="R445" s="155">
        <v>26778</v>
      </c>
      <c r="S445" s="155">
        <v>0</v>
      </c>
      <c r="T445" s="155">
        <v>0</v>
      </c>
      <c r="U445" s="155">
        <v>938</v>
      </c>
      <c r="V445" s="112">
        <v>27716</v>
      </c>
      <c r="W445" s="156"/>
      <c r="X445" s="157">
        <v>0</v>
      </c>
      <c r="Y445" s="178">
        <v>0.09</v>
      </c>
      <c r="Z445" s="178">
        <v>1.0550373071579357E-2</v>
      </c>
      <c r="AA445" s="155">
        <v>0</v>
      </c>
      <c r="AB445" s="158"/>
      <c r="AC445" s="157">
        <v>0</v>
      </c>
      <c r="AD445" s="157">
        <v>0</v>
      </c>
      <c r="AE445" s="155">
        <v>0</v>
      </c>
      <c r="AF445" s="157">
        <v>0</v>
      </c>
      <c r="AG445" s="155">
        <v>0</v>
      </c>
      <c r="AH445" s="159"/>
    </row>
    <row r="446" spans="1:34" ht="12.6" customHeight="1" x14ac:dyDescent="0.25">
      <c r="A446" s="104">
        <v>469</v>
      </c>
      <c r="B446" s="102">
        <v>469035093</v>
      </c>
      <c r="C446" s="103" t="s">
        <v>525</v>
      </c>
      <c r="D446" s="104">
        <v>35</v>
      </c>
      <c r="E446" s="103" t="s">
        <v>67</v>
      </c>
      <c r="F446" s="104">
        <v>93</v>
      </c>
      <c r="G446" s="103" t="s">
        <v>125</v>
      </c>
      <c r="H446" s="179">
        <v>1</v>
      </c>
      <c r="I446" s="152"/>
      <c r="J446" s="153">
        <v>11260</v>
      </c>
      <c r="K446" s="153">
        <v>389</v>
      </c>
      <c r="L446" s="153">
        <v>0</v>
      </c>
      <c r="M446" s="153">
        <v>937.65</v>
      </c>
      <c r="N446" s="153">
        <v>12586.65</v>
      </c>
      <c r="O446" s="152"/>
      <c r="P446" s="157">
        <v>1</v>
      </c>
      <c r="Q446" s="157">
        <v>0</v>
      </c>
      <c r="R446" s="155">
        <v>11649</v>
      </c>
      <c r="S446" s="155">
        <v>0</v>
      </c>
      <c r="T446" s="155">
        <v>0</v>
      </c>
      <c r="U446" s="155">
        <v>938</v>
      </c>
      <c r="V446" s="112">
        <v>12587</v>
      </c>
      <c r="W446" s="156"/>
      <c r="X446" s="157">
        <v>0</v>
      </c>
      <c r="Y446" s="178">
        <v>0.09</v>
      </c>
      <c r="Z446" s="178">
        <v>7.5403840807501968E-2</v>
      </c>
      <c r="AA446" s="155">
        <v>0</v>
      </c>
      <c r="AB446" s="158"/>
      <c r="AC446" s="157">
        <v>0</v>
      </c>
      <c r="AD446" s="157">
        <v>0</v>
      </c>
      <c r="AE446" s="155">
        <v>0</v>
      </c>
      <c r="AF446" s="157">
        <v>0</v>
      </c>
      <c r="AG446" s="155">
        <v>0</v>
      </c>
      <c r="AH446" s="159"/>
    </row>
    <row r="447" spans="1:34" ht="12.6" customHeight="1" x14ac:dyDescent="0.25">
      <c r="A447" s="104">
        <v>469</v>
      </c>
      <c r="B447" s="102">
        <v>469035163</v>
      </c>
      <c r="C447" s="103" t="s">
        <v>525</v>
      </c>
      <c r="D447" s="104">
        <v>35</v>
      </c>
      <c r="E447" s="103" t="s">
        <v>67</v>
      </c>
      <c r="F447" s="104">
        <v>163</v>
      </c>
      <c r="G447" s="103" t="s">
        <v>195</v>
      </c>
      <c r="H447" s="179">
        <v>1</v>
      </c>
      <c r="I447" s="152"/>
      <c r="J447" s="153">
        <v>16181</v>
      </c>
      <c r="K447" s="153">
        <v>0</v>
      </c>
      <c r="L447" s="153">
        <v>0</v>
      </c>
      <c r="M447" s="153">
        <v>937.65</v>
      </c>
      <c r="N447" s="153">
        <v>17118.650000000001</v>
      </c>
      <c r="O447" s="152"/>
      <c r="P447" s="157">
        <v>1</v>
      </c>
      <c r="Q447" s="157">
        <v>0</v>
      </c>
      <c r="R447" s="155">
        <v>16181</v>
      </c>
      <c r="S447" s="155">
        <v>0</v>
      </c>
      <c r="T447" s="155">
        <v>0</v>
      </c>
      <c r="U447" s="155">
        <v>938</v>
      </c>
      <c r="V447" s="112">
        <v>17119</v>
      </c>
      <c r="W447" s="156"/>
      <c r="X447" s="157">
        <v>0</v>
      </c>
      <c r="Y447" s="178">
        <v>0.09</v>
      </c>
      <c r="Z447" s="178">
        <v>9.7279927468082797E-2</v>
      </c>
      <c r="AA447" s="155">
        <v>0</v>
      </c>
      <c r="AB447" s="158"/>
      <c r="AC447" s="157">
        <v>0</v>
      </c>
      <c r="AD447" s="157">
        <v>0</v>
      </c>
      <c r="AE447" s="155">
        <v>0</v>
      </c>
      <c r="AF447" s="157">
        <v>0</v>
      </c>
      <c r="AG447" s="155">
        <v>0</v>
      </c>
      <c r="AH447" s="159"/>
    </row>
    <row r="448" spans="1:34" ht="12.6" customHeight="1" x14ac:dyDescent="0.25">
      <c r="A448" s="104">
        <v>469</v>
      </c>
      <c r="B448" s="102">
        <v>469035165</v>
      </c>
      <c r="C448" s="103" t="s">
        <v>525</v>
      </c>
      <c r="D448" s="104">
        <v>35</v>
      </c>
      <c r="E448" s="103" t="s">
        <v>67</v>
      </c>
      <c r="F448" s="104">
        <v>165</v>
      </c>
      <c r="G448" s="103" t="s">
        <v>197</v>
      </c>
      <c r="H448" s="179">
        <v>2</v>
      </c>
      <c r="I448" s="152"/>
      <c r="J448" s="153">
        <v>11260</v>
      </c>
      <c r="K448" s="153">
        <v>206</v>
      </c>
      <c r="L448" s="153">
        <v>0</v>
      </c>
      <c r="M448" s="153">
        <v>937.65</v>
      </c>
      <c r="N448" s="153">
        <v>12403.65</v>
      </c>
      <c r="O448" s="152"/>
      <c r="P448" s="157">
        <v>2</v>
      </c>
      <c r="Q448" s="157">
        <v>0</v>
      </c>
      <c r="R448" s="155">
        <v>22932</v>
      </c>
      <c r="S448" s="155">
        <v>0</v>
      </c>
      <c r="T448" s="155">
        <v>0</v>
      </c>
      <c r="U448" s="155">
        <v>1876</v>
      </c>
      <c r="V448" s="112">
        <v>24808</v>
      </c>
      <c r="W448" s="156"/>
      <c r="X448" s="157">
        <v>0</v>
      </c>
      <c r="Y448" s="178">
        <v>0.09</v>
      </c>
      <c r="Z448" s="178">
        <v>0.10085794544540803</v>
      </c>
      <c r="AA448" s="155">
        <v>0</v>
      </c>
      <c r="AB448" s="158"/>
      <c r="AC448" s="157">
        <v>0</v>
      </c>
      <c r="AD448" s="157">
        <v>0</v>
      </c>
      <c r="AE448" s="155">
        <v>0</v>
      </c>
      <c r="AF448" s="157">
        <v>0</v>
      </c>
      <c r="AG448" s="155">
        <v>0</v>
      </c>
      <c r="AH448" s="159"/>
    </row>
    <row r="449" spans="1:34" ht="12.6" customHeight="1" x14ac:dyDescent="0.25">
      <c r="A449" s="104">
        <v>469</v>
      </c>
      <c r="B449" s="102">
        <v>469035176</v>
      </c>
      <c r="C449" s="103" t="s">
        <v>525</v>
      </c>
      <c r="D449" s="104">
        <v>35</v>
      </c>
      <c r="E449" s="103" t="s">
        <v>67</v>
      </c>
      <c r="F449" s="104">
        <v>176</v>
      </c>
      <c r="G449" s="103" t="s">
        <v>208</v>
      </c>
      <c r="H449" s="179">
        <v>2</v>
      </c>
      <c r="I449" s="152"/>
      <c r="J449" s="153">
        <v>12642.869099404985</v>
      </c>
      <c r="K449" s="153">
        <v>4372</v>
      </c>
      <c r="L449" s="153">
        <v>0</v>
      </c>
      <c r="M449" s="153">
        <v>937.65</v>
      </c>
      <c r="N449" s="153">
        <v>17952.519099404984</v>
      </c>
      <c r="O449" s="152"/>
      <c r="P449" s="157">
        <v>2</v>
      </c>
      <c r="Q449" s="157">
        <v>0</v>
      </c>
      <c r="R449" s="155">
        <v>34030</v>
      </c>
      <c r="S449" s="155">
        <v>0</v>
      </c>
      <c r="T449" s="155">
        <v>0</v>
      </c>
      <c r="U449" s="155">
        <v>1876</v>
      </c>
      <c r="V449" s="112">
        <v>35906</v>
      </c>
      <c r="W449" s="156"/>
      <c r="X449" s="157">
        <v>0</v>
      </c>
      <c r="Y449" s="178">
        <v>0.09</v>
      </c>
      <c r="Z449" s="178">
        <v>8.794296909091473E-2</v>
      </c>
      <c r="AA449" s="155">
        <v>0</v>
      </c>
      <c r="AB449" s="158"/>
      <c r="AC449" s="157">
        <v>0</v>
      </c>
      <c r="AD449" s="157">
        <v>0</v>
      </c>
      <c r="AE449" s="155">
        <v>0</v>
      </c>
      <c r="AF449" s="157">
        <v>0</v>
      </c>
      <c r="AG449" s="155">
        <v>0</v>
      </c>
      <c r="AH449" s="159"/>
    </row>
    <row r="450" spans="1:34" ht="12.6" customHeight="1" x14ac:dyDescent="0.25">
      <c r="A450" s="104">
        <v>469</v>
      </c>
      <c r="B450" s="102">
        <v>469035207</v>
      </c>
      <c r="C450" s="103" t="s">
        <v>525</v>
      </c>
      <c r="D450" s="104">
        <v>35</v>
      </c>
      <c r="E450" s="103" t="s">
        <v>67</v>
      </c>
      <c r="F450" s="104">
        <v>207</v>
      </c>
      <c r="G450" s="103" t="s">
        <v>239</v>
      </c>
      <c r="H450" s="179">
        <v>2</v>
      </c>
      <c r="I450" s="152"/>
      <c r="J450" s="153">
        <v>16181</v>
      </c>
      <c r="K450" s="153">
        <v>10373</v>
      </c>
      <c r="L450" s="153">
        <v>0</v>
      </c>
      <c r="M450" s="153">
        <v>937.65</v>
      </c>
      <c r="N450" s="153">
        <v>27491.65</v>
      </c>
      <c r="O450" s="152"/>
      <c r="P450" s="157">
        <v>2</v>
      </c>
      <c r="Q450" s="157">
        <v>0</v>
      </c>
      <c r="R450" s="155">
        <v>53108</v>
      </c>
      <c r="S450" s="155">
        <v>0</v>
      </c>
      <c r="T450" s="155">
        <v>0</v>
      </c>
      <c r="U450" s="155">
        <v>1876</v>
      </c>
      <c r="V450" s="112">
        <v>54984</v>
      </c>
      <c r="W450" s="156"/>
      <c r="X450" s="157">
        <v>0</v>
      </c>
      <c r="Y450" s="178">
        <v>0.09</v>
      </c>
      <c r="Z450" s="178">
        <v>2.209492820352781E-4</v>
      </c>
      <c r="AA450" s="155">
        <v>0</v>
      </c>
      <c r="AB450" s="158"/>
      <c r="AC450" s="157">
        <v>0</v>
      </c>
      <c r="AD450" s="157">
        <v>0</v>
      </c>
      <c r="AE450" s="155">
        <v>0</v>
      </c>
      <c r="AF450" s="157">
        <v>0</v>
      </c>
      <c r="AG450" s="155">
        <v>0</v>
      </c>
      <c r="AH450" s="159"/>
    </row>
    <row r="451" spans="1:34" ht="12.6" customHeight="1" x14ac:dyDescent="0.25">
      <c r="A451" s="104">
        <v>469</v>
      </c>
      <c r="B451" s="102">
        <v>469035243</v>
      </c>
      <c r="C451" s="103" t="s">
        <v>525</v>
      </c>
      <c r="D451" s="104">
        <v>35</v>
      </c>
      <c r="E451" s="103" t="s">
        <v>67</v>
      </c>
      <c r="F451" s="104">
        <v>243</v>
      </c>
      <c r="G451" s="103" t="s">
        <v>275</v>
      </c>
      <c r="H451" s="179">
        <v>2</v>
      </c>
      <c r="I451" s="152"/>
      <c r="J451" s="153">
        <v>17081</v>
      </c>
      <c r="K451" s="153">
        <v>3536</v>
      </c>
      <c r="L451" s="153">
        <v>0</v>
      </c>
      <c r="M451" s="153">
        <v>937.65</v>
      </c>
      <c r="N451" s="153">
        <v>21554.65</v>
      </c>
      <c r="O451" s="152"/>
      <c r="P451" s="157">
        <v>2</v>
      </c>
      <c r="Q451" s="157">
        <v>0</v>
      </c>
      <c r="R451" s="155">
        <v>41234</v>
      </c>
      <c r="S451" s="155">
        <v>0</v>
      </c>
      <c r="T451" s="155">
        <v>0</v>
      </c>
      <c r="U451" s="155">
        <v>1876</v>
      </c>
      <c r="V451" s="112">
        <v>43110</v>
      </c>
      <c r="W451" s="156"/>
      <c r="X451" s="157">
        <v>0</v>
      </c>
      <c r="Y451" s="178">
        <v>0.09</v>
      </c>
      <c r="Z451" s="178">
        <v>5.107358279857626E-3</v>
      </c>
      <c r="AA451" s="155">
        <v>0</v>
      </c>
      <c r="AB451" s="158"/>
      <c r="AC451" s="157">
        <v>0</v>
      </c>
      <c r="AD451" s="157">
        <v>0</v>
      </c>
      <c r="AE451" s="155">
        <v>0</v>
      </c>
      <c r="AF451" s="157">
        <v>0</v>
      </c>
      <c r="AG451" s="155">
        <v>0</v>
      </c>
      <c r="AH451" s="159"/>
    </row>
    <row r="452" spans="1:34" ht="12.6" customHeight="1" x14ac:dyDescent="0.25">
      <c r="A452" s="104">
        <v>469</v>
      </c>
      <c r="B452" s="102">
        <v>469035244</v>
      </c>
      <c r="C452" s="103" t="s">
        <v>525</v>
      </c>
      <c r="D452" s="104">
        <v>35</v>
      </c>
      <c r="E452" s="103" t="s">
        <v>67</v>
      </c>
      <c r="F452" s="104">
        <v>244</v>
      </c>
      <c r="G452" s="103" t="s">
        <v>276</v>
      </c>
      <c r="H452" s="179">
        <v>6</v>
      </c>
      <c r="I452" s="152"/>
      <c r="J452" s="153">
        <v>12840</v>
      </c>
      <c r="K452" s="153">
        <v>4643</v>
      </c>
      <c r="L452" s="153">
        <v>0</v>
      </c>
      <c r="M452" s="153">
        <v>937.65</v>
      </c>
      <c r="N452" s="153">
        <v>18420.650000000001</v>
      </c>
      <c r="O452" s="152"/>
      <c r="P452" s="157">
        <v>6</v>
      </c>
      <c r="Q452" s="157">
        <v>0</v>
      </c>
      <c r="R452" s="155">
        <v>104898</v>
      </c>
      <c r="S452" s="155">
        <v>0</v>
      </c>
      <c r="T452" s="155">
        <v>0</v>
      </c>
      <c r="U452" s="155">
        <v>5626</v>
      </c>
      <c r="V452" s="112">
        <v>110524</v>
      </c>
      <c r="W452" s="156"/>
      <c r="X452" s="157">
        <v>0</v>
      </c>
      <c r="Y452" s="178">
        <v>0.09</v>
      </c>
      <c r="Z452" s="178">
        <v>0.119598061583465</v>
      </c>
      <c r="AA452" s="155">
        <v>0</v>
      </c>
      <c r="AB452" s="158"/>
      <c r="AC452" s="157">
        <v>2</v>
      </c>
      <c r="AD452" s="157">
        <v>1.3398494145076301</v>
      </c>
      <c r="AE452" s="155">
        <v>24680</v>
      </c>
      <c r="AF452" s="157">
        <v>0</v>
      </c>
      <c r="AG452" s="155">
        <v>0</v>
      </c>
      <c r="AH452" s="159"/>
    </row>
    <row r="453" spans="1:34" ht="12.6" customHeight="1" x14ac:dyDescent="0.25">
      <c r="A453" s="104">
        <v>469</v>
      </c>
      <c r="B453" s="102">
        <v>469035336</v>
      </c>
      <c r="C453" s="103" t="s">
        <v>525</v>
      </c>
      <c r="D453" s="104">
        <v>35</v>
      </c>
      <c r="E453" s="103" t="s">
        <v>67</v>
      </c>
      <c r="F453" s="104">
        <v>336</v>
      </c>
      <c r="G453" s="103" t="s">
        <v>368</v>
      </c>
      <c r="H453" s="179">
        <v>1</v>
      </c>
      <c r="I453" s="152"/>
      <c r="J453" s="153">
        <v>12033.357723379762</v>
      </c>
      <c r="K453" s="153">
        <v>3181</v>
      </c>
      <c r="L453" s="153">
        <v>0</v>
      </c>
      <c r="M453" s="153">
        <v>937.65</v>
      </c>
      <c r="N453" s="153">
        <v>16152.007723379762</v>
      </c>
      <c r="O453" s="152"/>
      <c r="P453" s="157">
        <v>1</v>
      </c>
      <c r="Q453" s="157">
        <v>0</v>
      </c>
      <c r="R453" s="155">
        <v>15214</v>
      </c>
      <c r="S453" s="155">
        <v>0</v>
      </c>
      <c r="T453" s="155">
        <v>0</v>
      </c>
      <c r="U453" s="155">
        <v>938</v>
      </c>
      <c r="V453" s="112">
        <v>16152</v>
      </c>
      <c r="W453" s="156"/>
      <c r="X453" s="157">
        <v>0</v>
      </c>
      <c r="Y453" s="178">
        <v>0.09</v>
      </c>
      <c r="Z453" s="178">
        <v>4.2556047363643684E-2</v>
      </c>
      <c r="AA453" s="155">
        <v>0</v>
      </c>
      <c r="AB453" s="158"/>
      <c r="AC453" s="157">
        <v>0</v>
      </c>
      <c r="AD453" s="157">
        <v>0</v>
      </c>
      <c r="AE453" s="155">
        <v>0</v>
      </c>
      <c r="AF453" s="157">
        <v>0</v>
      </c>
      <c r="AG453" s="155">
        <v>0</v>
      </c>
      <c r="AH453" s="159"/>
    </row>
    <row r="454" spans="1:34" ht="12.6" customHeight="1" x14ac:dyDescent="0.25">
      <c r="A454" s="104">
        <v>470</v>
      </c>
      <c r="B454" s="102">
        <v>470165009</v>
      </c>
      <c r="C454" s="103" t="s">
        <v>526</v>
      </c>
      <c r="D454" s="104">
        <v>165</v>
      </c>
      <c r="E454" s="103" t="s">
        <v>197</v>
      </c>
      <c r="F454" s="104">
        <v>9</v>
      </c>
      <c r="G454" s="103" t="s">
        <v>41</v>
      </c>
      <c r="H454" s="179">
        <v>4</v>
      </c>
      <c r="I454" s="152"/>
      <c r="J454" s="153">
        <v>10392</v>
      </c>
      <c r="K454" s="153">
        <v>6497</v>
      </c>
      <c r="L454" s="153">
        <v>0</v>
      </c>
      <c r="M454" s="153">
        <v>937.65</v>
      </c>
      <c r="N454" s="153">
        <v>17826.650000000001</v>
      </c>
      <c r="O454" s="152"/>
      <c r="P454" s="157">
        <v>4</v>
      </c>
      <c r="Q454" s="157">
        <v>0</v>
      </c>
      <c r="R454" s="155">
        <v>67556</v>
      </c>
      <c r="S454" s="155">
        <v>0</v>
      </c>
      <c r="T454" s="155">
        <v>0</v>
      </c>
      <c r="U454" s="155">
        <v>3752</v>
      </c>
      <c r="V454" s="112">
        <v>71308</v>
      </c>
      <c r="W454" s="156"/>
      <c r="X454" s="157">
        <v>0</v>
      </c>
      <c r="Y454" s="178">
        <v>0.09</v>
      </c>
      <c r="Z454" s="178">
        <v>1.905131038440297E-3</v>
      </c>
      <c r="AA454" s="155">
        <v>0</v>
      </c>
      <c r="AB454" s="158"/>
      <c r="AC454" s="157">
        <v>0</v>
      </c>
      <c r="AD454" s="157">
        <v>0</v>
      </c>
      <c r="AE454" s="155">
        <v>0</v>
      </c>
      <c r="AF454" s="157">
        <v>0</v>
      </c>
      <c r="AG454" s="155">
        <v>0</v>
      </c>
      <c r="AH454" s="159"/>
    </row>
    <row r="455" spans="1:34" ht="12.6" customHeight="1" x14ac:dyDescent="0.25">
      <c r="A455" s="104">
        <v>470</v>
      </c>
      <c r="B455" s="102">
        <v>470165035</v>
      </c>
      <c r="C455" s="103" t="s">
        <v>526</v>
      </c>
      <c r="D455" s="104">
        <v>165</v>
      </c>
      <c r="E455" s="103" t="s">
        <v>197</v>
      </c>
      <c r="F455" s="104">
        <v>35</v>
      </c>
      <c r="G455" s="103" t="s">
        <v>67</v>
      </c>
      <c r="H455" s="179">
        <v>2</v>
      </c>
      <c r="I455" s="152"/>
      <c r="J455" s="153">
        <v>9142</v>
      </c>
      <c r="K455" s="153">
        <v>3132</v>
      </c>
      <c r="L455" s="153">
        <v>0</v>
      </c>
      <c r="M455" s="153">
        <v>937.65</v>
      </c>
      <c r="N455" s="153">
        <v>13211.65</v>
      </c>
      <c r="O455" s="152"/>
      <c r="P455" s="157">
        <v>2</v>
      </c>
      <c r="Q455" s="157">
        <v>0</v>
      </c>
      <c r="R455" s="155">
        <v>24548</v>
      </c>
      <c r="S455" s="155">
        <v>0</v>
      </c>
      <c r="T455" s="155">
        <v>0</v>
      </c>
      <c r="U455" s="155">
        <v>1876</v>
      </c>
      <c r="V455" s="112">
        <v>26424</v>
      </c>
      <c r="W455" s="156"/>
      <c r="X455" s="157">
        <v>0</v>
      </c>
      <c r="Y455" s="178">
        <v>0.09</v>
      </c>
      <c r="Z455" s="178">
        <v>0.15535199624359353</v>
      </c>
      <c r="AA455" s="155">
        <v>0</v>
      </c>
      <c r="AB455" s="158"/>
      <c r="AC455" s="157">
        <v>0</v>
      </c>
      <c r="AD455" s="157">
        <v>0</v>
      </c>
      <c r="AE455" s="155">
        <v>0</v>
      </c>
      <c r="AF455" s="157">
        <v>0</v>
      </c>
      <c r="AG455" s="155">
        <v>0</v>
      </c>
      <c r="AH455" s="159"/>
    </row>
    <row r="456" spans="1:34" ht="12.6" customHeight="1" x14ac:dyDescent="0.25">
      <c r="A456" s="104">
        <v>470</v>
      </c>
      <c r="B456" s="102">
        <v>470165057</v>
      </c>
      <c r="C456" s="103" t="s">
        <v>526</v>
      </c>
      <c r="D456" s="104">
        <v>165</v>
      </c>
      <c r="E456" s="103" t="s">
        <v>197</v>
      </c>
      <c r="F456" s="104">
        <v>57</v>
      </c>
      <c r="G456" s="103" t="s">
        <v>89</v>
      </c>
      <c r="H456" s="179">
        <v>3</v>
      </c>
      <c r="I456" s="152"/>
      <c r="J456" s="153">
        <v>10735</v>
      </c>
      <c r="K456" s="153">
        <v>299</v>
      </c>
      <c r="L456" s="153">
        <v>0</v>
      </c>
      <c r="M456" s="153">
        <v>937.65</v>
      </c>
      <c r="N456" s="153">
        <v>11971.65</v>
      </c>
      <c r="O456" s="152"/>
      <c r="P456" s="157">
        <v>3</v>
      </c>
      <c r="Q456" s="157">
        <v>0</v>
      </c>
      <c r="R456" s="155">
        <v>33102</v>
      </c>
      <c r="S456" s="155">
        <v>0</v>
      </c>
      <c r="T456" s="155">
        <v>0</v>
      </c>
      <c r="U456" s="155">
        <v>2814</v>
      </c>
      <c r="V456" s="112">
        <v>35916</v>
      </c>
      <c r="W456" s="156"/>
      <c r="X456" s="157">
        <v>0</v>
      </c>
      <c r="Y456" s="178">
        <v>0.09</v>
      </c>
      <c r="Z456" s="178">
        <v>0.13358419508453406</v>
      </c>
      <c r="AA456" s="155">
        <v>0</v>
      </c>
      <c r="AB456" s="158"/>
      <c r="AC456" s="157">
        <v>0</v>
      </c>
      <c r="AD456" s="157">
        <v>0</v>
      </c>
      <c r="AE456" s="155">
        <v>0</v>
      </c>
      <c r="AF456" s="157">
        <v>0</v>
      </c>
      <c r="AG456" s="155">
        <v>0</v>
      </c>
      <c r="AH456" s="159"/>
    </row>
    <row r="457" spans="1:34" ht="12.6" customHeight="1" x14ac:dyDescent="0.25">
      <c r="A457" s="104">
        <v>470</v>
      </c>
      <c r="B457" s="102">
        <v>470165071</v>
      </c>
      <c r="C457" s="103" t="s">
        <v>526</v>
      </c>
      <c r="D457" s="104">
        <v>165</v>
      </c>
      <c r="E457" s="103" t="s">
        <v>197</v>
      </c>
      <c r="F457" s="104">
        <v>71</v>
      </c>
      <c r="G457" s="103" t="s">
        <v>103</v>
      </c>
      <c r="H457" s="179">
        <v>3</v>
      </c>
      <c r="I457" s="152"/>
      <c r="J457" s="153">
        <v>10467.592438273588</v>
      </c>
      <c r="K457" s="153">
        <v>4896</v>
      </c>
      <c r="L457" s="153">
        <v>0</v>
      </c>
      <c r="M457" s="153">
        <v>937.65</v>
      </c>
      <c r="N457" s="153">
        <v>16301.242438273588</v>
      </c>
      <c r="O457" s="152"/>
      <c r="P457" s="157">
        <v>3</v>
      </c>
      <c r="Q457" s="157">
        <v>0</v>
      </c>
      <c r="R457" s="155">
        <v>46092</v>
      </c>
      <c r="S457" s="155">
        <v>0</v>
      </c>
      <c r="T457" s="155">
        <v>0</v>
      </c>
      <c r="U457" s="155">
        <v>2814</v>
      </c>
      <c r="V457" s="112">
        <v>48906</v>
      </c>
      <c r="W457" s="156"/>
      <c r="X457" s="157">
        <v>0</v>
      </c>
      <c r="Y457" s="178">
        <v>0.09</v>
      </c>
      <c r="Z457" s="178">
        <v>2.7636394584059491E-3</v>
      </c>
      <c r="AA457" s="155">
        <v>0</v>
      </c>
      <c r="AB457" s="158"/>
      <c r="AC457" s="157">
        <v>0</v>
      </c>
      <c r="AD457" s="157">
        <v>0</v>
      </c>
      <c r="AE457" s="155">
        <v>0</v>
      </c>
      <c r="AF457" s="157">
        <v>0</v>
      </c>
      <c r="AG457" s="155">
        <v>0</v>
      </c>
      <c r="AH457" s="159"/>
    </row>
    <row r="458" spans="1:34" ht="12.6" customHeight="1" x14ac:dyDescent="0.25">
      <c r="A458" s="104">
        <v>470</v>
      </c>
      <c r="B458" s="102">
        <v>470165093</v>
      </c>
      <c r="C458" s="103" t="s">
        <v>526</v>
      </c>
      <c r="D458" s="104">
        <v>165</v>
      </c>
      <c r="E458" s="103" t="s">
        <v>197</v>
      </c>
      <c r="F458" s="104">
        <v>93</v>
      </c>
      <c r="G458" s="103" t="s">
        <v>125</v>
      </c>
      <c r="H458" s="179">
        <v>165</v>
      </c>
      <c r="I458" s="152"/>
      <c r="J458" s="153">
        <v>10976</v>
      </c>
      <c r="K458" s="153">
        <v>379</v>
      </c>
      <c r="L458" s="153">
        <v>0</v>
      </c>
      <c r="M458" s="153">
        <v>937.65</v>
      </c>
      <c r="N458" s="153">
        <v>12292.65</v>
      </c>
      <c r="O458" s="152"/>
      <c r="P458" s="157">
        <v>165</v>
      </c>
      <c r="Q458" s="157">
        <v>0</v>
      </c>
      <c r="R458" s="155">
        <v>1873575</v>
      </c>
      <c r="S458" s="155">
        <v>0</v>
      </c>
      <c r="T458" s="155">
        <v>0</v>
      </c>
      <c r="U458" s="155">
        <v>154770</v>
      </c>
      <c r="V458" s="112">
        <v>2028345</v>
      </c>
      <c r="W458" s="156"/>
      <c r="X458" s="157">
        <v>0</v>
      </c>
      <c r="Y458" s="178">
        <v>0.09</v>
      </c>
      <c r="Z458" s="178">
        <v>7.5403840807501968E-2</v>
      </c>
      <c r="AA458" s="155">
        <v>0</v>
      </c>
      <c r="AB458" s="158"/>
      <c r="AC458" s="157">
        <v>15</v>
      </c>
      <c r="AD458" s="157">
        <v>0</v>
      </c>
      <c r="AE458" s="155">
        <v>0</v>
      </c>
      <c r="AF458" s="157">
        <v>0</v>
      </c>
      <c r="AG458" s="155">
        <v>0</v>
      </c>
      <c r="AH458" s="159"/>
    </row>
    <row r="459" spans="1:34" ht="12.6" customHeight="1" x14ac:dyDescent="0.25">
      <c r="A459" s="104">
        <v>470</v>
      </c>
      <c r="B459" s="102">
        <v>470165128</v>
      </c>
      <c r="C459" s="103" t="s">
        <v>526</v>
      </c>
      <c r="D459" s="104">
        <v>165</v>
      </c>
      <c r="E459" s="103" t="s">
        <v>197</v>
      </c>
      <c r="F459" s="104">
        <v>128</v>
      </c>
      <c r="G459" s="103" t="s">
        <v>160</v>
      </c>
      <c r="H459" s="179">
        <v>1</v>
      </c>
      <c r="I459" s="152"/>
      <c r="J459" s="153">
        <v>12196.58468970729</v>
      </c>
      <c r="K459" s="153">
        <v>873</v>
      </c>
      <c r="L459" s="153">
        <v>0</v>
      </c>
      <c r="M459" s="153">
        <v>937.65</v>
      </c>
      <c r="N459" s="153">
        <v>14007.234689707289</v>
      </c>
      <c r="O459" s="152"/>
      <c r="P459" s="157">
        <v>1</v>
      </c>
      <c r="Q459" s="157">
        <v>0</v>
      </c>
      <c r="R459" s="155">
        <v>13070</v>
      </c>
      <c r="S459" s="155">
        <v>0</v>
      </c>
      <c r="T459" s="155">
        <v>0</v>
      </c>
      <c r="U459" s="155">
        <v>938</v>
      </c>
      <c r="V459" s="112">
        <v>14008</v>
      </c>
      <c r="W459" s="156"/>
      <c r="X459" s="157">
        <v>0</v>
      </c>
      <c r="Y459" s="178">
        <v>0.09</v>
      </c>
      <c r="Z459" s="178">
        <v>3.6122537397744604E-2</v>
      </c>
      <c r="AA459" s="155">
        <v>0</v>
      </c>
      <c r="AB459" s="158"/>
      <c r="AC459" s="157">
        <v>0</v>
      </c>
      <c r="AD459" s="157">
        <v>0</v>
      </c>
      <c r="AE459" s="155">
        <v>0</v>
      </c>
      <c r="AF459" s="157">
        <v>0</v>
      </c>
      <c r="AG459" s="155">
        <v>0</v>
      </c>
      <c r="AH459" s="159"/>
    </row>
    <row r="460" spans="1:34" ht="12.6" customHeight="1" x14ac:dyDescent="0.25">
      <c r="A460" s="104">
        <v>470</v>
      </c>
      <c r="B460" s="102">
        <v>470165149</v>
      </c>
      <c r="C460" s="103" t="s">
        <v>526</v>
      </c>
      <c r="D460" s="104">
        <v>165</v>
      </c>
      <c r="E460" s="103" t="s">
        <v>197</v>
      </c>
      <c r="F460" s="104">
        <v>149</v>
      </c>
      <c r="G460" s="103" t="s">
        <v>181</v>
      </c>
      <c r="H460" s="179">
        <v>2</v>
      </c>
      <c r="I460" s="152"/>
      <c r="J460" s="153">
        <v>13668.070175188335</v>
      </c>
      <c r="K460" s="153">
        <v>0</v>
      </c>
      <c r="L460" s="153">
        <v>0</v>
      </c>
      <c r="M460" s="153">
        <v>937.65</v>
      </c>
      <c r="N460" s="153">
        <v>14605.720175188335</v>
      </c>
      <c r="O460" s="152"/>
      <c r="P460" s="157">
        <v>2</v>
      </c>
      <c r="Q460" s="157">
        <v>0</v>
      </c>
      <c r="R460" s="155">
        <v>27336</v>
      </c>
      <c r="S460" s="155">
        <v>0</v>
      </c>
      <c r="T460" s="155">
        <v>0</v>
      </c>
      <c r="U460" s="155">
        <v>1876</v>
      </c>
      <c r="V460" s="112">
        <v>29212</v>
      </c>
      <c r="W460" s="156"/>
      <c r="X460" s="157">
        <v>0</v>
      </c>
      <c r="Y460" s="178">
        <v>0.09</v>
      </c>
      <c r="Z460" s="178">
        <v>0.11713940008623763</v>
      </c>
      <c r="AA460" s="155">
        <v>0</v>
      </c>
      <c r="AB460" s="158"/>
      <c r="AC460" s="157">
        <v>0</v>
      </c>
      <c r="AD460" s="157">
        <v>0</v>
      </c>
      <c r="AE460" s="155">
        <v>0</v>
      </c>
      <c r="AF460" s="157">
        <v>0</v>
      </c>
      <c r="AG460" s="155">
        <v>0</v>
      </c>
      <c r="AH460" s="159"/>
    </row>
    <row r="461" spans="1:34" ht="12.6" customHeight="1" x14ac:dyDescent="0.25">
      <c r="A461" s="104">
        <v>470</v>
      </c>
      <c r="B461" s="102">
        <v>470165163</v>
      </c>
      <c r="C461" s="103" t="s">
        <v>526</v>
      </c>
      <c r="D461" s="104">
        <v>165</v>
      </c>
      <c r="E461" s="103" t="s">
        <v>197</v>
      </c>
      <c r="F461" s="104">
        <v>163</v>
      </c>
      <c r="G461" s="103" t="s">
        <v>195</v>
      </c>
      <c r="H461" s="179">
        <v>31</v>
      </c>
      <c r="I461" s="152"/>
      <c r="J461" s="153">
        <v>11000</v>
      </c>
      <c r="K461" s="153">
        <v>0</v>
      </c>
      <c r="L461" s="153">
        <v>0</v>
      </c>
      <c r="M461" s="153">
        <v>937.65</v>
      </c>
      <c r="N461" s="153">
        <v>11937.65</v>
      </c>
      <c r="O461" s="152"/>
      <c r="P461" s="157">
        <v>31</v>
      </c>
      <c r="Q461" s="157">
        <v>0</v>
      </c>
      <c r="R461" s="155">
        <v>341000</v>
      </c>
      <c r="S461" s="155">
        <v>0</v>
      </c>
      <c r="T461" s="155">
        <v>0</v>
      </c>
      <c r="U461" s="155">
        <v>29078</v>
      </c>
      <c r="V461" s="112">
        <v>370078</v>
      </c>
      <c r="W461" s="156"/>
      <c r="X461" s="157">
        <v>0</v>
      </c>
      <c r="Y461" s="178">
        <v>0.09</v>
      </c>
      <c r="Z461" s="178">
        <v>9.7279927468082797E-2</v>
      </c>
      <c r="AA461" s="155">
        <v>0</v>
      </c>
      <c r="AB461" s="158"/>
      <c r="AC461" s="157">
        <v>5</v>
      </c>
      <c r="AD461" s="157">
        <v>1.7482791118186978</v>
      </c>
      <c r="AE461" s="155">
        <v>20870</v>
      </c>
      <c r="AF461" s="157">
        <v>0</v>
      </c>
      <c r="AG461" s="155">
        <v>0</v>
      </c>
      <c r="AH461" s="159"/>
    </row>
    <row r="462" spans="1:34" ht="12.6" customHeight="1" x14ac:dyDescent="0.25">
      <c r="A462" s="104">
        <v>470</v>
      </c>
      <c r="B462" s="102">
        <v>470165164</v>
      </c>
      <c r="C462" s="103" t="s">
        <v>526</v>
      </c>
      <c r="D462" s="104">
        <v>165</v>
      </c>
      <c r="E462" s="103" t="s">
        <v>197</v>
      </c>
      <c r="F462" s="104">
        <v>164</v>
      </c>
      <c r="G462" s="103" t="s">
        <v>196</v>
      </c>
      <c r="H462" s="179">
        <v>3</v>
      </c>
      <c r="I462" s="152"/>
      <c r="J462" s="153">
        <v>12534</v>
      </c>
      <c r="K462" s="153">
        <v>5745</v>
      </c>
      <c r="L462" s="153">
        <v>0</v>
      </c>
      <c r="M462" s="153">
        <v>937.65</v>
      </c>
      <c r="N462" s="153">
        <v>19216.650000000001</v>
      </c>
      <c r="O462" s="152"/>
      <c r="P462" s="157">
        <v>3</v>
      </c>
      <c r="Q462" s="157">
        <v>0</v>
      </c>
      <c r="R462" s="155">
        <v>54837</v>
      </c>
      <c r="S462" s="155">
        <v>0</v>
      </c>
      <c r="T462" s="155">
        <v>0</v>
      </c>
      <c r="U462" s="155">
        <v>2814</v>
      </c>
      <c r="V462" s="112">
        <v>57651</v>
      </c>
      <c r="W462" s="156"/>
      <c r="X462" s="157">
        <v>0</v>
      </c>
      <c r="Y462" s="178">
        <v>0.09</v>
      </c>
      <c r="Z462" s="178">
        <v>2.2633634195595273E-3</v>
      </c>
      <c r="AA462" s="155">
        <v>0</v>
      </c>
      <c r="AB462" s="158"/>
      <c r="AC462" s="157">
        <v>0</v>
      </c>
      <c r="AD462" s="157">
        <v>0</v>
      </c>
      <c r="AE462" s="155">
        <v>0</v>
      </c>
      <c r="AF462" s="157">
        <v>0</v>
      </c>
      <c r="AG462" s="155">
        <v>0</v>
      </c>
      <c r="AH462" s="159"/>
    </row>
    <row r="463" spans="1:34" ht="12.6" customHeight="1" x14ac:dyDescent="0.25">
      <c r="A463" s="104">
        <v>470</v>
      </c>
      <c r="B463" s="102">
        <v>470165165</v>
      </c>
      <c r="C463" s="103" t="s">
        <v>526</v>
      </c>
      <c r="D463" s="104">
        <v>165</v>
      </c>
      <c r="E463" s="103" t="s">
        <v>197</v>
      </c>
      <c r="F463" s="104">
        <v>165</v>
      </c>
      <c r="G463" s="103" t="s">
        <v>197</v>
      </c>
      <c r="H463" s="179">
        <v>596</v>
      </c>
      <c r="I463" s="152"/>
      <c r="J463" s="153">
        <v>10999</v>
      </c>
      <c r="K463" s="153">
        <v>202</v>
      </c>
      <c r="L463" s="153">
        <v>932</v>
      </c>
      <c r="M463" s="153">
        <v>937.65</v>
      </c>
      <c r="N463" s="153">
        <v>13070.65</v>
      </c>
      <c r="O463" s="152"/>
      <c r="P463" s="157">
        <v>596</v>
      </c>
      <c r="Q463" s="157">
        <v>0</v>
      </c>
      <c r="R463" s="155">
        <v>6675796</v>
      </c>
      <c r="S463" s="155">
        <v>0</v>
      </c>
      <c r="T463" s="155">
        <v>0</v>
      </c>
      <c r="U463" s="155">
        <v>559048</v>
      </c>
      <c r="V463" s="112">
        <v>7234844</v>
      </c>
      <c r="W463" s="156"/>
      <c r="X463" s="157">
        <v>0</v>
      </c>
      <c r="Y463" s="178">
        <v>0.09</v>
      </c>
      <c r="Z463" s="178">
        <v>0.10085794544540803</v>
      </c>
      <c r="AA463" s="155">
        <v>0</v>
      </c>
      <c r="AB463" s="158"/>
      <c r="AC463" s="157">
        <v>151</v>
      </c>
      <c r="AD463" s="157">
        <v>11.402883723247466</v>
      </c>
      <c r="AE463" s="155">
        <v>138467</v>
      </c>
      <c r="AF463" s="157">
        <v>0</v>
      </c>
      <c r="AG463" s="155">
        <v>0</v>
      </c>
      <c r="AH463" s="159"/>
    </row>
    <row r="464" spans="1:34" ht="12.6" customHeight="1" x14ac:dyDescent="0.25">
      <c r="A464" s="104">
        <v>470</v>
      </c>
      <c r="B464" s="102">
        <v>470165176</v>
      </c>
      <c r="C464" s="103" t="s">
        <v>526</v>
      </c>
      <c r="D464" s="104">
        <v>165</v>
      </c>
      <c r="E464" s="103" t="s">
        <v>197</v>
      </c>
      <c r="F464" s="104">
        <v>176</v>
      </c>
      <c r="G464" s="103" t="s">
        <v>208</v>
      </c>
      <c r="H464" s="179">
        <v>281</v>
      </c>
      <c r="I464" s="152"/>
      <c r="J464" s="153">
        <v>10621</v>
      </c>
      <c r="K464" s="153">
        <v>3673</v>
      </c>
      <c r="L464" s="153">
        <v>0</v>
      </c>
      <c r="M464" s="153">
        <v>937.65</v>
      </c>
      <c r="N464" s="153">
        <v>15231.65</v>
      </c>
      <c r="O464" s="152"/>
      <c r="P464" s="157">
        <v>281</v>
      </c>
      <c r="Q464" s="157">
        <v>0</v>
      </c>
      <c r="R464" s="155">
        <v>4016614</v>
      </c>
      <c r="S464" s="155">
        <v>0</v>
      </c>
      <c r="T464" s="155">
        <v>0</v>
      </c>
      <c r="U464" s="155">
        <v>263578</v>
      </c>
      <c r="V464" s="112">
        <v>4280192</v>
      </c>
      <c r="W464" s="156"/>
      <c r="X464" s="157">
        <v>0</v>
      </c>
      <c r="Y464" s="178">
        <v>0.09</v>
      </c>
      <c r="Z464" s="178">
        <v>8.794296909091473E-2</v>
      </c>
      <c r="AA464" s="155">
        <v>0</v>
      </c>
      <c r="AB464" s="158"/>
      <c r="AC464" s="157">
        <v>7</v>
      </c>
      <c r="AD464" s="157">
        <v>0</v>
      </c>
      <c r="AE464" s="155">
        <v>0</v>
      </c>
      <c r="AF464" s="157">
        <v>0</v>
      </c>
      <c r="AG464" s="155">
        <v>0</v>
      </c>
      <c r="AH464" s="159"/>
    </row>
    <row r="465" spans="1:34" ht="12.6" customHeight="1" x14ac:dyDescent="0.25">
      <c r="A465" s="104">
        <v>470</v>
      </c>
      <c r="B465" s="102">
        <v>470165178</v>
      </c>
      <c r="C465" s="103" t="s">
        <v>526</v>
      </c>
      <c r="D465" s="104">
        <v>165</v>
      </c>
      <c r="E465" s="103" t="s">
        <v>197</v>
      </c>
      <c r="F465" s="104">
        <v>178</v>
      </c>
      <c r="G465" s="103" t="s">
        <v>210</v>
      </c>
      <c r="H465" s="179">
        <v>237</v>
      </c>
      <c r="I465" s="152"/>
      <c r="J465" s="153">
        <v>10136</v>
      </c>
      <c r="K465" s="153">
        <v>1227</v>
      </c>
      <c r="L465" s="153">
        <v>0</v>
      </c>
      <c r="M465" s="153">
        <v>937.65</v>
      </c>
      <c r="N465" s="153">
        <v>12300.65</v>
      </c>
      <c r="O465" s="152"/>
      <c r="P465" s="157">
        <v>237</v>
      </c>
      <c r="Q465" s="157">
        <v>0</v>
      </c>
      <c r="R465" s="155">
        <v>2693031</v>
      </c>
      <c r="S465" s="155">
        <v>0</v>
      </c>
      <c r="T465" s="155">
        <v>0</v>
      </c>
      <c r="U465" s="155">
        <v>222306</v>
      </c>
      <c r="V465" s="112">
        <v>2915337</v>
      </c>
      <c r="W465" s="156"/>
      <c r="X465" s="157">
        <v>0</v>
      </c>
      <c r="Y465" s="178">
        <v>0.09</v>
      </c>
      <c r="Z465" s="178">
        <v>5.997931867429647E-2</v>
      </c>
      <c r="AA465" s="155">
        <v>0</v>
      </c>
      <c r="AB465" s="158"/>
      <c r="AC465" s="157">
        <v>7</v>
      </c>
      <c r="AD465" s="157">
        <v>0</v>
      </c>
      <c r="AE465" s="155">
        <v>0</v>
      </c>
      <c r="AF465" s="157">
        <v>0</v>
      </c>
      <c r="AG465" s="155">
        <v>0</v>
      </c>
      <c r="AH465" s="159"/>
    </row>
    <row r="466" spans="1:34" ht="12.6" customHeight="1" x14ac:dyDescent="0.25">
      <c r="A466" s="104">
        <v>470</v>
      </c>
      <c r="B466" s="102">
        <v>470165184</v>
      </c>
      <c r="C466" s="103" t="s">
        <v>526</v>
      </c>
      <c r="D466" s="104">
        <v>165</v>
      </c>
      <c r="E466" s="103" t="s">
        <v>197</v>
      </c>
      <c r="F466" s="104">
        <v>184</v>
      </c>
      <c r="G466" s="103" t="s">
        <v>216</v>
      </c>
      <c r="H466" s="179">
        <v>2</v>
      </c>
      <c r="I466" s="152"/>
      <c r="J466" s="153">
        <v>9983.854045965516</v>
      </c>
      <c r="K466" s="153">
        <v>8257</v>
      </c>
      <c r="L466" s="153">
        <v>0</v>
      </c>
      <c r="M466" s="153">
        <v>937.65</v>
      </c>
      <c r="N466" s="153">
        <v>19178.504045965517</v>
      </c>
      <c r="O466" s="152"/>
      <c r="P466" s="157">
        <v>2</v>
      </c>
      <c r="Q466" s="157">
        <v>0</v>
      </c>
      <c r="R466" s="155">
        <v>36482</v>
      </c>
      <c r="S466" s="155">
        <v>0</v>
      </c>
      <c r="T466" s="155">
        <v>0</v>
      </c>
      <c r="U466" s="155">
        <v>1876</v>
      </c>
      <c r="V466" s="112">
        <v>38358</v>
      </c>
      <c r="W466" s="156"/>
      <c r="X466" s="157">
        <v>0</v>
      </c>
      <c r="Y466" s="178">
        <v>0.09</v>
      </c>
      <c r="Z466" s="178">
        <v>2.9256529273627369E-3</v>
      </c>
      <c r="AA466" s="155">
        <v>0</v>
      </c>
      <c r="AB466" s="158"/>
      <c r="AC466" s="157">
        <v>0</v>
      </c>
      <c r="AD466" s="157">
        <v>0</v>
      </c>
      <c r="AE466" s="155">
        <v>0</v>
      </c>
      <c r="AF466" s="157">
        <v>0</v>
      </c>
      <c r="AG466" s="155">
        <v>0</v>
      </c>
      <c r="AH466" s="159"/>
    </row>
    <row r="467" spans="1:34" ht="12.6" customHeight="1" x14ac:dyDescent="0.25">
      <c r="A467" s="104">
        <v>470</v>
      </c>
      <c r="B467" s="102">
        <v>470165217</v>
      </c>
      <c r="C467" s="103" t="s">
        <v>526</v>
      </c>
      <c r="D467" s="104">
        <v>165</v>
      </c>
      <c r="E467" s="103" t="s">
        <v>197</v>
      </c>
      <c r="F467" s="104">
        <v>217</v>
      </c>
      <c r="G467" s="103" t="s">
        <v>249</v>
      </c>
      <c r="H467" s="179">
        <v>1</v>
      </c>
      <c r="I467" s="152"/>
      <c r="J467" s="153">
        <v>10717.785840565259</v>
      </c>
      <c r="K467" s="153">
        <v>5287</v>
      </c>
      <c r="L467" s="153">
        <v>0</v>
      </c>
      <c r="M467" s="153">
        <v>937.65</v>
      </c>
      <c r="N467" s="153">
        <v>16942.43584056526</v>
      </c>
      <c r="O467" s="152"/>
      <c r="P467" s="157">
        <v>1</v>
      </c>
      <c r="Q467" s="157">
        <v>0</v>
      </c>
      <c r="R467" s="155">
        <v>16005</v>
      </c>
      <c r="S467" s="155">
        <v>0</v>
      </c>
      <c r="T467" s="155">
        <v>0</v>
      </c>
      <c r="U467" s="155">
        <v>938</v>
      </c>
      <c r="V467" s="112">
        <v>16943</v>
      </c>
      <c r="W467" s="156"/>
      <c r="X467" s="157">
        <v>0</v>
      </c>
      <c r="Y467" s="178">
        <v>0.09</v>
      </c>
      <c r="Z467" s="178">
        <v>8.5634003287728632E-4</v>
      </c>
      <c r="AA467" s="155">
        <v>0</v>
      </c>
      <c r="AB467" s="158"/>
      <c r="AC467" s="157">
        <v>0</v>
      </c>
      <c r="AD467" s="157">
        <v>0</v>
      </c>
      <c r="AE467" s="155">
        <v>0</v>
      </c>
      <c r="AF467" s="157">
        <v>0</v>
      </c>
      <c r="AG467" s="155">
        <v>0</v>
      </c>
      <c r="AH467" s="159"/>
    </row>
    <row r="468" spans="1:34" ht="12.6" customHeight="1" x14ac:dyDescent="0.25">
      <c r="A468" s="104">
        <v>470</v>
      </c>
      <c r="B468" s="102">
        <v>470165229</v>
      </c>
      <c r="C468" s="103" t="s">
        <v>526</v>
      </c>
      <c r="D468" s="104">
        <v>165</v>
      </c>
      <c r="E468" s="103" t="s">
        <v>197</v>
      </c>
      <c r="F468" s="104">
        <v>229</v>
      </c>
      <c r="G468" s="103" t="s">
        <v>261</v>
      </c>
      <c r="H468" s="179">
        <v>7</v>
      </c>
      <c r="I468" s="152"/>
      <c r="J468" s="153">
        <v>10456</v>
      </c>
      <c r="K468" s="153">
        <v>1709</v>
      </c>
      <c r="L468" s="153">
        <v>0</v>
      </c>
      <c r="M468" s="153">
        <v>937.65</v>
      </c>
      <c r="N468" s="153">
        <v>13102.65</v>
      </c>
      <c r="O468" s="152"/>
      <c r="P468" s="157">
        <v>7</v>
      </c>
      <c r="Q468" s="157">
        <v>0</v>
      </c>
      <c r="R468" s="155">
        <v>85155</v>
      </c>
      <c r="S468" s="155">
        <v>0</v>
      </c>
      <c r="T468" s="155">
        <v>0</v>
      </c>
      <c r="U468" s="155">
        <v>6566</v>
      </c>
      <c r="V468" s="112">
        <v>91721</v>
      </c>
      <c r="W468" s="156"/>
      <c r="X468" s="157">
        <v>0</v>
      </c>
      <c r="Y468" s="178">
        <v>0.09</v>
      </c>
      <c r="Z468" s="178">
        <v>9.9476018153705648E-3</v>
      </c>
      <c r="AA468" s="155">
        <v>0</v>
      </c>
      <c r="AB468" s="158"/>
      <c r="AC468" s="157">
        <v>0</v>
      </c>
      <c r="AD468" s="157">
        <v>0</v>
      </c>
      <c r="AE468" s="155">
        <v>0</v>
      </c>
      <c r="AF468" s="157">
        <v>0</v>
      </c>
      <c r="AG468" s="155">
        <v>0</v>
      </c>
      <c r="AH468" s="159"/>
    </row>
    <row r="469" spans="1:34" ht="12.6" customHeight="1" x14ac:dyDescent="0.25">
      <c r="A469" s="104">
        <v>470</v>
      </c>
      <c r="B469" s="102">
        <v>470165248</v>
      </c>
      <c r="C469" s="103" t="s">
        <v>526</v>
      </c>
      <c r="D469" s="104">
        <v>165</v>
      </c>
      <c r="E469" s="103" t="s">
        <v>197</v>
      </c>
      <c r="F469" s="104">
        <v>248</v>
      </c>
      <c r="G469" s="103" t="s">
        <v>280</v>
      </c>
      <c r="H469" s="179">
        <v>25</v>
      </c>
      <c r="I469" s="152"/>
      <c r="J469" s="153">
        <v>10444</v>
      </c>
      <c r="K469" s="153">
        <v>601</v>
      </c>
      <c r="L469" s="153">
        <v>0</v>
      </c>
      <c r="M469" s="153">
        <v>937.65</v>
      </c>
      <c r="N469" s="153">
        <v>11982.65</v>
      </c>
      <c r="O469" s="152"/>
      <c r="P469" s="157">
        <v>25</v>
      </c>
      <c r="Q469" s="157">
        <v>0</v>
      </c>
      <c r="R469" s="155">
        <v>276125</v>
      </c>
      <c r="S469" s="155">
        <v>0</v>
      </c>
      <c r="T469" s="155">
        <v>0</v>
      </c>
      <c r="U469" s="155">
        <v>23450</v>
      </c>
      <c r="V469" s="112">
        <v>299575</v>
      </c>
      <c r="W469" s="156"/>
      <c r="X469" s="157">
        <v>0</v>
      </c>
      <c r="Y469" s="178">
        <v>0.09</v>
      </c>
      <c r="Z469" s="178">
        <v>5.0565041450819942E-2</v>
      </c>
      <c r="AA469" s="155">
        <v>0</v>
      </c>
      <c r="AB469" s="158"/>
      <c r="AC469" s="157">
        <v>0</v>
      </c>
      <c r="AD469" s="157">
        <v>0</v>
      </c>
      <c r="AE469" s="155">
        <v>0</v>
      </c>
      <c r="AF469" s="157">
        <v>0</v>
      </c>
      <c r="AG469" s="155">
        <v>0</v>
      </c>
      <c r="AH469" s="159"/>
    </row>
    <row r="470" spans="1:34" ht="12.6" customHeight="1" x14ac:dyDescent="0.25">
      <c r="A470" s="104">
        <v>470</v>
      </c>
      <c r="B470" s="102">
        <v>470165262</v>
      </c>
      <c r="C470" s="103" t="s">
        <v>526</v>
      </c>
      <c r="D470" s="104">
        <v>165</v>
      </c>
      <c r="E470" s="103" t="s">
        <v>197</v>
      </c>
      <c r="F470" s="104">
        <v>262</v>
      </c>
      <c r="G470" s="103" t="s">
        <v>294</v>
      </c>
      <c r="H470" s="179">
        <v>69</v>
      </c>
      <c r="I470" s="152"/>
      <c r="J470" s="153">
        <v>10393</v>
      </c>
      <c r="K470" s="153">
        <v>3861</v>
      </c>
      <c r="L470" s="153">
        <v>0</v>
      </c>
      <c r="M470" s="153">
        <v>937.65</v>
      </c>
      <c r="N470" s="153">
        <v>15191.65</v>
      </c>
      <c r="O470" s="152"/>
      <c r="P470" s="157">
        <v>69</v>
      </c>
      <c r="Q470" s="157">
        <v>0</v>
      </c>
      <c r="R470" s="155">
        <v>983526</v>
      </c>
      <c r="S470" s="155">
        <v>0</v>
      </c>
      <c r="T470" s="155">
        <v>0</v>
      </c>
      <c r="U470" s="155">
        <v>64722</v>
      </c>
      <c r="V470" s="112">
        <v>1048248</v>
      </c>
      <c r="W470" s="156"/>
      <c r="X470" s="157">
        <v>0</v>
      </c>
      <c r="Y470" s="178">
        <v>0.09</v>
      </c>
      <c r="Z470" s="178">
        <v>7.2023226007255373E-2</v>
      </c>
      <c r="AA470" s="155">
        <v>0</v>
      </c>
      <c r="AB470" s="158"/>
      <c r="AC470" s="157">
        <v>4</v>
      </c>
      <c r="AD470" s="157">
        <v>0</v>
      </c>
      <c r="AE470" s="155">
        <v>0</v>
      </c>
      <c r="AF470" s="157">
        <v>0</v>
      </c>
      <c r="AG470" s="155">
        <v>0</v>
      </c>
      <c r="AH470" s="159"/>
    </row>
    <row r="471" spans="1:34" ht="12.6" customHeight="1" x14ac:dyDescent="0.25">
      <c r="A471" s="104">
        <v>470</v>
      </c>
      <c r="B471" s="102">
        <v>470165274</v>
      </c>
      <c r="C471" s="103" t="s">
        <v>526</v>
      </c>
      <c r="D471" s="104">
        <v>165</v>
      </c>
      <c r="E471" s="103" t="s">
        <v>197</v>
      </c>
      <c r="F471" s="104">
        <v>274</v>
      </c>
      <c r="G471" s="103" t="s">
        <v>306</v>
      </c>
      <c r="H471" s="179">
        <v>1</v>
      </c>
      <c r="I471" s="152"/>
      <c r="J471" s="153">
        <v>13084.368871016801</v>
      </c>
      <c r="K471" s="153">
        <v>6051</v>
      </c>
      <c r="L471" s="153">
        <v>0</v>
      </c>
      <c r="M471" s="153">
        <v>937.65</v>
      </c>
      <c r="N471" s="153">
        <v>20073.0188710168</v>
      </c>
      <c r="O471" s="152"/>
      <c r="P471" s="157">
        <v>1</v>
      </c>
      <c r="Q471" s="157">
        <v>0</v>
      </c>
      <c r="R471" s="155">
        <v>19135</v>
      </c>
      <c r="S471" s="155">
        <v>0</v>
      </c>
      <c r="T471" s="155">
        <v>0</v>
      </c>
      <c r="U471" s="155">
        <v>938</v>
      </c>
      <c r="V471" s="112">
        <v>20073</v>
      </c>
      <c r="W471" s="156"/>
      <c r="X471" s="157">
        <v>0</v>
      </c>
      <c r="Y471" s="178">
        <v>0.09</v>
      </c>
      <c r="Z471" s="178">
        <v>7.2067021277626361E-2</v>
      </c>
      <c r="AA471" s="155">
        <v>0</v>
      </c>
      <c r="AB471" s="158"/>
      <c r="AC471" s="157">
        <v>0</v>
      </c>
      <c r="AD471" s="157">
        <v>0</v>
      </c>
      <c r="AE471" s="155">
        <v>0</v>
      </c>
      <c r="AF471" s="157">
        <v>0</v>
      </c>
      <c r="AG471" s="155">
        <v>0</v>
      </c>
      <c r="AH471" s="159"/>
    </row>
    <row r="472" spans="1:34" ht="12.6" customHeight="1" x14ac:dyDescent="0.25">
      <c r="A472" s="104">
        <v>470</v>
      </c>
      <c r="B472" s="102">
        <v>470165284</v>
      </c>
      <c r="C472" s="103" t="s">
        <v>526</v>
      </c>
      <c r="D472" s="104">
        <v>165</v>
      </c>
      <c r="E472" s="103" t="s">
        <v>197</v>
      </c>
      <c r="F472" s="104">
        <v>284</v>
      </c>
      <c r="G472" s="103" t="s">
        <v>316</v>
      </c>
      <c r="H472" s="179">
        <v>97</v>
      </c>
      <c r="I472" s="152"/>
      <c r="J472" s="153">
        <v>9996</v>
      </c>
      <c r="K472" s="153">
        <v>4212</v>
      </c>
      <c r="L472" s="153">
        <v>0</v>
      </c>
      <c r="M472" s="153">
        <v>937.65</v>
      </c>
      <c r="N472" s="153">
        <v>15145.65</v>
      </c>
      <c r="O472" s="152"/>
      <c r="P472" s="157">
        <v>97</v>
      </c>
      <c r="Q472" s="157">
        <v>0</v>
      </c>
      <c r="R472" s="155">
        <v>1378176</v>
      </c>
      <c r="S472" s="155">
        <v>0</v>
      </c>
      <c r="T472" s="155">
        <v>0</v>
      </c>
      <c r="U472" s="155">
        <v>90986</v>
      </c>
      <c r="V472" s="112">
        <v>1469162</v>
      </c>
      <c r="W472" s="156"/>
      <c r="X472" s="157">
        <v>0</v>
      </c>
      <c r="Y472" s="178">
        <v>0.09</v>
      </c>
      <c r="Z472" s="178">
        <v>3.8765635284222326E-2</v>
      </c>
      <c r="AA472" s="155">
        <v>0</v>
      </c>
      <c r="AB472" s="158"/>
      <c r="AC472" s="157">
        <v>4</v>
      </c>
      <c r="AD472" s="157">
        <v>0</v>
      </c>
      <c r="AE472" s="155">
        <v>0</v>
      </c>
      <c r="AF472" s="157">
        <v>0</v>
      </c>
      <c r="AG472" s="155">
        <v>0</v>
      </c>
      <c r="AH472" s="159"/>
    </row>
    <row r="473" spans="1:34" ht="12.6" customHeight="1" x14ac:dyDescent="0.25">
      <c r="A473" s="104">
        <v>470</v>
      </c>
      <c r="B473" s="102">
        <v>470165305</v>
      </c>
      <c r="C473" s="103" t="s">
        <v>526</v>
      </c>
      <c r="D473" s="104">
        <v>165</v>
      </c>
      <c r="E473" s="103" t="s">
        <v>197</v>
      </c>
      <c r="F473" s="104">
        <v>305</v>
      </c>
      <c r="G473" s="103" t="s">
        <v>337</v>
      </c>
      <c r="H473" s="179">
        <v>62</v>
      </c>
      <c r="I473" s="152"/>
      <c r="J473" s="153">
        <v>10106</v>
      </c>
      <c r="K473" s="153">
        <v>3731</v>
      </c>
      <c r="L473" s="153">
        <v>0</v>
      </c>
      <c r="M473" s="153">
        <v>937.65</v>
      </c>
      <c r="N473" s="153">
        <v>14774.65</v>
      </c>
      <c r="O473" s="152"/>
      <c r="P473" s="157">
        <v>62</v>
      </c>
      <c r="Q473" s="157">
        <v>0</v>
      </c>
      <c r="R473" s="155">
        <v>857894</v>
      </c>
      <c r="S473" s="155">
        <v>0</v>
      </c>
      <c r="T473" s="155">
        <v>0</v>
      </c>
      <c r="U473" s="155">
        <v>58156</v>
      </c>
      <c r="V473" s="112">
        <v>916050</v>
      </c>
      <c r="W473" s="156"/>
      <c r="X473" s="157">
        <v>0</v>
      </c>
      <c r="Y473" s="178">
        <v>0.09</v>
      </c>
      <c r="Z473" s="178">
        <v>1.6988767454964474E-2</v>
      </c>
      <c r="AA473" s="155">
        <v>0</v>
      </c>
      <c r="AB473" s="158"/>
      <c r="AC473" s="157">
        <v>2</v>
      </c>
      <c r="AD473" s="157">
        <v>0</v>
      </c>
      <c r="AE473" s="155">
        <v>0</v>
      </c>
      <c r="AF473" s="157">
        <v>0</v>
      </c>
      <c r="AG473" s="155">
        <v>0</v>
      </c>
      <c r="AH473" s="159"/>
    </row>
    <row r="474" spans="1:34" ht="12.6" customHeight="1" x14ac:dyDescent="0.25">
      <c r="A474" s="104">
        <v>470</v>
      </c>
      <c r="B474" s="102">
        <v>470165314</v>
      </c>
      <c r="C474" s="103" t="s">
        <v>526</v>
      </c>
      <c r="D474" s="104">
        <v>165</v>
      </c>
      <c r="E474" s="103" t="s">
        <v>197</v>
      </c>
      <c r="F474" s="104">
        <v>314</v>
      </c>
      <c r="G474" s="103" t="s">
        <v>346</v>
      </c>
      <c r="H474" s="179">
        <v>1</v>
      </c>
      <c r="I474" s="152"/>
      <c r="J474" s="153">
        <v>15606</v>
      </c>
      <c r="K474" s="153">
        <v>12511</v>
      </c>
      <c r="L474" s="153">
        <v>0</v>
      </c>
      <c r="M474" s="153">
        <v>937.65</v>
      </c>
      <c r="N474" s="153">
        <v>29054.65</v>
      </c>
      <c r="O474" s="152"/>
      <c r="P474" s="157">
        <v>1</v>
      </c>
      <c r="Q474" s="157">
        <v>0</v>
      </c>
      <c r="R474" s="155">
        <v>28117</v>
      </c>
      <c r="S474" s="155">
        <v>0</v>
      </c>
      <c r="T474" s="155">
        <v>0</v>
      </c>
      <c r="U474" s="155">
        <v>938</v>
      </c>
      <c r="V474" s="112">
        <v>29055</v>
      </c>
      <c r="W474" s="156"/>
      <c r="X474" s="157">
        <v>0</v>
      </c>
      <c r="Y474" s="178">
        <v>0.09</v>
      </c>
      <c r="Z474" s="178">
        <v>2.2432869721569913E-3</v>
      </c>
      <c r="AA474" s="155">
        <v>0</v>
      </c>
      <c r="AB474" s="158"/>
      <c r="AC474" s="157">
        <v>0</v>
      </c>
      <c r="AD474" s="157">
        <v>0</v>
      </c>
      <c r="AE474" s="155">
        <v>0</v>
      </c>
      <c r="AF474" s="157">
        <v>0</v>
      </c>
      <c r="AG474" s="155">
        <v>0</v>
      </c>
      <c r="AH474" s="159"/>
    </row>
    <row r="475" spans="1:34" ht="12.6" customHeight="1" x14ac:dyDescent="0.25">
      <c r="A475" s="104">
        <v>470</v>
      </c>
      <c r="B475" s="102">
        <v>470165342</v>
      </c>
      <c r="C475" s="103" t="s">
        <v>526</v>
      </c>
      <c r="D475" s="104">
        <v>165</v>
      </c>
      <c r="E475" s="103" t="s">
        <v>197</v>
      </c>
      <c r="F475" s="104">
        <v>342</v>
      </c>
      <c r="G475" s="103" t="s">
        <v>374</v>
      </c>
      <c r="H475" s="179">
        <v>4</v>
      </c>
      <c r="I475" s="152"/>
      <c r="J475" s="153">
        <v>9687</v>
      </c>
      <c r="K475" s="153">
        <v>5669</v>
      </c>
      <c r="L475" s="153">
        <v>0</v>
      </c>
      <c r="M475" s="153">
        <v>937.65</v>
      </c>
      <c r="N475" s="153">
        <v>16293.65</v>
      </c>
      <c r="O475" s="152"/>
      <c r="P475" s="157">
        <v>4</v>
      </c>
      <c r="Q475" s="157">
        <v>0</v>
      </c>
      <c r="R475" s="155">
        <v>61424</v>
      </c>
      <c r="S475" s="155">
        <v>0</v>
      </c>
      <c r="T475" s="155">
        <v>0</v>
      </c>
      <c r="U475" s="155">
        <v>3752</v>
      </c>
      <c r="V475" s="112">
        <v>65176</v>
      </c>
      <c r="W475" s="156"/>
      <c r="X475" s="157">
        <v>0</v>
      </c>
      <c r="Y475" s="178">
        <v>0.09</v>
      </c>
      <c r="Z475" s="178">
        <v>1.0735047295741295E-3</v>
      </c>
      <c r="AA475" s="155">
        <v>0</v>
      </c>
      <c r="AB475" s="158"/>
      <c r="AC475" s="157">
        <v>0</v>
      </c>
      <c r="AD475" s="157">
        <v>0</v>
      </c>
      <c r="AE475" s="155">
        <v>0</v>
      </c>
      <c r="AF475" s="157">
        <v>0</v>
      </c>
      <c r="AG475" s="155">
        <v>0</v>
      </c>
      <c r="AH475" s="159"/>
    </row>
    <row r="476" spans="1:34" ht="12.6" customHeight="1" x14ac:dyDescent="0.25">
      <c r="A476" s="104">
        <v>470</v>
      </c>
      <c r="B476" s="102">
        <v>470165347</v>
      </c>
      <c r="C476" s="103" t="s">
        <v>526</v>
      </c>
      <c r="D476" s="104">
        <v>165</v>
      </c>
      <c r="E476" s="103" t="s">
        <v>197</v>
      </c>
      <c r="F476" s="104">
        <v>347</v>
      </c>
      <c r="G476" s="103" t="s">
        <v>379</v>
      </c>
      <c r="H476" s="179">
        <v>6</v>
      </c>
      <c r="I476" s="152"/>
      <c r="J476" s="153">
        <v>12499</v>
      </c>
      <c r="K476" s="153">
        <v>5592</v>
      </c>
      <c r="L476" s="153">
        <v>0</v>
      </c>
      <c r="M476" s="153">
        <v>937.65</v>
      </c>
      <c r="N476" s="153">
        <v>19028.650000000001</v>
      </c>
      <c r="O476" s="152"/>
      <c r="P476" s="157">
        <v>6</v>
      </c>
      <c r="Q476" s="157">
        <v>0</v>
      </c>
      <c r="R476" s="155">
        <v>108546</v>
      </c>
      <c r="S476" s="155">
        <v>0</v>
      </c>
      <c r="T476" s="155">
        <v>0</v>
      </c>
      <c r="U476" s="155">
        <v>5628</v>
      </c>
      <c r="V476" s="112">
        <v>114174</v>
      </c>
      <c r="W476" s="156"/>
      <c r="X476" s="157">
        <v>0</v>
      </c>
      <c r="Y476" s="178">
        <v>0.09</v>
      </c>
      <c r="Z476" s="178">
        <v>6.79811259964764E-3</v>
      </c>
      <c r="AA476" s="155">
        <v>0</v>
      </c>
      <c r="AB476" s="158"/>
      <c r="AC476" s="157">
        <v>0</v>
      </c>
      <c r="AD476" s="157">
        <v>0</v>
      </c>
      <c r="AE476" s="155">
        <v>0</v>
      </c>
      <c r="AF476" s="157">
        <v>0</v>
      </c>
      <c r="AG476" s="155">
        <v>0</v>
      </c>
      <c r="AH476" s="159"/>
    </row>
    <row r="477" spans="1:34" ht="12.6" customHeight="1" x14ac:dyDescent="0.25">
      <c r="A477" s="104">
        <v>470</v>
      </c>
      <c r="B477" s="102">
        <v>470165705</v>
      </c>
      <c r="C477" s="103" t="s">
        <v>526</v>
      </c>
      <c r="D477" s="104">
        <v>165</v>
      </c>
      <c r="E477" s="103" t="s">
        <v>197</v>
      </c>
      <c r="F477" s="104">
        <v>705</v>
      </c>
      <c r="G477" s="103" t="s">
        <v>418</v>
      </c>
      <c r="H477" s="179">
        <v>1</v>
      </c>
      <c r="I477" s="152"/>
      <c r="J477" s="153">
        <v>10816.359870774884</v>
      </c>
      <c r="K477" s="153">
        <v>6269</v>
      </c>
      <c r="L477" s="153">
        <v>0</v>
      </c>
      <c r="M477" s="153">
        <v>937.65</v>
      </c>
      <c r="N477" s="153">
        <v>18023.009870774884</v>
      </c>
      <c r="O477" s="152"/>
      <c r="P477" s="157">
        <v>1</v>
      </c>
      <c r="Q477" s="157">
        <v>0</v>
      </c>
      <c r="R477" s="155">
        <v>17085</v>
      </c>
      <c r="S477" s="155">
        <v>0</v>
      </c>
      <c r="T477" s="155">
        <v>0</v>
      </c>
      <c r="U477" s="155">
        <v>938</v>
      </c>
      <c r="V477" s="112">
        <v>18023</v>
      </c>
      <c r="W477" s="156"/>
      <c r="X477" s="157">
        <v>0</v>
      </c>
      <c r="Y477" s="178">
        <v>0.09</v>
      </c>
      <c r="Z477" s="178">
        <v>9.4348896624971579E-4</v>
      </c>
      <c r="AA477" s="155">
        <v>0</v>
      </c>
      <c r="AB477" s="158"/>
      <c r="AC477" s="157">
        <v>0</v>
      </c>
      <c r="AD477" s="157">
        <v>0</v>
      </c>
      <c r="AE477" s="155">
        <v>0</v>
      </c>
      <c r="AF477" s="157">
        <v>0</v>
      </c>
      <c r="AG477" s="155">
        <v>0</v>
      </c>
      <c r="AH477" s="159"/>
    </row>
    <row r="478" spans="1:34" ht="12.6" customHeight="1" x14ac:dyDescent="0.25">
      <c r="A478" s="104">
        <v>474</v>
      </c>
      <c r="B478" s="102">
        <v>474097057</v>
      </c>
      <c r="C478" s="103" t="s">
        <v>527</v>
      </c>
      <c r="D478" s="104">
        <v>97</v>
      </c>
      <c r="E478" s="103" t="s">
        <v>129</v>
      </c>
      <c r="F478" s="104">
        <v>57</v>
      </c>
      <c r="G478" s="103" t="s">
        <v>89</v>
      </c>
      <c r="H478" s="179">
        <v>1</v>
      </c>
      <c r="I478" s="152"/>
      <c r="J478" s="153">
        <v>15145</v>
      </c>
      <c r="K478" s="153">
        <v>423</v>
      </c>
      <c r="L478" s="153">
        <v>0</v>
      </c>
      <c r="M478" s="153">
        <v>937.65</v>
      </c>
      <c r="N478" s="153">
        <v>16505.650000000001</v>
      </c>
      <c r="O478" s="152"/>
      <c r="P478" s="157">
        <v>1</v>
      </c>
      <c r="Q478" s="157">
        <v>0</v>
      </c>
      <c r="R478" s="155">
        <v>15568</v>
      </c>
      <c r="S478" s="155">
        <v>0</v>
      </c>
      <c r="T478" s="155">
        <v>0</v>
      </c>
      <c r="U478" s="155">
        <v>938</v>
      </c>
      <c r="V478" s="112">
        <v>16506</v>
      </c>
      <c r="W478" s="156"/>
      <c r="X478" s="157">
        <v>0</v>
      </c>
      <c r="Y478" s="178">
        <v>0.09</v>
      </c>
      <c r="Z478" s="178">
        <v>0.13358419508453406</v>
      </c>
      <c r="AA478" s="155">
        <v>0</v>
      </c>
      <c r="AB478" s="158"/>
      <c r="AC478" s="157">
        <v>0</v>
      </c>
      <c r="AD478" s="157">
        <v>0</v>
      </c>
      <c r="AE478" s="155">
        <v>0</v>
      </c>
      <c r="AF478" s="157">
        <v>0</v>
      </c>
      <c r="AG478" s="155">
        <v>0</v>
      </c>
      <c r="AH478" s="159"/>
    </row>
    <row r="479" spans="1:34" ht="12.6" customHeight="1" x14ac:dyDescent="0.25">
      <c r="A479" s="104">
        <v>474</v>
      </c>
      <c r="B479" s="102">
        <v>474097064</v>
      </c>
      <c r="C479" s="103" t="s">
        <v>527</v>
      </c>
      <c r="D479" s="104">
        <v>97</v>
      </c>
      <c r="E479" s="103" t="s">
        <v>129</v>
      </c>
      <c r="F479" s="104">
        <v>64</v>
      </c>
      <c r="G479" s="103" t="s">
        <v>96</v>
      </c>
      <c r="H479" s="179">
        <v>1</v>
      </c>
      <c r="I479" s="152"/>
      <c r="J479" s="153">
        <v>11912.03669415659</v>
      </c>
      <c r="K479" s="153">
        <v>1340</v>
      </c>
      <c r="L479" s="153">
        <v>0</v>
      </c>
      <c r="M479" s="153">
        <v>937.65</v>
      </c>
      <c r="N479" s="153">
        <v>14189.68669415659</v>
      </c>
      <c r="O479" s="152"/>
      <c r="P479" s="157">
        <v>1</v>
      </c>
      <c r="Q479" s="157">
        <v>0</v>
      </c>
      <c r="R479" s="155">
        <v>13252</v>
      </c>
      <c r="S479" s="155">
        <v>0</v>
      </c>
      <c r="T479" s="155">
        <v>0</v>
      </c>
      <c r="U479" s="155">
        <v>938</v>
      </c>
      <c r="V479" s="112">
        <v>14190</v>
      </c>
      <c r="W479" s="156"/>
      <c r="X479" s="157">
        <v>0</v>
      </c>
      <c r="Y479" s="178">
        <v>0.09</v>
      </c>
      <c r="Z479" s="178">
        <v>3.2660580971099959E-2</v>
      </c>
      <c r="AA479" s="155">
        <v>0</v>
      </c>
      <c r="AB479" s="158"/>
      <c r="AC479" s="157">
        <v>0</v>
      </c>
      <c r="AD479" s="157">
        <v>0</v>
      </c>
      <c r="AE479" s="155">
        <v>0</v>
      </c>
      <c r="AF479" s="157">
        <v>0</v>
      </c>
      <c r="AG479" s="155">
        <v>0</v>
      </c>
      <c r="AH479" s="159"/>
    </row>
    <row r="480" spans="1:34" ht="12.6" customHeight="1" x14ac:dyDescent="0.25">
      <c r="A480" s="104">
        <v>474</v>
      </c>
      <c r="B480" s="102">
        <v>474097097</v>
      </c>
      <c r="C480" s="103" t="s">
        <v>527</v>
      </c>
      <c r="D480" s="104">
        <v>97</v>
      </c>
      <c r="E480" s="103" t="s">
        <v>129</v>
      </c>
      <c r="F480" s="104">
        <v>97</v>
      </c>
      <c r="G480" s="103" t="s">
        <v>129</v>
      </c>
      <c r="H480" s="179">
        <v>204</v>
      </c>
      <c r="I480" s="152"/>
      <c r="J480" s="153">
        <v>12361</v>
      </c>
      <c r="K480" s="153">
        <v>0</v>
      </c>
      <c r="L480" s="153">
        <v>0</v>
      </c>
      <c r="M480" s="153">
        <v>937.65</v>
      </c>
      <c r="N480" s="153">
        <v>13298.65</v>
      </c>
      <c r="O480" s="152"/>
      <c r="P480" s="157">
        <v>204</v>
      </c>
      <c r="Q480" s="157">
        <v>0</v>
      </c>
      <c r="R480" s="155">
        <v>2521644</v>
      </c>
      <c r="S480" s="155">
        <v>0</v>
      </c>
      <c r="T480" s="155">
        <v>0</v>
      </c>
      <c r="U480" s="155">
        <v>191352</v>
      </c>
      <c r="V480" s="112">
        <v>2712996</v>
      </c>
      <c r="W480" s="156"/>
      <c r="X480" s="157">
        <v>0</v>
      </c>
      <c r="Y480" s="178">
        <v>0.09</v>
      </c>
      <c r="Z480" s="178">
        <v>3.5516061249249872E-2</v>
      </c>
      <c r="AA480" s="155">
        <v>0</v>
      </c>
      <c r="AB480" s="158"/>
      <c r="AC480" s="157">
        <v>0</v>
      </c>
      <c r="AD480" s="157">
        <v>0</v>
      </c>
      <c r="AE480" s="155">
        <v>0</v>
      </c>
      <c r="AF480" s="157">
        <v>0</v>
      </c>
      <c r="AG480" s="155">
        <v>0</v>
      </c>
      <c r="AH480" s="159"/>
    </row>
    <row r="481" spans="1:34" ht="12.6" customHeight="1" x14ac:dyDescent="0.25">
      <c r="A481" s="104">
        <v>474</v>
      </c>
      <c r="B481" s="102">
        <v>474097103</v>
      </c>
      <c r="C481" s="103" t="s">
        <v>527</v>
      </c>
      <c r="D481" s="104">
        <v>97</v>
      </c>
      <c r="E481" s="103" t="s">
        <v>129</v>
      </c>
      <c r="F481" s="104">
        <v>103</v>
      </c>
      <c r="G481" s="103" t="s">
        <v>135</v>
      </c>
      <c r="H481" s="179">
        <v>22</v>
      </c>
      <c r="I481" s="152"/>
      <c r="J481" s="153">
        <v>12504</v>
      </c>
      <c r="K481" s="153">
        <v>49</v>
      </c>
      <c r="L481" s="153">
        <v>0</v>
      </c>
      <c r="M481" s="153">
        <v>937.65</v>
      </c>
      <c r="N481" s="153">
        <v>13490.65</v>
      </c>
      <c r="O481" s="152"/>
      <c r="P481" s="157">
        <v>22</v>
      </c>
      <c r="Q481" s="157">
        <v>0</v>
      </c>
      <c r="R481" s="155">
        <v>276166</v>
      </c>
      <c r="S481" s="155">
        <v>0</v>
      </c>
      <c r="T481" s="155">
        <v>0</v>
      </c>
      <c r="U481" s="155">
        <v>20636</v>
      </c>
      <c r="V481" s="112">
        <v>296802</v>
      </c>
      <c r="W481" s="156"/>
      <c r="X481" s="157">
        <v>0</v>
      </c>
      <c r="Y481" s="178">
        <v>0.09</v>
      </c>
      <c r="Z481" s="178">
        <v>9.8497614015234502E-3</v>
      </c>
      <c r="AA481" s="155">
        <v>0</v>
      </c>
      <c r="AB481" s="158"/>
      <c r="AC481" s="157">
        <v>0</v>
      </c>
      <c r="AD481" s="157">
        <v>0</v>
      </c>
      <c r="AE481" s="155">
        <v>0</v>
      </c>
      <c r="AF481" s="157">
        <v>0</v>
      </c>
      <c r="AG481" s="155">
        <v>0</v>
      </c>
      <c r="AH481" s="159"/>
    </row>
    <row r="482" spans="1:34" ht="12.6" customHeight="1" x14ac:dyDescent="0.25">
      <c r="A482" s="104">
        <v>474</v>
      </c>
      <c r="B482" s="102">
        <v>474097153</v>
      </c>
      <c r="C482" s="103" t="s">
        <v>527</v>
      </c>
      <c r="D482" s="104">
        <v>97</v>
      </c>
      <c r="E482" s="103" t="s">
        <v>129</v>
      </c>
      <c r="F482" s="104">
        <v>153</v>
      </c>
      <c r="G482" s="103" t="s">
        <v>185</v>
      </c>
      <c r="H482" s="179">
        <v>38</v>
      </c>
      <c r="I482" s="152"/>
      <c r="J482" s="153">
        <v>11179</v>
      </c>
      <c r="K482" s="153">
        <v>87</v>
      </c>
      <c r="L482" s="153">
        <v>0</v>
      </c>
      <c r="M482" s="153">
        <v>937.65</v>
      </c>
      <c r="N482" s="153">
        <v>12203.65</v>
      </c>
      <c r="O482" s="152"/>
      <c r="P482" s="157">
        <v>38</v>
      </c>
      <c r="Q482" s="157">
        <v>0</v>
      </c>
      <c r="R482" s="155">
        <v>428108</v>
      </c>
      <c r="S482" s="155">
        <v>0</v>
      </c>
      <c r="T482" s="155">
        <v>0</v>
      </c>
      <c r="U482" s="155">
        <v>35644</v>
      </c>
      <c r="V482" s="112">
        <v>463752</v>
      </c>
      <c r="W482" s="156"/>
      <c r="X482" s="157">
        <v>0</v>
      </c>
      <c r="Y482" s="178">
        <v>0.09</v>
      </c>
      <c r="Z482" s="178">
        <v>1.2567088994511914E-2</v>
      </c>
      <c r="AA482" s="155">
        <v>0</v>
      </c>
      <c r="AB482" s="158"/>
      <c r="AC482" s="157">
        <v>0</v>
      </c>
      <c r="AD482" s="157">
        <v>0</v>
      </c>
      <c r="AE482" s="155">
        <v>0</v>
      </c>
      <c r="AF482" s="157">
        <v>0</v>
      </c>
      <c r="AG482" s="155">
        <v>0</v>
      </c>
      <c r="AH482" s="159"/>
    </row>
    <row r="483" spans="1:34" ht="12.6" customHeight="1" x14ac:dyDescent="0.25">
      <c r="A483" s="104">
        <v>474</v>
      </c>
      <c r="B483" s="102">
        <v>474097162</v>
      </c>
      <c r="C483" s="103" t="s">
        <v>527</v>
      </c>
      <c r="D483" s="104">
        <v>97</v>
      </c>
      <c r="E483" s="103" t="s">
        <v>129</v>
      </c>
      <c r="F483" s="104">
        <v>162</v>
      </c>
      <c r="G483" s="103" t="s">
        <v>194</v>
      </c>
      <c r="H483" s="179">
        <v>13</v>
      </c>
      <c r="I483" s="152"/>
      <c r="J483" s="153">
        <v>10359</v>
      </c>
      <c r="K483" s="153">
        <v>2466</v>
      </c>
      <c r="L483" s="153">
        <v>0</v>
      </c>
      <c r="M483" s="153">
        <v>937.65</v>
      </c>
      <c r="N483" s="153">
        <v>13762.65</v>
      </c>
      <c r="O483" s="152"/>
      <c r="P483" s="157">
        <v>13</v>
      </c>
      <c r="Q483" s="157">
        <v>0</v>
      </c>
      <c r="R483" s="155">
        <v>166725</v>
      </c>
      <c r="S483" s="155">
        <v>0</v>
      </c>
      <c r="T483" s="155">
        <v>0</v>
      </c>
      <c r="U483" s="155">
        <v>12194</v>
      </c>
      <c r="V483" s="112">
        <v>178919</v>
      </c>
      <c r="W483" s="156"/>
      <c r="X483" s="157">
        <v>0</v>
      </c>
      <c r="Y483" s="178">
        <v>0.09</v>
      </c>
      <c r="Z483" s="178">
        <v>1.546429566264104E-2</v>
      </c>
      <c r="AA483" s="155">
        <v>0</v>
      </c>
      <c r="AB483" s="158"/>
      <c r="AC483" s="157">
        <v>0</v>
      </c>
      <c r="AD483" s="157">
        <v>0</v>
      </c>
      <c r="AE483" s="155">
        <v>0</v>
      </c>
      <c r="AF483" s="157">
        <v>0</v>
      </c>
      <c r="AG483" s="155">
        <v>0</v>
      </c>
      <c r="AH483" s="159"/>
    </row>
    <row r="484" spans="1:34" ht="12.6" customHeight="1" x14ac:dyDescent="0.25">
      <c r="A484" s="104">
        <v>474</v>
      </c>
      <c r="B484" s="102">
        <v>474097322</v>
      </c>
      <c r="C484" s="103" t="s">
        <v>527</v>
      </c>
      <c r="D484" s="104">
        <v>97</v>
      </c>
      <c r="E484" s="103" t="s">
        <v>129</v>
      </c>
      <c r="F484" s="104">
        <v>322</v>
      </c>
      <c r="G484" s="103" t="s">
        <v>354</v>
      </c>
      <c r="H484" s="179">
        <v>1</v>
      </c>
      <c r="I484" s="152"/>
      <c r="J484" s="153">
        <v>11150.054424775108</v>
      </c>
      <c r="K484" s="153">
        <v>5686</v>
      </c>
      <c r="L484" s="153">
        <v>0</v>
      </c>
      <c r="M484" s="153">
        <v>937.65</v>
      </c>
      <c r="N484" s="153">
        <v>17773.704424775111</v>
      </c>
      <c r="O484" s="152"/>
      <c r="P484" s="157">
        <v>1</v>
      </c>
      <c r="Q484" s="157">
        <v>0</v>
      </c>
      <c r="R484" s="155">
        <v>16836</v>
      </c>
      <c r="S484" s="155">
        <v>0</v>
      </c>
      <c r="T484" s="155">
        <v>0</v>
      </c>
      <c r="U484" s="155">
        <v>938</v>
      </c>
      <c r="V484" s="112">
        <v>17774</v>
      </c>
      <c r="W484" s="156"/>
      <c r="X484" s="157">
        <v>0</v>
      </c>
      <c r="Y484" s="178">
        <v>0.09</v>
      </c>
      <c r="Z484" s="178">
        <v>1.0529575409290599E-2</v>
      </c>
      <c r="AA484" s="155">
        <v>0</v>
      </c>
      <c r="AB484" s="158"/>
      <c r="AC484" s="157">
        <v>0</v>
      </c>
      <c r="AD484" s="157">
        <v>0</v>
      </c>
      <c r="AE484" s="155">
        <v>0</v>
      </c>
      <c r="AF484" s="157">
        <v>0</v>
      </c>
      <c r="AG484" s="155">
        <v>0</v>
      </c>
      <c r="AH484" s="159"/>
    </row>
    <row r="485" spans="1:34" ht="12.6" customHeight="1" x14ac:dyDescent="0.25">
      <c r="A485" s="104">
        <v>474</v>
      </c>
      <c r="B485" s="102">
        <v>474097343</v>
      </c>
      <c r="C485" s="103" t="s">
        <v>527</v>
      </c>
      <c r="D485" s="104">
        <v>97</v>
      </c>
      <c r="E485" s="103" t="s">
        <v>129</v>
      </c>
      <c r="F485" s="104">
        <v>343</v>
      </c>
      <c r="G485" s="103" t="s">
        <v>375</v>
      </c>
      <c r="H485" s="179">
        <v>22</v>
      </c>
      <c r="I485" s="152"/>
      <c r="J485" s="153">
        <v>11278</v>
      </c>
      <c r="K485" s="153">
        <v>356</v>
      </c>
      <c r="L485" s="153">
        <v>0</v>
      </c>
      <c r="M485" s="153">
        <v>937.65</v>
      </c>
      <c r="N485" s="153">
        <v>12571.65</v>
      </c>
      <c r="O485" s="152"/>
      <c r="P485" s="157">
        <v>22</v>
      </c>
      <c r="Q485" s="157">
        <v>0</v>
      </c>
      <c r="R485" s="155">
        <v>255948</v>
      </c>
      <c r="S485" s="155">
        <v>0</v>
      </c>
      <c r="T485" s="155">
        <v>0</v>
      </c>
      <c r="U485" s="155">
        <v>20636</v>
      </c>
      <c r="V485" s="112">
        <v>276584</v>
      </c>
      <c r="W485" s="156"/>
      <c r="X485" s="157">
        <v>0</v>
      </c>
      <c r="Y485" s="178">
        <v>0.09</v>
      </c>
      <c r="Z485" s="178">
        <v>1.5468889891387963E-2</v>
      </c>
      <c r="AA485" s="155">
        <v>0</v>
      </c>
      <c r="AB485" s="158"/>
      <c r="AC485" s="157">
        <v>0</v>
      </c>
      <c r="AD485" s="157">
        <v>0</v>
      </c>
      <c r="AE485" s="155">
        <v>0</v>
      </c>
      <c r="AF485" s="157">
        <v>0</v>
      </c>
      <c r="AG485" s="155">
        <v>0</v>
      </c>
      <c r="AH485" s="159"/>
    </row>
    <row r="486" spans="1:34" ht="12.6" customHeight="1" x14ac:dyDescent="0.25">
      <c r="A486" s="104">
        <v>474</v>
      </c>
      <c r="B486" s="102">
        <v>474097610</v>
      </c>
      <c r="C486" s="103" t="s">
        <v>527</v>
      </c>
      <c r="D486" s="104">
        <v>97</v>
      </c>
      <c r="E486" s="103" t="s">
        <v>129</v>
      </c>
      <c r="F486" s="104">
        <v>610</v>
      </c>
      <c r="G486" s="103" t="s">
        <v>389</v>
      </c>
      <c r="H486" s="179">
        <v>10</v>
      </c>
      <c r="I486" s="152"/>
      <c r="J486" s="153">
        <v>9966</v>
      </c>
      <c r="K486" s="153">
        <v>1876</v>
      </c>
      <c r="L486" s="153">
        <v>0</v>
      </c>
      <c r="M486" s="153">
        <v>937.65</v>
      </c>
      <c r="N486" s="153">
        <v>12779.65</v>
      </c>
      <c r="O486" s="152"/>
      <c r="P486" s="157">
        <v>10</v>
      </c>
      <c r="Q486" s="157">
        <v>0</v>
      </c>
      <c r="R486" s="155">
        <v>118420</v>
      </c>
      <c r="S486" s="155">
        <v>0</v>
      </c>
      <c r="T486" s="155">
        <v>0</v>
      </c>
      <c r="U486" s="155">
        <v>9380</v>
      </c>
      <c r="V486" s="112">
        <v>127800</v>
      </c>
      <c r="W486" s="156"/>
      <c r="X486" s="157">
        <v>0</v>
      </c>
      <c r="Y486" s="178">
        <v>0.09</v>
      </c>
      <c r="Z486" s="178">
        <v>7.8907689935199463E-3</v>
      </c>
      <c r="AA486" s="155">
        <v>0</v>
      </c>
      <c r="AB486" s="158"/>
      <c r="AC486" s="157">
        <v>0</v>
      </c>
      <c r="AD486" s="157">
        <v>0</v>
      </c>
      <c r="AE486" s="155">
        <v>0</v>
      </c>
      <c r="AF486" s="157">
        <v>0</v>
      </c>
      <c r="AG486" s="155">
        <v>0</v>
      </c>
      <c r="AH486" s="159"/>
    </row>
    <row r="487" spans="1:34" ht="12.6" customHeight="1" x14ac:dyDescent="0.25">
      <c r="A487" s="104">
        <v>474</v>
      </c>
      <c r="B487" s="102">
        <v>474097615</v>
      </c>
      <c r="C487" s="103" t="s">
        <v>527</v>
      </c>
      <c r="D487" s="104">
        <v>97</v>
      </c>
      <c r="E487" s="103" t="s">
        <v>129</v>
      </c>
      <c r="F487" s="104">
        <v>615</v>
      </c>
      <c r="G487" s="103" t="s">
        <v>390</v>
      </c>
      <c r="H487" s="179">
        <v>3</v>
      </c>
      <c r="I487" s="152"/>
      <c r="J487" s="153">
        <v>8785</v>
      </c>
      <c r="K487" s="153">
        <v>827</v>
      </c>
      <c r="L487" s="153">
        <v>0</v>
      </c>
      <c r="M487" s="153">
        <v>937.65</v>
      </c>
      <c r="N487" s="153">
        <v>10549.65</v>
      </c>
      <c r="O487" s="152"/>
      <c r="P487" s="157">
        <v>3</v>
      </c>
      <c r="Q487" s="157">
        <v>0</v>
      </c>
      <c r="R487" s="155">
        <v>28836</v>
      </c>
      <c r="S487" s="155">
        <v>0</v>
      </c>
      <c r="T487" s="155">
        <v>0</v>
      </c>
      <c r="U487" s="155">
        <v>2814</v>
      </c>
      <c r="V487" s="112">
        <v>31650</v>
      </c>
      <c r="W487" s="156"/>
      <c r="X487" s="157">
        <v>0</v>
      </c>
      <c r="Y487" s="178">
        <v>0.09</v>
      </c>
      <c r="Z487" s="178">
        <v>2.4095615921352473E-3</v>
      </c>
      <c r="AA487" s="155">
        <v>0</v>
      </c>
      <c r="AB487" s="158"/>
      <c r="AC487" s="157">
        <v>0</v>
      </c>
      <c r="AD487" s="157">
        <v>0</v>
      </c>
      <c r="AE487" s="155">
        <v>0</v>
      </c>
      <c r="AF487" s="157">
        <v>0</v>
      </c>
      <c r="AG487" s="155">
        <v>0</v>
      </c>
      <c r="AH487" s="159"/>
    </row>
    <row r="488" spans="1:34" ht="12.6" customHeight="1" x14ac:dyDescent="0.25">
      <c r="A488" s="104">
        <v>474</v>
      </c>
      <c r="B488" s="102">
        <v>474097616</v>
      </c>
      <c r="C488" s="103" t="s">
        <v>527</v>
      </c>
      <c r="D488" s="104">
        <v>97</v>
      </c>
      <c r="E488" s="103" t="s">
        <v>129</v>
      </c>
      <c r="F488" s="104">
        <v>616</v>
      </c>
      <c r="G488" s="103" t="s">
        <v>391</v>
      </c>
      <c r="H488" s="179">
        <v>2</v>
      </c>
      <c r="I488" s="152"/>
      <c r="J488" s="153">
        <v>10556</v>
      </c>
      <c r="K488" s="153">
        <v>3207</v>
      </c>
      <c r="L488" s="153">
        <v>0</v>
      </c>
      <c r="M488" s="153">
        <v>937.65</v>
      </c>
      <c r="N488" s="153">
        <v>14700.65</v>
      </c>
      <c r="O488" s="152"/>
      <c r="P488" s="157">
        <v>2</v>
      </c>
      <c r="Q488" s="157">
        <v>0</v>
      </c>
      <c r="R488" s="155">
        <v>27526</v>
      </c>
      <c r="S488" s="155">
        <v>0</v>
      </c>
      <c r="T488" s="155">
        <v>0</v>
      </c>
      <c r="U488" s="155">
        <v>1876</v>
      </c>
      <c r="V488" s="112">
        <v>29402</v>
      </c>
      <c r="W488" s="156"/>
      <c r="X488" s="157">
        <v>0</v>
      </c>
      <c r="Y488" s="178">
        <v>0.09</v>
      </c>
      <c r="Z488" s="178">
        <v>3.5296280230656278E-2</v>
      </c>
      <c r="AA488" s="155">
        <v>0</v>
      </c>
      <c r="AB488" s="158"/>
      <c r="AC488" s="157">
        <v>0</v>
      </c>
      <c r="AD488" s="157">
        <v>0</v>
      </c>
      <c r="AE488" s="155">
        <v>0</v>
      </c>
      <c r="AF488" s="157">
        <v>0</v>
      </c>
      <c r="AG488" s="155">
        <v>0</v>
      </c>
      <c r="AH488" s="159"/>
    </row>
    <row r="489" spans="1:34" ht="12.6" customHeight="1" x14ac:dyDescent="0.25">
      <c r="A489" s="104">
        <v>474</v>
      </c>
      <c r="B489" s="102">
        <v>474097720</v>
      </c>
      <c r="C489" s="103" t="s">
        <v>527</v>
      </c>
      <c r="D489" s="104">
        <v>97</v>
      </c>
      <c r="E489" s="103" t="s">
        <v>129</v>
      </c>
      <c r="F489" s="104">
        <v>720</v>
      </c>
      <c r="G489" s="103" t="s">
        <v>423</v>
      </c>
      <c r="H489" s="179">
        <v>7</v>
      </c>
      <c r="I489" s="152"/>
      <c r="J489" s="153">
        <v>11317</v>
      </c>
      <c r="K489" s="153">
        <v>2366</v>
      </c>
      <c r="L489" s="153">
        <v>0</v>
      </c>
      <c r="M489" s="153">
        <v>937.65</v>
      </c>
      <c r="N489" s="153">
        <v>14620.65</v>
      </c>
      <c r="O489" s="152"/>
      <c r="P489" s="157">
        <v>7</v>
      </c>
      <c r="Q489" s="157">
        <v>0</v>
      </c>
      <c r="R489" s="155">
        <v>95781</v>
      </c>
      <c r="S489" s="155">
        <v>0</v>
      </c>
      <c r="T489" s="155">
        <v>0</v>
      </c>
      <c r="U489" s="155">
        <v>6566</v>
      </c>
      <c r="V489" s="112">
        <v>102347</v>
      </c>
      <c r="W489" s="156"/>
      <c r="X489" s="157">
        <v>0</v>
      </c>
      <c r="Y489" s="178">
        <v>0.09</v>
      </c>
      <c r="Z489" s="178">
        <v>5.9733352974532406E-3</v>
      </c>
      <c r="AA489" s="155">
        <v>0</v>
      </c>
      <c r="AB489" s="158"/>
      <c r="AC489" s="157">
        <v>0</v>
      </c>
      <c r="AD489" s="157">
        <v>0</v>
      </c>
      <c r="AE489" s="155">
        <v>0</v>
      </c>
      <c r="AF489" s="157">
        <v>0</v>
      </c>
      <c r="AG489" s="155">
        <v>0</v>
      </c>
      <c r="AH489" s="159"/>
    </row>
    <row r="490" spans="1:34" ht="12.6" customHeight="1" x14ac:dyDescent="0.25">
      <c r="A490" s="104">
        <v>474</v>
      </c>
      <c r="B490" s="102">
        <v>474097735</v>
      </c>
      <c r="C490" s="103" t="s">
        <v>527</v>
      </c>
      <c r="D490" s="104">
        <v>97</v>
      </c>
      <c r="E490" s="103" t="s">
        <v>129</v>
      </c>
      <c r="F490" s="104">
        <v>735</v>
      </c>
      <c r="G490" s="103" t="s">
        <v>427</v>
      </c>
      <c r="H490" s="179">
        <v>14</v>
      </c>
      <c r="I490" s="152"/>
      <c r="J490" s="153">
        <v>10287</v>
      </c>
      <c r="K490" s="153">
        <v>4014</v>
      </c>
      <c r="L490" s="153">
        <v>0</v>
      </c>
      <c r="M490" s="153">
        <v>937.65</v>
      </c>
      <c r="N490" s="153">
        <v>15238.65</v>
      </c>
      <c r="O490" s="152"/>
      <c r="P490" s="157">
        <v>14</v>
      </c>
      <c r="Q490" s="157">
        <v>0</v>
      </c>
      <c r="R490" s="155">
        <v>200214</v>
      </c>
      <c r="S490" s="155">
        <v>0</v>
      </c>
      <c r="T490" s="155">
        <v>0</v>
      </c>
      <c r="U490" s="155">
        <v>13132</v>
      </c>
      <c r="V490" s="112">
        <v>213346</v>
      </c>
      <c r="W490" s="156"/>
      <c r="X490" s="157">
        <v>0</v>
      </c>
      <c r="Y490" s="178">
        <v>0.09</v>
      </c>
      <c r="Z490" s="178">
        <v>1.6672205894791514E-2</v>
      </c>
      <c r="AA490" s="155">
        <v>0</v>
      </c>
      <c r="AB490" s="158"/>
      <c r="AC490" s="157">
        <v>0</v>
      </c>
      <c r="AD490" s="157">
        <v>0</v>
      </c>
      <c r="AE490" s="155">
        <v>0</v>
      </c>
      <c r="AF490" s="157">
        <v>0</v>
      </c>
      <c r="AG490" s="155">
        <v>0</v>
      </c>
      <c r="AH490" s="159"/>
    </row>
    <row r="491" spans="1:34" ht="12.6" customHeight="1" x14ac:dyDescent="0.25">
      <c r="A491" s="104">
        <v>474</v>
      </c>
      <c r="B491" s="102">
        <v>474097753</v>
      </c>
      <c r="C491" s="103" t="s">
        <v>527</v>
      </c>
      <c r="D491" s="104">
        <v>97</v>
      </c>
      <c r="E491" s="103" t="s">
        <v>129</v>
      </c>
      <c r="F491" s="104">
        <v>753</v>
      </c>
      <c r="G491" s="103" t="s">
        <v>431</v>
      </c>
      <c r="H491" s="179">
        <v>12</v>
      </c>
      <c r="I491" s="152"/>
      <c r="J491" s="153">
        <v>10192</v>
      </c>
      <c r="K491" s="153">
        <v>4195</v>
      </c>
      <c r="L491" s="153">
        <v>0</v>
      </c>
      <c r="M491" s="153">
        <v>937.65</v>
      </c>
      <c r="N491" s="153">
        <v>15324.65</v>
      </c>
      <c r="O491" s="152"/>
      <c r="P491" s="157">
        <v>12</v>
      </c>
      <c r="Q491" s="157">
        <v>0</v>
      </c>
      <c r="R491" s="155">
        <v>172644</v>
      </c>
      <c r="S491" s="155">
        <v>0</v>
      </c>
      <c r="T491" s="155">
        <v>0</v>
      </c>
      <c r="U491" s="155">
        <v>11256</v>
      </c>
      <c r="V491" s="112">
        <v>183900</v>
      </c>
      <c r="W491" s="156"/>
      <c r="X491" s="157">
        <v>0</v>
      </c>
      <c r="Y491" s="178">
        <v>0.09</v>
      </c>
      <c r="Z491" s="178">
        <v>1.0373293357848281E-2</v>
      </c>
      <c r="AA491" s="155">
        <v>0</v>
      </c>
      <c r="AB491" s="158"/>
      <c r="AC491" s="157">
        <v>0</v>
      </c>
      <c r="AD491" s="157">
        <v>0</v>
      </c>
      <c r="AE491" s="155">
        <v>0</v>
      </c>
      <c r="AF491" s="157">
        <v>0</v>
      </c>
      <c r="AG491" s="155">
        <v>0</v>
      </c>
      <c r="AH491" s="159"/>
    </row>
    <row r="492" spans="1:34" ht="12.6" customHeight="1" x14ac:dyDescent="0.25">
      <c r="A492" s="104">
        <v>474</v>
      </c>
      <c r="B492" s="102">
        <v>474097755</v>
      </c>
      <c r="C492" s="103" t="s">
        <v>527</v>
      </c>
      <c r="D492" s="104">
        <v>97</v>
      </c>
      <c r="E492" s="103" t="s">
        <v>129</v>
      </c>
      <c r="F492" s="104">
        <v>755</v>
      </c>
      <c r="G492" s="103" t="s">
        <v>432</v>
      </c>
      <c r="H492" s="179">
        <v>1</v>
      </c>
      <c r="I492" s="152"/>
      <c r="J492" s="153">
        <v>12825.378226559917</v>
      </c>
      <c r="K492" s="153">
        <v>6396</v>
      </c>
      <c r="L492" s="153">
        <v>0</v>
      </c>
      <c r="M492" s="153">
        <v>937.65</v>
      </c>
      <c r="N492" s="153">
        <v>20159.028226559916</v>
      </c>
      <c r="O492" s="152"/>
      <c r="P492" s="157">
        <v>1</v>
      </c>
      <c r="Q492" s="157">
        <v>0</v>
      </c>
      <c r="R492" s="155">
        <v>19221</v>
      </c>
      <c r="S492" s="155">
        <v>0</v>
      </c>
      <c r="T492" s="155">
        <v>0</v>
      </c>
      <c r="U492" s="155">
        <v>938</v>
      </c>
      <c r="V492" s="112">
        <v>20159</v>
      </c>
      <c r="W492" s="156"/>
      <c r="X492" s="157">
        <v>0</v>
      </c>
      <c r="Y492" s="178">
        <v>0.09</v>
      </c>
      <c r="Z492" s="178">
        <v>1.7516177347152398E-2</v>
      </c>
      <c r="AA492" s="155">
        <v>0</v>
      </c>
      <c r="AB492" s="158"/>
      <c r="AC492" s="157">
        <v>0</v>
      </c>
      <c r="AD492" s="157">
        <v>0</v>
      </c>
      <c r="AE492" s="155">
        <v>0</v>
      </c>
      <c r="AF492" s="157">
        <v>0</v>
      </c>
      <c r="AG492" s="155">
        <v>0</v>
      </c>
      <c r="AH492" s="159"/>
    </row>
    <row r="493" spans="1:34" ht="12.6" customHeight="1" x14ac:dyDescent="0.25">
      <c r="A493" s="104">
        <v>474</v>
      </c>
      <c r="B493" s="102">
        <v>474097775</v>
      </c>
      <c r="C493" s="103" t="s">
        <v>527</v>
      </c>
      <c r="D493" s="104">
        <v>97</v>
      </c>
      <c r="E493" s="103" t="s">
        <v>129</v>
      </c>
      <c r="F493" s="104">
        <v>775</v>
      </c>
      <c r="G493" s="103" t="s">
        <v>441</v>
      </c>
      <c r="H493" s="179">
        <v>4</v>
      </c>
      <c r="I493" s="152"/>
      <c r="J493" s="153">
        <v>11093</v>
      </c>
      <c r="K493" s="153">
        <v>2403</v>
      </c>
      <c r="L493" s="153">
        <v>0</v>
      </c>
      <c r="M493" s="153">
        <v>937.65</v>
      </c>
      <c r="N493" s="153">
        <v>14433.65</v>
      </c>
      <c r="O493" s="152"/>
      <c r="P493" s="157">
        <v>4</v>
      </c>
      <c r="Q493" s="157">
        <v>0</v>
      </c>
      <c r="R493" s="155">
        <v>53984</v>
      </c>
      <c r="S493" s="155">
        <v>0</v>
      </c>
      <c r="T493" s="155">
        <v>0</v>
      </c>
      <c r="U493" s="155">
        <v>3752</v>
      </c>
      <c r="V493" s="112">
        <v>57736</v>
      </c>
      <c r="W493" s="156"/>
      <c r="X493" s="157">
        <v>0</v>
      </c>
      <c r="Y493" s="178">
        <v>0.09</v>
      </c>
      <c r="Z493" s="178">
        <v>5.357455724590292E-3</v>
      </c>
      <c r="AA493" s="155">
        <v>0</v>
      </c>
      <c r="AB493" s="158"/>
      <c r="AC493" s="157">
        <v>0</v>
      </c>
      <c r="AD493" s="157">
        <v>0</v>
      </c>
      <c r="AE493" s="155">
        <v>0</v>
      </c>
      <c r="AF493" s="157">
        <v>0</v>
      </c>
      <c r="AG493" s="155">
        <v>0</v>
      </c>
      <c r="AH493" s="159"/>
    </row>
    <row r="494" spans="1:34" ht="12.6" customHeight="1" x14ac:dyDescent="0.25">
      <c r="A494" s="104">
        <v>478</v>
      </c>
      <c r="B494" s="102">
        <v>478352064</v>
      </c>
      <c r="C494" s="103" t="s">
        <v>528</v>
      </c>
      <c r="D494" s="104">
        <v>352</v>
      </c>
      <c r="E494" s="103" t="s">
        <v>384</v>
      </c>
      <c r="F494" s="104">
        <v>64</v>
      </c>
      <c r="G494" s="103" t="s">
        <v>96</v>
      </c>
      <c r="H494" s="179">
        <v>2</v>
      </c>
      <c r="I494" s="152"/>
      <c r="J494" s="153">
        <v>9976</v>
      </c>
      <c r="K494" s="153">
        <v>1122</v>
      </c>
      <c r="L494" s="153">
        <v>0</v>
      </c>
      <c r="M494" s="153">
        <v>937.65</v>
      </c>
      <c r="N494" s="153">
        <v>12035.65</v>
      </c>
      <c r="O494" s="152"/>
      <c r="P494" s="157">
        <v>2</v>
      </c>
      <c r="Q494" s="157">
        <v>0</v>
      </c>
      <c r="R494" s="155">
        <v>22196</v>
      </c>
      <c r="S494" s="155">
        <v>0</v>
      </c>
      <c r="T494" s="155">
        <v>0</v>
      </c>
      <c r="U494" s="155">
        <v>1876</v>
      </c>
      <c r="V494" s="112">
        <v>24072</v>
      </c>
      <c r="W494" s="156"/>
      <c r="X494" s="157">
        <v>0</v>
      </c>
      <c r="Y494" s="178">
        <v>0.09</v>
      </c>
      <c r="Z494" s="178">
        <v>3.2660580971099959E-2</v>
      </c>
      <c r="AA494" s="155">
        <v>0</v>
      </c>
      <c r="AB494" s="158"/>
      <c r="AC494" s="157">
        <v>0</v>
      </c>
      <c r="AD494" s="157">
        <v>0</v>
      </c>
      <c r="AE494" s="155">
        <v>0</v>
      </c>
      <c r="AF494" s="157">
        <v>0</v>
      </c>
      <c r="AG494" s="155">
        <v>0</v>
      </c>
      <c r="AH494" s="159"/>
    </row>
    <row r="495" spans="1:34" ht="12.6" customHeight="1" x14ac:dyDescent="0.25">
      <c r="A495" s="104">
        <v>478</v>
      </c>
      <c r="B495" s="102">
        <v>478352067</v>
      </c>
      <c r="C495" s="103" t="s">
        <v>528</v>
      </c>
      <c r="D495" s="104">
        <v>352</v>
      </c>
      <c r="E495" s="103" t="s">
        <v>384</v>
      </c>
      <c r="F495" s="104">
        <v>67</v>
      </c>
      <c r="G495" s="103" t="s">
        <v>99</v>
      </c>
      <c r="H495" s="179">
        <v>1</v>
      </c>
      <c r="I495" s="152"/>
      <c r="J495" s="153">
        <v>8795</v>
      </c>
      <c r="K495" s="153">
        <v>8805</v>
      </c>
      <c r="L495" s="153">
        <v>0</v>
      </c>
      <c r="M495" s="153">
        <v>937.65</v>
      </c>
      <c r="N495" s="153">
        <v>18537.650000000001</v>
      </c>
      <c r="O495" s="152"/>
      <c r="P495" s="157">
        <v>1</v>
      </c>
      <c r="Q495" s="157">
        <v>0</v>
      </c>
      <c r="R495" s="155">
        <v>17600</v>
      </c>
      <c r="S495" s="155">
        <v>0</v>
      </c>
      <c r="T495" s="155">
        <v>0</v>
      </c>
      <c r="U495" s="155">
        <v>938</v>
      </c>
      <c r="V495" s="112">
        <v>18538</v>
      </c>
      <c r="W495" s="156"/>
      <c r="X495" s="157">
        <v>0</v>
      </c>
      <c r="Y495" s="178">
        <v>0.09</v>
      </c>
      <c r="Z495" s="178">
        <v>9.0641733052338792E-4</v>
      </c>
      <c r="AA495" s="155">
        <v>0</v>
      </c>
      <c r="AB495" s="158"/>
      <c r="AC495" s="157">
        <v>0</v>
      </c>
      <c r="AD495" s="157">
        <v>0</v>
      </c>
      <c r="AE495" s="155">
        <v>0</v>
      </c>
      <c r="AF495" s="157">
        <v>0</v>
      </c>
      <c r="AG495" s="155">
        <v>0</v>
      </c>
      <c r="AH495" s="159"/>
    </row>
    <row r="496" spans="1:34" ht="12.6" customHeight="1" x14ac:dyDescent="0.25">
      <c r="A496" s="104">
        <v>478</v>
      </c>
      <c r="B496" s="102">
        <v>478352097</v>
      </c>
      <c r="C496" s="103" t="s">
        <v>528</v>
      </c>
      <c r="D496" s="104">
        <v>352</v>
      </c>
      <c r="E496" s="103" t="s">
        <v>384</v>
      </c>
      <c r="F496" s="104">
        <v>97</v>
      </c>
      <c r="G496" s="103" t="s">
        <v>129</v>
      </c>
      <c r="H496" s="179">
        <v>6</v>
      </c>
      <c r="I496" s="152"/>
      <c r="J496" s="153">
        <v>12449</v>
      </c>
      <c r="K496" s="153">
        <v>0</v>
      </c>
      <c r="L496" s="153">
        <v>0</v>
      </c>
      <c r="M496" s="153">
        <v>937.65</v>
      </c>
      <c r="N496" s="153">
        <v>13386.65</v>
      </c>
      <c r="O496" s="152"/>
      <c r="P496" s="157">
        <v>6</v>
      </c>
      <c r="Q496" s="157">
        <v>0</v>
      </c>
      <c r="R496" s="155">
        <v>74694</v>
      </c>
      <c r="S496" s="155">
        <v>0</v>
      </c>
      <c r="T496" s="155">
        <v>0</v>
      </c>
      <c r="U496" s="155">
        <v>5628</v>
      </c>
      <c r="V496" s="112">
        <v>80322</v>
      </c>
      <c r="W496" s="156"/>
      <c r="X496" s="157">
        <v>0</v>
      </c>
      <c r="Y496" s="178">
        <v>0.09</v>
      </c>
      <c r="Z496" s="178">
        <v>3.5516061249249872E-2</v>
      </c>
      <c r="AA496" s="155">
        <v>0</v>
      </c>
      <c r="AB496" s="158"/>
      <c r="AC496" s="157">
        <v>0</v>
      </c>
      <c r="AD496" s="157">
        <v>0</v>
      </c>
      <c r="AE496" s="155">
        <v>0</v>
      </c>
      <c r="AF496" s="157">
        <v>0</v>
      </c>
      <c r="AG496" s="155">
        <v>0</v>
      </c>
      <c r="AH496" s="159"/>
    </row>
    <row r="497" spans="1:34" ht="12.6" customHeight="1" x14ac:dyDescent="0.25">
      <c r="A497" s="104">
        <v>478</v>
      </c>
      <c r="B497" s="102">
        <v>478352103</v>
      </c>
      <c r="C497" s="103" t="s">
        <v>528</v>
      </c>
      <c r="D497" s="104">
        <v>352</v>
      </c>
      <c r="E497" s="103" t="s">
        <v>384</v>
      </c>
      <c r="F497" s="104">
        <v>103</v>
      </c>
      <c r="G497" s="103" t="s">
        <v>135</v>
      </c>
      <c r="H497" s="179">
        <v>1</v>
      </c>
      <c r="I497" s="152"/>
      <c r="J497" s="153">
        <v>12311.715309719371</v>
      </c>
      <c r="K497" s="153">
        <v>48</v>
      </c>
      <c r="L497" s="153">
        <v>0</v>
      </c>
      <c r="M497" s="153">
        <v>937.65</v>
      </c>
      <c r="N497" s="153">
        <v>13297.365309719371</v>
      </c>
      <c r="O497" s="152"/>
      <c r="P497" s="157">
        <v>1</v>
      </c>
      <c r="Q497" s="157">
        <v>0</v>
      </c>
      <c r="R497" s="155">
        <v>12360</v>
      </c>
      <c r="S497" s="155">
        <v>0</v>
      </c>
      <c r="T497" s="155">
        <v>0</v>
      </c>
      <c r="U497" s="155">
        <v>938</v>
      </c>
      <c r="V497" s="112">
        <v>13298</v>
      </c>
      <c r="W497" s="156"/>
      <c r="X497" s="157">
        <v>0</v>
      </c>
      <c r="Y497" s="178">
        <v>0.09</v>
      </c>
      <c r="Z497" s="178">
        <v>9.8497614015234502E-3</v>
      </c>
      <c r="AA497" s="155">
        <v>0</v>
      </c>
      <c r="AB497" s="158"/>
      <c r="AC497" s="157">
        <v>0</v>
      </c>
      <c r="AD497" s="157">
        <v>0</v>
      </c>
      <c r="AE497" s="155">
        <v>0</v>
      </c>
      <c r="AF497" s="157">
        <v>0</v>
      </c>
      <c r="AG497" s="155">
        <v>0</v>
      </c>
      <c r="AH497" s="159"/>
    </row>
    <row r="498" spans="1:34" ht="12.6" customHeight="1" x14ac:dyDescent="0.25">
      <c r="A498" s="104">
        <v>478</v>
      </c>
      <c r="B498" s="102">
        <v>478352125</v>
      </c>
      <c r="C498" s="103" t="s">
        <v>528</v>
      </c>
      <c r="D498" s="104">
        <v>352</v>
      </c>
      <c r="E498" s="103" t="s">
        <v>384</v>
      </c>
      <c r="F498" s="104">
        <v>125</v>
      </c>
      <c r="G498" s="103" t="s">
        <v>157</v>
      </c>
      <c r="H498" s="179">
        <v>22</v>
      </c>
      <c r="I498" s="152"/>
      <c r="J498" s="153">
        <v>9954</v>
      </c>
      <c r="K498" s="153">
        <v>5797</v>
      </c>
      <c r="L498" s="153">
        <v>0</v>
      </c>
      <c r="M498" s="153">
        <v>937.65</v>
      </c>
      <c r="N498" s="153">
        <v>16688.650000000001</v>
      </c>
      <c r="O498" s="152"/>
      <c r="P498" s="157">
        <v>22</v>
      </c>
      <c r="Q498" s="157">
        <v>0</v>
      </c>
      <c r="R498" s="155">
        <v>346522</v>
      </c>
      <c r="S498" s="155">
        <v>0</v>
      </c>
      <c r="T498" s="155">
        <v>0</v>
      </c>
      <c r="U498" s="155">
        <v>20636</v>
      </c>
      <c r="V498" s="112">
        <v>367158</v>
      </c>
      <c r="W498" s="156"/>
      <c r="X498" s="157">
        <v>0</v>
      </c>
      <c r="Y498" s="178">
        <v>0.09</v>
      </c>
      <c r="Z498" s="178">
        <v>2.2245075538501646E-2</v>
      </c>
      <c r="AA498" s="155">
        <v>0</v>
      </c>
      <c r="AB498" s="158"/>
      <c r="AC498" s="157">
        <v>0</v>
      </c>
      <c r="AD498" s="157">
        <v>0</v>
      </c>
      <c r="AE498" s="155">
        <v>0</v>
      </c>
      <c r="AF498" s="157">
        <v>0</v>
      </c>
      <c r="AG498" s="155">
        <v>0</v>
      </c>
      <c r="AH498" s="159"/>
    </row>
    <row r="499" spans="1:34" ht="12.6" customHeight="1" x14ac:dyDescent="0.25">
      <c r="A499" s="104">
        <v>478</v>
      </c>
      <c r="B499" s="102">
        <v>478352141</v>
      </c>
      <c r="C499" s="103" t="s">
        <v>528</v>
      </c>
      <c r="D499" s="104">
        <v>352</v>
      </c>
      <c r="E499" s="103" t="s">
        <v>384</v>
      </c>
      <c r="F499" s="104">
        <v>141</v>
      </c>
      <c r="G499" s="103" t="s">
        <v>173</v>
      </c>
      <c r="H499" s="179">
        <v>4</v>
      </c>
      <c r="I499" s="152"/>
      <c r="J499" s="153">
        <v>11075.770233157029</v>
      </c>
      <c r="K499" s="153">
        <v>5349</v>
      </c>
      <c r="L499" s="153">
        <v>0</v>
      </c>
      <c r="M499" s="153">
        <v>937.65</v>
      </c>
      <c r="N499" s="153">
        <v>17362.42023315703</v>
      </c>
      <c r="O499" s="152"/>
      <c r="P499" s="157">
        <v>4</v>
      </c>
      <c r="Q499" s="157">
        <v>0</v>
      </c>
      <c r="R499" s="155">
        <v>65700</v>
      </c>
      <c r="S499" s="155">
        <v>0</v>
      </c>
      <c r="T499" s="155">
        <v>0</v>
      </c>
      <c r="U499" s="155">
        <v>3752</v>
      </c>
      <c r="V499" s="112">
        <v>69452</v>
      </c>
      <c r="W499" s="156"/>
      <c r="X499" s="157">
        <v>0</v>
      </c>
      <c r="Y499" s="178">
        <v>0.09</v>
      </c>
      <c r="Z499" s="178">
        <v>4.6640864590584315E-2</v>
      </c>
      <c r="AA499" s="155">
        <v>0</v>
      </c>
      <c r="AB499" s="158"/>
      <c r="AC499" s="157">
        <v>0</v>
      </c>
      <c r="AD499" s="157">
        <v>0</v>
      </c>
      <c r="AE499" s="155">
        <v>0</v>
      </c>
      <c r="AF499" s="157">
        <v>0</v>
      </c>
      <c r="AG499" s="155">
        <v>0</v>
      </c>
      <c r="AH499" s="159"/>
    </row>
    <row r="500" spans="1:34" ht="12.6" customHeight="1" x14ac:dyDescent="0.25">
      <c r="A500" s="104">
        <v>478</v>
      </c>
      <c r="B500" s="102">
        <v>478352153</v>
      </c>
      <c r="C500" s="103" t="s">
        <v>528</v>
      </c>
      <c r="D500" s="104">
        <v>352</v>
      </c>
      <c r="E500" s="103" t="s">
        <v>384</v>
      </c>
      <c r="F500" s="104">
        <v>153</v>
      </c>
      <c r="G500" s="103" t="s">
        <v>185</v>
      </c>
      <c r="H500" s="179">
        <v>47</v>
      </c>
      <c r="I500" s="152"/>
      <c r="J500" s="153">
        <v>10573</v>
      </c>
      <c r="K500" s="153">
        <v>82</v>
      </c>
      <c r="L500" s="153">
        <v>0</v>
      </c>
      <c r="M500" s="153">
        <v>937.65</v>
      </c>
      <c r="N500" s="153">
        <v>11592.65</v>
      </c>
      <c r="O500" s="152"/>
      <c r="P500" s="157">
        <v>47</v>
      </c>
      <c r="Q500" s="157">
        <v>0</v>
      </c>
      <c r="R500" s="155">
        <v>500785</v>
      </c>
      <c r="S500" s="155">
        <v>0</v>
      </c>
      <c r="T500" s="155">
        <v>0</v>
      </c>
      <c r="U500" s="155">
        <v>44086</v>
      </c>
      <c r="V500" s="112">
        <v>544871</v>
      </c>
      <c r="W500" s="156"/>
      <c r="X500" s="157">
        <v>0</v>
      </c>
      <c r="Y500" s="178">
        <v>0.09</v>
      </c>
      <c r="Z500" s="178">
        <v>1.2567088994511914E-2</v>
      </c>
      <c r="AA500" s="155">
        <v>0</v>
      </c>
      <c r="AB500" s="158"/>
      <c r="AC500" s="157">
        <v>0</v>
      </c>
      <c r="AD500" s="157">
        <v>0</v>
      </c>
      <c r="AE500" s="155">
        <v>0</v>
      </c>
      <c r="AF500" s="157">
        <v>0</v>
      </c>
      <c r="AG500" s="155">
        <v>0</v>
      </c>
      <c r="AH500" s="159"/>
    </row>
    <row r="501" spans="1:34" ht="12.6" customHeight="1" x14ac:dyDescent="0.25">
      <c r="A501" s="104">
        <v>478</v>
      </c>
      <c r="B501" s="102">
        <v>478352158</v>
      </c>
      <c r="C501" s="103" t="s">
        <v>528</v>
      </c>
      <c r="D501" s="104">
        <v>352</v>
      </c>
      <c r="E501" s="103" t="s">
        <v>384</v>
      </c>
      <c r="F501" s="104">
        <v>158</v>
      </c>
      <c r="G501" s="103" t="s">
        <v>190</v>
      </c>
      <c r="H501" s="179">
        <v>52</v>
      </c>
      <c r="I501" s="152"/>
      <c r="J501" s="153">
        <v>10314</v>
      </c>
      <c r="K501" s="153">
        <v>5239</v>
      </c>
      <c r="L501" s="153">
        <v>0</v>
      </c>
      <c r="M501" s="153">
        <v>937.65</v>
      </c>
      <c r="N501" s="153">
        <v>16490.650000000001</v>
      </c>
      <c r="O501" s="152"/>
      <c r="P501" s="157">
        <v>52</v>
      </c>
      <c r="Q501" s="157">
        <v>0</v>
      </c>
      <c r="R501" s="155">
        <v>808756</v>
      </c>
      <c r="S501" s="155">
        <v>0</v>
      </c>
      <c r="T501" s="155">
        <v>0</v>
      </c>
      <c r="U501" s="155">
        <v>48776</v>
      </c>
      <c r="V501" s="112">
        <v>857532</v>
      </c>
      <c r="W501" s="156"/>
      <c r="X501" s="157">
        <v>0</v>
      </c>
      <c r="Y501" s="178">
        <v>0.09</v>
      </c>
      <c r="Z501" s="178">
        <v>3.2085051243342405E-2</v>
      </c>
      <c r="AA501" s="155">
        <v>0</v>
      </c>
      <c r="AB501" s="158"/>
      <c r="AC501" s="157">
        <v>0</v>
      </c>
      <c r="AD501" s="157">
        <v>0</v>
      </c>
      <c r="AE501" s="155">
        <v>0</v>
      </c>
      <c r="AF501" s="157">
        <v>0</v>
      </c>
      <c r="AG501" s="155">
        <v>0</v>
      </c>
      <c r="AH501" s="159"/>
    </row>
    <row r="502" spans="1:34" ht="12.6" customHeight="1" x14ac:dyDescent="0.25">
      <c r="A502" s="104">
        <v>478</v>
      </c>
      <c r="B502" s="102">
        <v>478352162</v>
      </c>
      <c r="C502" s="103" t="s">
        <v>528</v>
      </c>
      <c r="D502" s="104">
        <v>352</v>
      </c>
      <c r="E502" s="103" t="s">
        <v>384</v>
      </c>
      <c r="F502" s="104">
        <v>162</v>
      </c>
      <c r="G502" s="103" t="s">
        <v>194</v>
      </c>
      <c r="H502" s="179">
        <v>12</v>
      </c>
      <c r="I502" s="152"/>
      <c r="J502" s="153">
        <v>10590</v>
      </c>
      <c r="K502" s="153">
        <v>2521</v>
      </c>
      <c r="L502" s="153">
        <v>0</v>
      </c>
      <c r="M502" s="153">
        <v>937.65</v>
      </c>
      <c r="N502" s="153">
        <v>14048.65</v>
      </c>
      <c r="O502" s="152"/>
      <c r="P502" s="157">
        <v>12</v>
      </c>
      <c r="Q502" s="157">
        <v>0</v>
      </c>
      <c r="R502" s="155">
        <v>157332</v>
      </c>
      <c r="S502" s="155">
        <v>0</v>
      </c>
      <c r="T502" s="155">
        <v>0</v>
      </c>
      <c r="U502" s="155">
        <v>11256</v>
      </c>
      <c r="V502" s="112">
        <v>168588</v>
      </c>
      <c r="W502" s="156"/>
      <c r="X502" s="157">
        <v>0</v>
      </c>
      <c r="Y502" s="178">
        <v>0.09</v>
      </c>
      <c r="Z502" s="178">
        <v>1.546429566264104E-2</v>
      </c>
      <c r="AA502" s="155">
        <v>0</v>
      </c>
      <c r="AB502" s="158"/>
      <c r="AC502" s="157">
        <v>0</v>
      </c>
      <c r="AD502" s="157">
        <v>0</v>
      </c>
      <c r="AE502" s="155">
        <v>0</v>
      </c>
      <c r="AF502" s="157">
        <v>0</v>
      </c>
      <c r="AG502" s="155">
        <v>0</v>
      </c>
      <c r="AH502" s="159"/>
    </row>
    <row r="503" spans="1:34" ht="12.6" customHeight="1" x14ac:dyDescent="0.25">
      <c r="A503" s="104">
        <v>478</v>
      </c>
      <c r="B503" s="102">
        <v>478352174</v>
      </c>
      <c r="C503" s="103" t="s">
        <v>528</v>
      </c>
      <c r="D503" s="104">
        <v>352</v>
      </c>
      <c r="E503" s="103" t="s">
        <v>384</v>
      </c>
      <c r="F503" s="104">
        <v>174</v>
      </c>
      <c r="G503" s="103" t="s">
        <v>206</v>
      </c>
      <c r="H503" s="179">
        <v>8</v>
      </c>
      <c r="I503" s="152"/>
      <c r="J503" s="153">
        <v>9779</v>
      </c>
      <c r="K503" s="153">
        <v>5068</v>
      </c>
      <c r="L503" s="153">
        <v>0</v>
      </c>
      <c r="M503" s="153">
        <v>937.65</v>
      </c>
      <c r="N503" s="153">
        <v>15784.65</v>
      </c>
      <c r="O503" s="152"/>
      <c r="P503" s="157">
        <v>8</v>
      </c>
      <c r="Q503" s="157">
        <v>0</v>
      </c>
      <c r="R503" s="155">
        <v>118776</v>
      </c>
      <c r="S503" s="155">
        <v>0</v>
      </c>
      <c r="T503" s="155">
        <v>0</v>
      </c>
      <c r="U503" s="155">
        <v>7504</v>
      </c>
      <c r="V503" s="112">
        <v>126280</v>
      </c>
      <c r="W503" s="156"/>
      <c r="X503" s="157">
        <v>0</v>
      </c>
      <c r="Y503" s="178">
        <v>0.09</v>
      </c>
      <c r="Z503" s="178">
        <v>4.1750463613684244E-2</v>
      </c>
      <c r="AA503" s="155">
        <v>0</v>
      </c>
      <c r="AB503" s="158"/>
      <c r="AC503" s="157">
        <v>0</v>
      </c>
      <c r="AD503" s="157">
        <v>0</v>
      </c>
      <c r="AE503" s="155">
        <v>0</v>
      </c>
      <c r="AF503" s="157">
        <v>0</v>
      </c>
      <c r="AG503" s="155">
        <v>0</v>
      </c>
      <c r="AH503" s="159"/>
    </row>
    <row r="504" spans="1:34" ht="12.6" customHeight="1" x14ac:dyDescent="0.25">
      <c r="A504" s="104">
        <v>478</v>
      </c>
      <c r="B504" s="102">
        <v>478352288</v>
      </c>
      <c r="C504" s="103" t="s">
        <v>528</v>
      </c>
      <c r="D504" s="104">
        <v>352</v>
      </c>
      <c r="E504" s="103" t="s">
        <v>384</v>
      </c>
      <c r="F504" s="104">
        <v>288</v>
      </c>
      <c r="G504" s="103" t="s">
        <v>320</v>
      </c>
      <c r="H504" s="179">
        <v>2</v>
      </c>
      <c r="I504" s="152"/>
      <c r="J504" s="153">
        <v>8795</v>
      </c>
      <c r="K504" s="153">
        <v>5966</v>
      </c>
      <c r="L504" s="153">
        <v>0</v>
      </c>
      <c r="M504" s="153">
        <v>937.65</v>
      </c>
      <c r="N504" s="153">
        <v>15698.65</v>
      </c>
      <c r="O504" s="152"/>
      <c r="P504" s="157">
        <v>2</v>
      </c>
      <c r="Q504" s="157">
        <v>0</v>
      </c>
      <c r="R504" s="155">
        <v>29522</v>
      </c>
      <c r="S504" s="155">
        <v>0</v>
      </c>
      <c r="T504" s="155">
        <v>0</v>
      </c>
      <c r="U504" s="155">
        <v>1876</v>
      </c>
      <c r="V504" s="112">
        <v>31398</v>
      </c>
      <c r="W504" s="156"/>
      <c r="X504" s="157">
        <v>0</v>
      </c>
      <c r="Y504" s="178">
        <v>0.09</v>
      </c>
      <c r="Z504" s="178">
        <v>2.382290642996888E-3</v>
      </c>
      <c r="AA504" s="155">
        <v>0</v>
      </c>
      <c r="AB504" s="158"/>
      <c r="AC504" s="157">
        <v>0</v>
      </c>
      <c r="AD504" s="157">
        <v>0</v>
      </c>
      <c r="AE504" s="155">
        <v>0</v>
      </c>
      <c r="AF504" s="157">
        <v>0</v>
      </c>
      <c r="AG504" s="155">
        <v>0</v>
      </c>
      <c r="AH504" s="159"/>
    </row>
    <row r="505" spans="1:34" ht="12.6" customHeight="1" x14ac:dyDescent="0.25">
      <c r="A505" s="104">
        <v>478</v>
      </c>
      <c r="B505" s="102">
        <v>478352322</v>
      </c>
      <c r="C505" s="103" t="s">
        <v>528</v>
      </c>
      <c r="D505" s="104">
        <v>352</v>
      </c>
      <c r="E505" s="103" t="s">
        <v>384</v>
      </c>
      <c r="F505" s="104">
        <v>322</v>
      </c>
      <c r="G505" s="103" t="s">
        <v>354</v>
      </c>
      <c r="H505" s="179">
        <v>1</v>
      </c>
      <c r="I505" s="152"/>
      <c r="J505" s="153">
        <v>11150.054424775108</v>
      </c>
      <c r="K505" s="153">
        <v>5686</v>
      </c>
      <c r="L505" s="153">
        <v>0</v>
      </c>
      <c r="M505" s="153">
        <v>937.65</v>
      </c>
      <c r="N505" s="153">
        <v>17773.704424775111</v>
      </c>
      <c r="O505" s="152"/>
      <c r="P505" s="157">
        <v>1</v>
      </c>
      <c r="Q505" s="157">
        <v>0</v>
      </c>
      <c r="R505" s="155">
        <v>16836</v>
      </c>
      <c r="S505" s="155">
        <v>0</v>
      </c>
      <c r="T505" s="155">
        <v>0</v>
      </c>
      <c r="U505" s="155">
        <v>938</v>
      </c>
      <c r="V505" s="112">
        <v>17774</v>
      </c>
      <c r="W505" s="156"/>
      <c r="X505" s="157">
        <v>0</v>
      </c>
      <c r="Y505" s="178">
        <v>0.09</v>
      </c>
      <c r="Z505" s="178">
        <v>1.0529575409290599E-2</v>
      </c>
      <c r="AA505" s="155">
        <v>0</v>
      </c>
      <c r="AB505" s="158"/>
      <c r="AC505" s="157">
        <v>0</v>
      </c>
      <c r="AD505" s="157">
        <v>0</v>
      </c>
      <c r="AE505" s="155">
        <v>0</v>
      </c>
      <c r="AF505" s="157">
        <v>0</v>
      </c>
      <c r="AG505" s="155">
        <v>0</v>
      </c>
      <c r="AH505" s="159"/>
    </row>
    <row r="506" spans="1:34" ht="12.6" customHeight="1" x14ac:dyDescent="0.25">
      <c r="A506" s="104">
        <v>478</v>
      </c>
      <c r="B506" s="102">
        <v>478352326</v>
      </c>
      <c r="C506" s="103" t="s">
        <v>528</v>
      </c>
      <c r="D506" s="104">
        <v>352</v>
      </c>
      <c r="E506" s="103" t="s">
        <v>384</v>
      </c>
      <c r="F506" s="104">
        <v>326</v>
      </c>
      <c r="G506" s="103" t="s">
        <v>358</v>
      </c>
      <c r="H506" s="179">
        <v>5</v>
      </c>
      <c r="I506" s="152"/>
      <c r="J506" s="153">
        <v>9858</v>
      </c>
      <c r="K506" s="153">
        <v>3364</v>
      </c>
      <c r="L506" s="153">
        <v>0</v>
      </c>
      <c r="M506" s="153">
        <v>937.65</v>
      </c>
      <c r="N506" s="153">
        <v>14159.65</v>
      </c>
      <c r="O506" s="152"/>
      <c r="P506" s="157">
        <v>5</v>
      </c>
      <c r="Q506" s="157">
        <v>0</v>
      </c>
      <c r="R506" s="155">
        <v>66110</v>
      </c>
      <c r="S506" s="155">
        <v>0</v>
      </c>
      <c r="T506" s="155">
        <v>0</v>
      </c>
      <c r="U506" s="155">
        <v>4690</v>
      </c>
      <c r="V506" s="112">
        <v>70800</v>
      </c>
      <c r="W506" s="156"/>
      <c r="X506" s="157">
        <v>0</v>
      </c>
      <c r="Y506" s="178">
        <v>0.09</v>
      </c>
      <c r="Z506" s="178">
        <v>2.6965094419255358E-3</v>
      </c>
      <c r="AA506" s="155">
        <v>0</v>
      </c>
      <c r="AB506" s="158"/>
      <c r="AC506" s="157">
        <v>0</v>
      </c>
      <c r="AD506" s="157">
        <v>0</v>
      </c>
      <c r="AE506" s="155">
        <v>0</v>
      </c>
      <c r="AF506" s="157">
        <v>0</v>
      </c>
      <c r="AG506" s="155">
        <v>0</v>
      </c>
      <c r="AH506" s="159"/>
    </row>
    <row r="507" spans="1:34" ht="12.6" customHeight="1" x14ac:dyDescent="0.25">
      <c r="A507" s="104">
        <v>478</v>
      </c>
      <c r="B507" s="102">
        <v>478352348</v>
      </c>
      <c r="C507" s="103" t="s">
        <v>528</v>
      </c>
      <c r="D507" s="104">
        <v>352</v>
      </c>
      <c r="E507" s="103" t="s">
        <v>384</v>
      </c>
      <c r="F507" s="104">
        <v>348</v>
      </c>
      <c r="G507" s="103" t="s">
        <v>380</v>
      </c>
      <c r="H507" s="179">
        <v>10</v>
      </c>
      <c r="I507" s="152"/>
      <c r="J507" s="153">
        <v>10951</v>
      </c>
      <c r="K507" s="153">
        <v>0</v>
      </c>
      <c r="L507" s="153">
        <v>0</v>
      </c>
      <c r="M507" s="153">
        <v>937.65</v>
      </c>
      <c r="N507" s="153">
        <v>11888.65</v>
      </c>
      <c r="O507" s="152"/>
      <c r="P507" s="157">
        <v>10</v>
      </c>
      <c r="Q507" s="157">
        <v>0</v>
      </c>
      <c r="R507" s="155">
        <v>109510</v>
      </c>
      <c r="S507" s="155">
        <v>0</v>
      </c>
      <c r="T507" s="155">
        <v>0</v>
      </c>
      <c r="U507" s="155">
        <v>9380</v>
      </c>
      <c r="V507" s="112">
        <v>118890</v>
      </c>
      <c r="W507" s="156"/>
      <c r="X507" s="157">
        <v>0</v>
      </c>
      <c r="Y507" s="178">
        <v>0.09</v>
      </c>
      <c r="Z507" s="178">
        <v>6.3810328815370881E-2</v>
      </c>
      <c r="AA507" s="155">
        <v>0</v>
      </c>
      <c r="AB507" s="158"/>
      <c r="AC507" s="157">
        <v>0</v>
      </c>
      <c r="AD507" s="157">
        <v>0</v>
      </c>
      <c r="AE507" s="155">
        <v>0</v>
      </c>
      <c r="AF507" s="157">
        <v>0</v>
      </c>
      <c r="AG507" s="155">
        <v>0</v>
      </c>
      <c r="AH507" s="159"/>
    </row>
    <row r="508" spans="1:34" ht="12.6" customHeight="1" x14ac:dyDescent="0.25">
      <c r="A508" s="104">
        <v>478</v>
      </c>
      <c r="B508" s="102">
        <v>478352352</v>
      </c>
      <c r="C508" s="103" t="s">
        <v>528</v>
      </c>
      <c r="D508" s="104">
        <v>352</v>
      </c>
      <c r="E508" s="103" t="s">
        <v>384</v>
      </c>
      <c r="F508" s="104">
        <v>352</v>
      </c>
      <c r="G508" s="103" t="s">
        <v>384</v>
      </c>
      <c r="H508" s="179">
        <v>7</v>
      </c>
      <c r="I508" s="152"/>
      <c r="J508" s="153">
        <v>10219</v>
      </c>
      <c r="K508" s="153">
        <v>5952</v>
      </c>
      <c r="L508" s="153">
        <v>0</v>
      </c>
      <c r="M508" s="153">
        <v>937.65</v>
      </c>
      <c r="N508" s="153">
        <v>17108.650000000001</v>
      </c>
      <c r="O508" s="152"/>
      <c r="P508" s="157">
        <v>7</v>
      </c>
      <c r="Q508" s="157">
        <v>0</v>
      </c>
      <c r="R508" s="155">
        <v>113197</v>
      </c>
      <c r="S508" s="155">
        <v>0</v>
      </c>
      <c r="T508" s="155">
        <v>0</v>
      </c>
      <c r="U508" s="155">
        <v>6566</v>
      </c>
      <c r="V508" s="112">
        <v>119763</v>
      </c>
      <c r="W508" s="156"/>
      <c r="X508" s="157">
        <v>0</v>
      </c>
      <c r="Y508" s="178">
        <v>0.09</v>
      </c>
      <c r="Z508" s="178">
        <v>1.1319699999999999E-2</v>
      </c>
      <c r="AA508" s="155">
        <v>0</v>
      </c>
      <c r="AB508" s="158"/>
      <c r="AC508" s="157">
        <v>0</v>
      </c>
      <c r="AD508" s="157">
        <v>0</v>
      </c>
      <c r="AE508" s="155">
        <v>0</v>
      </c>
      <c r="AF508" s="157">
        <v>0</v>
      </c>
      <c r="AG508" s="155">
        <v>0</v>
      </c>
      <c r="AH508" s="159"/>
    </row>
    <row r="509" spans="1:34" ht="12.6" customHeight="1" x14ac:dyDescent="0.25">
      <c r="A509" s="104">
        <v>478</v>
      </c>
      <c r="B509" s="102">
        <v>478352600</v>
      </c>
      <c r="C509" s="103" t="s">
        <v>528</v>
      </c>
      <c r="D509" s="104">
        <v>352</v>
      </c>
      <c r="E509" s="103" t="s">
        <v>384</v>
      </c>
      <c r="F509" s="104">
        <v>600</v>
      </c>
      <c r="G509" s="103" t="s">
        <v>386</v>
      </c>
      <c r="H509" s="179">
        <v>26</v>
      </c>
      <c r="I509" s="152"/>
      <c r="J509" s="153">
        <v>10238</v>
      </c>
      <c r="K509" s="153">
        <v>3891</v>
      </c>
      <c r="L509" s="153">
        <v>0</v>
      </c>
      <c r="M509" s="153">
        <v>937.65</v>
      </c>
      <c r="N509" s="153">
        <v>15066.65</v>
      </c>
      <c r="O509" s="152"/>
      <c r="P509" s="157">
        <v>26</v>
      </c>
      <c r="Q509" s="157">
        <v>0</v>
      </c>
      <c r="R509" s="155">
        <v>367354</v>
      </c>
      <c r="S509" s="155">
        <v>0</v>
      </c>
      <c r="T509" s="155">
        <v>0</v>
      </c>
      <c r="U509" s="155">
        <v>24388</v>
      </c>
      <c r="V509" s="112">
        <v>391742</v>
      </c>
      <c r="W509" s="156"/>
      <c r="X509" s="157">
        <v>0</v>
      </c>
      <c r="Y509" s="178">
        <v>0.09</v>
      </c>
      <c r="Z509" s="178">
        <v>4.5288712801047227E-3</v>
      </c>
      <c r="AA509" s="155">
        <v>0</v>
      </c>
      <c r="AB509" s="158"/>
      <c r="AC509" s="157">
        <v>0</v>
      </c>
      <c r="AD509" s="157">
        <v>0</v>
      </c>
      <c r="AE509" s="155">
        <v>0</v>
      </c>
      <c r="AF509" s="157">
        <v>0</v>
      </c>
      <c r="AG509" s="155">
        <v>0</v>
      </c>
      <c r="AH509" s="159"/>
    </row>
    <row r="510" spans="1:34" ht="12.6" customHeight="1" x14ac:dyDescent="0.25">
      <c r="A510" s="104">
        <v>478</v>
      </c>
      <c r="B510" s="102">
        <v>478352610</v>
      </c>
      <c r="C510" s="103" t="s">
        <v>528</v>
      </c>
      <c r="D510" s="104">
        <v>352</v>
      </c>
      <c r="E510" s="103" t="s">
        <v>384</v>
      </c>
      <c r="F510" s="104">
        <v>610</v>
      </c>
      <c r="G510" s="103" t="s">
        <v>389</v>
      </c>
      <c r="H510" s="179">
        <v>9</v>
      </c>
      <c r="I510" s="152"/>
      <c r="J510" s="153">
        <v>9858</v>
      </c>
      <c r="K510" s="153">
        <v>1856</v>
      </c>
      <c r="L510" s="153">
        <v>0</v>
      </c>
      <c r="M510" s="153">
        <v>937.65</v>
      </c>
      <c r="N510" s="153">
        <v>12651.65</v>
      </c>
      <c r="O510" s="152"/>
      <c r="P510" s="157">
        <v>9</v>
      </c>
      <c r="Q510" s="157">
        <v>0</v>
      </c>
      <c r="R510" s="155">
        <v>105426</v>
      </c>
      <c r="S510" s="155">
        <v>0</v>
      </c>
      <c r="T510" s="155">
        <v>0</v>
      </c>
      <c r="U510" s="155">
        <v>8442</v>
      </c>
      <c r="V510" s="112">
        <v>113868</v>
      </c>
      <c r="W510" s="156"/>
      <c r="X510" s="157">
        <v>0</v>
      </c>
      <c r="Y510" s="178">
        <v>0.09</v>
      </c>
      <c r="Z510" s="178">
        <v>7.8907689935199463E-3</v>
      </c>
      <c r="AA510" s="155">
        <v>0</v>
      </c>
      <c r="AB510" s="158"/>
      <c r="AC510" s="157">
        <v>0</v>
      </c>
      <c r="AD510" s="157">
        <v>0</v>
      </c>
      <c r="AE510" s="155">
        <v>0</v>
      </c>
      <c r="AF510" s="157">
        <v>0</v>
      </c>
      <c r="AG510" s="155">
        <v>0</v>
      </c>
      <c r="AH510" s="159"/>
    </row>
    <row r="511" spans="1:34" ht="12.6" customHeight="1" x14ac:dyDescent="0.25">
      <c r="A511" s="104">
        <v>478</v>
      </c>
      <c r="B511" s="102">
        <v>478352616</v>
      </c>
      <c r="C511" s="103" t="s">
        <v>528</v>
      </c>
      <c r="D511" s="104">
        <v>352</v>
      </c>
      <c r="E511" s="103" t="s">
        <v>384</v>
      </c>
      <c r="F511" s="104">
        <v>616</v>
      </c>
      <c r="G511" s="103" t="s">
        <v>391</v>
      </c>
      <c r="H511" s="179">
        <v>64</v>
      </c>
      <c r="I511" s="152"/>
      <c r="J511" s="153">
        <v>10396</v>
      </c>
      <c r="K511" s="153">
        <v>3158</v>
      </c>
      <c r="L511" s="153">
        <v>0</v>
      </c>
      <c r="M511" s="153">
        <v>937.65</v>
      </c>
      <c r="N511" s="153">
        <v>14491.65</v>
      </c>
      <c r="O511" s="152"/>
      <c r="P511" s="157">
        <v>64</v>
      </c>
      <c r="Q511" s="157">
        <v>0</v>
      </c>
      <c r="R511" s="155">
        <v>867456</v>
      </c>
      <c r="S511" s="155">
        <v>0</v>
      </c>
      <c r="T511" s="155">
        <v>0</v>
      </c>
      <c r="U511" s="155">
        <v>60032</v>
      </c>
      <c r="V511" s="112">
        <v>927488</v>
      </c>
      <c r="W511" s="156"/>
      <c r="X511" s="157">
        <v>0</v>
      </c>
      <c r="Y511" s="178">
        <v>0.09</v>
      </c>
      <c r="Z511" s="178">
        <v>3.5296280230656278E-2</v>
      </c>
      <c r="AA511" s="155">
        <v>0</v>
      </c>
      <c r="AB511" s="158"/>
      <c r="AC511" s="157">
        <v>0</v>
      </c>
      <c r="AD511" s="157">
        <v>0</v>
      </c>
      <c r="AE511" s="155">
        <v>0</v>
      </c>
      <c r="AF511" s="157">
        <v>0</v>
      </c>
      <c r="AG511" s="155">
        <v>0</v>
      </c>
      <c r="AH511" s="159"/>
    </row>
    <row r="512" spans="1:34" ht="12.6" customHeight="1" x14ac:dyDescent="0.25">
      <c r="A512" s="104">
        <v>478</v>
      </c>
      <c r="B512" s="102">
        <v>478352620</v>
      </c>
      <c r="C512" s="103" t="s">
        <v>528</v>
      </c>
      <c r="D512" s="104">
        <v>352</v>
      </c>
      <c r="E512" s="103" t="s">
        <v>384</v>
      </c>
      <c r="F512" s="104">
        <v>620</v>
      </c>
      <c r="G512" s="103" t="s">
        <v>393</v>
      </c>
      <c r="H512" s="179">
        <v>2</v>
      </c>
      <c r="I512" s="152"/>
      <c r="J512" s="153">
        <v>9681</v>
      </c>
      <c r="K512" s="153">
        <v>5123</v>
      </c>
      <c r="L512" s="153">
        <v>0</v>
      </c>
      <c r="M512" s="153">
        <v>937.65</v>
      </c>
      <c r="N512" s="153">
        <v>15741.65</v>
      </c>
      <c r="O512" s="152"/>
      <c r="P512" s="157">
        <v>2</v>
      </c>
      <c r="Q512" s="157">
        <v>0</v>
      </c>
      <c r="R512" s="155">
        <v>29608</v>
      </c>
      <c r="S512" s="155">
        <v>0</v>
      </c>
      <c r="T512" s="155">
        <v>0</v>
      </c>
      <c r="U512" s="155">
        <v>1876</v>
      </c>
      <c r="V512" s="112">
        <v>31484</v>
      </c>
      <c r="W512" s="156"/>
      <c r="X512" s="157">
        <v>0</v>
      </c>
      <c r="Y512" s="178">
        <v>0.09</v>
      </c>
      <c r="Z512" s="178">
        <v>1.2523871473080735E-2</v>
      </c>
      <c r="AA512" s="155">
        <v>0</v>
      </c>
      <c r="AB512" s="158"/>
      <c r="AC512" s="157">
        <v>0</v>
      </c>
      <c r="AD512" s="157">
        <v>0</v>
      </c>
      <c r="AE512" s="155">
        <v>0</v>
      </c>
      <c r="AF512" s="157">
        <v>0</v>
      </c>
      <c r="AG512" s="155">
        <v>0</v>
      </c>
      <c r="AH512" s="159"/>
    </row>
    <row r="513" spans="1:34" ht="12.6" customHeight="1" x14ac:dyDescent="0.25">
      <c r="A513" s="104">
        <v>478</v>
      </c>
      <c r="B513" s="102">
        <v>478352640</v>
      </c>
      <c r="C513" s="103" t="s">
        <v>528</v>
      </c>
      <c r="D513" s="104">
        <v>352</v>
      </c>
      <c r="E513" s="103" t="s">
        <v>384</v>
      </c>
      <c r="F513" s="104">
        <v>640</v>
      </c>
      <c r="G513" s="103" t="s">
        <v>398</v>
      </c>
      <c r="H513" s="179">
        <v>3</v>
      </c>
      <c r="I513" s="152"/>
      <c r="J513" s="153">
        <v>10567</v>
      </c>
      <c r="K513" s="153">
        <v>7671</v>
      </c>
      <c r="L513" s="153">
        <v>0</v>
      </c>
      <c r="M513" s="153">
        <v>937.65</v>
      </c>
      <c r="N513" s="153">
        <v>19175.650000000001</v>
      </c>
      <c r="O513" s="152"/>
      <c r="P513" s="157">
        <v>3</v>
      </c>
      <c r="Q513" s="157">
        <v>0</v>
      </c>
      <c r="R513" s="155">
        <v>54714</v>
      </c>
      <c r="S513" s="155">
        <v>0</v>
      </c>
      <c r="T513" s="155">
        <v>0</v>
      </c>
      <c r="U513" s="155">
        <v>2814</v>
      </c>
      <c r="V513" s="112">
        <v>57528</v>
      </c>
      <c r="W513" s="156"/>
      <c r="X513" s="157">
        <v>0</v>
      </c>
      <c r="Y513" s="178">
        <v>0.09</v>
      </c>
      <c r="Z513" s="178">
        <v>1.9789067077537379E-3</v>
      </c>
      <c r="AA513" s="155">
        <v>0</v>
      </c>
      <c r="AB513" s="158"/>
      <c r="AC513" s="157">
        <v>0</v>
      </c>
      <c r="AD513" s="157">
        <v>0</v>
      </c>
      <c r="AE513" s="155">
        <v>0</v>
      </c>
      <c r="AF513" s="157">
        <v>0</v>
      </c>
      <c r="AG513" s="155">
        <v>0</v>
      </c>
      <c r="AH513" s="159"/>
    </row>
    <row r="514" spans="1:34" ht="12.6" customHeight="1" x14ac:dyDescent="0.25">
      <c r="A514" s="104">
        <v>478</v>
      </c>
      <c r="B514" s="102">
        <v>478352673</v>
      </c>
      <c r="C514" s="103" t="s">
        <v>528</v>
      </c>
      <c r="D514" s="104">
        <v>352</v>
      </c>
      <c r="E514" s="103" t="s">
        <v>384</v>
      </c>
      <c r="F514" s="104">
        <v>673</v>
      </c>
      <c r="G514" s="103" t="s">
        <v>408</v>
      </c>
      <c r="H514" s="179">
        <v>26</v>
      </c>
      <c r="I514" s="152"/>
      <c r="J514" s="153">
        <v>9767</v>
      </c>
      <c r="K514" s="153">
        <v>5164</v>
      </c>
      <c r="L514" s="153">
        <v>0</v>
      </c>
      <c r="M514" s="153">
        <v>937.65</v>
      </c>
      <c r="N514" s="153">
        <v>15868.65</v>
      </c>
      <c r="O514" s="152"/>
      <c r="P514" s="157">
        <v>26</v>
      </c>
      <c r="Q514" s="157">
        <v>0</v>
      </c>
      <c r="R514" s="155">
        <v>388206</v>
      </c>
      <c r="S514" s="155">
        <v>0</v>
      </c>
      <c r="T514" s="155">
        <v>0</v>
      </c>
      <c r="U514" s="155">
        <v>24388</v>
      </c>
      <c r="V514" s="112">
        <v>412594</v>
      </c>
      <c r="W514" s="156"/>
      <c r="X514" s="157">
        <v>0</v>
      </c>
      <c r="Y514" s="178">
        <v>0.09</v>
      </c>
      <c r="Z514" s="178">
        <v>1.7714960398958771E-2</v>
      </c>
      <c r="AA514" s="155">
        <v>0</v>
      </c>
      <c r="AB514" s="158"/>
      <c r="AC514" s="157">
        <v>0</v>
      </c>
      <c r="AD514" s="157">
        <v>0</v>
      </c>
      <c r="AE514" s="155">
        <v>0</v>
      </c>
      <c r="AF514" s="157">
        <v>0</v>
      </c>
      <c r="AG514" s="155">
        <v>0</v>
      </c>
      <c r="AH514" s="159"/>
    </row>
    <row r="515" spans="1:34" ht="12.6" customHeight="1" x14ac:dyDescent="0.25">
      <c r="A515" s="104">
        <v>478</v>
      </c>
      <c r="B515" s="102">
        <v>478352695</v>
      </c>
      <c r="C515" s="103" t="s">
        <v>528</v>
      </c>
      <c r="D515" s="104">
        <v>352</v>
      </c>
      <c r="E515" s="103" t="s">
        <v>384</v>
      </c>
      <c r="F515" s="104">
        <v>695</v>
      </c>
      <c r="G515" s="103" t="s">
        <v>415</v>
      </c>
      <c r="H515" s="179">
        <v>2</v>
      </c>
      <c r="I515" s="152"/>
      <c r="J515" s="153">
        <v>10567</v>
      </c>
      <c r="K515" s="153">
        <v>6519</v>
      </c>
      <c r="L515" s="153">
        <v>0</v>
      </c>
      <c r="M515" s="153">
        <v>937.65</v>
      </c>
      <c r="N515" s="153">
        <v>18023.650000000001</v>
      </c>
      <c r="O515" s="152"/>
      <c r="P515" s="157">
        <v>2</v>
      </c>
      <c r="Q515" s="157">
        <v>0</v>
      </c>
      <c r="R515" s="155">
        <v>34172</v>
      </c>
      <c r="S515" s="155">
        <v>0</v>
      </c>
      <c r="T515" s="155">
        <v>0</v>
      </c>
      <c r="U515" s="155">
        <v>1876</v>
      </c>
      <c r="V515" s="112">
        <v>36048</v>
      </c>
      <c r="W515" s="156"/>
      <c r="X515" s="157">
        <v>0</v>
      </c>
      <c r="Y515" s="178">
        <v>0.09</v>
      </c>
      <c r="Z515" s="178">
        <v>2.2412621562297899E-3</v>
      </c>
      <c r="AA515" s="155">
        <v>0</v>
      </c>
      <c r="AB515" s="158"/>
      <c r="AC515" s="157">
        <v>0</v>
      </c>
      <c r="AD515" s="157">
        <v>0</v>
      </c>
      <c r="AE515" s="155">
        <v>0</v>
      </c>
      <c r="AF515" s="157">
        <v>0</v>
      </c>
      <c r="AG515" s="155">
        <v>0</v>
      </c>
      <c r="AH515" s="159"/>
    </row>
    <row r="516" spans="1:34" ht="12.6" customHeight="1" x14ac:dyDescent="0.25">
      <c r="A516" s="104">
        <v>478</v>
      </c>
      <c r="B516" s="102">
        <v>478352720</v>
      </c>
      <c r="C516" s="103" t="s">
        <v>528</v>
      </c>
      <c r="D516" s="104">
        <v>352</v>
      </c>
      <c r="E516" s="103" t="s">
        <v>384</v>
      </c>
      <c r="F516" s="104">
        <v>720</v>
      </c>
      <c r="G516" s="103" t="s">
        <v>423</v>
      </c>
      <c r="H516" s="179">
        <v>1</v>
      </c>
      <c r="I516" s="152"/>
      <c r="J516" s="153">
        <v>9858</v>
      </c>
      <c r="K516" s="153">
        <v>2061</v>
      </c>
      <c r="L516" s="153">
        <v>0</v>
      </c>
      <c r="M516" s="153">
        <v>937.65</v>
      </c>
      <c r="N516" s="153">
        <v>12856.65</v>
      </c>
      <c r="O516" s="152"/>
      <c r="P516" s="157">
        <v>1</v>
      </c>
      <c r="Q516" s="157">
        <v>0</v>
      </c>
      <c r="R516" s="155">
        <v>11919</v>
      </c>
      <c r="S516" s="155">
        <v>0</v>
      </c>
      <c r="T516" s="155">
        <v>0</v>
      </c>
      <c r="U516" s="155">
        <v>938</v>
      </c>
      <c r="V516" s="112">
        <v>12857</v>
      </c>
      <c r="W516" s="156"/>
      <c r="X516" s="157">
        <v>0</v>
      </c>
      <c r="Y516" s="178">
        <v>0.09</v>
      </c>
      <c r="Z516" s="178">
        <v>5.9733352974532406E-3</v>
      </c>
      <c r="AA516" s="155">
        <v>0</v>
      </c>
      <c r="AB516" s="158"/>
      <c r="AC516" s="157">
        <v>0</v>
      </c>
      <c r="AD516" s="157">
        <v>0</v>
      </c>
      <c r="AE516" s="155">
        <v>0</v>
      </c>
      <c r="AF516" s="157">
        <v>0</v>
      </c>
      <c r="AG516" s="155">
        <v>0</v>
      </c>
      <c r="AH516" s="159"/>
    </row>
    <row r="517" spans="1:34" ht="12.6" customHeight="1" x14ac:dyDescent="0.25">
      <c r="A517" s="104">
        <v>478</v>
      </c>
      <c r="B517" s="102">
        <v>478352725</v>
      </c>
      <c r="C517" s="103" t="s">
        <v>528</v>
      </c>
      <c r="D517" s="104">
        <v>352</v>
      </c>
      <c r="E517" s="103" t="s">
        <v>384</v>
      </c>
      <c r="F517" s="104">
        <v>725</v>
      </c>
      <c r="G517" s="103" t="s">
        <v>424</v>
      </c>
      <c r="H517" s="179">
        <v>22</v>
      </c>
      <c r="I517" s="152"/>
      <c r="J517" s="153">
        <v>10639</v>
      </c>
      <c r="K517" s="153">
        <v>3407</v>
      </c>
      <c r="L517" s="153">
        <v>0</v>
      </c>
      <c r="M517" s="153">
        <v>937.65</v>
      </c>
      <c r="N517" s="153">
        <v>14983.65</v>
      </c>
      <c r="O517" s="152"/>
      <c r="P517" s="157">
        <v>22</v>
      </c>
      <c r="Q517" s="157">
        <v>0</v>
      </c>
      <c r="R517" s="155">
        <v>309012</v>
      </c>
      <c r="S517" s="155">
        <v>0</v>
      </c>
      <c r="T517" s="155">
        <v>0</v>
      </c>
      <c r="U517" s="155">
        <v>20636</v>
      </c>
      <c r="V517" s="112">
        <v>329648</v>
      </c>
      <c r="W517" s="156"/>
      <c r="X517" s="157">
        <v>0</v>
      </c>
      <c r="Y517" s="178">
        <v>0.09</v>
      </c>
      <c r="Z517" s="178">
        <v>1.0660418112388728E-2</v>
      </c>
      <c r="AA517" s="155">
        <v>0</v>
      </c>
      <c r="AB517" s="158"/>
      <c r="AC517" s="157">
        <v>0</v>
      </c>
      <c r="AD517" s="157">
        <v>0</v>
      </c>
      <c r="AE517" s="155">
        <v>0</v>
      </c>
      <c r="AF517" s="157">
        <v>0</v>
      </c>
      <c r="AG517" s="155">
        <v>0</v>
      </c>
      <c r="AH517" s="159"/>
    </row>
    <row r="518" spans="1:34" ht="12.6" customHeight="1" x14ac:dyDescent="0.25">
      <c r="A518" s="104">
        <v>478</v>
      </c>
      <c r="B518" s="102">
        <v>478352730</v>
      </c>
      <c r="C518" s="103" t="s">
        <v>528</v>
      </c>
      <c r="D518" s="104">
        <v>352</v>
      </c>
      <c r="E518" s="103" t="s">
        <v>384</v>
      </c>
      <c r="F518" s="104">
        <v>730</v>
      </c>
      <c r="G518" s="103" t="s">
        <v>426</v>
      </c>
      <c r="H518" s="179">
        <v>1</v>
      </c>
      <c r="I518" s="152"/>
      <c r="J518" s="153">
        <v>10567</v>
      </c>
      <c r="K518" s="153">
        <v>3284</v>
      </c>
      <c r="L518" s="153">
        <v>0</v>
      </c>
      <c r="M518" s="153">
        <v>937.65</v>
      </c>
      <c r="N518" s="153">
        <v>14788.65</v>
      </c>
      <c r="O518" s="152"/>
      <c r="P518" s="157">
        <v>1</v>
      </c>
      <c r="Q518" s="157">
        <v>0</v>
      </c>
      <c r="R518" s="155">
        <v>13851</v>
      </c>
      <c r="S518" s="155">
        <v>0</v>
      </c>
      <c r="T518" s="155">
        <v>0</v>
      </c>
      <c r="U518" s="155">
        <v>938</v>
      </c>
      <c r="V518" s="112">
        <v>14789</v>
      </c>
      <c r="W518" s="156"/>
      <c r="X518" s="157">
        <v>0</v>
      </c>
      <c r="Y518" s="178">
        <v>0.09</v>
      </c>
      <c r="Z518" s="178">
        <v>5.9021621592179382E-3</v>
      </c>
      <c r="AA518" s="155">
        <v>0</v>
      </c>
      <c r="AB518" s="158"/>
      <c r="AC518" s="157">
        <v>0</v>
      </c>
      <c r="AD518" s="157">
        <v>0</v>
      </c>
      <c r="AE518" s="155">
        <v>0</v>
      </c>
      <c r="AF518" s="157">
        <v>0</v>
      </c>
      <c r="AG518" s="155">
        <v>0</v>
      </c>
      <c r="AH518" s="159"/>
    </row>
    <row r="519" spans="1:34" ht="12.6" customHeight="1" x14ac:dyDescent="0.25">
      <c r="A519" s="104">
        <v>478</v>
      </c>
      <c r="B519" s="102">
        <v>478352735</v>
      </c>
      <c r="C519" s="103" t="s">
        <v>528</v>
      </c>
      <c r="D519" s="104">
        <v>352</v>
      </c>
      <c r="E519" s="103" t="s">
        <v>384</v>
      </c>
      <c r="F519" s="104">
        <v>735</v>
      </c>
      <c r="G519" s="103" t="s">
        <v>427</v>
      </c>
      <c r="H519" s="179">
        <v>33</v>
      </c>
      <c r="I519" s="152"/>
      <c r="J519" s="153">
        <v>10203</v>
      </c>
      <c r="K519" s="153">
        <v>3981</v>
      </c>
      <c r="L519" s="153">
        <v>0</v>
      </c>
      <c r="M519" s="153">
        <v>937.65</v>
      </c>
      <c r="N519" s="153">
        <v>15121.65</v>
      </c>
      <c r="O519" s="152"/>
      <c r="P519" s="157">
        <v>33</v>
      </c>
      <c r="Q519" s="157">
        <v>0</v>
      </c>
      <c r="R519" s="155">
        <v>468072</v>
      </c>
      <c r="S519" s="155">
        <v>0</v>
      </c>
      <c r="T519" s="155">
        <v>0</v>
      </c>
      <c r="U519" s="155">
        <v>30954</v>
      </c>
      <c r="V519" s="112">
        <v>499026</v>
      </c>
      <c r="W519" s="156"/>
      <c r="X519" s="157">
        <v>0</v>
      </c>
      <c r="Y519" s="178">
        <v>0.09</v>
      </c>
      <c r="Z519" s="178">
        <v>1.6672205894791514E-2</v>
      </c>
      <c r="AA519" s="155">
        <v>0</v>
      </c>
      <c r="AB519" s="158"/>
      <c r="AC519" s="157">
        <v>0</v>
      </c>
      <c r="AD519" s="157">
        <v>0</v>
      </c>
      <c r="AE519" s="155">
        <v>0</v>
      </c>
      <c r="AF519" s="157">
        <v>0</v>
      </c>
      <c r="AG519" s="155">
        <v>0</v>
      </c>
      <c r="AH519" s="159"/>
    </row>
    <row r="520" spans="1:34" ht="12.6" customHeight="1" x14ac:dyDescent="0.25">
      <c r="A520" s="104">
        <v>478</v>
      </c>
      <c r="B520" s="102">
        <v>478352753</v>
      </c>
      <c r="C520" s="103" t="s">
        <v>528</v>
      </c>
      <c r="D520" s="104">
        <v>352</v>
      </c>
      <c r="E520" s="103" t="s">
        <v>384</v>
      </c>
      <c r="F520" s="104">
        <v>753</v>
      </c>
      <c r="G520" s="103" t="s">
        <v>431</v>
      </c>
      <c r="H520" s="179">
        <v>7</v>
      </c>
      <c r="I520" s="152"/>
      <c r="J520" s="153">
        <v>10912</v>
      </c>
      <c r="K520" s="153">
        <v>4491</v>
      </c>
      <c r="L520" s="153">
        <v>0</v>
      </c>
      <c r="M520" s="153">
        <v>937.65</v>
      </c>
      <c r="N520" s="153">
        <v>16340.65</v>
      </c>
      <c r="O520" s="152"/>
      <c r="P520" s="157">
        <v>7</v>
      </c>
      <c r="Q520" s="157">
        <v>0</v>
      </c>
      <c r="R520" s="155">
        <v>107821</v>
      </c>
      <c r="S520" s="155">
        <v>0</v>
      </c>
      <c r="T520" s="155">
        <v>0</v>
      </c>
      <c r="U520" s="155">
        <v>6566</v>
      </c>
      <c r="V520" s="112">
        <v>114387</v>
      </c>
      <c r="W520" s="156"/>
      <c r="X520" s="157">
        <v>0</v>
      </c>
      <c r="Y520" s="178">
        <v>0.09</v>
      </c>
      <c r="Z520" s="178">
        <v>1.0373293357848281E-2</v>
      </c>
      <c r="AA520" s="155">
        <v>0</v>
      </c>
      <c r="AB520" s="158"/>
      <c r="AC520" s="157">
        <v>0</v>
      </c>
      <c r="AD520" s="157">
        <v>0</v>
      </c>
      <c r="AE520" s="155">
        <v>0</v>
      </c>
      <c r="AF520" s="157">
        <v>0</v>
      </c>
      <c r="AG520" s="155">
        <v>0</v>
      </c>
      <c r="AH520" s="159"/>
    </row>
    <row r="521" spans="1:34" ht="12.6" customHeight="1" x14ac:dyDescent="0.25">
      <c r="A521" s="104">
        <v>478</v>
      </c>
      <c r="B521" s="102">
        <v>478352755</v>
      </c>
      <c r="C521" s="103" t="s">
        <v>528</v>
      </c>
      <c r="D521" s="104">
        <v>352</v>
      </c>
      <c r="E521" s="103" t="s">
        <v>384</v>
      </c>
      <c r="F521" s="104">
        <v>755</v>
      </c>
      <c r="G521" s="103" t="s">
        <v>432</v>
      </c>
      <c r="H521" s="179">
        <v>1</v>
      </c>
      <c r="I521" s="152"/>
      <c r="J521" s="153">
        <v>10567</v>
      </c>
      <c r="K521" s="153">
        <v>5269</v>
      </c>
      <c r="L521" s="153">
        <v>0</v>
      </c>
      <c r="M521" s="153">
        <v>937.65</v>
      </c>
      <c r="N521" s="153">
        <v>16773.650000000001</v>
      </c>
      <c r="O521" s="152"/>
      <c r="P521" s="157">
        <v>1</v>
      </c>
      <c r="Q521" s="157">
        <v>0</v>
      </c>
      <c r="R521" s="155">
        <v>15836</v>
      </c>
      <c r="S521" s="155">
        <v>0</v>
      </c>
      <c r="T521" s="155">
        <v>0</v>
      </c>
      <c r="U521" s="155">
        <v>938</v>
      </c>
      <c r="V521" s="112">
        <v>16774</v>
      </c>
      <c r="W521" s="156"/>
      <c r="X521" s="157">
        <v>0</v>
      </c>
      <c r="Y521" s="178">
        <v>0.09</v>
      </c>
      <c r="Z521" s="178">
        <v>1.7516177347152398E-2</v>
      </c>
      <c r="AA521" s="155">
        <v>0</v>
      </c>
      <c r="AB521" s="158"/>
      <c r="AC521" s="157">
        <v>0</v>
      </c>
      <c r="AD521" s="157">
        <v>0</v>
      </c>
      <c r="AE521" s="155">
        <v>0</v>
      </c>
      <c r="AF521" s="157">
        <v>0</v>
      </c>
      <c r="AG521" s="155">
        <v>0</v>
      </c>
      <c r="AH521" s="159"/>
    </row>
    <row r="522" spans="1:34" ht="12.6" customHeight="1" x14ac:dyDescent="0.25">
      <c r="A522" s="104">
        <v>478</v>
      </c>
      <c r="B522" s="102">
        <v>478352770</v>
      </c>
      <c r="C522" s="103" t="s">
        <v>528</v>
      </c>
      <c r="D522" s="104">
        <v>352</v>
      </c>
      <c r="E522" s="103" t="s">
        <v>384</v>
      </c>
      <c r="F522" s="104">
        <v>770</v>
      </c>
      <c r="G522" s="103" t="s">
        <v>438</v>
      </c>
      <c r="H522" s="179">
        <v>2</v>
      </c>
      <c r="I522" s="152"/>
      <c r="J522" s="153">
        <v>12505.786036100717</v>
      </c>
      <c r="K522" s="153">
        <v>1853</v>
      </c>
      <c r="L522" s="153">
        <v>0</v>
      </c>
      <c r="M522" s="153">
        <v>937.65</v>
      </c>
      <c r="N522" s="153">
        <v>15296.436036100717</v>
      </c>
      <c r="O522" s="152"/>
      <c r="P522" s="157">
        <v>2</v>
      </c>
      <c r="Q522" s="157">
        <v>0</v>
      </c>
      <c r="R522" s="155">
        <v>28718</v>
      </c>
      <c r="S522" s="155">
        <v>0</v>
      </c>
      <c r="T522" s="155">
        <v>0</v>
      </c>
      <c r="U522" s="155">
        <v>1876</v>
      </c>
      <c r="V522" s="112">
        <v>30594</v>
      </c>
      <c r="W522" s="156"/>
      <c r="X522" s="157">
        <v>0</v>
      </c>
      <c r="Y522" s="178">
        <v>0.09</v>
      </c>
      <c r="Z522" s="178">
        <v>1.2565619636476092E-3</v>
      </c>
      <c r="AA522" s="155">
        <v>0</v>
      </c>
      <c r="AB522" s="158"/>
      <c r="AC522" s="157">
        <v>0</v>
      </c>
      <c r="AD522" s="157">
        <v>0</v>
      </c>
      <c r="AE522" s="155">
        <v>0</v>
      </c>
      <c r="AF522" s="157">
        <v>0</v>
      </c>
      <c r="AG522" s="155">
        <v>0</v>
      </c>
      <c r="AH522" s="159"/>
    </row>
    <row r="523" spans="1:34" ht="12.6" customHeight="1" x14ac:dyDescent="0.25">
      <c r="A523" s="104">
        <v>478</v>
      </c>
      <c r="B523" s="102">
        <v>478352775</v>
      </c>
      <c r="C523" s="103" t="s">
        <v>528</v>
      </c>
      <c r="D523" s="104">
        <v>352</v>
      </c>
      <c r="E523" s="103" t="s">
        <v>384</v>
      </c>
      <c r="F523" s="104">
        <v>775</v>
      </c>
      <c r="G523" s="103" t="s">
        <v>441</v>
      </c>
      <c r="H523" s="179">
        <v>18</v>
      </c>
      <c r="I523" s="152"/>
      <c r="J523" s="153">
        <v>9770</v>
      </c>
      <c r="K523" s="153">
        <v>2117</v>
      </c>
      <c r="L523" s="153">
        <v>0</v>
      </c>
      <c r="M523" s="153">
        <v>937.65</v>
      </c>
      <c r="N523" s="153">
        <v>12824.65</v>
      </c>
      <c r="O523" s="152"/>
      <c r="P523" s="157">
        <v>18</v>
      </c>
      <c r="Q523" s="157">
        <v>0</v>
      </c>
      <c r="R523" s="155">
        <v>213966</v>
      </c>
      <c r="S523" s="155">
        <v>0</v>
      </c>
      <c r="T523" s="155">
        <v>0</v>
      </c>
      <c r="U523" s="155">
        <v>16884</v>
      </c>
      <c r="V523" s="112">
        <v>230850</v>
      </c>
      <c r="W523" s="156"/>
      <c r="X523" s="157">
        <v>0</v>
      </c>
      <c r="Y523" s="178">
        <v>0.09</v>
      </c>
      <c r="Z523" s="178">
        <v>5.357455724590292E-3</v>
      </c>
      <c r="AA523" s="155">
        <v>0</v>
      </c>
      <c r="AB523" s="158"/>
      <c r="AC523" s="157">
        <v>0</v>
      </c>
      <c r="AD523" s="157">
        <v>0</v>
      </c>
      <c r="AE523" s="155">
        <v>0</v>
      </c>
      <c r="AF523" s="157">
        <v>0</v>
      </c>
      <c r="AG523" s="155">
        <v>0</v>
      </c>
      <c r="AH523" s="159"/>
    </row>
    <row r="524" spans="1:34" ht="12.6" customHeight="1" x14ac:dyDescent="0.25">
      <c r="A524" s="104">
        <v>479</v>
      </c>
      <c r="B524" s="102">
        <v>479278005</v>
      </c>
      <c r="C524" s="103" t="s">
        <v>529</v>
      </c>
      <c r="D524" s="104">
        <v>278</v>
      </c>
      <c r="E524" s="103" t="s">
        <v>310</v>
      </c>
      <c r="F524" s="104">
        <v>5</v>
      </c>
      <c r="G524" s="103" t="s">
        <v>37</v>
      </c>
      <c r="H524" s="179">
        <v>5</v>
      </c>
      <c r="I524" s="152"/>
      <c r="J524" s="153">
        <v>10623</v>
      </c>
      <c r="K524" s="153">
        <v>4635</v>
      </c>
      <c r="L524" s="153">
        <v>0</v>
      </c>
      <c r="M524" s="153">
        <v>937.65</v>
      </c>
      <c r="N524" s="153">
        <v>16195.65</v>
      </c>
      <c r="O524" s="152"/>
      <c r="P524" s="157">
        <v>5</v>
      </c>
      <c r="Q524" s="157">
        <v>0</v>
      </c>
      <c r="R524" s="155">
        <v>76290</v>
      </c>
      <c r="S524" s="155">
        <v>0</v>
      </c>
      <c r="T524" s="155">
        <v>0</v>
      </c>
      <c r="U524" s="155">
        <v>4690</v>
      </c>
      <c r="V524" s="112">
        <v>80980</v>
      </c>
      <c r="W524" s="156"/>
      <c r="X524" s="157">
        <v>0</v>
      </c>
      <c r="Y524" s="178">
        <v>0.09</v>
      </c>
      <c r="Z524" s="178">
        <v>1.2597643942327298E-2</v>
      </c>
      <c r="AA524" s="155">
        <v>0</v>
      </c>
      <c r="AB524" s="158"/>
      <c r="AC524" s="157">
        <v>0</v>
      </c>
      <c r="AD524" s="157">
        <v>0</v>
      </c>
      <c r="AE524" s="155">
        <v>0</v>
      </c>
      <c r="AF524" s="157">
        <v>0</v>
      </c>
      <c r="AG524" s="155">
        <v>0</v>
      </c>
      <c r="AH524" s="159"/>
    </row>
    <row r="525" spans="1:34" ht="12.6" customHeight="1" x14ac:dyDescent="0.25">
      <c r="A525" s="104">
        <v>479</v>
      </c>
      <c r="B525" s="102">
        <v>479278024</v>
      </c>
      <c r="C525" s="103" t="s">
        <v>529</v>
      </c>
      <c r="D525" s="104">
        <v>278</v>
      </c>
      <c r="E525" s="103" t="s">
        <v>310</v>
      </c>
      <c r="F525" s="104">
        <v>24</v>
      </c>
      <c r="G525" s="103" t="s">
        <v>56</v>
      </c>
      <c r="H525" s="179">
        <v>21</v>
      </c>
      <c r="I525" s="152"/>
      <c r="J525" s="153">
        <v>10397</v>
      </c>
      <c r="K525" s="153">
        <v>2075</v>
      </c>
      <c r="L525" s="153">
        <v>0</v>
      </c>
      <c r="M525" s="153">
        <v>937.65</v>
      </c>
      <c r="N525" s="153">
        <v>13409.65</v>
      </c>
      <c r="O525" s="152"/>
      <c r="P525" s="157">
        <v>21</v>
      </c>
      <c r="Q525" s="157">
        <v>0</v>
      </c>
      <c r="R525" s="155">
        <v>261912</v>
      </c>
      <c r="S525" s="155">
        <v>0</v>
      </c>
      <c r="T525" s="155">
        <v>0</v>
      </c>
      <c r="U525" s="155">
        <v>19698</v>
      </c>
      <c r="V525" s="112">
        <v>281610</v>
      </c>
      <c r="W525" s="156"/>
      <c r="X525" s="157">
        <v>0</v>
      </c>
      <c r="Y525" s="178">
        <v>0.09</v>
      </c>
      <c r="Z525" s="178">
        <v>1.9009925698836087E-2</v>
      </c>
      <c r="AA525" s="155">
        <v>0</v>
      </c>
      <c r="AB525" s="158"/>
      <c r="AC525" s="157">
        <v>0</v>
      </c>
      <c r="AD525" s="157">
        <v>0</v>
      </c>
      <c r="AE525" s="155">
        <v>0</v>
      </c>
      <c r="AF525" s="157">
        <v>0</v>
      </c>
      <c r="AG525" s="155">
        <v>0</v>
      </c>
      <c r="AH525" s="159"/>
    </row>
    <row r="526" spans="1:34" ht="12.6" customHeight="1" x14ac:dyDescent="0.25">
      <c r="A526" s="104">
        <v>479</v>
      </c>
      <c r="B526" s="102">
        <v>479278061</v>
      </c>
      <c r="C526" s="103" t="s">
        <v>529</v>
      </c>
      <c r="D526" s="104">
        <v>278</v>
      </c>
      <c r="E526" s="103" t="s">
        <v>310</v>
      </c>
      <c r="F526" s="104">
        <v>61</v>
      </c>
      <c r="G526" s="103" t="s">
        <v>93</v>
      </c>
      <c r="H526" s="179">
        <v>38</v>
      </c>
      <c r="I526" s="152"/>
      <c r="J526" s="153">
        <v>12548</v>
      </c>
      <c r="K526" s="153">
        <v>581</v>
      </c>
      <c r="L526" s="153">
        <v>0</v>
      </c>
      <c r="M526" s="153">
        <v>937.65</v>
      </c>
      <c r="N526" s="153">
        <v>14066.65</v>
      </c>
      <c r="O526" s="152"/>
      <c r="P526" s="157">
        <v>38</v>
      </c>
      <c r="Q526" s="157">
        <v>0</v>
      </c>
      <c r="R526" s="155">
        <v>498902</v>
      </c>
      <c r="S526" s="155">
        <v>0</v>
      </c>
      <c r="T526" s="155">
        <v>0</v>
      </c>
      <c r="U526" s="155">
        <v>35644</v>
      </c>
      <c r="V526" s="112">
        <v>534546</v>
      </c>
      <c r="W526" s="156"/>
      <c r="X526" s="157">
        <v>0</v>
      </c>
      <c r="Y526" s="178">
        <v>0.09</v>
      </c>
      <c r="Z526" s="178">
        <v>3.5095664291367269E-2</v>
      </c>
      <c r="AA526" s="155">
        <v>0</v>
      </c>
      <c r="AB526" s="158"/>
      <c r="AC526" s="157">
        <v>0</v>
      </c>
      <c r="AD526" s="157">
        <v>0</v>
      </c>
      <c r="AE526" s="155">
        <v>0</v>
      </c>
      <c r="AF526" s="157">
        <v>0</v>
      </c>
      <c r="AG526" s="155">
        <v>0</v>
      </c>
      <c r="AH526" s="159"/>
    </row>
    <row r="527" spans="1:34" ht="12.6" customHeight="1" x14ac:dyDescent="0.25">
      <c r="A527" s="104">
        <v>479</v>
      </c>
      <c r="B527" s="102">
        <v>479278086</v>
      </c>
      <c r="C527" s="103" t="s">
        <v>529</v>
      </c>
      <c r="D527" s="104">
        <v>278</v>
      </c>
      <c r="E527" s="103" t="s">
        <v>310</v>
      </c>
      <c r="F527" s="104">
        <v>86</v>
      </c>
      <c r="G527" s="103" t="s">
        <v>118</v>
      </c>
      <c r="H527" s="179">
        <v>9</v>
      </c>
      <c r="I527" s="152"/>
      <c r="J527" s="153">
        <v>9873</v>
      </c>
      <c r="K527" s="153">
        <v>1642</v>
      </c>
      <c r="L527" s="153">
        <v>0</v>
      </c>
      <c r="M527" s="153">
        <v>937.65</v>
      </c>
      <c r="N527" s="153">
        <v>12452.65</v>
      </c>
      <c r="O527" s="152"/>
      <c r="P527" s="157">
        <v>9</v>
      </c>
      <c r="Q527" s="157">
        <v>0</v>
      </c>
      <c r="R527" s="155">
        <v>103635</v>
      </c>
      <c r="S527" s="155">
        <v>0</v>
      </c>
      <c r="T527" s="155">
        <v>0</v>
      </c>
      <c r="U527" s="155">
        <v>8442</v>
      </c>
      <c r="V527" s="112">
        <v>112077</v>
      </c>
      <c r="W527" s="156"/>
      <c r="X527" s="157">
        <v>0</v>
      </c>
      <c r="Y527" s="178">
        <v>0.09</v>
      </c>
      <c r="Z527" s="178">
        <v>5.7906961422527728E-2</v>
      </c>
      <c r="AA527" s="155">
        <v>0</v>
      </c>
      <c r="AB527" s="158"/>
      <c r="AC527" s="157">
        <v>0</v>
      </c>
      <c r="AD527" s="157">
        <v>0</v>
      </c>
      <c r="AE527" s="155">
        <v>0</v>
      </c>
      <c r="AF527" s="157">
        <v>0</v>
      </c>
      <c r="AG527" s="155">
        <v>0</v>
      </c>
      <c r="AH527" s="159"/>
    </row>
    <row r="528" spans="1:34" ht="12.6" customHeight="1" x14ac:dyDescent="0.25">
      <c r="A528" s="104">
        <v>479</v>
      </c>
      <c r="B528" s="102">
        <v>479278087</v>
      </c>
      <c r="C528" s="103" t="s">
        <v>529</v>
      </c>
      <c r="D528" s="104">
        <v>278</v>
      </c>
      <c r="E528" s="103" t="s">
        <v>310</v>
      </c>
      <c r="F528" s="104">
        <v>87</v>
      </c>
      <c r="G528" s="103" t="s">
        <v>119</v>
      </c>
      <c r="H528" s="179">
        <v>6</v>
      </c>
      <c r="I528" s="152"/>
      <c r="J528" s="153">
        <v>10269</v>
      </c>
      <c r="K528" s="153">
        <v>3485</v>
      </c>
      <c r="L528" s="153">
        <v>0</v>
      </c>
      <c r="M528" s="153">
        <v>937.65</v>
      </c>
      <c r="N528" s="153">
        <v>14691.65</v>
      </c>
      <c r="O528" s="152"/>
      <c r="P528" s="157">
        <v>6</v>
      </c>
      <c r="Q528" s="157">
        <v>0</v>
      </c>
      <c r="R528" s="155">
        <v>82524</v>
      </c>
      <c r="S528" s="155">
        <v>0</v>
      </c>
      <c r="T528" s="155">
        <v>0</v>
      </c>
      <c r="U528" s="155">
        <v>5628</v>
      </c>
      <c r="V528" s="112">
        <v>88152</v>
      </c>
      <c r="W528" s="156"/>
      <c r="X528" s="157">
        <v>0</v>
      </c>
      <c r="Y528" s="178">
        <v>0.09</v>
      </c>
      <c r="Z528" s="178">
        <v>4.3760811112899516E-3</v>
      </c>
      <c r="AA528" s="155">
        <v>0</v>
      </c>
      <c r="AB528" s="158"/>
      <c r="AC528" s="157">
        <v>0</v>
      </c>
      <c r="AD528" s="157">
        <v>0</v>
      </c>
      <c r="AE528" s="155">
        <v>0</v>
      </c>
      <c r="AF528" s="157">
        <v>0</v>
      </c>
      <c r="AG528" s="155">
        <v>0</v>
      </c>
      <c r="AH528" s="159"/>
    </row>
    <row r="529" spans="1:34" ht="12.6" customHeight="1" x14ac:dyDescent="0.25">
      <c r="A529" s="104">
        <v>479</v>
      </c>
      <c r="B529" s="102">
        <v>479278091</v>
      </c>
      <c r="C529" s="103" t="s">
        <v>529</v>
      </c>
      <c r="D529" s="104">
        <v>278</v>
      </c>
      <c r="E529" s="103" t="s">
        <v>310</v>
      </c>
      <c r="F529" s="104">
        <v>91</v>
      </c>
      <c r="G529" s="103" t="s">
        <v>123</v>
      </c>
      <c r="H529" s="179">
        <v>1</v>
      </c>
      <c r="I529" s="152"/>
      <c r="J529" s="153">
        <v>8785</v>
      </c>
      <c r="K529" s="153">
        <v>11116</v>
      </c>
      <c r="L529" s="153">
        <v>0</v>
      </c>
      <c r="M529" s="153">
        <v>937.65</v>
      </c>
      <c r="N529" s="153">
        <v>20838.650000000001</v>
      </c>
      <c r="O529" s="152"/>
      <c r="P529" s="157">
        <v>1</v>
      </c>
      <c r="Q529" s="157">
        <v>0</v>
      </c>
      <c r="R529" s="155">
        <v>19901</v>
      </c>
      <c r="S529" s="155">
        <v>0</v>
      </c>
      <c r="T529" s="155">
        <v>0</v>
      </c>
      <c r="U529" s="155">
        <v>938</v>
      </c>
      <c r="V529" s="112">
        <v>20839</v>
      </c>
      <c r="W529" s="156"/>
      <c r="X529" s="157">
        <v>0</v>
      </c>
      <c r="Y529" s="178">
        <v>0.09</v>
      </c>
      <c r="Z529" s="178">
        <v>1.4135571171815681E-2</v>
      </c>
      <c r="AA529" s="155">
        <v>0</v>
      </c>
      <c r="AB529" s="158"/>
      <c r="AC529" s="157">
        <v>0</v>
      </c>
      <c r="AD529" s="157">
        <v>0</v>
      </c>
      <c r="AE529" s="155">
        <v>0</v>
      </c>
      <c r="AF529" s="157">
        <v>0</v>
      </c>
      <c r="AG529" s="155">
        <v>0</v>
      </c>
      <c r="AH529" s="159"/>
    </row>
    <row r="530" spans="1:34" ht="12.6" customHeight="1" x14ac:dyDescent="0.25">
      <c r="A530" s="104">
        <v>479</v>
      </c>
      <c r="B530" s="102">
        <v>479278111</v>
      </c>
      <c r="C530" s="103" t="s">
        <v>529</v>
      </c>
      <c r="D530" s="104">
        <v>278</v>
      </c>
      <c r="E530" s="103" t="s">
        <v>310</v>
      </c>
      <c r="F530" s="104">
        <v>111</v>
      </c>
      <c r="G530" s="103" t="s">
        <v>143</v>
      </c>
      <c r="H530" s="179">
        <v>9</v>
      </c>
      <c r="I530" s="152"/>
      <c r="J530" s="153">
        <v>10208</v>
      </c>
      <c r="K530" s="153">
        <v>3590</v>
      </c>
      <c r="L530" s="153">
        <v>0</v>
      </c>
      <c r="M530" s="153">
        <v>937.65</v>
      </c>
      <c r="N530" s="153">
        <v>14735.65</v>
      </c>
      <c r="O530" s="152"/>
      <c r="P530" s="157">
        <v>9</v>
      </c>
      <c r="Q530" s="157">
        <v>0</v>
      </c>
      <c r="R530" s="155">
        <v>124182</v>
      </c>
      <c r="S530" s="155">
        <v>0</v>
      </c>
      <c r="T530" s="155">
        <v>0</v>
      </c>
      <c r="U530" s="155">
        <v>8442</v>
      </c>
      <c r="V530" s="112">
        <v>132624</v>
      </c>
      <c r="W530" s="156"/>
      <c r="X530" s="157">
        <v>0</v>
      </c>
      <c r="Y530" s="178">
        <v>0.09</v>
      </c>
      <c r="Z530" s="178">
        <v>2.6442943599205637E-2</v>
      </c>
      <c r="AA530" s="155">
        <v>0</v>
      </c>
      <c r="AB530" s="158"/>
      <c r="AC530" s="157">
        <v>0</v>
      </c>
      <c r="AD530" s="157">
        <v>0</v>
      </c>
      <c r="AE530" s="155">
        <v>0</v>
      </c>
      <c r="AF530" s="157">
        <v>0</v>
      </c>
      <c r="AG530" s="155">
        <v>0</v>
      </c>
      <c r="AH530" s="159"/>
    </row>
    <row r="531" spans="1:34" ht="12.6" customHeight="1" x14ac:dyDescent="0.25">
      <c r="A531" s="104">
        <v>479</v>
      </c>
      <c r="B531" s="102">
        <v>479278114</v>
      </c>
      <c r="C531" s="103" t="s">
        <v>529</v>
      </c>
      <c r="D531" s="104">
        <v>278</v>
      </c>
      <c r="E531" s="103" t="s">
        <v>310</v>
      </c>
      <c r="F531" s="104">
        <v>114</v>
      </c>
      <c r="G531" s="103" t="s">
        <v>146</v>
      </c>
      <c r="H531" s="179">
        <v>4</v>
      </c>
      <c r="I531" s="152"/>
      <c r="J531" s="153">
        <v>11105</v>
      </c>
      <c r="K531" s="153">
        <v>1974</v>
      </c>
      <c r="L531" s="153">
        <v>0</v>
      </c>
      <c r="M531" s="153">
        <v>937.65</v>
      </c>
      <c r="N531" s="153">
        <v>14016.65</v>
      </c>
      <c r="O531" s="152"/>
      <c r="P531" s="157">
        <v>4</v>
      </c>
      <c r="Q531" s="157">
        <v>0</v>
      </c>
      <c r="R531" s="155">
        <v>52316</v>
      </c>
      <c r="S531" s="155">
        <v>0</v>
      </c>
      <c r="T531" s="155">
        <v>0</v>
      </c>
      <c r="U531" s="155">
        <v>3752</v>
      </c>
      <c r="V531" s="112">
        <v>56068</v>
      </c>
      <c r="W531" s="156"/>
      <c r="X531" s="157">
        <v>0</v>
      </c>
      <c r="Y531" s="178">
        <v>0.09</v>
      </c>
      <c r="Z531" s="178">
        <v>4.0251860157206769E-2</v>
      </c>
      <c r="AA531" s="155">
        <v>0</v>
      </c>
      <c r="AB531" s="158"/>
      <c r="AC531" s="157">
        <v>0</v>
      </c>
      <c r="AD531" s="157">
        <v>0</v>
      </c>
      <c r="AE531" s="155">
        <v>0</v>
      </c>
      <c r="AF531" s="157">
        <v>0</v>
      </c>
      <c r="AG531" s="155">
        <v>0</v>
      </c>
      <c r="AH531" s="159"/>
    </row>
    <row r="532" spans="1:34" ht="12.6" customHeight="1" x14ac:dyDescent="0.25">
      <c r="A532" s="104">
        <v>479</v>
      </c>
      <c r="B532" s="102">
        <v>479278117</v>
      </c>
      <c r="C532" s="103" t="s">
        <v>529</v>
      </c>
      <c r="D532" s="104">
        <v>278</v>
      </c>
      <c r="E532" s="103" t="s">
        <v>310</v>
      </c>
      <c r="F532" s="104">
        <v>117</v>
      </c>
      <c r="G532" s="103" t="s">
        <v>149</v>
      </c>
      <c r="H532" s="179">
        <v>10</v>
      </c>
      <c r="I532" s="152"/>
      <c r="J532" s="153">
        <v>10778</v>
      </c>
      <c r="K532" s="153">
        <v>4427</v>
      </c>
      <c r="L532" s="153">
        <v>0</v>
      </c>
      <c r="M532" s="153">
        <v>937.65</v>
      </c>
      <c r="N532" s="153">
        <v>16142.65</v>
      </c>
      <c r="O532" s="152"/>
      <c r="P532" s="157">
        <v>10</v>
      </c>
      <c r="Q532" s="157">
        <v>0</v>
      </c>
      <c r="R532" s="155">
        <v>152050</v>
      </c>
      <c r="S532" s="155">
        <v>0</v>
      </c>
      <c r="T532" s="155">
        <v>0</v>
      </c>
      <c r="U532" s="155">
        <v>9380</v>
      </c>
      <c r="V532" s="112">
        <v>161430</v>
      </c>
      <c r="W532" s="156"/>
      <c r="X532" s="157">
        <v>0</v>
      </c>
      <c r="Y532" s="178">
        <v>0.09</v>
      </c>
      <c r="Z532" s="178">
        <v>6.6074138395909324E-2</v>
      </c>
      <c r="AA532" s="155">
        <v>0</v>
      </c>
      <c r="AB532" s="158"/>
      <c r="AC532" s="157">
        <v>0</v>
      </c>
      <c r="AD532" s="157">
        <v>0</v>
      </c>
      <c r="AE532" s="155">
        <v>0</v>
      </c>
      <c r="AF532" s="157">
        <v>0</v>
      </c>
      <c r="AG532" s="155">
        <v>0</v>
      </c>
      <c r="AH532" s="159"/>
    </row>
    <row r="533" spans="1:34" ht="12.6" customHeight="1" x14ac:dyDescent="0.25">
      <c r="A533" s="104">
        <v>479</v>
      </c>
      <c r="B533" s="102">
        <v>479278127</v>
      </c>
      <c r="C533" s="103" t="s">
        <v>529</v>
      </c>
      <c r="D533" s="104">
        <v>278</v>
      </c>
      <c r="E533" s="103" t="s">
        <v>310</v>
      </c>
      <c r="F533" s="104">
        <v>127</v>
      </c>
      <c r="G533" s="103" t="s">
        <v>159</v>
      </c>
      <c r="H533" s="179">
        <v>5</v>
      </c>
      <c r="I533" s="152"/>
      <c r="J533" s="153">
        <v>9228</v>
      </c>
      <c r="K533" s="153">
        <v>4335</v>
      </c>
      <c r="L533" s="153">
        <v>0</v>
      </c>
      <c r="M533" s="153">
        <v>937.65</v>
      </c>
      <c r="N533" s="153">
        <v>14500.65</v>
      </c>
      <c r="O533" s="152"/>
      <c r="P533" s="157">
        <v>5</v>
      </c>
      <c r="Q533" s="157">
        <v>0</v>
      </c>
      <c r="R533" s="155">
        <v>67815</v>
      </c>
      <c r="S533" s="155">
        <v>0</v>
      </c>
      <c r="T533" s="155">
        <v>0</v>
      </c>
      <c r="U533" s="155">
        <v>4690</v>
      </c>
      <c r="V533" s="112">
        <v>72505</v>
      </c>
      <c r="W533" s="156"/>
      <c r="X533" s="157">
        <v>0</v>
      </c>
      <c r="Y533" s="178">
        <v>0.09</v>
      </c>
      <c r="Z533" s="178">
        <v>2.8862968014642939E-2</v>
      </c>
      <c r="AA533" s="155">
        <v>0</v>
      </c>
      <c r="AB533" s="158"/>
      <c r="AC533" s="157">
        <v>0</v>
      </c>
      <c r="AD533" s="157">
        <v>0</v>
      </c>
      <c r="AE533" s="155">
        <v>0</v>
      </c>
      <c r="AF533" s="157">
        <v>0</v>
      </c>
      <c r="AG533" s="155">
        <v>0</v>
      </c>
      <c r="AH533" s="159"/>
    </row>
    <row r="534" spans="1:34" ht="12.6" customHeight="1" x14ac:dyDescent="0.25">
      <c r="A534" s="104">
        <v>479</v>
      </c>
      <c r="B534" s="102">
        <v>479278137</v>
      </c>
      <c r="C534" s="103" t="s">
        <v>529</v>
      </c>
      <c r="D534" s="104">
        <v>278</v>
      </c>
      <c r="E534" s="103" t="s">
        <v>310</v>
      </c>
      <c r="F534" s="104">
        <v>137</v>
      </c>
      <c r="G534" s="103" t="s">
        <v>169</v>
      </c>
      <c r="H534" s="179">
        <v>24</v>
      </c>
      <c r="I534" s="152"/>
      <c r="J534" s="153">
        <v>12335</v>
      </c>
      <c r="K534" s="153">
        <v>0</v>
      </c>
      <c r="L534" s="153">
        <v>0</v>
      </c>
      <c r="M534" s="153">
        <v>937.65</v>
      </c>
      <c r="N534" s="153">
        <v>13272.65</v>
      </c>
      <c r="O534" s="152"/>
      <c r="P534" s="157">
        <v>24</v>
      </c>
      <c r="Q534" s="157">
        <v>0</v>
      </c>
      <c r="R534" s="155">
        <v>296040</v>
      </c>
      <c r="S534" s="155">
        <v>0</v>
      </c>
      <c r="T534" s="155">
        <v>0</v>
      </c>
      <c r="U534" s="155">
        <v>22512</v>
      </c>
      <c r="V534" s="112">
        <v>318552</v>
      </c>
      <c r="W534" s="156"/>
      <c r="X534" s="157">
        <v>0</v>
      </c>
      <c r="Y534" s="178">
        <v>0.09</v>
      </c>
      <c r="Z534" s="178">
        <v>0.1201773901141599</v>
      </c>
      <c r="AA534" s="155">
        <v>0</v>
      </c>
      <c r="AB534" s="158"/>
      <c r="AC534" s="157">
        <v>0</v>
      </c>
      <c r="AD534" s="157">
        <v>0</v>
      </c>
      <c r="AE534" s="155">
        <v>0</v>
      </c>
      <c r="AF534" s="157">
        <v>0</v>
      </c>
      <c r="AG534" s="155">
        <v>0</v>
      </c>
      <c r="AH534" s="159"/>
    </row>
    <row r="535" spans="1:34" ht="12.6" customHeight="1" x14ac:dyDescent="0.25">
      <c r="A535" s="104">
        <v>479</v>
      </c>
      <c r="B535" s="102">
        <v>479278159</v>
      </c>
      <c r="C535" s="103" t="s">
        <v>529</v>
      </c>
      <c r="D535" s="104">
        <v>278</v>
      </c>
      <c r="E535" s="103" t="s">
        <v>310</v>
      </c>
      <c r="F535" s="104">
        <v>159</v>
      </c>
      <c r="G535" s="103" t="s">
        <v>191</v>
      </c>
      <c r="H535" s="179">
        <v>3</v>
      </c>
      <c r="I535" s="152"/>
      <c r="J535" s="153">
        <v>9966</v>
      </c>
      <c r="K535" s="153">
        <v>4375</v>
      </c>
      <c r="L535" s="153">
        <v>0</v>
      </c>
      <c r="M535" s="153">
        <v>937.65</v>
      </c>
      <c r="N535" s="153">
        <v>15278.65</v>
      </c>
      <c r="O535" s="152"/>
      <c r="P535" s="157">
        <v>3</v>
      </c>
      <c r="Q535" s="157">
        <v>0</v>
      </c>
      <c r="R535" s="155">
        <v>43023</v>
      </c>
      <c r="S535" s="155">
        <v>0</v>
      </c>
      <c r="T535" s="155">
        <v>0</v>
      </c>
      <c r="U535" s="155">
        <v>2814</v>
      </c>
      <c r="V535" s="112">
        <v>45837</v>
      </c>
      <c r="W535" s="156"/>
      <c r="X535" s="157">
        <v>0</v>
      </c>
      <c r="Y535" s="178">
        <v>0.09</v>
      </c>
      <c r="Z535" s="178">
        <v>3.4116569029761907E-3</v>
      </c>
      <c r="AA535" s="155">
        <v>0</v>
      </c>
      <c r="AB535" s="158"/>
      <c r="AC535" s="157">
        <v>0</v>
      </c>
      <c r="AD535" s="157">
        <v>0</v>
      </c>
      <c r="AE535" s="155">
        <v>0</v>
      </c>
      <c r="AF535" s="157">
        <v>0</v>
      </c>
      <c r="AG535" s="155">
        <v>0</v>
      </c>
      <c r="AH535" s="159"/>
    </row>
    <row r="536" spans="1:34" ht="12.6" customHeight="1" x14ac:dyDescent="0.25">
      <c r="A536" s="104">
        <v>479</v>
      </c>
      <c r="B536" s="102">
        <v>479278161</v>
      </c>
      <c r="C536" s="103" t="s">
        <v>529</v>
      </c>
      <c r="D536" s="104">
        <v>278</v>
      </c>
      <c r="E536" s="103" t="s">
        <v>310</v>
      </c>
      <c r="F536" s="104">
        <v>161</v>
      </c>
      <c r="G536" s="103" t="s">
        <v>193</v>
      </c>
      <c r="H536" s="179">
        <v>8</v>
      </c>
      <c r="I536" s="152"/>
      <c r="J536" s="153">
        <v>10202</v>
      </c>
      <c r="K536" s="153">
        <v>4015</v>
      </c>
      <c r="L536" s="153">
        <v>0</v>
      </c>
      <c r="M536" s="153">
        <v>937.65</v>
      </c>
      <c r="N536" s="153">
        <v>15154.65</v>
      </c>
      <c r="O536" s="152"/>
      <c r="P536" s="157">
        <v>8</v>
      </c>
      <c r="Q536" s="157">
        <v>0</v>
      </c>
      <c r="R536" s="155">
        <v>113736</v>
      </c>
      <c r="S536" s="155">
        <v>0</v>
      </c>
      <c r="T536" s="155">
        <v>0</v>
      </c>
      <c r="U536" s="155">
        <v>7504</v>
      </c>
      <c r="V536" s="112">
        <v>121240</v>
      </c>
      <c r="W536" s="156"/>
      <c r="X536" s="157">
        <v>0</v>
      </c>
      <c r="Y536" s="178">
        <v>0.09</v>
      </c>
      <c r="Z536" s="178">
        <v>1.0975009473130026E-2</v>
      </c>
      <c r="AA536" s="155">
        <v>0</v>
      </c>
      <c r="AB536" s="158"/>
      <c r="AC536" s="157">
        <v>0</v>
      </c>
      <c r="AD536" s="157">
        <v>0</v>
      </c>
      <c r="AE536" s="155">
        <v>0</v>
      </c>
      <c r="AF536" s="157">
        <v>0</v>
      </c>
      <c r="AG536" s="155">
        <v>0</v>
      </c>
      <c r="AH536" s="159"/>
    </row>
    <row r="537" spans="1:34" ht="12.6" customHeight="1" x14ac:dyDescent="0.25">
      <c r="A537" s="104">
        <v>479</v>
      </c>
      <c r="B537" s="102">
        <v>479278191</v>
      </c>
      <c r="C537" s="103" t="s">
        <v>529</v>
      </c>
      <c r="D537" s="104">
        <v>278</v>
      </c>
      <c r="E537" s="103" t="s">
        <v>310</v>
      </c>
      <c r="F537" s="104">
        <v>191</v>
      </c>
      <c r="G537" s="103" t="s">
        <v>223</v>
      </c>
      <c r="H537" s="179">
        <v>3</v>
      </c>
      <c r="I537" s="152"/>
      <c r="J537" s="153">
        <v>11093</v>
      </c>
      <c r="K537" s="153">
        <v>3444</v>
      </c>
      <c r="L537" s="153">
        <v>0</v>
      </c>
      <c r="M537" s="153">
        <v>937.65</v>
      </c>
      <c r="N537" s="153">
        <v>15474.65</v>
      </c>
      <c r="O537" s="152"/>
      <c r="P537" s="157">
        <v>3</v>
      </c>
      <c r="Q537" s="157">
        <v>0</v>
      </c>
      <c r="R537" s="155">
        <v>43611</v>
      </c>
      <c r="S537" s="155">
        <v>0</v>
      </c>
      <c r="T537" s="155">
        <v>0</v>
      </c>
      <c r="U537" s="155">
        <v>2814</v>
      </c>
      <c r="V537" s="112">
        <v>46425</v>
      </c>
      <c r="W537" s="156"/>
      <c r="X537" s="157">
        <v>0</v>
      </c>
      <c r="Y537" s="178">
        <v>0.09</v>
      </c>
      <c r="Z537" s="178">
        <v>3.3235578810699128E-2</v>
      </c>
      <c r="AA537" s="155">
        <v>0</v>
      </c>
      <c r="AB537" s="158"/>
      <c r="AC537" s="157">
        <v>0</v>
      </c>
      <c r="AD537" s="157">
        <v>0</v>
      </c>
      <c r="AE537" s="155">
        <v>0</v>
      </c>
      <c r="AF537" s="157">
        <v>0</v>
      </c>
      <c r="AG537" s="155">
        <v>0</v>
      </c>
      <c r="AH537" s="159"/>
    </row>
    <row r="538" spans="1:34" ht="12.6" customHeight="1" x14ac:dyDescent="0.25">
      <c r="A538" s="104">
        <v>479</v>
      </c>
      <c r="B538" s="102">
        <v>479278210</v>
      </c>
      <c r="C538" s="103" t="s">
        <v>529</v>
      </c>
      <c r="D538" s="104">
        <v>278</v>
      </c>
      <c r="E538" s="103" t="s">
        <v>310</v>
      </c>
      <c r="F538" s="104">
        <v>210</v>
      </c>
      <c r="G538" s="103" t="s">
        <v>242</v>
      </c>
      <c r="H538" s="179">
        <v>27</v>
      </c>
      <c r="I538" s="152"/>
      <c r="J538" s="153">
        <v>11044</v>
      </c>
      <c r="K538" s="153">
        <v>3531</v>
      </c>
      <c r="L538" s="153">
        <v>0</v>
      </c>
      <c r="M538" s="153">
        <v>937.65</v>
      </c>
      <c r="N538" s="153">
        <v>15512.65</v>
      </c>
      <c r="O538" s="152"/>
      <c r="P538" s="157">
        <v>27</v>
      </c>
      <c r="Q538" s="157">
        <v>0</v>
      </c>
      <c r="R538" s="155">
        <v>393525</v>
      </c>
      <c r="S538" s="155">
        <v>0</v>
      </c>
      <c r="T538" s="155">
        <v>0</v>
      </c>
      <c r="U538" s="155">
        <v>25326</v>
      </c>
      <c r="V538" s="112">
        <v>418851</v>
      </c>
      <c r="W538" s="156"/>
      <c r="X538" s="157">
        <v>0</v>
      </c>
      <c r="Y538" s="178">
        <v>0.09</v>
      </c>
      <c r="Z538" s="178">
        <v>5.4840361961596779E-2</v>
      </c>
      <c r="AA538" s="155">
        <v>0</v>
      </c>
      <c r="AB538" s="158"/>
      <c r="AC538" s="157">
        <v>0</v>
      </c>
      <c r="AD538" s="157">
        <v>0</v>
      </c>
      <c r="AE538" s="155">
        <v>0</v>
      </c>
      <c r="AF538" s="157">
        <v>0</v>
      </c>
      <c r="AG538" s="155">
        <v>0</v>
      </c>
      <c r="AH538" s="159"/>
    </row>
    <row r="539" spans="1:34" ht="12.6" customHeight="1" x14ac:dyDescent="0.25">
      <c r="A539" s="104">
        <v>479</v>
      </c>
      <c r="B539" s="102">
        <v>479278227</v>
      </c>
      <c r="C539" s="103" t="s">
        <v>529</v>
      </c>
      <c r="D539" s="104">
        <v>278</v>
      </c>
      <c r="E539" s="103" t="s">
        <v>310</v>
      </c>
      <c r="F539" s="104">
        <v>227</v>
      </c>
      <c r="G539" s="103" t="s">
        <v>259</v>
      </c>
      <c r="H539" s="179">
        <v>5</v>
      </c>
      <c r="I539" s="152"/>
      <c r="J539" s="153">
        <v>11396</v>
      </c>
      <c r="K539" s="153">
        <v>3331</v>
      </c>
      <c r="L539" s="153">
        <v>0</v>
      </c>
      <c r="M539" s="153">
        <v>937.65</v>
      </c>
      <c r="N539" s="153">
        <v>15664.65</v>
      </c>
      <c r="O539" s="152"/>
      <c r="P539" s="157">
        <v>5</v>
      </c>
      <c r="Q539" s="157">
        <v>0</v>
      </c>
      <c r="R539" s="155">
        <v>73635</v>
      </c>
      <c r="S539" s="155">
        <v>0</v>
      </c>
      <c r="T539" s="155">
        <v>0</v>
      </c>
      <c r="U539" s="155">
        <v>4690</v>
      </c>
      <c r="V539" s="112">
        <v>78325</v>
      </c>
      <c r="W539" s="156"/>
      <c r="X539" s="157">
        <v>0</v>
      </c>
      <c r="Y539" s="178">
        <v>0.09</v>
      </c>
      <c r="Z539" s="178">
        <v>1.2360529662356946E-2</v>
      </c>
      <c r="AA539" s="155">
        <v>0</v>
      </c>
      <c r="AB539" s="158"/>
      <c r="AC539" s="157">
        <v>0</v>
      </c>
      <c r="AD539" s="157">
        <v>0</v>
      </c>
      <c r="AE539" s="155">
        <v>0</v>
      </c>
      <c r="AF539" s="157">
        <v>0</v>
      </c>
      <c r="AG539" s="155">
        <v>0</v>
      </c>
      <c r="AH539" s="159"/>
    </row>
    <row r="540" spans="1:34" ht="12.6" customHeight="1" x14ac:dyDescent="0.25">
      <c r="A540" s="104">
        <v>479</v>
      </c>
      <c r="B540" s="102">
        <v>479278278</v>
      </c>
      <c r="C540" s="103" t="s">
        <v>529</v>
      </c>
      <c r="D540" s="104">
        <v>278</v>
      </c>
      <c r="E540" s="103" t="s">
        <v>310</v>
      </c>
      <c r="F540" s="104">
        <v>278</v>
      </c>
      <c r="G540" s="103" t="s">
        <v>310</v>
      </c>
      <c r="H540" s="179">
        <v>57</v>
      </c>
      <c r="I540" s="152"/>
      <c r="J540" s="153">
        <v>10861</v>
      </c>
      <c r="K540" s="153">
        <v>2066</v>
      </c>
      <c r="L540" s="153">
        <v>0</v>
      </c>
      <c r="M540" s="153">
        <v>937.65</v>
      </c>
      <c r="N540" s="153">
        <v>13864.65</v>
      </c>
      <c r="O540" s="152"/>
      <c r="P540" s="157">
        <v>57</v>
      </c>
      <c r="Q540" s="157">
        <v>0</v>
      </c>
      <c r="R540" s="155">
        <v>736839</v>
      </c>
      <c r="S540" s="155">
        <v>0</v>
      </c>
      <c r="T540" s="155">
        <v>0</v>
      </c>
      <c r="U540" s="155">
        <v>53466</v>
      </c>
      <c r="V540" s="112">
        <v>790305</v>
      </c>
      <c r="W540" s="156"/>
      <c r="X540" s="157">
        <v>0</v>
      </c>
      <c r="Y540" s="178">
        <v>0.09</v>
      </c>
      <c r="Z540" s="178">
        <v>5.9706218118588478E-2</v>
      </c>
      <c r="AA540" s="155">
        <v>0</v>
      </c>
      <c r="AB540" s="158"/>
      <c r="AC540" s="157">
        <v>0</v>
      </c>
      <c r="AD540" s="157">
        <v>0</v>
      </c>
      <c r="AE540" s="155">
        <v>0</v>
      </c>
      <c r="AF540" s="157">
        <v>0</v>
      </c>
      <c r="AG540" s="155">
        <v>0</v>
      </c>
      <c r="AH540" s="159"/>
    </row>
    <row r="541" spans="1:34" ht="12.6" customHeight="1" x14ac:dyDescent="0.25">
      <c r="A541" s="104">
        <v>479</v>
      </c>
      <c r="B541" s="102">
        <v>479278281</v>
      </c>
      <c r="C541" s="103" t="s">
        <v>529</v>
      </c>
      <c r="D541" s="104">
        <v>278</v>
      </c>
      <c r="E541" s="103" t="s">
        <v>310</v>
      </c>
      <c r="F541" s="104">
        <v>281</v>
      </c>
      <c r="G541" s="103" t="s">
        <v>313</v>
      </c>
      <c r="H541" s="179">
        <v>58</v>
      </c>
      <c r="I541" s="152"/>
      <c r="J541" s="153">
        <v>12731</v>
      </c>
      <c r="K541" s="153">
        <v>0</v>
      </c>
      <c r="L541" s="153">
        <v>0</v>
      </c>
      <c r="M541" s="153">
        <v>937.65</v>
      </c>
      <c r="N541" s="153">
        <v>13668.65</v>
      </c>
      <c r="O541" s="152"/>
      <c r="P541" s="157">
        <v>58</v>
      </c>
      <c r="Q541" s="157">
        <v>0</v>
      </c>
      <c r="R541" s="155">
        <v>738398</v>
      </c>
      <c r="S541" s="155">
        <v>0</v>
      </c>
      <c r="T541" s="155">
        <v>0</v>
      </c>
      <c r="U541" s="155">
        <v>54404</v>
      </c>
      <c r="V541" s="112">
        <v>792802</v>
      </c>
      <c r="W541" s="156"/>
      <c r="X541" s="157">
        <v>0</v>
      </c>
      <c r="Y541" s="178">
        <v>0.09</v>
      </c>
      <c r="Z541" s="178">
        <v>0.13196842428298433</v>
      </c>
      <c r="AA541" s="155">
        <v>0</v>
      </c>
      <c r="AB541" s="158"/>
      <c r="AC541" s="157">
        <v>0</v>
      </c>
      <c r="AD541" s="157">
        <v>0</v>
      </c>
      <c r="AE541" s="155">
        <v>0</v>
      </c>
      <c r="AF541" s="157">
        <v>0</v>
      </c>
      <c r="AG541" s="155">
        <v>0</v>
      </c>
      <c r="AH541" s="159"/>
    </row>
    <row r="542" spans="1:34" ht="12.6" customHeight="1" x14ac:dyDescent="0.25">
      <c r="A542" s="104">
        <v>479</v>
      </c>
      <c r="B542" s="102">
        <v>479278309</v>
      </c>
      <c r="C542" s="103" t="s">
        <v>529</v>
      </c>
      <c r="D542" s="104">
        <v>278</v>
      </c>
      <c r="E542" s="103" t="s">
        <v>310</v>
      </c>
      <c r="F542" s="104">
        <v>309</v>
      </c>
      <c r="G542" s="103" t="s">
        <v>341</v>
      </c>
      <c r="H542" s="179">
        <v>3</v>
      </c>
      <c r="I542" s="152"/>
      <c r="J542" s="153">
        <v>15145</v>
      </c>
      <c r="K542" s="153">
        <v>1389</v>
      </c>
      <c r="L542" s="153">
        <v>0</v>
      </c>
      <c r="M542" s="153">
        <v>937.65</v>
      </c>
      <c r="N542" s="153">
        <v>17471.650000000001</v>
      </c>
      <c r="O542" s="152"/>
      <c r="P542" s="157">
        <v>3</v>
      </c>
      <c r="Q542" s="157">
        <v>0</v>
      </c>
      <c r="R542" s="155">
        <v>49602</v>
      </c>
      <c r="S542" s="155">
        <v>0</v>
      </c>
      <c r="T542" s="155">
        <v>0</v>
      </c>
      <c r="U542" s="155">
        <v>2814</v>
      </c>
      <c r="V542" s="112">
        <v>52416</v>
      </c>
      <c r="W542" s="156"/>
      <c r="X542" s="157">
        <v>0</v>
      </c>
      <c r="Y542" s="178">
        <v>0.09</v>
      </c>
      <c r="Z542" s="178">
        <v>2.8491268079669421E-3</v>
      </c>
      <c r="AA542" s="155">
        <v>0</v>
      </c>
      <c r="AB542" s="158"/>
      <c r="AC542" s="157">
        <v>0</v>
      </c>
      <c r="AD542" s="157">
        <v>0</v>
      </c>
      <c r="AE542" s="155">
        <v>0</v>
      </c>
      <c r="AF542" s="157">
        <v>0</v>
      </c>
      <c r="AG542" s="155">
        <v>0</v>
      </c>
      <c r="AH542" s="159"/>
    </row>
    <row r="543" spans="1:34" ht="12.6" customHeight="1" x14ac:dyDescent="0.25">
      <c r="A543" s="104">
        <v>479</v>
      </c>
      <c r="B543" s="102">
        <v>479278325</v>
      </c>
      <c r="C543" s="103" t="s">
        <v>529</v>
      </c>
      <c r="D543" s="104">
        <v>278</v>
      </c>
      <c r="E543" s="103" t="s">
        <v>310</v>
      </c>
      <c r="F543" s="104">
        <v>325</v>
      </c>
      <c r="G543" s="103" t="s">
        <v>357</v>
      </c>
      <c r="H543" s="179">
        <v>9</v>
      </c>
      <c r="I543" s="152"/>
      <c r="J543" s="153">
        <v>11093</v>
      </c>
      <c r="K543" s="153">
        <v>1418</v>
      </c>
      <c r="L543" s="153">
        <v>0</v>
      </c>
      <c r="M543" s="153">
        <v>937.65</v>
      </c>
      <c r="N543" s="153">
        <v>13448.65</v>
      </c>
      <c r="O543" s="152"/>
      <c r="P543" s="157">
        <v>9</v>
      </c>
      <c r="Q543" s="157">
        <v>0</v>
      </c>
      <c r="R543" s="155">
        <v>112599</v>
      </c>
      <c r="S543" s="155">
        <v>0</v>
      </c>
      <c r="T543" s="155">
        <v>0</v>
      </c>
      <c r="U543" s="155">
        <v>8442</v>
      </c>
      <c r="V543" s="112">
        <v>121041</v>
      </c>
      <c r="W543" s="156"/>
      <c r="X543" s="157">
        <v>0</v>
      </c>
      <c r="Y543" s="178">
        <v>0.09</v>
      </c>
      <c r="Z543" s="178">
        <v>8.8523351738389582E-3</v>
      </c>
      <c r="AA543" s="155">
        <v>0</v>
      </c>
      <c r="AB543" s="158"/>
      <c r="AC543" s="157">
        <v>0</v>
      </c>
      <c r="AD543" s="157">
        <v>0</v>
      </c>
      <c r="AE543" s="155">
        <v>0</v>
      </c>
      <c r="AF543" s="157">
        <v>0</v>
      </c>
      <c r="AG543" s="155">
        <v>0</v>
      </c>
      <c r="AH543" s="159"/>
    </row>
    <row r="544" spans="1:34" ht="12.6" customHeight="1" x14ac:dyDescent="0.25">
      <c r="A544" s="104">
        <v>479</v>
      </c>
      <c r="B544" s="102">
        <v>479278332</v>
      </c>
      <c r="C544" s="103" t="s">
        <v>529</v>
      </c>
      <c r="D544" s="104">
        <v>278</v>
      </c>
      <c r="E544" s="103" t="s">
        <v>310</v>
      </c>
      <c r="F544" s="104">
        <v>332</v>
      </c>
      <c r="G544" s="103" t="s">
        <v>364</v>
      </c>
      <c r="H544" s="179">
        <v>11</v>
      </c>
      <c r="I544" s="152"/>
      <c r="J544" s="153">
        <v>10814</v>
      </c>
      <c r="K544" s="153">
        <v>670</v>
      </c>
      <c r="L544" s="153">
        <v>0</v>
      </c>
      <c r="M544" s="153">
        <v>937.65</v>
      </c>
      <c r="N544" s="153">
        <v>12421.65</v>
      </c>
      <c r="O544" s="152"/>
      <c r="P544" s="157">
        <v>11</v>
      </c>
      <c r="Q544" s="157">
        <v>0</v>
      </c>
      <c r="R544" s="155">
        <v>126324</v>
      </c>
      <c r="S544" s="155">
        <v>0</v>
      </c>
      <c r="T544" s="155">
        <v>0</v>
      </c>
      <c r="U544" s="155">
        <v>10318</v>
      </c>
      <c r="V544" s="112">
        <v>136642</v>
      </c>
      <c r="W544" s="156"/>
      <c r="X544" s="157">
        <v>0</v>
      </c>
      <c r="Y544" s="178">
        <v>0.09</v>
      </c>
      <c r="Z544" s="178">
        <v>1.7074121226198394E-2</v>
      </c>
      <c r="AA544" s="155">
        <v>0</v>
      </c>
      <c r="AB544" s="158"/>
      <c r="AC544" s="157">
        <v>0</v>
      </c>
      <c r="AD544" s="157">
        <v>0</v>
      </c>
      <c r="AE544" s="155">
        <v>0</v>
      </c>
      <c r="AF544" s="157">
        <v>0</v>
      </c>
      <c r="AG544" s="155">
        <v>0</v>
      </c>
      <c r="AH544" s="159"/>
    </row>
    <row r="545" spans="1:34" ht="12.6" customHeight="1" x14ac:dyDescent="0.25">
      <c r="A545" s="104">
        <v>479</v>
      </c>
      <c r="B545" s="102">
        <v>479278605</v>
      </c>
      <c r="C545" s="103" t="s">
        <v>529</v>
      </c>
      <c r="D545" s="104">
        <v>278</v>
      </c>
      <c r="E545" s="103" t="s">
        <v>310</v>
      </c>
      <c r="F545" s="104">
        <v>605</v>
      </c>
      <c r="G545" s="103" t="s">
        <v>388</v>
      </c>
      <c r="H545" s="179">
        <v>39</v>
      </c>
      <c r="I545" s="152"/>
      <c r="J545" s="153">
        <v>10363</v>
      </c>
      <c r="K545" s="153">
        <v>7445</v>
      </c>
      <c r="L545" s="153">
        <v>0</v>
      </c>
      <c r="M545" s="153">
        <v>937.65</v>
      </c>
      <c r="N545" s="153">
        <v>18745.650000000001</v>
      </c>
      <c r="O545" s="152"/>
      <c r="P545" s="157">
        <v>39</v>
      </c>
      <c r="Q545" s="157">
        <v>0</v>
      </c>
      <c r="R545" s="155">
        <v>694512</v>
      </c>
      <c r="S545" s="155">
        <v>0</v>
      </c>
      <c r="T545" s="155">
        <v>0</v>
      </c>
      <c r="U545" s="155">
        <v>36582</v>
      </c>
      <c r="V545" s="112">
        <v>731094</v>
      </c>
      <c r="W545" s="156"/>
      <c r="X545" s="157">
        <v>0</v>
      </c>
      <c r="Y545" s="178">
        <v>0.09</v>
      </c>
      <c r="Z545" s="178">
        <v>5.3279106865985214E-2</v>
      </c>
      <c r="AA545" s="155">
        <v>0</v>
      </c>
      <c r="AB545" s="158"/>
      <c r="AC545" s="157">
        <v>0</v>
      </c>
      <c r="AD545" s="157">
        <v>0</v>
      </c>
      <c r="AE545" s="155">
        <v>0</v>
      </c>
      <c r="AF545" s="157">
        <v>0</v>
      </c>
      <c r="AG545" s="155">
        <v>0</v>
      </c>
      <c r="AH545" s="159"/>
    </row>
    <row r="546" spans="1:34" ht="12.6" customHeight="1" x14ac:dyDescent="0.25">
      <c r="A546" s="104">
        <v>479</v>
      </c>
      <c r="B546" s="102">
        <v>479278635</v>
      </c>
      <c r="C546" s="103" t="s">
        <v>529</v>
      </c>
      <c r="D546" s="104">
        <v>278</v>
      </c>
      <c r="E546" s="103" t="s">
        <v>310</v>
      </c>
      <c r="F546" s="104">
        <v>635</v>
      </c>
      <c r="G546" s="103" t="s">
        <v>397</v>
      </c>
      <c r="H546" s="179">
        <v>2</v>
      </c>
      <c r="I546" s="152"/>
      <c r="J546" s="153">
        <v>9966</v>
      </c>
      <c r="K546" s="153">
        <v>4164</v>
      </c>
      <c r="L546" s="153">
        <v>0</v>
      </c>
      <c r="M546" s="153">
        <v>937.65</v>
      </c>
      <c r="N546" s="153">
        <v>15067.65</v>
      </c>
      <c r="O546" s="152"/>
      <c r="P546" s="157">
        <v>2</v>
      </c>
      <c r="Q546" s="157">
        <v>0</v>
      </c>
      <c r="R546" s="155">
        <v>28260</v>
      </c>
      <c r="S546" s="155">
        <v>0</v>
      </c>
      <c r="T546" s="155">
        <v>0</v>
      </c>
      <c r="U546" s="155">
        <v>1876</v>
      </c>
      <c r="V546" s="112">
        <v>30136</v>
      </c>
      <c r="W546" s="156"/>
      <c r="X546" s="157">
        <v>0</v>
      </c>
      <c r="Y546" s="178">
        <v>0.09</v>
      </c>
      <c r="Z546" s="178">
        <v>1.2770607628272156E-2</v>
      </c>
      <c r="AA546" s="155">
        <v>0</v>
      </c>
      <c r="AB546" s="158"/>
      <c r="AC546" s="157">
        <v>0</v>
      </c>
      <c r="AD546" s="157">
        <v>0</v>
      </c>
      <c r="AE546" s="155">
        <v>0</v>
      </c>
      <c r="AF546" s="157">
        <v>0</v>
      </c>
      <c r="AG546" s="155">
        <v>0</v>
      </c>
      <c r="AH546" s="159"/>
    </row>
    <row r="547" spans="1:34" ht="12.6" customHeight="1" x14ac:dyDescent="0.25">
      <c r="A547" s="104">
        <v>479</v>
      </c>
      <c r="B547" s="102">
        <v>479278670</v>
      </c>
      <c r="C547" s="103" t="s">
        <v>529</v>
      </c>
      <c r="D547" s="104">
        <v>278</v>
      </c>
      <c r="E547" s="103" t="s">
        <v>310</v>
      </c>
      <c r="F547" s="104">
        <v>670</v>
      </c>
      <c r="G547" s="103" t="s">
        <v>406</v>
      </c>
      <c r="H547" s="179">
        <v>13</v>
      </c>
      <c r="I547" s="152"/>
      <c r="J547" s="153">
        <v>10237</v>
      </c>
      <c r="K547" s="153">
        <v>8055</v>
      </c>
      <c r="L547" s="153">
        <v>0</v>
      </c>
      <c r="M547" s="153">
        <v>937.65</v>
      </c>
      <c r="N547" s="153">
        <v>19229.650000000001</v>
      </c>
      <c r="O547" s="152"/>
      <c r="P547" s="157">
        <v>13</v>
      </c>
      <c r="Q547" s="157">
        <v>0</v>
      </c>
      <c r="R547" s="155">
        <v>237796</v>
      </c>
      <c r="S547" s="155">
        <v>0</v>
      </c>
      <c r="T547" s="155">
        <v>0</v>
      </c>
      <c r="U547" s="155">
        <v>12194</v>
      </c>
      <c r="V547" s="112">
        <v>249990</v>
      </c>
      <c r="W547" s="156"/>
      <c r="X547" s="157">
        <v>0</v>
      </c>
      <c r="Y547" s="178">
        <v>0.09</v>
      </c>
      <c r="Z547" s="178">
        <v>7.3810504290165377E-2</v>
      </c>
      <c r="AA547" s="155">
        <v>0</v>
      </c>
      <c r="AB547" s="158"/>
      <c r="AC547" s="157">
        <v>2</v>
      </c>
      <c r="AD547" s="157">
        <v>0</v>
      </c>
      <c r="AE547" s="155">
        <v>0</v>
      </c>
      <c r="AF547" s="157">
        <v>0</v>
      </c>
      <c r="AG547" s="155">
        <v>0</v>
      </c>
      <c r="AH547" s="159"/>
    </row>
    <row r="548" spans="1:34" ht="12.6" customHeight="1" x14ac:dyDescent="0.25">
      <c r="A548" s="104">
        <v>479</v>
      </c>
      <c r="B548" s="102">
        <v>479278672</v>
      </c>
      <c r="C548" s="103" t="s">
        <v>529</v>
      </c>
      <c r="D548" s="104">
        <v>278</v>
      </c>
      <c r="E548" s="103" t="s">
        <v>310</v>
      </c>
      <c r="F548" s="104">
        <v>672</v>
      </c>
      <c r="G548" s="103" t="s">
        <v>407</v>
      </c>
      <c r="H548" s="179">
        <v>2</v>
      </c>
      <c r="I548" s="152"/>
      <c r="J548" s="153">
        <v>13615</v>
      </c>
      <c r="K548" s="153">
        <v>4726</v>
      </c>
      <c r="L548" s="153">
        <v>0</v>
      </c>
      <c r="M548" s="153">
        <v>937.65</v>
      </c>
      <c r="N548" s="153">
        <v>19278.650000000001</v>
      </c>
      <c r="O548" s="152"/>
      <c r="P548" s="157">
        <v>2</v>
      </c>
      <c r="Q548" s="157">
        <v>0</v>
      </c>
      <c r="R548" s="155">
        <v>36682</v>
      </c>
      <c r="S548" s="155">
        <v>0</v>
      </c>
      <c r="T548" s="155">
        <v>0</v>
      </c>
      <c r="U548" s="155">
        <v>1876</v>
      </c>
      <c r="V548" s="112">
        <v>38558</v>
      </c>
      <c r="W548" s="156"/>
      <c r="X548" s="157">
        <v>0</v>
      </c>
      <c r="Y548" s="178">
        <v>0.09</v>
      </c>
      <c r="Z548" s="178">
        <v>3.8966680659634147E-3</v>
      </c>
      <c r="AA548" s="155">
        <v>0</v>
      </c>
      <c r="AB548" s="158"/>
      <c r="AC548" s="157">
        <v>0</v>
      </c>
      <c r="AD548" s="157">
        <v>0</v>
      </c>
      <c r="AE548" s="155">
        <v>0</v>
      </c>
      <c r="AF548" s="157">
        <v>0</v>
      </c>
      <c r="AG548" s="155">
        <v>0</v>
      </c>
      <c r="AH548" s="159"/>
    </row>
    <row r="549" spans="1:34" ht="12.6" customHeight="1" x14ac:dyDescent="0.25">
      <c r="A549" s="104">
        <v>479</v>
      </c>
      <c r="B549" s="102">
        <v>479278674</v>
      </c>
      <c r="C549" s="103" t="s">
        <v>529</v>
      </c>
      <c r="D549" s="104">
        <v>278</v>
      </c>
      <c r="E549" s="103" t="s">
        <v>310</v>
      </c>
      <c r="F549" s="104">
        <v>674</v>
      </c>
      <c r="G549" s="103" t="s">
        <v>409</v>
      </c>
      <c r="H549" s="179">
        <v>4</v>
      </c>
      <c r="I549" s="152"/>
      <c r="J549" s="153">
        <v>15145</v>
      </c>
      <c r="K549" s="153">
        <v>5293</v>
      </c>
      <c r="L549" s="153">
        <v>0</v>
      </c>
      <c r="M549" s="153">
        <v>937.65</v>
      </c>
      <c r="N549" s="153">
        <v>21375.65</v>
      </c>
      <c r="O549" s="152"/>
      <c r="P549" s="157">
        <v>4</v>
      </c>
      <c r="Q549" s="157">
        <v>0</v>
      </c>
      <c r="R549" s="155">
        <v>81752</v>
      </c>
      <c r="S549" s="155">
        <v>0</v>
      </c>
      <c r="T549" s="155">
        <v>0</v>
      </c>
      <c r="U549" s="155">
        <v>3752</v>
      </c>
      <c r="V549" s="112">
        <v>85504</v>
      </c>
      <c r="W549" s="156"/>
      <c r="X549" s="157">
        <v>0</v>
      </c>
      <c r="Y549" s="178">
        <v>0.09</v>
      </c>
      <c r="Z549" s="178">
        <v>5.5184073941306463E-2</v>
      </c>
      <c r="AA549" s="155">
        <v>0</v>
      </c>
      <c r="AB549" s="158"/>
      <c r="AC549" s="157">
        <v>0</v>
      </c>
      <c r="AD549" s="157">
        <v>0</v>
      </c>
      <c r="AE549" s="155">
        <v>0</v>
      </c>
      <c r="AF549" s="157">
        <v>0</v>
      </c>
      <c r="AG549" s="155">
        <v>0</v>
      </c>
      <c r="AH549" s="159"/>
    </row>
    <row r="550" spans="1:34" ht="12.6" customHeight="1" x14ac:dyDescent="0.25">
      <c r="A550" s="104">
        <v>479</v>
      </c>
      <c r="B550" s="102">
        <v>479278680</v>
      </c>
      <c r="C550" s="103" t="s">
        <v>529</v>
      </c>
      <c r="D550" s="104">
        <v>278</v>
      </c>
      <c r="E550" s="103" t="s">
        <v>310</v>
      </c>
      <c r="F550" s="104">
        <v>680</v>
      </c>
      <c r="G550" s="103" t="s">
        <v>411</v>
      </c>
      <c r="H550" s="179">
        <v>4</v>
      </c>
      <c r="I550" s="152"/>
      <c r="J550" s="153">
        <v>10651</v>
      </c>
      <c r="K550" s="153">
        <v>3566</v>
      </c>
      <c r="L550" s="153">
        <v>0</v>
      </c>
      <c r="M550" s="153">
        <v>937.65</v>
      </c>
      <c r="N550" s="153">
        <v>15154.65</v>
      </c>
      <c r="O550" s="152"/>
      <c r="P550" s="157">
        <v>4</v>
      </c>
      <c r="Q550" s="157">
        <v>0</v>
      </c>
      <c r="R550" s="155">
        <v>56868</v>
      </c>
      <c r="S550" s="155">
        <v>0</v>
      </c>
      <c r="T550" s="155">
        <v>0</v>
      </c>
      <c r="U550" s="155">
        <v>3752</v>
      </c>
      <c r="V550" s="112">
        <v>60620</v>
      </c>
      <c r="W550" s="156"/>
      <c r="X550" s="157">
        <v>0</v>
      </c>
      <c r="Y550" s="178">
        <v>0.09</v>
      </c>
      <c r="Z550" s="178">
        <v>2.3760987026861893E-3</v>
      </c>
      <c r="AA550" s="155">
        <v>0</v>
      </c>
      <c r="AB550" s="158"/>
      <c r="AC550" s="157">
        <v>0</v>
      </c>
      <c r="AD550" s="157">
        <v>0</v>
      </c>
      <c r="AE550" s="155">
        <v>0</v>
      </c>
      <c r="AF550" s="157">
        <v>0</v>
      </c>
      <c r="AG550" s="155">
        <v>0</v>
      </c>
      <c r="AH550" s="159"/>
    </row>
    <row r="551" spans="1:34" ht="12.6" customHeight="1" x14ac:dyDescent="0.25">
      <c r="A551" s="104">
        <v>479</v>
      </c>
      <c r="B551" s="102">
        <v>479278683</v>
      </c>
      <c r="C551" s="103" t="s">
        <v>529</v>
      </c>
      <c r="D551" s="104">
        <v>278</v>
      </c>
      <c r="E551" s="103" t="s">
        <v>310</v>
      </c>
      <c r="F551" s="104">
        <v>683</v>
      </c>
      <c r="G551" s="103" t="s">
        <v>412</v>
      </c>
      <c r="H551" s="179">
        <v>9</v>
      </c>
      <c r="I551" s="152"/>
      <c r="J551" s="153">
        <v>10404</v>
      </c>
      <c r="K551" s="153">
        <v>7420</v>
      </c>
      <c r="L551" s="153">
        <v>0</v>
      </c>
      <c r="M551" s="153">
        <v>937.65</v>
      </c>
      <c r="N551" s="153">
        <v>18761.650000000001</v>
      </c>
      <c r="O551" s="152"/>
      <c r="P551" s="157">
        <v>9</v>
      </c>
      <c r="Q551" s="157">
        <v>0</v>
      </c>
      <c r="R551" s="155">
        <v>160416</v>
      </c>
      <c r="S551" s="155">
        <v>0</v>
      </c>
      <c r="T551" s="155">
        <v>0</v>
      </c>
      <c r="U551" s="155">
        <v>8442</v>
      </c>
      <c r="V551" s="112">
        <v>168858</v>
      </c>
      <c r="W551" s="156"/>
      <c r="X551" s="157">
        <v>0</v>
      </c>
      <c r="Y551" s="178">
        <v>0.09</v>
      </c>
      <c r="Z551" s="178">
        <v>2.5305735434480579E-2</v>
      </c>
      <c r="AA551" s="155">
        <v>0</v>
      </c>
      <c r="AB551" s="158"/>
      <c r="AC551" s="157">
        <v>0</v>
      </c>
      <c r="AD551" s="157">
        <v>0</v>
      </c>
      <c r="AE551" s="155">
        <v>0</v>
      </c>
      <c r="AF551" s="157">
        <v>0</v>
      </c>
      <c r="AG551" s="155">
        <v>0</v>
      </c>
      <c r="AH551" s="159"/>
    </row>
    <row r="552" spans="1:34" ht="12.6" customHeight="1" x14ac:dyDescent="0.25">
      <c r="A552" s="104">
        <v>479</v>
      </c>
      <c r="B552" s="102">
        <v>479278717</v>
      </c>
      <c r="C552" s="103" t="s">
        <v>529</v>
      </c>
      <c r="D552" s="104">
        <v>278</v>
      </c>
      <c r="E552" s="103" t="s">
        <v>310</v>
      </c>
      <c r="F552" s="104">
        <v>717</v>
      </c>
      <c r="G552" s="103" t="s">
        <v>422</v>
      </c>
      <c r="H552" s="179">
        <v>1</v>
      </c>
      <c r="I552" s="152"/>
      <c r="J552" s="153">
        <v>12850</v>
      </c>
      <c r="K552" s="153">
        <v>6903</v>
      </c>
      <c r="L552" s="153">
        <v>0</v>
      </c>
      <c r="M552" s="153">
        <v>937.65</v>
      </c>
      <c r="N552" s="153">
        <v>20690.650000000001</v>
      </c>
      <c r="O552" s="152"/>
      <c r="P552" s="157">
        <v>1</v>
      </c>
      <c r="Q552" s="157">
        <v>0</v>
      </c>
      <c r="R552" s="155">
        <v>19753</v>
      </c>
      <c r="S552" s="155">
        <v>0</v>
      </c>
      <c r="T552" s="155">
        <v>0</v>
      </c>
      <c r="U552" s="155">
        <v>938</v>
      </c>
      <c r="V552" s="112">
        <v>20691</v>
      </c>
      <c r="W552" s="156"/>
      <c r="X552" s="157">
        <v>0</v>
      </c>
      <c r="Y552" s="178">
        <v>0.09</v>
      </c>
      <c r="Z552" s="178">
        <v>4.9419352922173213E-2</v>
      </c>
      <c r="AA552" s="155">
        <v>0</v>
      </c>
      <c r="AB552" s="158"/>
      <c r="AC552" s="157">
        <v>0</v>
      </c>
      <c r="AD552" s="157">
        <v>0</v>
      </c>
      <c r="AE552" s="155">
        <v>0</v>
      </c>
      <c r="AF552" s="157">
        <v>0</v>
      </c>
      <c r="AG552" s="155">
        <v>0</v>
      </c>
      <c r="AH552" s="159"/>
    </row>
    <row r="553" spans="1:34" ht="12.6" customHeight="1" x14ac:dyDescent="0.25">
      <c r="A553" s="104">
        <v>479</v>
      </c>
      <c r="B553" s="102">
        <v>479278755</v>
      </c>
      <c r="C553" s="103" t="s">
        <v>529</v>
      </c>
      <c r="D553" s="104">
        <v>278</v>
      </c>
      <c r="E553" s="103" t="s">
        <v>310</v>
      </c>
      <c r="F553" s="104">
        <v>755</v>
      </c>
      <c r="G553" s="103" t="s">
        <v>432</v>
      </c>
      <c r="H553" s="179">
        <v>3</v>
      </c>
      <c r="I553" s="152"/>
      <c r="J553" s="153">
        <v>11965</v>
      </c>
      <c r="K553" s="153">
        <v>5967</v>
      </c>
      <c r="L553" s="153">
        <v>0</v>
      </c>
      <c r="M553" s="153">
        <v>937.65</v>
      </c>
      <c r="N553" s="153">
        <v>18869.650000000001</v>
      </c>
      <c r="O553" s="152"/>
      <c r="P553" s="157">
        <v>3</v>
      </c>
      <c r="Q553" s="157">
        <v>0</v>
      </c>
      <c r="R553" s="155">
        <v>53796</v>
      </c>
      <c r="S553" s="155">
        <v>0</v>
      </c>
      <c r="T553" s="155">
        <v>0</v>
      </c>
      <c r="U553" s="155">
        <v>2814</v>
      </c>
      <c r="V553" s="112">
        <v>56610</v>
      </c>
      <c r="W553" s="156"/>
      <c r="X553" s="157">
        <v>0</v>
      </c>
      <c r="Y553" s="178">
        <v>0.09</v>
      </c>
      <c r="Z553" s="178">
        <v>1.7516177347152398E-2</v>
      </c>
      <c r="AA553" s="155">
        <v>0</v>
      </c>
      <c r="AB553" s="158"/>
      <c r="AC553" s="157">
        <v>0</v>
      </c>
      <c r="AD553" s="157">
        <v>0</v>
      </c>
      <c r="AE553" s="155">
        <v>0</v>
      </c>
      <c r="AF553" s="157">
        <v>0</v>
      </c>
      <c r="AG553" s="155">
        <v>0</v>
      </c>
      <c r="AH553" s="159"/>
    </row>
    <row r="554" spans="1:34" ht="12.6" customHeight="1" x14ac:dyDescent="0.25">
      <c r="A554" s="104">
        <v>479</v>
      </c>
      <c r="B554" s="102">
        <v>479278766</v>
      </c>
      <c r="C554" s="103" t="s">
        <v>529</v>
      </c>
      <c r="D554" s="104">
        <v>278</v>
      </c>
      <c r="E554" s="103" t="s">
        <v>310</v>
      </c>
      <c r="F554" s="104">
        <v>766</v>
      </c>
      <c r="G554" s="103" t="s">
        <v>436</v>
      </c>
      <c r="H554" s="179">
        <v>3</v>
      </c>
      <c r="I554" s="152"/>
      <c r="J554" s="153">
        <v>11396</v>
      </c>
      <c r="K554" s="153">
        <v>3804</v>
      </c>
      <c r="L554" s="153">
        <v>0</v>
      </c>
      <c r="M554" s="153">
        <v>937.65</v>
      </c>
      <c r="N554" s="153">
        <v>16137.65</v>
      </c>
      <c r="O554" s="152"/>
      <c r="P554" s="157">
        <v>3</v>
      </c>
      <c r="Q554" s="157">
        <v>0</v>
      </c>
      <c r="R554" s="155">
        <v>45600</v>
      </c>
      <c r="S554" s="155">
        <v>0</v>
      </c>
      <c r="T554" s="155">
        <v>0</v>
      </c>
      <c r="U554" s="155">
        <v>2814</v>
      </c>
      <c r="V554" s="112">
        <v>48414</v>
      </c>
      <c r="W554" s="156"/>
      <c r="X554" s="157">
        <v>0</v>
      </c>
      <c r="Y554" s="178">
        <v>0.09</v>
      </c>
      <c r="Z554" s="178">
        <v>3.3457480423110119E-3</v>
      </c>
      <c r="AA554" s="155">
        <v>0</v>
      </c>
      <c r="AB554" s="158"/>
      <c r="AC554" s="157">
        <v>0</v>
      </c>
      <c r="AD554" s="157">
        <v>0</v>
      </c>
      <c r="AE554" s="155">
        <v>0</v>
      </c>
      <c r="AF554" s="157">
        <v>0</v>
      </c>
      <c r="AG554" s="155">
        <v>0</v>
      </c>
      <c r="AH554" s="159"/>
    </row>
    <row r="555" spans="1:34" ht="12.6" customHeight="1" x14ac:dyDescent="0.25">
      <c r="A555" s="104">
        <v>481</v>
      </c>
      <c r="B555" s="102">
        <v>481035016</v>
      </c>
      <c r="C555" s="103" t="s">
        <v>530</v>
      </c>
      <c r="D555" s="104">
        <v>35</v>
      </c>
      <c r="E555" s="103" t="s">
        <v>67</v>
      </c>
      <c r="F555" s="104">
        <v>16</v>
      </c>
      <c r="G555" s="103" t="s">
        <v>48</v>
      </c>
      <c r="H555" s="179">
        <v>1</v>
      </c>
      <c r="I555" s="152"/>
      <c r="J555" s="153">
        <v>12236.155870717672</v>
      </c>
      <c r="K555" s="153">
        <v>296</v>
      </c>
      <c r="L555" s="153">
        <v>0</v>
      </c>
      <c r="M555" s="153">
        <v>937.65</v>
      </c>
      <c r="N555" s="153">
        <v>13469.805870717671</v>
      </c>
      <c r="O555" s="152"/>
      <c r="P555" s="157">
        <v>1</v>
      </c>
      <c r="Q555" s="157">
        <v>0</v>
      </c>
      <c r="R555" s="155">
        <v>12532</v>
      </c>
      <c r="S555" s="155">
        <v>0</v>
      </c>
      <c r="T555" s="155">
        <v>0</v>
      </c>
      <c r="U555" s="155">
        <v>938</v>
      </c>
      <c r="V555" s="112">
        <v>13470</v>
      </c>
      <c r="W555" s="156"/>
      <c r="X555" s="157">
        <v>0</v>
      </c>
      <c r="Y555" s="178">
        <v>0.09</v>
      </c>
      <c r="Z555" s="178">
        <v>4.7489010817769156E-2</v>
      </c>
      <c r="AA555" s="155">
        <v>0</v>
      </c>
      <c r="AB555" s="158"/>
      <c r="AC555" s="157">
        <v>0</v>
      </c>
      <c r="AD555" s="157">
        <v>0</v>
      </c>
      <c r="AE555" s="155">
        <v>0</v>
      </c>
      <c r="AF555" s="157">
        <v>0</v>
      </c>
      <c r="AG555" s="155">
        <v>0</v>
      </c>
      <c r="AH555" s="159"/>
    </row>
    <row r="556" spans="1:34" ht="12.6" customHeight="1" x14ac:dyDescent="0.25">
      <c r="A556" s="104">
        <v>481</v>
      </c>
      <c r="B556" s="102">
        <v>481035018</v>
      </c>
      <c r="C556" s="103" t="s">
        <v>530</v>
      </c>
      <c r="D556" s="104">
        <v>35</v>
      </c>
      <c r="E556" s="103" t="s">
        <v>67</v>
      </c>
      <c r="F556" s="104">
        <v>18</v>
      </c>
      <c r="G556" s="103" t="s">
        <v>50</v>
      </c>
      <c r="H556" s="179">
        <v>1</v>
      </c>
      <c r="I556" s="152"/>
      <c r="J556" s="153">
        <v>11818.706982097145</v>
      </c>
      <c r="K556" s="153">
        <v>7343</v>
      </c>
      <c r="L556" s="153">
        <v>0</v>
      </c>
      <c r="M556" s="153">
        <v>937.65</v>
      </c>
      <c r="N556" s="153">
        <v>20099.356982097146</v>
      </c>
      <c r="O556" s="152"/>
      <c r="P556" s="157">
        <v>1</v>
      </c>
      <c r="Q556" s="157">
        <v>0</v>
      </c>
      <c r="R556" s="155">
        <v>19162</v>
      </c>
      <c r="S556" s="155">
        <v>0</v>
      </c>
      <c r="T556" s="155">
        <v>0</v>
      </c>
      <c r="U556" s="155">
        <v>938</v>
      </c>
      <c r="V556" s="112">
        <v>20100</v>
      </c>
      <c r="W556" s="156"/>
      <c r="X556" s="157">
        <v>0</v>
      </c>
      <c r="Y556" s="178">
        <v>0.09</v>
      </c>
      <c r="Z556" s="178">
        <v>2.6082814367241886E-2</v>
      </c>
      <c r="AA556" s="155">
        <v>0</v>
      </c>
      <c r="AB556" s="158"/>
      <c r="AC556" s="157">
        <v>0</v>
      </c>
      <c r="AD556" s="157">
        <v>0</v>
      </c>
      <c r="AE556" s="155">
        <v>0</v>
      </c>
      <c r="AF556" s="157">
        <v>0</v>
      </c>
      <c r="AG556" s="155">
        <v>0</v>
      </c>
      <c r="AH556" s="159"/>
    </row>
    <row r="557" spans="1:34" ht="12.6" customHeight="1" x14ac:dyDescent="0.25">
      <c r="A557" s="104">
        <v>481</v>
      </c>
      <c r="B557" s="102">
        <v>481035035</v>
      </c>
      <c r="C557" s="103" t="s">
        <v>530</v>
      </c>
      <c r="D557" s="104">
        <v>35</v>
      </c>
      <c r="E557" s="103" t="s">
        <v>67</v>
      </c>
      <c r="F557" s="104">
        <v>35</v>
      </c>
      <c r="G557" s="103" t="s">
        <v>67</v>
      </c>
      <c r="H557" s="179">
        <v>876</v>
      </c>
      <c r="I557" s="152"/>
      <c r="J557" s="153">
        <v>12848</v>
      </c>
      <c r="K557" s="153">
        <v>4402</v>
      </c>
      <c r="L557" s="153">
        <v>0</v>
      </c>
      <c r="M557" s="153">
        <v>937.65</v>
      </c>
      <c r="N557" s="153">
        <v>18187.650000000001</v>
      </c>
      <c r="O557" s="152"/>
      <c r="P557" s="157">
        <v>876</v>
      </c>
      <c r="Q557" s="157">
        <v>0</v>
      </c>
      <c r="R557" s="155">
        <v>15111000</v>
      </c>
      <c r="S557" s="155">
        <v>0</v>
      </c>
      <c r="T557" s="155">
        <v>0</v>
      </c>
      <c r="U557" s="155">
        <v>821688</v>
      </c>
      <c r="V557" s="112">
        <v>15932688</v>
      </c>
      <c r="W557" s="156"/>
      <c r="X557" s="157">
        <v>0</v>
      </c>
      <c r="Y557" s="178">
        <v>0.09</v>
      </c>
      <c r="Z557" s="178">
        <v>0.15535199624359353</v>
      </c>
      <c r="AA557" s="155">
        <v>0</v>
      </c>
      <c r="AB557" s="158"/>
      <c r="AC557" s="157">
        <v>0</v>
      </c>
      <c r="AD557" s="157">
        <v>0</v>
      </c>
      <c r="AE557" s="155">
        <v>0</v>
      </c>
      <c r="AF557" s="157">
        <v>0</v>
      </c>
      <c r="AG557" s="155">
        <v>0</v>
      </c>
      <c r="AH557" s="159"/>
    </row>
    <row r="558" spans="1:34" ht="12.6" customHeight="1" x14ac:dyDescent="0.25">
      <c r="A558" s="104">
        <v>481</v>
      </c>
      <c r="B558" s="102">
        <v>481035044</v>
      </c>
      <c r="C558" s="103" t="s">
        <v>530</v>
      </c>
      <c r="D558" s="104">
        <v>35</v>
      </c>
      <c r="E558" s="103" t="s">
        <v>67</v>
      </c>
      <c r="F558" s="104">
        <v>44</v>
      </c>
      <c r="G558" s="103" t="s">
        <v>76</v>
      </c>
      <c r="H558" s="179">
        <v>8</v>
      </c>
      <c r="I558" s="152"/>
      <c r="J558" s="153">
        <v>13811</v>
      </c>
      <c r="K558" s="153">
        <v>0</v>
      </c>
      <c r="L558" s="153">
        <v>0</v>
      </c>
      <c r="M558" s="153">
        <v>937.65</v>
      </c>
      <c r="N558" s="153">
        <v>14748.65</v>
      </c>
      <c r="O558" s="152"/>
      <c r="P558" s="157">
        <v>8</v>
      </c>
      <c r="Q558" s="157">
        <v>0</v>
      </c>
      <c r="R558" s="155">
        <v>110488</v>
      </c>
      <c r="S558" s="155">
        <v>0</v>
      </c>
      <c r="T558" s="155">
        <v>0</v>
      </c>
      <c r="U558" s="155">
        <v>7504</v>
      </c>
      <c r="V558" s="112">
        <v>117992</v>
      </c>
      <c r="W558" s="156"/>
      <c r="X558" s="157">
        <v>0</v>
      </c>
      <c r="Y558" s="178">
        <v>0.09</v>
      </c>
      <c r="Z558" s="178">
        <v>6.5788845188208198E-2</v>
      </c>
      <c r="AA558" s="155">
        <v>0</v>
      </c>
      <c r="AB558" s="158"/>
      <c r="AC558" s="157">
        <v>0</v>
      </c>
      <c r="AD558" s="157">
        <v>0</v>
      </c>
      <c r="AE558" s="155">
        <v>0</v>
      </c>
      <c r="AF558" s="157">
        <v>0</v>
      </c>
      <c r="AG558" s="155">
        <v>0</v>
      </c>
      <c r="AH558" s="159"/>
    </row>
    <row r="559" spans="1:34" ht="12.6" customHeight="1" x14ac:dyDescent="0.25">
      <c r="A559" s="104">
        <v>481</v>
      </c>
      <c r="B559" s="102">
        <v>481035050</v>
      </c>
      <c r="C559" s="103" t="s">
        <v>530</v>
      </c>
      <c r="D559" s="104">
        <v>35</v>
      </c>
      <c r="E559" s="103" t="s">
        <v>67</v>
      </c>
      <c r="F559" s="104">
        <v>50</v>
      </c>
      <c r="G559" s="103" t="s">
        <v>82</v>
      </c>
      <c r="H559" s="179">
        <v>2</v>
      </c>
      <c r="I559" s="152"/>
      <c r="J559" s="153">
        <v>12189</v>
      </c>
      <c r="K559" s="153">
        <v>5227</v>
      </c>
      <c r="L559" s="153">
        <v>0</v>
      </c>
      <c r="M559" s="153">
        <v>937.65</v>
      </c>
      <c r="N559" s="153">
        <v>18353.650000000001</v>
      </c>
      <c r="O559" s="152"/>
      <c r="P559" s="157">
        <v>2</v>
      </c>
      <c r="Q559" s="157">
        <v>0</v>
      </c>
      <c r="R559" s="155">
        <v>34832</v>
      </c>
      <c r="S559" s="155">
        <v>0</v>
      </c>
      <c r="T559" s="155">
        <v>0</v>
      </c>
      <c r="U559" s="155">
        <v>1876</v>
      </c>
      <c r="V559" s="112">
        <v>36708</v>
      </c>
      <c r="W559" s="156"/>
      <c r="X559" s="157">
        <v>0</v>
      </c>
      <c r="Y559" s="178">
        <v>0.09</v>
      </c>
      <c r="Z559" s="178">
        <v>4.1001636800894652E-3</v>
      </c>
      <c r="AA559" s="155">
        <v>0</v>
      </c>
      <c r="AB559" s="158"/>
      <c r="AC559" s="157">
        <v>0</v>
      </c>
      <c r="AD559" s="157">
        <v>0</v>
      </c>
      <c r="AE559" s="155">
        <v>0</v>
      </c>
      <c r="AF559" s="157">
        <v>0</v>
      </c>
      <c r="AG559" s="155">
        <v>0</v>
      </c>
      <c r="AH559" s="159"/>
    </row>
    <row r="560" spans="1:34" ht="12.6" customHeight="1" x14ac:dyDescent="0.25">
      <c r="A560" s="104">
        <v>481</v>
      </c>
      <c r="B560" s="102">
        <v>481035073</v>
      </c>
      <c r="C560" s="103" t="s">
        <v>530</v>
      </c>
      <c r="D560" s="104">
        <v>35</v>
      </c>
      <c r="E560" s="103" t="s">
        <v>67</v>
      </c>
      <c r="F560" s="104">
        <v>73</v>
      </c>
      <c r="G560" s="103" t="s">
        <v>105</v>
      </c>
      <c r="H560" s="179">
        <v>3</v>
      </c>
      <c r="I560" s="152"/>
      <c r="J560" s="153">
        <v>11349</v>
      </c>
      <c r="K560" s="153">
        <v>7433</v>
      </c>
      <c r="L560" s="153">
        <v>0</v>
      </c>
      <c r="M560" s="153">
        <v>937.65</v>
      </c>
      <c r="N560" s="153">
        <v>19719.650000000001</v>
      </c>
      <c r="O560" s="152"/>
      <c r="P560" s="157">
        <v>3</v>
      </c>
      <c r="Q560" s="157">
        <v>0</v>
      </c>
      <c r="R560" s="155">
        <v>56346</v>
      </c>
      <c r="S560" s="155">
        <v>0</v>
      </c>
      <c r="T560" s="155">
        <v>0</v>
      </c>
      <c r="U560" s="155">
        <v>2814</v>
      </c>
      <c r="V560" s="112">
        <v>59160</v>
      </c>
      <c r="W560" s="156"/>
      <c r="X560" s="157">
        <v>0</v>
      </c>
      <c r="Y560" s="178">
        <v>0.09</v>
      </c>
      <c r="Z560" s="178">
        <v>1.0550373071579357E-2</v>
      </c>
      <c r="AA560" s="155">
        <v>0</v>
      </c>
      <c r="AB560" s="158"/>
      <c r="AC560" s="157">
        <v>0</v>
      </c>
      <c r="AD560" s="157">
        <v>0</v>
      </c>
      <c r="AE560" s="155">
        <v>0</v>
      </c>
      <c r="AF560" s="157">
        <v>0</v>
      </c>
      <c r="AG560" s="155">
        <v>0</v>
      </c>
      <c r="AH560" s="159"/>
    </row>
    <row r="561" spans="1:34" ht="12.6" customHeight="1" x14ac:dyDescent="0.25">
      <c r="A561" s="104">
        <v>481</v>
      </c>
      <c r="B561" s="102">
        <v>481035189</v>
      </c>
      <c r="C561" s="103" t="s">
        <v>530</v>
      </c>
      <c r="D561" s="104">
        <v>35</v>
      </c>
      <c r="E561" s="103" t="s">
        <v>67</v>
      </c>
      <c r="F561" s="104">
        <v>189</v>
      </c>
      <c r="G561" s="103" t="s">
        <v>221</v>
      </c>
      <c r="H561" s="179">
        <v>1</v>
      </c>
      <c r="I561" s="152"/>
      <c r="J561" s="153">
        <v>6983</v>
      </c>
      <c r="K561" s="153">
        <v>2590</v>
      </c>
      <c r="L561" s="153">
        <v>0</v>
      </c>
      <c r="M561" s="153">
        <v>937.65</v>
      </c>
      <c r="N561" s="153">
        <v>10510.65</v>
      </c>
      <c r="O561" s="152"/>
      <c r="P561" s="157">
        <v>1</v>
      </c>
      <c r="Q561" s="157">
        <v>0</v>
      </c>
      <c r="R561" s="155">
        <v>9573</v>
      </c>
      <c r="S561" s="155">
        <v>0</v>
      </c>
      <c r="T561" s="155">
        <v>0</v>
      </c>
      <c r="U561" s="155">
        <v>938</v>
      </c>
      <c r="V561" s="112">
        <v>10511</v>
      </c>
      <c r="W561" s="156"/>
      <c r="X561" s="157">
        <v>0</v>
      </c>
      <c r="Y561" s="178">
        <v>0.09</v>
      </c>
      <c r="Z561" s="178">
        <v>1.1311118370931686E-3</v>
      </c>
      <c r="AA561" s="155">
        <v>0</v>
      </c>
      <c r="AB561" s="158"/>
      <c r="AC561" s="157">
        <v>0</v>
      </c>
      <c r="AD561" s="157">
        <v>0</v>
      </c>
      <c r="AE561" s="155">
        <v>0</v>
      </c>
      <c r="AF561" s="157">
        <v>0</v>
      </c>
      <c r="AG561" s="155">
        <v>0</v>
      </c>
      <c r="AH561" s="159"/>
    </row>
    <row r="562" spans="1:34" ht="12.6" customHeight="1" x14ac:dyDescent="0.25">
      <c r="A562" s="104">
        <v>481</v>
      </c>
      <c r="B562" s="102">
        <v>481035212</v>
      </c>
      <c r="C562" s="103" t="s">
        <v>530</v>
      </c>
      <c r="D562" s="104">
        <v>35</v>
      </c>
      <c r="E562" s="103" t="s">
        <v>67</v>
      </c>
      <c r="F562" s="104">
        <v>212</v>
      </c>
      <c r="G562" s="103" t="s">
        <v>244</v>
      </c>
      <c r="H562" s="179">
        <v>2</v>
      </c>
      <c r="I562" s="152"/>
      <c r="J562" s="153">
        <v>7008</v>
      </c>
      <c r="K562" s="153">
        <v>1752</v>
      </c>
      <c r="L562" s="153">
        <v>0</v>
      </c>
      <c r="M562" s="153">
        <v>937.65</v>
      </c>
      <c r="N562" s="153">
        <v>9697.65</v>
      </c>
      <c r="O562" s="152"/>
      <c r="P562" s="157">
        <v>2</v>
      </c>
      <c r="Q562" s="157">
        <v>0</v>
      </c>
      <c r="R562" s="155">
        <v>17520</v>
      </c>
      <c r="S562" s="155">
        <v>0</v>
      </c>
      <c r="T562" s="155">
        <v>0</v>
      </c>
      <c r="U562" s="155">
        <v>1876</v>
      </c>
      <c r="V562" s="112">
        <v>19396</v>
      </c>
      <c r="W562" s="156"/>
      <c r="X562" s="157">
        <v>0</v>
      </c>
      <c r="Y562" s="178">
        <v>0.09</v>
      </c>
      <c r="Z562" s="178">
        <v>3.2923857290358322E-2</v>
      </c>
      <c r="AA562" s="155">
        <v>0</v>
      </c>
      <c r="AB562" s="158"/>
      <c r="AC562" s="157">
        <v>0</v>
      </c>
      <c r="AD562" s="157">
        <v>0</v>
      </c>
      <c r="AE562" s="155">
        <v>0</v>
      </c>
      <c r="AF562" s="157">
        <v>0</v>
      </c>
      <c r="AG562" s="155">
        <v>0</v>
      </c>
      <c r="AH562" s="159"/>
    </row>
    <row r="563" spans="1:34" ht="12.6" customHeight="1" x14ac:dyDescent="0.25">
      <c r="A563" s="104">
        <v>481</v>
      </c>
      <c r="B563" s="102">
        <v>481035218</v>
      </c>
      <c r="C563" s="103" t="s">
        <v>530</v>
      </c>
      <c r="D563" s="104">
        <v>35</v>
      </c>
      <c r="E563" s="103" t="s">
        <v>67</v>
      </c>
      <c r="F563" s="104">
        <v>218</v>
      </c>
      <c r="G563" s="103" t="s">
        <v>250</v>
      </c>
      <c r="H563" s="179">
        <v>1</v>
      </c>
      <c r="I563" s="152"/>
      <c r="J563" s="153">
        <v>10677.291788183042</v>
      </c>
      <c r="K563" s="153">
        <v>3820</v>
      </c>
      <c r="L563" s="153">
        <v>0</v>
      </c>
      <c r="M563" s="153">
        <v>937.65</v>
      </c>
      <c r="N563" s="153">
        <v>15434.941788183041</v>
      </c>
      <c r="O563" s="152"/>
      <c r="P563" s="157">
        <v>1</v>
      </c>
      <c r="Q563" s="157">
        <v>0</v>
      </c>
      <c r="R563" s="155">
        <v>14497</v>
      </c>
      <c r="S563" s="155">
        <v>0</v>
      </c>
      <c r="T563" s="155">
        <v>0</v>
      </c>
      <c r="U563" s="155">
        <v>938</v>
      </c>
      <c r="V563" s="112">
        <v>15435</v>
      </c>
      <c r="W563" s="156"/>
      <c r="X563" s="157">
        <v>0</v>
      </c>
      <c r="Y563" s="178">
        <v>0.09</v>
      </c>
      <c r="Z563" s="178">
        <v>3.6023247023082579E-2</v>
      </c>
      <c r="AA563" s="155">
        <v>0</v>
      </c>
      <c r="AB563" s="158"/>
      <c r="AC563" s="157">
        <v>0</v>
      </c>
      <c r="AD563" s="157">
        <v>0</v>
      </c>
      <c r="AE563" s="155">
        <v>0</v>
      </c>
      <c r="AF563" s="157">
        <v>0</v>
      </c>
      <c r="AG563" s="155">
        <v>0</v>
      </c>
      <c r="AH563" s="159"/>
    </row>
    <row r="564" spans="1:34" ht="12.6" customHeight="1" x14ac:dyDescent="0.25">
      <c r="A564" s="104">
        <v>481</v>
      </c>
      <c r="B564" s="102">
        <v>481035220</v>
      </c>
      <c r="C564" s="103" t="s">
        <v>530</v>
      </c>
      <c r="D564" s="104">
        <v>35</v>
      </c>
      <c r="E564" s="103" t="s">
        <v>67</v>
      </c>
      <c r="F564" s="104">
        <v>220</v>
      </c>
      <c r="G564" s="103" t="s">
        <v>252</v>
      </c>
      <c r="H564" s="179">
        <v>6</v>
      </c>
      <c r="I564" s="152"/>
      <c r="J564" s="153">
        <v>10560</v>
      </c>
      <c r="K564" s="153">
        <v>4528</v>
      </c>
      <c r="L564" s="153">
        <v>0</v>
      </c>
      <c r="M564" s="153">
        <v>937.65</v>
      </c>
      <c r="N564" s="153">
        <v>16025.65</v>
      </c>
      <c r="O564" s="152"/>
      <c r="P564" s="157">
        <v>6</v>
      </c>
      <c r="Q564" s="157">
        <v>0</v>
      </c>
      <c r="R564" s="155">
        <v>90528</v>
      </c>
      <c r="S564" s="155">
        <v>0</v>
      </c>
      <c r="T564" s="155">
        <v>0</v>
      </c>
      <c r="U564" s="155">
        <v>5628</v>
      </c>
      <c r="V564" s="112">
        <v>96156</v>
      </c>
      <c r="W564" s="156"/>
      <c r="X564" s="157">
        <v>0</v>
      </c>
      <c r="Y564" s="178">
        <v>0.09</v>
      </c>
      <c r="Z564" s="178">
        <v>1.5441237271386972E-2</v>
      </c>
      <c r="AA564" s="155">
        <v>0</v>
      </c>
      <c r="AB564" s="158"/>
      <c r="AC564" s="157">
        <v>0</v>
      </c>
      <c r="AD564" s="157">
        <v>0</v>
      </c>
      <c r="AE564" s="155">
        <v>0</v>
      </c>
      <c r="AF564" s="157">
        <v>0</v>
      </c>
      <c r="AG564" s="155">
        <v>0</v>
      </c>
      <c r="AH564" s="159"/>
    </row>
    <row r="565" spans="1:34" ht="12.6" customHeight="1" x14ac:dyDescent="0.25">
      <c r="A565" s="104">
        <v>481</v>
      </c>
      <c r="B565" s="102">
        <v>481035243</v>
      </c>
      <c r="C565" s="103" t="s">
        <v>530</v>
      </c>
      <c r="D565" s="104">
        <v>35</v>
      </c>
      <c r="E565" s="103" t="s">
        <v>67</v>
      </c>
      <c r="F565" s="104">
        <v>243</v>
      </c>
      <c r="G565" s="103" t="s">
        <v>275</v>
      </c>
      <c r="H565" s="179">
        <v>3</v>
      </c>
      <c r="I565" s="152"/>
      <c r="J565" s="153">
        <v>14650</v>
      </c>
      <c r="K565" s="153">
        <v>3033</v>
      </c>
      <c r="L565" s="153">
        <v>0</v>
      </c>
      <c r="M565" s="153">
        <v>937.65</v>
      </c>
      <c r="N565" s="153">
        <v>18620.650000000001</v>
      </c>
      <c r="O565" s="152"/>
      <c r="P565" s="157">
        <v>3</v>
      </c>
      <c r="Q565" s="157">
        <v>0</v>
      </c>
      <c r="R565" s="155">
        <v>53049</v>
      </c>
      <c r="S565" s="155">
        <v>0</v>
      </c>
      <c r="T565" s="155">
        <v>0</v>
      </c>
      <c r="U565" s="155">
        <v>2814</v>
      </c>
      <c r="V565" s="112">
        <v>55863</v>
      </c>
      <c r="W565" s="156"/>
      <c r="X565" s="157">
        <v>0</v>
      </c>
      <c r="Y565" s="178">
        <v>0.09</v>
      </c>
      <c r="Z565" s="178">
        <v>5.107358279857626E-3</v>
      </c>
      <c r="AA565" s="155">
        <v>0</v>
      </c>
      <c r="AB565" s="158"/>
      <c r="AC565" s="157">
        <v>0</v>
      </c>
      <c r="AD565" s="157">
        <v>0</v>
      </c>
      <c r="AE565" s="155">
        <v>0</v>
      </c>
      <c r="AF565" s="157">
        <v>0</v>
      </c>
      <c r="AG565" s="155">
        <v>0</v>
      </c>
      <c r="AH565" s="159"/>
    </row>
    <row r="566" spans="1:34" ht="12.6" customHeight="1" x14ac:dyDescent="0.25">
      <c r="A566" s="104">
        <v>481</v>
      </c>
      <c r="B566" s="102">
        <v>481035244</v>
      </c>
      <c r="C566" s="103" t="s">
        <v>530</v>
      </c>
      <c r="D566" s="104">
        <v>35</v>
      </c>
      <c r="E566" s="103" t="s">
        <v>67</v>
      </c>
      <c r="F566" s="104">
        <v>244</v>
      </c>
      <c r="G566" s="103" t="s">
        <v>276</v>
      </c>
      <c r="H566" s="179">
        <v>18</v>
      </c>
      <c r="I566" s="152"/>
      <c r="J566" s="153">
        <v>12773</v>
      </c>
      <c r="K566" s="153">
        <v>4619</v>
      </c>
      <c r="L566" s="153">
        <v>0</v>
      </c>
      <c r="M566" s="153">
        <v>937.65</v>
      </c>
      <c r="N566" s="153">
        <v>18329.650000000001</v>
      </c>
      <c r="O566" s="152"/>
      <c r="P566" s="157">
        <v>18</v>
      </c>
      <c r="Q566" s="157">
        <v>0</v>
      </c>
      <c r="R566" s="155">
        <v>313056</v>
      </c>
      <c r="S566" s="155">
        <v>0</v>
      </c>
      <c r="T566" s="155">
        <v>0</v>
      </c>
      <c r="U566" s="155">
        <v>16873</v>
      </c>
      <c r="V566" s="112">
        <v>329929</v>
      </c>
      <c r="W566" s="156"/>
      <c r="X566" s="157">
        <v>0</v>
      </c>
      <c r="Y566" s="178">
        <v>0.09</v>
      </c>
      <c r="Z566" s="178">
        <v>0.119598061583465</v>
      </c>
      <c r="AA566" s="155">
        <v>0</v>
      </c>
      <c r="AB566" s="158"/>
      <c r="AC566" s="157">
        <v>11</v>
      </c>
      <c r="AD566" s="157">
        <v>7.369171779791964</v>
      </c>
      <c r="AE566" s="155">
        <v>135069</v>
      </c>
      <c r="AF566" s="157">
        <v>0</v>
      </c>
      <c r="AG566" s="155">
        <v>0</v>
      </c>
      <c r="AH566" s="159"/>
    </row>
    <row r="567" spans="1:34" ht="12.6" customHeight="1" x14ac:dyDescent="0.25">
      <c r="A567" s="104">
        <v>481</v>
      </c>
      <c r="B567" s="102">
        <v>481035251</v>
      </c>
      <c r="C567" s="103" t="s">
        <v>530</v>
      </c>
      <c r="D567" s="104">
        <v>35</v>
      </c>
      <c r="E567" s="103" t="s">
        <v>67</v>
      </c>
      <c r="F567" s="104">
        <v>251</v>
      </c>
      <c r="G567" s="103" t="s">
        <v>283</v>
      </c>
      <c r="H567" s="179">
        <v>1</v>
      </c>
      <c r="I567" s="152"/>
      <c r="J567" s="153">
        <v>12087.64868019136</v>
      </c>
      <c r="K567" s="153">
        <v>2780</v>
      </c>
      <c r="L567" s="153">
        <v>0</v>
      </c>
      <c r="M567" s="153">
        <v>937.65</v>
      </c>
      <c r="N567" s="153">
        <v>15805.298680191359</v>
      </c>
      <c r="O567" s="152"/>
      <c r="P567" s="157">
        <v>1</v>
      </c>
      <c r="Q567" s="157">
        <v>0</v>
      </c>
      <c r="R567" s="155">
        <v>14868</v>
      </c>
      <c r="S567" s="155">
        <v>0</v>
      </c>
      <c r="T567" s="155">
        <v>0</v>
      </c>
      <c r="U567" s="155">
        <v>938</v>
      </c>
      <c r="V567" s="112">
        <v>15806</v>
      </c>
      <c r="W567" s="156"/>
      <c r="X567" s="157">
        <v>0</v>
      </c>
      <c r="Y567" s="178">
        <v>0.09</v>
      </c>
      <c r="Z567" s="178">
        <v>3.9999984451192412E-2</v>
      </c>
      <c r="AA567" s="155">
        <v>0</v>
      </c>
      <c r="AB567" s="158"/>
      <c r="AC567" s="157">
        <v>0</v>
      </c>
      <c r="AD567" s="157">
        <v>0</v>
      </c>
      <c r="AE567" s="155">
        <v>0</v>
      </c>
      <c r="AF567" s="157">
        <v>0</v>
      </c>
      <c r="AG567" s="155">
        <v>0</v>
      </c>
      <c r="AH567" s="159"/>
    </row>
    <row r="568" spans="1:34" ht="12.6" customHeight="1" x14ac:dyDescent="0.25">
      <c r="A568" s="104">
        <v>481</v>
      </c>
      <c r="B568" s="102">
        <v>481035285</v>
      </c>
      <c r="C568" s="103" t="s">
        <v>530</v>
      </c>
      <c r="D568" s="104">
        <v>35</v>
      </c>
      <c r="E568" s="103" t="s">
        <v>67</v>
      </c>
      <c r="F568" s="104">
        <v>285</v>
      </c>
      <c r="G568" s="103" t="s">
        <v>317</v>
      </c>
      <c r="H568" s="179">
        <v>5</v>
      </c>
      <c r="I568" s="152"/>
      <c r="J568" s="153">
        <v>10027</v>
      </c>
      <c r="K568" s="153">
        <v>2844</v>
      </c>
      <c r="L568" s="153">
        <v>0</v>
      </c>
      <c r="M568" s="153">
        <v>937.65</v>
      </c>
      <c r="N568" s="153">
        <v>13808.65</v>
      </c>
      <c r="O568" s="152"/>
      <c r="P568" s="157">
        <v>5</v>
      </c>
      <c r="Q568" s="157">
        <v>0</v>
      </c>
      <c r="R568" s="155">
        <v>64355</v>
      </c>
      <c r="S568" s="155">
        <v>0</v>
      </c>
      <c r="T568" s="155">
        <v>0</v>
      </c>
      <c r="U568" s="155">
        <v>4690</v>
      </c>
      <c r="V568" s="112">
        <v>69045</v>
      </c>
      <c r="W568" s="156"/>
      <c r="X568" s="157">
        <v>0</v>
      </c>
      <c r="Y568" s="178">
        <v>0.09</v>
      </c>
      <c r="Z568" s="178">
        <v>3.7068416528484464E-2</v>
      </c>
      <c r="AA568" s="155">
        <v>0</v>
      </c>
      <c r="AB568" s="158"/>
      <c r="AC568" s="157">
        <v>0</v>
      </c>
      <c r="AD568" s="157">
        <v>0</v>
      </c>
      <c r="AE568" s="155">
        <v>0</v>
      </c>
      <c r="AF568" s="157">
        <v>0</v>
      </c>
      <c r="AG568" s="155">
        <v>0</v>
      </c>
      <c r="AH568" s="159"/>
    </row>
    <row r="569" spans="1:34" ht="12.6" customHeight="1" x14ac:dyDescent="0.25">
      <c r="A569" s="104">
        <v>481</v>
      </c>
      <c r="B569" s="102">
        <v>481035307</v>
      </c>
      <c r="C569" s="103" t="s">
        <v>530</v>
      </c>
      <c r="D569" s="104">
        <v>35</v>
      </c>
      <c r="E569" s="103" t="s">
        <v>67</v>
      </c>
      <c r="F569" s="104">
        <v>307</v>
      </c>
      <c r="G569" s="103" t="s">
        <v>339</v>
      </c>
      <c r="H569" s="179">
        <v>1</v>
      </c>
      <c r="I569" s="152"/>
      <c r="J569" s="153">
        <v>9678</v>
      </c>
      <c r="K569" s="153">
        <v>4072</v>
      </c>
      <c r="L569" s="153">
        <v>0</v>
      </c>
      <c r="M569" s="153">
        <v>937.65</v>
      </c>
      <c r="N569" s="153">
        <v>14687.65</v>
      </c>
      <c r="O569" s="152"/>
      <c r="P569" s="157">
        <v>1</v>
      </c>
      <c r="Q569" s="157">
        <v>0</v>
      </c>
      <c r="R569" s="155">
        <v>13750</v>
      </c>
      <c r="S569" s="155">
        <v>0</v>
      </c>
      <c r="T569" s="155">
        <v>0</v>
      </c>
      <c r="U569" s="155">
        <v>938</v>
      </c>
      <c r="V569" s="112">
        <v>14688</v>
      </c>
      <c r="W569" s="156"/>
      <c r="X569" s="157">
        <v>0</v>
      </c>
      <c r="Y569" s="178">
        <v>0.09</v>
      </c>
      <c r="Z569" s="178">
        <v>1.1612312634068969E-2</v>
      </c>
      <c r="AA569" s="155">
        <v>0</v>
      </c>
      <c r="AB569" s="158"/>
      <c r="AC569" s="157">
        <v>0</v>
      </c>
      <c r="AD569" s="157">
        <v>0</v>
      </c>
      <c r="AE569" s="155">
        <v>0</v>
      </c>
      <c r="AF569" s="157">
        <v>0</v>
      </c>
      <c r="AG569" s="155">
        <v>0</v>
      </c>
      <c r="AH569" s="159"/>
    </row>
    <row r="570" spans="1:34" ht="12.6" customHeight="1" x14ac:dyDescent="0.25">
      <c r="A570" s="104">
        <v>481</v>
      </c>
      <c r="B570" s="102">
        <v>481035625</v>
      </c>
      <c r="C570" s="103" t="s">
        <v>530</v>
      </c>
      <c r="D570" s="104">
        <v>35</v>
      </c>
      <c r="E570" s="103" t="s">
        <v>67</v>
      </c>
      <c r="F570" s="104">
        <v>625</v>
      </c>
      <c r="G570" s="103" t="s">
        <v>395</v>
      </c>
      <c r="H570" s="179">
        <v>1</v>
      </c>
      <c r="I570" s="152"/>
      <c r="J570" s="153">
        <v>10508.673207733596</v>
      </c>
      <c r="K570" s="153">
        <v>1519</v>
      </c>
      <c r="L570" s="153">
        <v>0</v>
      </c>
      <c r="M570" s="153">
        <v>937.65</v>
      </c>
      <c r="N570" s="153">
        <v>12965.323207733596</v>
      </c>
      <c r="O570" s="152"/>
      <c r="P570" s="157">
        <v>1</v>
      </c>
      <c r="Q570" s="157">
        <v>0</v>
      </c>
      <c r="R570" s="155">
        <v>12028</v>
      </c>
      <c r="S570" s="155">
        <v>0</v>
      </c>
      <c r="T570" s="155">
        <v>0</v>
      </c>
      <c r="U570" s="155">
        <v>938</v>
      </c>
      <c r="V570" s="112">
        <v>12966</v>
      </c>
      <c r="W570" s="156"/>
      <c r="X570" s="157">
        <v>0</v>
      </c>
      <c r="Y570" s="178">
        <v>0.09</v>
      </c>
      <c r="Z570" s="178">
        <v>5.745617253681853E-3</v>
      </c>
      <c r="AA570" s="155">
        <v>0</v>
      </c>
      <c r="AB570" s="158"/>
      <c r="AC570" s="157">
        <v>0</v>
      </c>
      <c r="AD570" s="157">
        <v>0</v>
      </c>
      <c r="AE570" s="155">
        <v>0</v>
      </c>
      <c r="AF570" s="157">
        <v>0</v>
      </c>
      <c r="AG570" s="155">
        <v>0</v>
      </c>
      <c r="AH570" s="159"/>
    </row>
    <row r="571" spans="1:34" ht="12.6" customHeight="1" x14ac:dyDescent="0.25">
      <c r="A571" s="104">
        <v>482</v>
      </c>
      <c r="B571" s="102">
        <v>482204007</v>
      </c>
      <c r="C571" s="103" t="s">
        <v>531</v>
      </c>
      <c r="D571" s="104">
        <v>204</v>
      </c>
      <c r="E571" s="103" t="s">
        <v>236</v>
      </c>
      <c r="F571" s="104">
        <v>7</v>
      </c>
      <c r="G571" s="103" t="s">
        <v>39</v>
      </c>
      <c r="H571" s="179">
        <v>61</v>
      </c>
      <c r="I571" s="152"/>
      <c r="J571" s="153">
        <v>9379</v>
      </c>
      <c r="K571" s="153">
        <v>3902</v>
      </c>
      <c r="L571" s="153">
        <v>0</v>
      </c>
      <c r="M571" s="153">
        <v>937.65</v>
      </c>
      <c r="N571" s="153">
        <v>14218.65</v>
      </c>
      <c r="O571" s="152"/>
      <c r="P571" s="157">
        <v>61</v>
      </c>
      <c r="Q571" s="157">
        <v>0</v>
      </c>
      <c r="R571" s="155">
        <v>810141</v>
      </c>
      <c r="S571" s="155">
        <v>0</v>
      </c>
      <c r="T571" s="155">
        <v>0</v>
      </c>
      <c r="U571" s="155">
        <v>57218</v>
      </c>
      <c r="V571" s="112">
        <v>867359</v>
      </c>
      <c r="W571" s="156"/>
      <c r="X571" s="157">
        <v>0</v>
      </c>
      <c r="Y571" s="178">
        <v>0.09</v>
      </c>
      <c r="Z571" s="178">
        <v>2.4967015022504584E-2</v>
      </c>
      <c r="AA571" s="155">
        <v>0</v>
      </c>
      <c r="AB571" s="158"/>
      <c r="AC571" s="157">
        <v>0</v>
      </c>
      <c r="AD571" s="157">
        <v>0</v>
      </c>
      <c r="AE571" s="155">
        <v>0</v>
      </c>
      <c r="AF571" s="157">
        <v>0</v>
      </c>
      <c r="AG571" s="155">
        <v>0</v>
      </c>
      <c r="AH571" s="159"/>
    </row>
    <row r="572" spans="1:34" ht="12.6" customHeight="1" x14ac:dyDescent="0.25">
      <c r="A572" s="104">
        <v>482</v>
      </c>
      <c r="B572" s="102">
        <v>482204030</v>
      </c>
      <c r="C572" s="103" t="s">
        <v>531</v>
      </c>
      <c r="D572" s="104">
        <v>204</v>
      </c>
      <c r="E572" s="103" t="s">
        <v>236</v>
      </c>
      <c r="F572" s="104">
        <v>30</v>
      </c>
      <c r="G572" s="103" t="s">
        <v>62</v>
      </c>
      <c r="H572" s="179">
        <v>1</v>
      </c>
      <c r="I572" s="152"/>
      <c r="J572" s="153">
        <v>11091.610376181779</v>
      </c>
      <c r="K572" s="153">
        <v>2953</v>
      </c>
      <c r="L572" s="153">
        <v>0</v>
      </c>
      <c r="M572" s="153">
        <v>937.65</v>
      </c>
      <c r="N572" s="153">
        <v>14982.260376181779</v>
      </c>
      <c r="O572" s="152"/>
      <c r="P572" s="157">
        <v>1</v>
      </c>
      <c r="Q572" s="157">
        <v>0</v>
      </c>
      <c r="R572" s="155">
        <v>14045</v>
      </c>
      <c r="S572" s="155">
        <v>0</v>
      </c>
      <c r="T572" s="155">
        <v>0</v>
      </c>
      <c r="U572" s="155">
        <v>938</v>
      </c>
      <c r="V572" s="112">
        <v>14983</v>
      </c>
      <c r="W572" s="156"/>
      <c r="X572" s="157">
        <v>0</v>
      </c>
      <c r="Y572" s="178">
        <v>0.09</v>
      </c>
      <c r="Z572" s="178">
        <v>2.6479090673251354E-3</v>
      </c>
      <c r="AA572" s="155">
        <v>0</v>
      </c>
      <c r="AB572" s="158"/>
      <c r="AC572" s="157">
        <v>0</v>
      </c>
      <c r="AD572" s="157">
        <v>0</v>
      </c>
      <c r="AE572" s="155">
        <v>0</v>
      </c>
      <c r="AF572" s="157">
        <v>0</v>
      </c>
      <c r="AG572" s="155">
        <v>0</v>
      </c>
      <c r="AH572" s="159"/>
    </row>
    <row r="573" spans="1:34" ht="12.6" customHeight="1" x14ac:dyDescent="0.25">
      <c r="A573" s="104">
        <v>482</v>
      </c>
      <c r="B573" s="102">
        <v>482204105</v>
      </c>
      <c r="C573" s="103" t="s">
        <v>531</v>
      </c>
      <c r="D573" s="104">
        <v>204</v>
      </c>
      <c r="E573" s="103" t="s">
        <v>236</v>
      </c>
      <c r="F573" s="104">
        <v>105</v>
      </c>
      <c r="G573" s="103" t="s">
        <v>137</v>
      </c>
      <c r="H573" s="179">
        <v>3</v>
      </c>
      <c r="I573" s="152"/>
      <c r="J573" s="153">
        <v>8954</v>
      </c>
      <c r="K573" s="153">
        <v>3451</v>
      </c>
      <c r="L573" s="153">
        <v>0</v>
      </c>
      <c r="M573" s="153">
        <v>937.65</v>
      </c>
      <c r="N573" s="153">
        <v>13342.65</v>
      </c>
      <c r="O573" s="152"/>
      <c r="P573" s="157">
        <v>3</v>
      </c>
      <c r="Q573" s="157">
        <v>0</v>
      </c>
      <c r="R573" s="155">
        <v>37215</v>
      </c>
      <c r="S573" s="155">
        <v>0</v>
      </c>
      <c r="T573" s="155">
        <v>0</v>
      </c>
      <c r="U573" s="155">
        <v>2814</v>
      </c>
      <c r="V573" s="112">
        <v>40029</v>
      </c>
      <c r="W573" s="156"/>
      <c r="X573" s="157">
        <v>0</v>
      </c>
      <c r="Y573" s="178">
        <v>0.09</v>
      </c>
      <c r="Z573" s="178">
        <v>1.959622134065842E-3</v>
      </c>
      <c r="AA573" s="155">
        <v>0</v>
      </c>
      <c r="AB573" s="158"/>
      <c r="AC573" s="157">
        <v>0</v>
      </c>
      <c r="AD573" s="157">
        <v>0</v>
      </c>
      <c r="AE573" s="155">
        <v>0</v>
      </c>
      <c r="AF573" s="157">
        <v>0</v>
      </c>
      <c r="AG573" s="155">
        <v>0</v>
      </c>
      <c r="AH573" s="159"/>
    </row>
    <row r="574" spans="1:34" ht="12.6" customHeight="1" x14ac:dyDescent="0.25">
      <c r="A574" s="104">
        <v>482</v>
      </c>
      <c r="B574" s="102">
        <v>482204128</v>
      </c>
      <c r="C574" s="103" t="s">
        <v>531</v>
      </c>
      <c r="D574" s="104">
        <v>204</v>
      </c>
      <c r="E574" s="103" t="s">
        <v>236</v>
      </c>
      <c r="F574" s="104">
        <v>128</v>
      </c>
      <c r="G574" s="103" t="s">
        <v>160</v>
      </c>
      <c r="H574" s="179">
        <v>1</v>
      </c>
      <c r="I574" s="152"/>
      <c r="J574" s="153">
        <v>12196.58468970729</v>
      </c>
      <c r="K574" s="153">
        <v>873</v>
      </c>
      <c r="L574" s="153">
        <v>0</v>
      </c>
      <c r="M574" s="153">
        <v>937.65</v>
      </c>
      <c r="N574" s="153">
        <v>14007.234689707289</v>
      </c>
      <c r="O574" s="152"/>
      <c r="P574" s="157">
        <v>1</v>
      </c>
      <c r="Q574" s="157">
        <v>0</v>
      </c>
      <c r="R574" s="155">
        <v>13070</v>
      </c>
      <c r="S574" s="155">
        <v>0</v>
      </c>
      <c r="T574" s="155">
        <v>0</v>
      </c>
      <c r="U574" s="155">
        <v>938</v>
      </c>
      <c r="V574" s="112">
        <v>14008</v>
      </c>
      <c r="W574" s="156"/>
      <c r="X574" s="157">
        <v>0</v>
      </c>
      <c r="Y574" s="178">
        <v>0.09</v>
      </c>
      <c r="Z574" s="178">
        <v>3.6122537397744604E-2</v>
      </c>
      <c r="AA574" s="155">
        <v>0</v>
      </c>
      <c r="AB574" s="158"/>
      <c r="AC574" s="157">
        <v>0</v>
      </c>
      <c r="AD574" s="157">
        <v>0</v>
      </c>
      <c r="AE574" s="155">
        <v>0</v>
      </c>
      <c r="AF574" s="157">
        <v>0</v>
      </c>
      <c r="AG574" s="155">
        <v>0</v>
      </c>
      <c r="AH574" s="159"/>
    </row>
    <row r="575" spans="1:34" ht="12.6" customHeight="1" x14ac:dyDescent="0.25">
      <c r="A575" s="104">
        <v>482</v>
      </c>
      <c r="B575" s="102">
        <v>482204204</v>
      </c>
      <c r="C575" s="103" t="s">
        <v>531</v>
      </c>
      <c r="D575" s="104">
        <v>204</v>
      </c>
      <c r="E575" s="103" t="s">
        <v>236</v>
      </c>
      <c r="F575" s="104">
        <v>204</v>
      </c>
      <c r="G575" s="103" t="s">
        <v>236</v>
      </c>
      <c r="H575" s="179">
        <v>139</v>
      </c>
      <c r="I575" s="152"/>
      <c r="J575" s="153">
        <v>9260</v>
      </c>
      <c r="K575" s="153">
        <v>5386</v>
      </c>
      <c r="L575" s="153">
        <v>0</v>
      </c>
      <c r="M575" s="153">
        <v>937.65</v>
      </c>
      <c r="N575" s="153">
        <v>15583.65</v>
      </c>
      <c r="O575" s="152"/>
      <c r="P575" s="157">
        <v>139</v>
      </c>
      <c r="Q575" s="157">
        <v>0</v>
      </c>
      <c r="R575" s="155">
        <v>2035794</v>
      </c>
      <c r="S575" s="155">
        <v>0</v>
      </c>
      <c r="T575" s="155">
        <v>0</v>
      </c>
      <c r="U575" s="155">
        <v>130382</v>
      </c>
      <c r="V575" s="112">
        <v>2166176</v>
      </c>
      <c r="W575" s="156"/>
      <c r="X575" s="157">
        <v>0</v>
      </c>
      <c r="Y575" s="178">
        <v>0.09</v>
      </c>
      <c r="Z575" s="178">
        <v>5.231224897394126E-2</v>
      </c>
      <c r="AA575" s="155">
        <v>0</v>
      </c>
      <c r="AB575" s="158"/>
      <c r="AC575" s="157">
        <v>0</v>
      </c>
      <c r="AD575" s="157">
        <v>0</v>
      </c>
      <c r="AE575" s="155">
        <v>0</v>
      </c>
      <c r="AF575" s="157">
        <v>0</v>
      </c>
      <c r="AG575" s="155">
        <v>0</v>
      </c>
      <c r="AH575" s="159"/>
    </row>
    <row r="576" spans="1:34" ht="12.6" customHeight="1" x14ac:dyDescent="0.25">
      <c r="A576" s="104">
        <v>482</v>
      </c>
      <c r="B576" s="102">
        <v>482204705</v>
      </c>
      <c r="C576" s="103" t="s">
        <v>531</v>
      </c>
      <c r="D576" s="104">
        <v>204</v>
      </c>
      <c r="E576" s="103" t="s">
        <v>236</v>
      </c>
      <c r="F576" s="104">
        <v>705</v>
      </c>
      <c r="G576" s="103" t="s">
        <v>418</v>
      </c>
      <c r="H576" s="179">
        <v>1</v>
      </c>
      <c r="I576" s="152"/>
      <c r="J576" s="153">
        <v>8785</v>
      </c>
      <c r="K576" s="153">
        <v>5092</v>
      </c>
      <c r="L576" s="153">
        <v>0</v>
      </c>
      <c r="M576" s="153">
        <v>937.65</v>
      </c>
      <c r="N576" s="153">
        <v>14814.65</v>
      </c>
      <c r="O576" s="152"/>
      <c r="P576" s="157">
        <v>1</v>
      </c>
      <c r="Q576" s="157">
        <v>0</v>
      </c>
      <c r="R576" s="155">
        <v>13877</v>
      </c>
      <c r="S576" s="155">
        <v>0</v>
      </c>
      <c r="T576" s="155">
        <v>0</v>
      </c>
      <c r="U576" s="155">
        <v>938</v>
      </c>
      <c r="V576" s="112">
        <v>14815</v>
      </c>
      <c r="W576" s="156"/>
      <c r="X576" s="157">
        <v>0</v>
      </c>
      <c r="Y576" s="178">
        <v>0.09</v>
      </c>
      <c r="Z576" s="178">
        <v>9.4348896624971579E-4</v>
      </c>
      <c r="AA576" s="155">
        <v>0</v>
      </c>
      <c r="AB576" s="158"/>
      <c r="AC576" s="157">
        <v>0</v>
      </c>
      <c r="AD576" s="157">
        <v>0</v>
      </c>
      <c r="AE576" s="155">
        <v>0</v>
      </c>
      <c r="AF576" s="157">
        <v>0</v>
      </c>
      <c r="AG576" s="155">
        <v>0</v>
      </c>
      <c r="AH576" s="159"/>
    </row>
    <row r="577" spans="1:34" ht="12.6" customHeight="1" x14ac:dyDescent="0.25">
      <c r="A577" s="104">
        <v>482</v>
      </c>
      <c r="B577" s="102">
        <v>482204745</v>
      </c>
      <c r="C577" s="103" t="s">
        <v>531</v>
      </c>
      <c r="D577" s="104">
        <v>204</v>
      </c>
      <c r="E577" s="103" t="s">
        <v>236</v>
      </c>
      <c r="F577" s="104">
        <v>745</v>
      </c>
      <c r="G577" s="103" t="s">
        <v>429</v>
      </c>
      <c r="H577" s="179">
        <v>26</v>
      </c>
      <c r="I577" s="152"/>
      <c r="J577" s="153">
        <v>9538</v>
      </c>
      <c r="K577" s="153">
        <v>4244</v>
      </c>
      <c r="L577" s="153">
        <v>0</v>
      </c>
      <c r="M577" s="153">
        <v>937.65</v>
      </c>
      <c r="N577" s="153">
        <v>14719.65</v>
      </c>
      <c r="O577" s="152"/>
      <c r="P577" s="157">
        <v>26</v>
      </c>
      <c r="Q577" s="157">
        <v>0</v>
      </c>
      <c r="R577" s="155">
        <v>358332</v>
      </c>
      <c r="S577" s="155">
        <v>0</v>
      </c>
      <c r="T577" s="155">
        <v>0</v>
      </c>
      <c r="U577" s="155">
        <v>24388</v>
      </c>
      <c r="V577" s="112">
        <v>382720</v>
      </c>
      <c r="W577" s="156"/>
      <c r="X577" s="157">
        <v>0</v>
      </c>
      <c r="Y577" s="178">
        <v>0.09</v>
      </c>
      <c r="Z577" s="178">
        <v>1.0278911093386776E-2</v>
      </c>
      <c r="AA577" s="155">
        <v>0</v>
      </c>
      <c r="AB577" s="158"/>
      <c r="AC577" s="157">
        <v>0</v>
      </c>
      <c r="AD577" s="157">
        <v>0</v>
      </c>
      <c r="AE577" s="155">
        <v>0</v>
      </c>
      <c r="AF577" s="157">
        <v>0</v>
      </c>
      <c r="AG577" s="155">
        <v>0</v>
      </c>
      <c r="AH577" s="159"/>
    </row>
    <row r="578" spans="1:34" ht="12.6" customHeight="1" x14ac:dyDescent="0.25">
      <c r="A578" s="104">
        <v>482</v>
      </c>
      <c r="B578" s="102">
        <v>482204773</v>
      </c>
      <c r="C578" s="103" t="s">
        <v>531</v>
      </c>
      <c r="D578" s="104">
        <v>204</v>
      </c>
      <c r="E578" s="103" t="s">
        <v>236</v>
      </c>
      <c r="F578" s="104">
        <v>773</v>
      </c>
      <c r="G578" s="103" t="s">
        <v>439</v>
      </c>
      <c r="H578" s="179">
        <v>56</v>
      </c>
      <c r="I578" s="152"/>
      <c r="J578" s="153">
        <v>9766</v>
      </c>
      <c r="K578" s="153">
        <v>4914</v>
      </c>
      <c r="L578" s="153">
        <v>0</v>
      </c>
      <c r="M578" s="153">
        <v>937.65</v>
      </c>
      <c r="N578" s="153">
        <v>15617.65</v>
      </c>
      <c r="O578" s="152"/>
      <c r="P578" s="157">
        <v>56</v>
      </c>
      <c r="Q578" s="157">
        <v>0</v>
      </c>
      <c r="R578" s="155">
        <v>822080</v>
      </c>
      <c r="S578" s="155">
        <v>0</v>
      </c>
      <c r="T578" s="155">
        <v>0</v>
      </c>
      <c r="U578" s="155">
        <v>52528</v>
      </c>
      <c r="V578" s="112">
        <v>874608</v>
      </c>
      <c r="W578" s="156"/>
      <c r="X578" s="157">
        <v>0</v>
      </c>
      <c r="Y578" s="178">
        <v>0.09</v>
      </c>
      <c r="Z578" s="178">
        <v>2.1077233336980482E-2</v>
      </c>
      <c r="AA578" s="155">
        <v>0</v>
      </c>
      <c r="AB578" s="158"/>
      <c r="AC578" s="157">
        <v>0</v>
      </c>
      <c r="AD578" s="157">
        <v>0</v>
      </c>
      <c r="AE578" s="155">
        <v>0</v>
      </c>
      <c r="AF578" s="157">
        <v>0</v>
      </c>
      <c r="AG578" s="155">
        <v>0</v>
      </c>
      <c r="AH578" s="159"/>
    </row>
    <row r="579" spans="1:34" ht="12.6" customHeight="1" x14ac:dyDescent="0.25">
      <c r="A579" s="104">
        <v>483</v>
      </c>
      <c r="B579" s="102">
        <v>483239020</v>
      </c>
      <c r="C579" s="103" t="s">
        <v>532</v>
      </c>
      <c r="D579" s="104">
        <v>239</v>
      </c>
      <c r="E579" s="103" t="s">
        <v>271</v>
      </c>
      <c r="F579" s="104">
        <v>20</v>
      </c>
      <c r="G579" s="103" t="s">
        <v>52</v>
      </c>
      <c r="H579" s="179">
        <v>8</v>
      </c>
      <c r="I579" s="152"/>
      <c r="J579" s="153">
        <v>10123</v>
      </c>
      <c r="K579" s="153">
        <v>2816</v>
      </c>
      <c r="L579" s="153">
        <v>0</v>
      </c>
      <c r="M579" s="153">
        <v>937.65</v>
      </c>
      <c r="N579" s="153">
        <v>13876.65</v>
      </c>
      <c r="O579" s="152"/>
      <c r="P579" s="157">
        <v>8</v>
      </c>
      <c r="Q579" s="157">
        <v>0</v>
      </c>
      <c r="R579" s="155">
        <v>103512</v>
      </c>
      <c r="S579" s="155">
        <v>0</v>
      </c>
      <c r="T579" s="155">
        <v>0</v>
      </c>
      <c r="U579" s="155">
        <v>7504</v>
      </c>
      <c r="V579" s="112">
        <v>111016</v>
      </c>
      <c r="W579" s="156"/>
      <c r="X579" s="157">
        <v>0</v>
      </c>
      <c r="Y579" s="178">
        <v>0.09</v>
      </c>
      <c r="Z579" s="178">
        <v>4.3928872044181839E-2</v>
      </c>
      <c r="AA579" s="155">
        <v>0</v>
      </c>
      <c r="AB579" s="158"/>
      <c r="AC579" s="157">
        <v>0</v>
      </c>
      <c r="AD579" s="157">
        <v>0</v>
      </c>
      <c r="AE579" s="155">
        <v>0</v>
      </c>
      <c r="AF579" s="157">
        <v>0</v>
      </c>
      <c r="AG579" s="155">
        <v>0</v>
      </c>
      <c r="AH579" s="159"/>
    </row>
    <row r="580" spans="1:34" ht="12.6" customHeight="1" x14ac:dyDescent="0.25">
      <c r="A580" s="104">
        <v>483</v>
      </c>
      <c r="B580" s="102">
        <v>483239036</v>
      </c>
      <c r="C580" s="103" t="s">
        <v>532</v>
      </c>
      <c r="D580" s="104">
        <v>239</v>
      </c>
      <c r="E580" s="103" t="s">
        <v>271</v>
      </c>
      <c r="F580" s="104">
        <v>36</v>
      </c>
      <c r="G580" s="103" t="s">
        <v>68</v>
      </c>
      <c r="H580" s="179">
        <v>24</v>
      </c>
      <c r="I580" s="152"/>
      <c r="J580" s="153">
        <v>10227</v>
      </c>
      <c r="K580" s="153">
        <v>3354</v>
      </c>
      <c r="L580" s="153">
        <v>0</v>
      </c>
      <c r="M580" s="153">
        <v>937.65</v>
      </c>
      <c r="N580" s="153">
        <v>14518.65</v>
      </c>
      <c r="O580" s="152"/>
      <c r="P580" s="157">
        <v>24</v>
      </c>
      <c r="Q580" s="157">
        <v>0</v>
      </c>
      <c r="R580" s="155">
        <v>325944</v>
      </c>
      <c r="S580" s="155">
        <v>0</v>
      </c>
      <c r="T580" s="155">
        <v>0</v>
      </c>
      <c r="U580" s="155">
        <v>22512</v>
      </c>
      <c r="V580" s="112">
        <v>348456</v>
      </c>
      <c r="W580" s="156"/>
      <c r="X580" s="157">
        <v>0</v>
      </c>
      <c r="Y580" s="178">
        <v>0.09</v>
      </c>
      <c r="Z580" s="178">
        <v>6.3632955793131898E-2</v>
      </c>
      <c r="AA580" s="155">
        <v>0</v>
      </c>
      <c r="AB580" s="158"/>
      <c r="AC580" s="157">
        <v>0</v>
      </c>
      <c r="AD580" s="157">
        <v>0</v>
      </c>
      <c r="AE580" s="155">
        <v>0</v>
      </c>
      <c r="AF580" s="157">
        <v>0</v>
      </c>
      <c r="AG580" s="155">
        <v>0</v>
      </c>
      <c r="AH580" s="159"/>
    </row>
    <row r="581" spans="1:34" ht="12.6" customHeight="1" x14ac:dyDescent="0.25">
      <c r="A581" s="104">
        <v>483</v>
      </c>
      <c r="B581" s="102">
        <v>483239052</v>
      </c>
      <c r="C581" s="103" t="s">
        <v>532</v>
      </c>
      <c r="D581" s="104">
        <v>239</v>
      </c>
      <c r="E581" s="103" t="s">
        <v>271</v>
      </c>
      <c r="F581" s="104">
        <v>52</v>
      </c>
      <c r="G581" s="103" t="s">
        <v>84</v>
      </c>
      <c r="H581" s="179">
        <v>35</v>
      </c>
      <c r="I581" s="152"/>
      <c r="J581" s="153">
        <v>10218</v>
      </c>
      <c r="K581" s="153">
        <v>3274</v>
      </c>
      <c r="L581" s="153">
        <v>0</v>
      </c>
      <c r="M581" s="153">
        <v>937.65</v>
      </c>
      <c r="N581" s="153">
        <v>14429.65</v>
      </c>
      <c r="O581" s="152"/>
      <c r="P581" s="157">
        <v>35</v>
      </c>
      <c r="Q581" s="157">
        <v>0</v>
      </c>
      <c r="R581" s="155">
        <v>472220</v>
      </c>
      <c r="S581" s="155">
        <v>0</v>
      </c>
      <c r="T581" s="155">
        <v>0</v>
      </c>
      <c r="U581" s="155">
        <v>32830</v>
      </c>
      <c r="V581" s="112">
        <v>505050</v>
      </c>
      <c r="W581" s="156"/>
      <c r="X581" s="157">
        <v>0</v>
      </c>
      <c r="Y581" s="178">
        <v>0.09</v>
      </c>
      <c r="Z581" s="178">
        <v>3.4163932153439221E-2</v>
      </c>
      <c r="AA581" s="155">
        <v>0</v>
      </c>
      <c r="AB581" s="158"/>
      <c r="AC581" s="157">
        <v>0</v>
      </c>
      <c r="AD581" s="157">
        <v>0</v>
      </c>
      <c r="AE581" s="155">
        <v>0</v>
      </c>
      <c r="AF581" s="157">
        <v>0</v>
      </c>
      <c r="AG581" s="155">
        <v>0</v>
      </c>
      <c r="AH581" s="159"/>
    </row>
    <row r="582" spans="1:34" ht="12.6" customHeight="1" x14ac:dyDescent="0.25">
      <c r="A582" s="104">
        <v>483</v>
      </c>
      <c r="B582" s="102">
        <v>483239082</v>
      </c>
      <c r="C582" s="103" t="s">
        <v>532</v>
      </c>
      <c r="D582" s="104">
        <v>239</v>
      </c>
      <c r="E582" s="103" t="s">
        <v>271</v>
      </c>
      <c r="F582" s="104">
        <v>82</v>
      </c>
      <c r="G582" s="103" t="s">
        <v>114</v>
      </c>
      <c r="H582" s="179">
        <v>7</v>
      </c>
      <c r="I582" s="152"/>
      <c r="J582" s="153">
        <v>10674</v>
      </c>
      <c r="K582" s="153">
        <v>4189</v>
      </c>
      <c r="L582" s="153">
        <v>0</v>
      </c>
      <c r="M582" s="153">
        <v>937.65</v>
      </c>
      <c r="N582" s="153">
        <v>15800.65</v>
      </c>
      <c r="O582" s="152"/>
      <c r="P582" s="157">
        <v>7</v>
      </c>
      <c r="Q582" s="157">
        <v>0</v>
      </c>
      <c r="R582" s="155">
        <v>104041</v>
      </c>
      <c r="S582" s="155">
        <v>0</v>
      </c>
      <c r="T582" s="155">
        <v>0</v>
      </c>
      <c r="U582" s="155">
        <v>6566</v>
      </c>
      <c r="V582" s="112">
        <v>110607</v>
      </c>
      <c r="W582" s="156"/>
      <c r="X582" s="157">
        <v>0</v>
      </c>
      <c r="Y582" s="178">
        <v>0.09</v>
      </c>
      <c r="Z582" s="178">
        <v>3.8361965167712873E-3</v>
      </c>
      <c r="AA582" s="155">
        <v>0</v>
      </c>
      <c r="AB582" s="158"/>
      <c r="AC582" s="157">
        <v>0</v>
      </c>
      <c r="AD582" s="157">
        <v>0</v>
      </c>
      <c r="AE582" s="155">
        <v>0</v>
      </c>
      <c r="AF582" s="157">
        <v>0</v>
      </c>
      <c r="AG582" s="155">
        <v>0</v>
      </c>
      <c r="AH582" s="159"/>
    </row>
    <row r="583" spans="1:34" ht="12.6" customHeight="1" x14ac:dyDescent="0.25">
      <c r="A583" s="104">
        <v>483</v>
      </c>
      <c r="B583" s="102">
        <v>483239083</v>
      </c>
      <c r="C583" s="103" t="s">
        <v>532</v>
      </c>
      <c r="D583" s="104">
        <v>239</v>
      </c>
      <c r="E583" s="103" t="s">
        <v>271</v>
      </c>
      <c r="F583" s="104">
        <v>83</v>
      </c>
      <c r="G583" s="103" t="s">
        <v>115</v>
      </c>
      <c r="H583" s="179">
        <v>1</v>
      </c>
      <c r="I583" s="152"/>
      <c r="J583" s="153">
        <v>10663.031898635332</v>
      </c>
      <c r="K583" s="153">
        <v>1793</v>
      </c>
      <c r="L583" s="153">
        <v>0</v>
      </c>
      <c r="M583" s="153">
        <v>937.65</v>
      </c>
      <c r="N583" s="153">
        <v>13393.681898635332</v>
      </c>
      <c r="O583" s="152"/>
      <c r="P583" s="157">
        <v>1</v>
      </c>
      <c r="Q583" s="157">
        <v>0</v>
      </c>
      <c r="R583" s="155">
        <v>12456</v>
      </c>
      <c r="S583" s="155">
        <v>0</v>
      </c>
      <c r="T583" s="155">
        <v>0</v>
      </c>
      <c r="U583" s="155">
        <v>938</v>
      </c>
      <c r="V583" s="112">
        <v>13394</v>
      </c>
      <c r="W583" s="156"/>
      <c r="X583" s="157">
        <v>0</v>
      </c>
      <c r="Y583" s="178">
        <v>0.09</v>
      </c>
      <c r="Z583" s="178">
        <v>5.2123533464189416E-3</v>
      </c>
      <c r="AA583" s="155">
        <v>0</v>
      </c>
      <c r="AB583" s="158"/>
      <c r="AC583" s="157">
        <v>0</v>
      </c>
      <c r="AD583" s="157">
        <v>0</v>
      </c>
      <c r="AE583" s="155">
        <v>0</v>
      </c>
      <c r="AF583" s="157">
        <v>0</v>
      </c>
      <c r="AG583" s="155">
        <v>0</v>
      </c>
      <c r="AH583" s="159"/>
    </row>
    <row r="584" spans="1:34" ht="12.6" customHeight="1" x14ac:dyDescent="0.25">
      <c r="A584" s="104">
        <v>483</v>
      </c>
      <c r="B584" s="102">
        <v>483239096</v>
      </c>
      <c r="C584" s="103" t="s">
        <v>532</v>
      </c>
      <c r="D584" s="104">
        <v>239</v>
      </c>
      <c r="E584" s="103" t="s">
        <v>271</v>
      </c>
      <c r="F584" s="104">
        <v>96</v>
      </c>
      <c r="G584" s="103" t="s">
        <v>128</v>
      </c>
      <c r="H584" s="179">
        <v>2</v>
      </c>
      <c r="I584" s="152"/>
      <c r="J584" s="153">
        <v>11494.50871795174</v>
      </c>
      <c r="K584" s="153">
        <v>6264</v>
      </c>
      <c r="L584" s="153">
        <v>0</v>
      </c>
      <c r="M584" s="153">
        <v>937.65</v>
      </c>
      <c r="N584" s="153">
        <v>18696.158717951741</v>
      </c>
      <c r="O584" s="152"/>
      <c r="P584" s="157">
        <v>2</v>
      </c>
      <c r="Q584" s="157">
        <v>0</v>
      </c>
      <c r="R584" s="155">
        <v>35518</v>
      </c>
      <c r="S584" s="155">
        <v>0</v>
      </c>
      <c r="T584" s="155">
        <v>0</v>
      </c>
      <c r="U584" s="155">
        <v>1876</v>
      </c>
      <c r="V584" s="112">
        <v>37394</v>
      </c>
      <c r="W584" s="156"/>
      <c r="X584" s="157">
        <v>0</v>
      </c>
      <c r="Y584" s="178">
        <v>0.09</v>
      </c>
      <c r="Z584" s="178">
        <v>3.165167702598503E-2</v>
      </c>
      <c r="AA584" s="155">
        <v>0</v>
      </c>
      <c r="AB584" s="158"/>
      <c r="AC584" s="157">
        <v>0</v>
      </c>
      <c r="AD584" s="157">
        <v>0</v>
      </c>
      <c r="AE584" s="155">
        <v>0</v>
      </c>
      <c r="AF584" s="157">
        <v>0</v>
      </c>
      <c r="AG584" s="155">
        <v>0</v>
      </c>
      <c r="AH584" s="159"/>
    </row>
    <row r="585" spans="1:34" ht="12.6" customHeight="1" x14ac:dyDescent="0.25">
      <c r="A585" s="104">
        <v>483</v>
      </c>
      <c r="B585" s="102">
        <v>483239118</v>
      </c>
      <c r="C585" s="103" t="s">
        <v>532</v>
      </c>
      <c r="D585" s="104">
        <v>239</v>
      </c>
      <c r="E585" s="103" t="s">
        <v>271</v>
      </c>
      <c r="F585" s="104">
        <v>118</v>
      </c>
      <c r="G585" s="103" t="s">
        <v>150</v>
      </c>
      <c r="H585" s="179">
        <v>2</v>
      </c>
      <c r="I585" s="152"/>
      <c r="J585" s="153">
        <v>9275</v>
      </c>
      <c r="K585" s="153">
        <v>1942</v>
      </c>
      <c r="L585" s="153">
        <v>0</v>
      </c>
      <c r="M585" s="153">
        <v>937.65</v>
      </c>
      <c r="N585" s="153">
        <v>12154.65</v>
      </c>
      <c r="O585" s="152"/>
      <c r="P585" s="157">
        <v>2</v>
      </c>
      <c r="Q585" s="157">
        <v>0</v>
      </c>
      <c r="R585" s="155">
        <v>22434</v>
      </c>
      <c r="S585" s="155">
        <v>0</v>
      </c>
      <c r="T585" s="155">
        <v>0</v>
      </c>
      <c r="U585" s="155">
        <v>1876</v>
      </c>
      <c r="V585" s="112">
        <v>24310</v>
      </c>
      <c r="W585" s="156"/>
      <c r="X585" s="157">
        <v>0</v>
      </c>
      <c r="Y585" s="178">
        <v>0.09</v>
      </c>
      <c r="Z585" s="178">
        <v>3.9799596923512266E-3</v>
      </c>
      <c r="AA585" s="155">
        <v>0</v>
      </c>
      <c r="AB585" s="158"/>
      <c r="AC585" s="157">
        <v>0</v>
      </c>
      <c r="AD585" s="157">
        <v>0</v>
      </c>
      <c r="AE585" s="155">
        <v>0</v>
      </c>
      <c r="AF585" s="157">
        <v>0</v>
      </c>
      <c r="AG585" s="155">
        <v>0</v>
      </c>
      <c r="AH585" s="159"/>
    </row>
    <row r="586" spans="1:34" ht="12.6" customHeight="1" x14ac:dyDescent="0.25">
      <c r="A586" s="104">
        <v>483</v>
      </c>
      <c r="B586" s="102">
        <v>483239145</v>
      </c>
      <c r="C586" s="103" t="s">
        <v>532</v>
      </c>
      <c r="D586" s="104">
        <v>239</v>
      </c>
      <c r="E586" s="103" t="s">
        <v>271</v>
      </c>
      <c r="F586" s="104">
        <v>145</v>
      </c>
      <c r="G586" s="103" t="s">
        <v>177</v>
      </c>
      <c r="H586" s="179">
        <v>12</v>
      </c>
      <c r="I586" s="152"/>
      <c r="J586" s="153">
        <v>9322</v>
      </c>
      <c r="K586" s="153">
        <v>2466</v>
      </c>
      <c r="L586" s="153">
        <v>0</v>
      </c>
      <c r="M586" s="153">
        <v>937.65</v>
      </c>
      <c r="N586" s="153">
        <v>12725.65</v>
      </c>
      <c r="O586" s="152"/>
      <c r="P586" s="157">
        <v>12</v>
      </c>
      <c r="Q586" s="157">
        <v>0</v>
      </c>
      <c r="R586" s="155">
        <v>141456</v>
      </c>
      <c r="S586" s="155">
        <v>0</v>
      </c>
      <c r="T586" s="155">
        <v>0</v>
      </c>
      <c r="U586" s="155">
        <v>11256</v>
      </c>
      <c r="V586" s="112">
        <v>152712</v>
      </c>
      <c r="W586" s="156"/>
      <c r="X586" s="157">
        <v>0</v>
      </c>
      <c r="Y586" s="178">
        <v>0.09</v>
      </c>
      <c r="Z586" s="178">
        <v>1.5219016679160431E-2</v>
      </c>
      <c r="AA586" s="155">
        <v>0</v>
      </c>
      <c r="AB586" s="158"/>
      <c r="AC586" s="157">
        <v>0</v>
      </c>
      <c r="AD586" s="157">
        <v>0</v>
      </c>
      <c r="AE586" s="155">
        <v>0</v>
      </c>
      <c r="AF586" s="157">
        <v>0</v>
      </c>
      <c r="AG586" s="155">
        <v>0</v>
      </c>
      <c r="AH586" s="159"/>
    </row>
    <row r="587" spans="1:34" ht="12.6" customHeight="1" x14ac:dyDescent="0.25">
      <c r="A587" s="104">
        <v>483</v>
      </c>
      <c r="B587" s="102">
        <v>483239171</v>
      </c>
      <c r="C587" s="103" t="s">
        <v>532</v>
      </c>
      <c r="D587" s="104">
        <v>239</v>
      </c>
      <c r="E587" s="103" t="s">
        <v>271</v>
      </c>
      <c r="F587" s="104">
        <v>171</v>
      </c>
      <c r="G587" s="103" t="s">
        <v>203</v>
      </c>
      <c r="H587" s="179">
        <v>10</v>
      </c>
      <c r="I587" s="152"/>
      <c r="J587" s="153">
        <v>10792</v>
      </c>
      <c r="K587" s="153">
        <v>2837</v>
      </c>
      <c r="L587" s="153">
        <v>0</v>
      </c>
      <c r="M587" s="153">
        <v>937.65</v>
      </c>
      <c r="N587" s="153">
        <v>14566.65</v>
      </c>
      <c r="O587" s="152"/>
      <c r="P587" s="157">
        <v>10</v>
      </c>
      <c r="Q587" s="157">
        <v>0</v>
      </c>
      <c r="R587" s="155">
        <v>136290</v>
      </c>
      <c r="S587" s="155">
        <v>0</v>
      </c>
      <c r="T587" s="155">
        <v>0</v>
      </c>
      <c r="U587" s="155">
        <v>9380</v>
      </c>
      <c r="V587" s="112">
        <v>145670</v>
      </c>
      <c r="W587" s="156"/>
      <c r="X587" s="157">
        <v>0</v>
      </c>
      <c r="Y587" s="178">
        <v>0.09</v>
      </c>
      <c r="Z587" s="178">
        <v>5.3062046753210058E-3</v>
      </c>
      <c r="AA587" s="155">
        <v>0</v>
      </c>
      <c r="AB587" s="158"/>
      <c r="AC587" s="157">
        <v>0</v>
      </c>
      <c r="AD587" s="157">
        <v>0</v>
      </c>
      <c r="AE587" s="155">
        <v>0</v>
      </c>
      <c r="AF587" s="157">
        <v>0</v>
      </c>
      <c r="AG587" s="155">
        <v>0</v>
      </c>
      <c r="AH587" s="159"/>
    </row>
    <row r="588" spans="1:34" ht="12.6" customHeight="1" x14ac:dyDescent="0.25">
      <c r="A588" s="104">
        <v>483</v>
      </c>
      <c r="B588" s="102">
        <v>483239172</v>
      </c>
      <c r="C588" s="103" t="s">
        <v>532</v>
      </c>
      <c r="D588" s="104">
        <v>239</v>
      </c>
      <c r="E588" s="103" t="s">
        <v>271</v>
      </c>
      <c r="F588" s="104">
        <v>172</v>
      </c>
      <c r="G588" s="103" t="s">
        <v>204</v>
      </c>
      <c r="H588" s="179">
        <v>3</v>
      </c>
      <c r="I588" s="152"/>
      <c r="J588" s="153">
        <v>9041</v>
      </c>
      <c r="K588" s="153">
        <v>5369</v>
      </c>
      <c r="L588" s="153">
        <v>0</v>
      </c>
      <c r="M588" s="153">
        <v>937.65</v>
      </c>
      <c r="N588" s="153">
        <v>15347.65</v>
      </c>
      <c r="O588" s="152"/>
      <c r="P588" s="157">
        <v>3</v>
      </c>
      <c r="Q588" s="157">
        <v>0</v>
      </c>
      <c r="R588" s="155">
        <v>43230</v>
      </c>
      <c r="S588" s="155">
        <v>0</v>
      </c>
      <c r="T588" s="155">
        <v>0</v>
      </c>
      <c r="U588" s="155">
        <v>2814</v>
      </c>
      <c r="V588" s="112">
        <v>46044</v>
      </c>
      <c r="W588" s="156"/>
      <c r="X588" s="157">
        <v>0</v>
      </c>
      <c r="Y588" s="178">
        <v>0.09</v>
      </c>
      <c r="Z588" s="178">
        <v>2.8694752207916091E-2</v>
      </c>
      <c r="AA588" s="155">
        <v>0</v>
      </c>
      <c r="AB588" s="158"/>
      <c r="AC588" s="157">
        <v>0</v>
      </c>
      <c r="AD588" s="157">
        <v>0</v>
      </c>
      <c r="AE588" s="155">
        <v>0</v>
      </c>
      <c r="AF588" s="157">
        <v>0</v>
      </c>
      <c r="AG588" s="155">
        <v>0</v>
      </c>
      <c r="AH588" s="159"/>
    </row>
    <row r="589" spans="1:34" ht="12.6" customHeight="1" x14ac:dyDescent="0.25">
      <c r="A589" s="104">
        <v>483</v>
      </c>
      <c r="B589" s="102">
        <v>483239173</v>
      </c>
      <c r="C589" s="103" t="s">
        <v>532</v>
      </c>
      <c r="D589" s="104">
        <v>239</v>
      </c>
      <c r="E589" s="103" t="s">
        <v>271</v>
      </c>
      <c r="F589" s="104">
        <v>173</v>
      </c>
      <c r="G589" s="103" t="s">
        <v>205</v>
      </c>
      <c r="H589" s="179">
        <v>1</v>
      </c>
      <c r="I589" s="152"/>
      <c r="J589" s="153">
        <v>14129</v>
      </c>
      <c r="K589" s="153">
        <v>12617</v>
      </c>
      <c r="L589" s="153">
        <v>0</v>
      </c>
      <c r="M589" s="153">
        <v>937.65</v>
      </c>
      <c r="N589" s="153">
        <v>27683.65</v>
      </c>
      <c r="O589" s="152"/>
      <c r="P589" s="157">
        <v>1</v>
      </c>
      <c r="Q589" s="157">
        <v>0</v>
      </c>
      <c r="R589" s="155">
        <v>26746</v>
      </c>
      <c r="S589" s="155">
        <v>0</v>
      </c>
      <c r="T589" s="155">
        <v>0</v>
      </c>
      <c r="U589" s="155">
        <v>938</v>
      </c>
      <c r="V589" s="112">
        <v>27684</v>
      </c>
      <c r="W589" s="156"/>
      <c r="X589" s="157">
        <v>0</v>
      </c>
      <c r="Y589" s="178">
        <v>0.09</v>
      </c>
      <c r="Z589" s="178">
        <v>3.0892930964025352E-3</v>
      </c>
      <c r="AA589" s="155">
        <v>0</v>
      </c>
      <c r="AB589" s="158"/>
      <c r="AC589" s="157">
        <v>0</v>
      </c>
      <c r="AD589" s="157">
        <v>0</v>
      </c>
      <c r="AE589" s="155">
        <v>0</v>
      </c>
      <c r="AF589" s="157">
        <v>0</v>
      </c>
      <c r="AG589" s="155">
        <v>0</v>
      </c>
      <c r="AH589" s="159"/>
    </row>
    <row r="590" spans="1:34" ht="12.6" customHeight="1" x14ac:dyDescent="0.25">
      <c r="A590" s="104">
        <v>483</v>
      </c>
      <c r="B590" s="102">
        <v>483239182</v>
      </c>
      <c r="C590" s="103" t="s">
        <v>532</v>
      </c>
      <c r="D590" s="104">
        <v>239</v>
      </c>
      <c r="E590" s="103" t="s">
        <v>271</v>
      </c>
      <c r="F590" s="104">
        <v>182</v>
      </c>
      <c r="G590" s="103" t="s">
        <v>214</v>
      </c>
      <c r="H590" s="179">
        <v>33</v>
      </c>
      <c r="I590" s="152"/>
      <c r="J590" s="153">
        <v>10241</v>
      </c>
      <c r="K590" s="153">
        <v>2090</v>
      </c>
      <c r="L590" s="153">
        <v>0</v>
      </c>
      <c r="M590" s="153">
        <v>937.65</v>
      </c>
      <c r="N590" s="153">
        <v>13268.65</v>
      </c>
      <c r="O590" s="152"/>
      <c r="P590" s="157">
        <v>33</v>
      </c>
      <c r="Q590" s="157">
        <v>0</v>
      </c>
      <c r="R590" s="155">
        <v>406923</v>
      </c>
      <c r="S590" s="155">
        <v>0</v>
      </c>
      <c r="T590" s="155">
        <v>0</v>
      </c>
      <c r="U590" s="155">
        <v>30954</v>
      </c>
      <c r="V590" s="112">
        <v>437877</v>
      </c>
      <c r="W590" s="156"/>
      <c r="X590" s="157">
        <v>0</v>
      </c>
      <c r="Y590" s="178">
        <v>0.09</v>
      </c>
      <c r="Z590" s="178">
        <v>1.4449932180339808E-2</v>
      </c>
      <c r="AA590" s="155">
        <v>0</v>
      </c>
      <c r="AB590" s="158"/>
      <c r="AC590" s="157">
        <v>0</v>
      </c>
      <c r="AD590" s="157">
        <v>0</v>
      </c>
      <c r="AE590" s="155">
        <v>0</v>
      </c>
      <c r="AF590" s="157">
        <v>0</v>
      </c>
      <c r="AG590" s="155">
        <v>0</v>
      </c>
      <c r="AH590" s="159"/>
    </row>
    <row r="591" spans="1:34" ht="12.6" customHeight="1" x14ac:dyDescent="0.25">
      <c r="A591" s="104">
        <v>483</v>
      </c>
      <c r="B591" s="102">
        <v>483239231</v>
      </c>
      <c r="C591" s="103" t="s">
        <v>532</v>
      </c>
      <c r="D591" s="104">
        <v>239</v>
      </c>
      <c r="E591" s="103" t="s">
        <v>271</v>
      </c>
      <c r="F591" s="104">
        <v>231</v>
      </c>
      <c r="G591" s="103" t="s">
        <v>263</v>
      </c>
      <c r="H591" s="179">
        <v>14</v>
      </c>
      <c r="I591" s="152"/>
      <c r="J591" s="153">
        <v>10937</v>
      </c>
      <c r="K591" s="153">
        <v>2606</v>
      </c>
      <c r="L591" s="153">
        <v>0</v>
      </c>
      <c r="M591" s="153">
        <v>937.65</v>
      </c>
      <c r="N591" s="153">
        <v>14480.65</v>
      </c>
      <c r="O591" s="152"/>
      <c r="P591" s="157">
        <v>14</v>
      </c>
      <c r="Q591" s="157">
        <v>0</v>
      </c>
      <c r="R591" s="155">
        <v>189602</v>
      </c>
      <c r="S591" s="155">
        <v>0</v>
      </c>
      <c r="T591" s="155">
        <v>0</v>
      </c>
      <c r="U591" s="155">
        <v>13132</v>
      </c>
      <c r="V591" s="112">
        <v>202734</v>
      </c>
      <c r="W591" s="156"/>
      <c r="X591" s="157">
        <v>0</v>
      </c>
      <c r="Y591" s="178">
        <v>0.09</v>
      </c>
      <c r="Z591" s="178">
        <v>1.7391491602053222E-2</v>
      </c>
      <c r="AA591" s="155">
        <v>0</v>
      </c>
      <c r="AB591" s="158"/>
      <c r="AC591" s="157">
        <v>0</v>
      </c>
      <c r="AD591" s="157">
        <v>0</v>
      </c>
      <c r="AE591" s="155">
        <v>0</v>
      </c>
      <c r="AF591" s="157">
        <v>0</v>
      </c>
      <c r="AG591" s="155">
        <v>0</v>
      </c>
      <c r="AH591" s="159"/>
    </row>
    <row r="592" spans="1:34" ht="12.6" customHeight="1" x14ac:dyDescent="0.25">
      <c r="A592" s="104">
        <v>483</v>
      </c>
      <c r="B592" s="102">
        <v>483239239</v>
      </c>
      <c r="C592" s="103" t="s">
        <v>532</v>
      </c>
      <c r="D592" s="104">
        <v>239</v>
      </c>
      <c r="E592" s="103" t="s">
        <v>271</v>
      </c>
      <c r="F592" s="104">
        <v>239</v>
      </c>
      <c r="G592" s="103" t="s">
        <v>271</v>
      </c>
      <c r="H592" s="179">
        <v>379</v>
      </c>
      <c r="I592" s="152"/>
      <c r="J592" s="153">
        <v>10315</v>
      </c>
      <c r="K592" s="153">
        <v>3886</v>
      </c>
      <c r="L592" s="153">
        <v>0</v>
      </c>
      <c r="M592" s="153">
        <v>937.65</v>
      </c>
      <c r="N592" s="153">
        <v>15138.65</v>
      </c>
      <c r="O592" s="152"/>
      <c r="P592" s="157">
        <v>379</v>
      </c>
      <c r="Q592" s="157">
        <v>0</v>
      </c>
      <c r="R592" s="155">
        <v>5382179</v>
      </c>
      <c r="S592" s="155">
        <v>0</v>
      </c>
      <c r="T592" s="155">
        <v>0</v>
      </c>
      <c r="U592" s="155">
        <v>355502</v>
      </c>
      <c r="V592" s="112">
        <v>5737681</v>
      </c>
      <c r="W592" s="156"/>
      <c r="X592" s="157">
        <v>0</v>
      </c>
      <c r="Y592" s="178">
        <v>0.09</v>
      </c>
      <c r="Z592" s="178">
        <v>6.0763938656294453E-2</v>
      </c>
      <c r="AA592" s="155">
        <v>0</v>
      </c>
      <c r="AB592" s="158"/>
      <c r="AC592" s="157">
        <v>0</v>
      </c>
      <c r="AD592" s="157">
        <v>0</v>
      </c>
      <c r="AE592" s="155">
        <v>0</v>
      </c>
      <c r="AF592" s="157">
        <v>0</v>
      </c>
      <c r="AG592" s="155">
        <v>0</v>
      </c>
      <c r="AH592" s="159"/>
    </row>
    <row r="593" spans="1:34" ht="12.6" customHeight="1" x14ac:dyDescent="0.25">
      <c r="A593" s="104">
        <v>483</v>
      </c>
      <c r="B593" s="102">
        <v>483239261</v>
      </c>
      <c r="C593" s="103" t="s">
        <v>532</v>
      </c>
      <c r="D593" s="104">
        <v>239</v>
      </c>
      <c r="E593" s="103" t="s">
        <v>271</v>
      </c>
      <c r="F593" s="104">
        <v>261</v>
      </c>
      <c r="G593" s="103" t="s">
        <v>293</v>
      </c>
      <c r="H593" s="179">
        <v>9</v>
      </c>
      <c r="I593" s="152"/>
      <c r="J593" s="153">
        <v>11126</v>
      </c>
      <c r="K593" s="153">
        <v>7069</v>
      </c>
      <c r="L593" s="153">
        <v>0</v>
      </c>
      <c r="M593" s="153">
        <v>937.65</v>
      </c>
      <c r="N593" s="153">
        <v>19132.650000000001</v>
      </c>
      <c r="O593" s="152"/>
      <c r="P593" s="157">
        <v>9</v>
      </c>
      <c r="Q593" s="157">
        <v>0</v>
      </c>
      <c r="R593" s="155">
        <v>163755</v>
      </c>
      <c r="S593" s="155">
        <v>0</v>
      </c>
      <c r="T593" s="155">
        <v>0</v>
      </c>
      <c r="U593" s="155">
        <v>8442</v>
      </c>
      <c r="V593" s="112">
        <v>172197</v>
      </c>
      <c r="W593" s="156"/>
      <c r="X593" s="157">
        <v>0</v>
      </c>
      <c r="Y593" s="178">
        <v>0.09</v>
      </c>
      <c r="Z593" s="178">
        <v>8.1590104982539463E-2</v>
      </c>
      <c r="AA593" s="155">
        <v>0</v>
      </c>
      <c r="AB593" s="158"/>
      <c r="AC593" s="157">
        <v>0</v>
      </c>
      <c r="AD593" s="157">
        <v>0</v>
      </c>
      <c r="AE593" s="155">
        <v>0</v>
      </c>
      <c r="AF593" s="157">
        <v>0</v>
      </c>
      <c r="AG593" s="155">
        <v>0</v>
      </c>
      <c r="AH593" s="159"/>
    </row>
    <row r="594" spans="1:34" ht="12.6" customHeight="1" x14ac:dyDescent="0.25">
      <c r="A594" s="104">
        <v>483</v>
      </c>
      <c r="B594" s="102">
        <v>483239310</v>
      </c>
      <c r="C594" s="103" t="s">
        <v>532</v>
      </c>
      <c r="D594" s="104">
        <v>239</v>
      </c>
      <c r="E594" s="103" t="s">
        <v>271</v>
      </c>
      <c r="F594" s="104">
        <v>310</v>
      </c>
      <c r="G594" s="103" t="s">
        <v>342</v>
      </c>
      <c r="H594" s="179">
        <v>60</v>
      </c>
      <c r="I594" s="152"/>
      <c r="J594" s="153">
        <v>11561</v>
      </c>
      <c r="K594" s="153">
        <v>1211</v>
      </c>
      <c r="L594" s="153">
        <v>0</v>
      </c>
      <c r="M594" s="153">
        <v>937.65</v>
      </c>
      <c r="N594" s="153">
        <v>13709.65</v>
      </c>
      <c r="O594" s="152"/>
      <c r="P594" s="157">
        <v>60</v>
      </c>
      <c r="Q594" s="157">
        <v>0</v>
      </c>
      <c r="R594" s="155">
        <v>766320</v>
      </c>
      <c r="S594" s="155">
        <v>0</v>
      </c>
      <c r="T594" s="155">
        <v>0</v>
      </c>
      <c r="U594" s="155">
        <v>56280</v>
      </c>
      <c r="V594" s="112">
        <v>822600</v>
      </c>
      <c r="W594" s="156"/>
      <c r="X594" s="157">
        <v>0</v>
      </c>
      <c r="Y594" s="178">
        <v>0.09</v>
      </c>
      <c r="Z594" s="178">
        <v>3.5758464761969935E-2</v>
      </c>
      <c r="AA594" s="155">
        <v>0</v>
      </c>
      <c r="AB594" s="158"/>
      <c r="AC594" s="157">
        <v>0</v>
      </c>
      <c r="AD594" s="157">
        <v>0</v>
      </c>
      <c r="AE594" s="155">
        <v>0</v>
      </c>
      <c r="AF594" s="157">
        <v>0</v>
      </c>
      <c r="AG594" s="155">
        <v>0</v>
      </c>
      <c r="AH594" s="159"/>
    </row>
    <row r="595" spans="1:34" ht="12.6" customHeight="1" x14ac:dyDescent="0.25">
      <c r="A595" s="104">
        <v>483</v>
      </c>
      <c r="B595" s="102">
        <v>483239336</v>
      </c>
      <c r="C595" s="103" t="s">
        <v>532</v>
      </c>
      <c r="D595" s="104">
        <v>239</v>
      </c>
      <c r="E595" s="103" t="s">
        <v>271</v>
      </c>
      <c r="F595" s="104">
        <v>336</v>
      </c>
      <c r="G595" s="103" t="s">
        <v>368</v>
      </c>
      <c r="H595" s="179">
        <v>2</v>
      </c>
      <c r="I595" s="152"/>
      <c r="J595" s="153">
        <v>12033.357723379762</v>
      </c>
      <c r="K595" s="153">
        <v>3181</v>
      </c>
      <c r="L595" s="153">
        <v>0</v>
      </c>
      <c r="M595" s="153">
        <v>937.65</v>
      </c>
      <c r="N595" s="153">
        <v>16152.007723379762</v>
      </c>
      <c r="O595" s="152"/>
      <c r="P595" s="157">
        <v>2</v>
      </c>
      <c r="Q595" s="157">
        <v>0</v>
      </c>
      <c r="R595" s="155">
        <v>30428</v>
      </c>
      <c r="S595" s="155">
        <v>0</v>
      </c>
      <c r="T595" s="155">
        <v>0</v>
      </c>
      <c r="U595" s="155">
        <v>1876</v>
      </c>
      <c r="V595" s="112">
        <v>32304</v>
      </c>
      <c r="W595" s="156"/>
      <c r="X595" s="157">
        <v>0</v>
      </c>
      <c r="Y595" s="178">
        <v>0.09</v>
      </c>
      <c r="Z595" s="178">
        <v>4.2556047363643684E-2</v>
      </c>
      <c r="AA595" s="155">
        <v>0</v>
      </c>
      <c r="AB595" s="158"/>
      <c r="AC595" s="157">
        <v>0</v>
      </c>
      <c r="AD595" s="157">
        <v>0</v>
      </c>
      <c r="AE595" s="155">
        <v>0</v>
      </c>
      <c r="AF595" s="157">
        <v>0</v>
      </c>
      <c r="AG595" s="155">
        <v>0</v>
      </c>
      <c r="AH595" s="159"/>
    </row>
    <row r="596" spans="1:34" ht="12.6" customHeight="1" x14ac:dyDescent="0.25">
      <c r="A596" s="104">
        <v>483</v>
      </c>
      <c r="B596" s="102">
        <v>483239625</v>
      </c>
      <c r="C596" s="103" t="s">
        <v>532</v>
      </c>
      <c r="D596" s="104">
        <v>239</v>
      </c>
      <c r="E596" s="103" t="s">
        <v>271</v>
      </c>
      <c r="F596" s="104">
        <v>625</v>
      </c>
      <c r="G596" s="103" t="s">
        <v>395</v>
      </c>
      <c r="H596" s="179">
        <v>1</v>
      </c>
      <c r="I596" s="152"/>
      <c r="J596" s="153">
        <v>10869</v>
      </c>
      <c r="K596" s="153">
        <v>1571</v>
      </c>
      <c r="L596" s="153">
        <v>0</v>
      </c>
      <c r="M596" s="153">
        <v>937.65</v>
      </c>
      <c r="N596" s="153">
        <v>13377.65</v>
      </c>
      <c r="O596" s="152"/>
      <c r="P596" s="157">
        <v>1</v>
      </c>
      <c r="Q596" s="157">
        <v>0</v>
      </c>
      <c r="R596" s="155">
        <v>12440</v>
      </c>
      <c r="S596" s="155">
        <v>0</v>
      </c>
      <c r="T596" s="155">
        <v>0</v>
      </c>
      <c r="U596" s="155">
        <v>938</v>
      </c>
      <c r="V596" s="112">
        <v>13378</v>
      </c>
      <c r="W596" s="156"/>
      <c r="X596" s="157">
        <v>0</v>
      </c>
      <c r="Y596" s="178">
        <v>0.09</v>
      </c>
      <c r="Z596" s="178">
        <v>5.745617253681853E-3</v>
      </c>
      <c r="AA596" s="155">
        <v>0</v>
      </c>
      <c r="AB596" s="158"/>
      <c r="AC596" s="157">
        <v>0</v>
      </c>
      <c r="AD596" s="157">
        <v>0</v>
      </c>
      <c r="AE596" s="155">
        <v>0</v>
      </c>
      <c r="AF596" s="157">
        <v>0</v>
      </c>
      <c r="AG596" s="155">
        <v>0</v>
      </c>
      <c r="AH596" s="159"/>
    </row>
    <row r="597" spans="1:34" ht="12.6" customHeight="1" x14ac:dyDescent="0.25">
      <c r="A597" s="104">
        <v>483</v>
      </c>
      <c r="B597" s="102">
        <v>483239665</v>
      </c>
      <c r="C597" s="103" t="s">
        <v>532</v>
      </c>
      <c r="D597" s="104">
        <v>239</v>
      </c>
      <c r="E597" s="103" t="s">
        <v>271</v>
      </c>
      <c r="F597" s="104">
        <v>665</v>
      </c>
      <c r="G597" s="103" t="s">
        <v>405</v>
      </c>
      <c r="H597" s="179">
        <v>9</v>
      </c>
      <c r="I597" s="152"/>
      <c r="J597" s="153">
        <v>12018</v>
      </c>
      <c r="K597" s="153">
        <v>2157</v>
      </c>
      <c r="L597" s="153">
        <v>0</v>
      </c>
      <c r="M597" s="153">
        <v>937.65</v>
      </c>
      <c r="N597" s="153">
        <v>15112.65</v>
      </c>
      <c r="O597" s="152"/>
      <c r="P597" s="157">
        <v>9</v>
      </c>
      <c r="Q597" s="157">
        <v>0</v>
      </c>
      <c r="R597" s="155">
        <v>127575</v>
      </c>
      <c r="S597" s="155">
        <v>0</v>
      </c>
      <c r="T597" s="155">
        <v>0</v>
      </c>
      <c r="U597" s="155">
        <v>8442</v>
      </c>
      <c r="V597" s="112">
        <v>136017</v>
      </c>
      <c r="W597" s="156"/>
      <c r="X597" s="157">
        <v>0</v>
      </c>
      <c r="Y597" s="178">
        <v>0.09</v>
      </c>
      <c r="Z597" s="178">
        <v>4.6524813376749279E-3</v>
      </c>
      <c r="AA597" s="155">
        <v>0</v>
      </c>
      <c r="AB597" s="158"/>
      <c r="AC597" s="157">
        <v>0</v>
      </c>
      <c r="AD597" s="157">
        <v>0</v>
      </c>
      <c r="AE597" s="155">
        <v>0</v>
      </c>
      <c r="AF597" s="157">
        <v>0</v>
      </c>
      <c r="AG597" s="155">
        <v>0</v>
      </c>
      <c r="AH597" s="159"/>
    </row>
    <row r="598" spans="1:34" ht="12.6" customHeight="1" x14ac:dyDescent="0.25">
      <c r="A598" s="104">
        <v>483</v>
      </c>
      <c r="B598" s="102">
        <v>483239740</v>
      </c>
      <c r="C598" s="103" t="s">
        <v>532</v>
      </c>
      <c r="D598" s="104">
        <v>239</v>
      </c>
      <c r="E598" s="103" t="s">
        <v>271</v>
      </c>
      <c r="F598" s="104">
        <v>740</v>
      </c>
      <c r="G598" s="103" t="s">
        <v>428</v>
      </c>
      <c r="H598" s="179">
        <v>2</v>
      </c>
      <c r="I598" s="152"/>
      <c r="J598" s="153">
        <v>10819.667771984386</v>
      </c>
      <c r="K598" s="153">
        <v>4950</v>
      </c>
      <c r="L598" s="153">
        <v>0</v>
      </c>
      <c r="M598" s="153">
        <v>937.65</v>
      </c>
      <c r="N598" s="153">
        <v>16707.317771984388</v>
      </c>
      <c r="O598" s="152"/>
      <c r="P598" s="157">
        <v>2</v>
      </c>
      <c r="Q598" s="157">
        <v>0</v>
      </c>
      <c r="R598" s="155">
        <v>31540</v>
      </c>
      <c r="S598" s="155">
        <v>0</v>
      </c>
      <c r="T598" s="155">
        <v>0</v>
      </c>
      <c r="U598" s="155">
        <v>1876</v>
      </c>
      <c r="V598" s="112">
        <v>33416</v>
      </c>
      <c r="W598" s="156"/>
      <c r="X598" s="157">
        <v>0</v>
      </c>
      <c r="Y598" s="178">
        <v>0.09</v>
      </c>
      <c r="Z598" s="178">
        <v>2.6855765302139494E-3</v>
      </c>
      <c r="AA598" s="155">
        <v>0</v>
      </c>
      <c r="AB598" s="158"/>
      <c r="AC598" s="157">
        <v>0</v>
      </c>
      <c r="AD598" s="157">
        <v>0</v>
      </c>
      <c r="AE598" s="155">
        <v>0</v>
      </c>
      <c r="AF598" s="157">
        <v>0</v>
      </c>
      <c r="AG598" s="155">
        <v>0</v>
      </c>
      <c r="AH598" s="159"/>
    </row>
    <row r="599" spans="1:34" ht="12.6" customHeight="1" x14ac:dyDescent="0.25">
      <c r="A599" s="104">
        <v>483</v>
      </c>
      <c r="B599" s="102">
        <v>483239760</v>
      </c>
      <c r="C599" s="103" t="s">
        <v>532</v>
      </c>
      <c r="D599" s="104">
        <v>239</v>
      </c>
      <c r="E599" s="103" t="s">
        <v>271</v>
      </c>
      <c r="F599" s="104">
        <v>760</v>
      </c>
      <c r="G599" s="103" t="s">
        <v>433</v>
      </c>
      <c r="H599" s="179">
        <v>42</v>
      </c>
      <c r="I599" s="152"/>
      <c r="J599" s="153">
        <v>10991</v>
      </c>
      <c r="K599" s="153">
        <v>2517</v>
      </c>
      <c r="L599" s="153">
        <v>0</v>
      </c>
      <c r="M599" s="153">
        <v>937.65</v>
      </c>
      <c r="N599" s="153">
        <v>14445.65</v>
      </c>
      <c r="O599" s="152"/>
      <c r="P599" s="157">
        <v>42</v>
      </c>
      <c r="Q599" s="157">
        <v>0</v>
      </c>
      <c r="R599" s="155">
        <v>567336</v>
      </c>
      <c r="S599" s="155">
        <v>0</v>
      </c>
      <c r="T599" s="155">
        <v>0</v>
      </c>
      <c r="U599" s="155">
        <v>39396</v>
      </c>
      <c r="V599" s="112">
        <v>606732</v>
      </c>
      <c r="W599" s="156"/>
      <c r="X599" s="157">
        <v>0</v>
      </c>
      <c r="Y599" s="178">
        <v>0.09</v>
      </c>
      <c r="Z599" s="178">
        <v>3.210812750641337E-2</v>
      </c>
      <c r="AA599" s="155">
        <v>0</v>
      </c>
      <c r="AB599" s="158"/>
      <c r="AC599" s="157">
        <v>0</v>
      </c>
      <c r="AD599" s="157">
        <v>0</v>
      </c>
      <c r="AE599" s="155">
        <v>0</v>
      </c>
      <c r="AF599" s="157">
        <v>0</v>
      </c>
      <c r="AG599" s="155">
        <v>0</v>
      </c>
      <c r="AH599" s="159"/>
    </row>
    <row r="600" spans="1:34" ht="12.6" customHeight="1" x14ac:dyDescent="0.25">
      <c r="A600" s="104">
        <v>483</v>
      </c>
      <c r="B600" s="102">
        <v>483239780</v>
      </c>
      <c r="C600" s="103" t="s">
        <v>532</v>
      </c>
      <c r="D600" s="104">
        <v>239</v>
      </c>
      <c r="E600" s="103" t="s">
        <v>271</v>
      </c>
      <c r="F600" s="104">
        <v>780</v>
      </c>
      <c r="G600" s="103" t="s">
        <v>443</v>
      </c>
      <c r="H600" s="179">
        <v>1</v>
      </c>
      <c r="I600" s="152"/>
      <c r="J600" s="153">
        <v>10752.450832366469</v>
      </c>
      <c r="K600" s="153">
        <v>2050</v>
      </c>
      <c r="L600" s="153">
        <v>0</v>
      </c>
      <c r="M600" s="153">
        <v>937.65</v>
      </c>
      <c r="N600" s="153">
        <v>13740.100832366468</v>
      </c>
      <c r="O600" s="152"/>
      <c r="P600" s="157">
        <v>1</v>
      </c>
      <c r="Q600" s="157">
        <v>0</v>
      </c>
      <c r="R600" s="155">
        <v>12802</v>
      </c>
      <c r="S600" s="155">
        <v>0</v>
      </c>
      <c r="T600" s="155">
        <v>0</v>
      </c>
      <c r="U600" s="155">
        <v>938</v>
      </c>
      <c r="V600" s="112">
        <v>13740</v>
      </c>
      <c r="W600" s="156"/>
      <c r="X600" s="157">
        <v>0</v>
      </c>
      <c r="Y600" s="178">
        <v>0.09</v>
      </c>
      <c r="Z600" s="178">
        <v>1.3025618826461723E-2</v>
      </c>
      <c r="AA600" s="155">
        <v>0</v>
      </c>
      <c r="AB600" s="158"/>
      <c r="AC600" s="157">
        <v>0</v>
      </c>
      <c r="AD600" s="157">
        <v>0</v>
      </c>
      <c r="AE600" s="155">
        <v>0</v>
      </c>
      <c r="AF600" s="157">
        <v>0</v>
      </c>
      <c r="AG600" s="155">
        <v>0</v>
      </c>
      <c r="AH600" s="159"/>
    </row>
    <row r="601" spans="1:34" ht="12.6" customHeight="1" x14ac:dyDescent="0.25">
      <c r="A601" s="104">
        <v>484</v>
      </c>
      <c r="B601" s="102">
        <v>484035018</v>
      </c>
      <c r="C601" s="103" t="s">
        <v>533</v>
      </c>
      <c r="D601" s="104">
        <v>35</v>
      </c>
      <c r="E601" s="103" t="s">
        <v>67</v>
      </c>
      <c r="F601" s="104">
        <v>18</v>
      </c>
      <c r="G601" s="103" t="s">
        <v>50</v>
      </c>
      <c r="H601" s="179">
        <v>1</v>
      </c>
      <c r="I601" s="152"/>
      <c r="J601" s="153">
        <v>11904</v>
      </c>
      <c r="K601" s="153">
        <v>7396</v>
      </c>
      <c r="L601" s="153">
        <v>0</v>
      </c>
      <c r="M601" s="153">
        <v>937.65</v>
      </c>
      <c r="N601" s="153">
        <v>20237.650000000001</v>
      </c>
      <c r="O601" s="152"/>
      <c r="P601" s="157">
        <v>1</v>
      </c>
      <c r="Q601" s="157">
        <v>0</v>
      </c>
      <c r="R601" s="155">
        <v>19300</v>
      </c>
      <c r="S601" s="155">
        <v>0</v>
      </c>
      <c r="T601" s="155">
        <v>0</v>
      </c>
      <c r="U601" s="155">
        <v>938</v>
      </c>
      <c r="V601" s="112">
        <v>20238</v>
      </c>
      <c r="W601" s="156"/>
      <c r="X601" s="157">
        <v>0</v>
      </c>
      <c r="Y601" s="178">
        <v>0.09</v>
      </c>
      <c r="Z601" s="178">
        <v>2.6082814367241886E-2</v>
      </c>
      <c r="AA601" s="155">
        <v>0</v>
      </c>
      <c r="AB601" s="158"/>
      <c r="AC601" s="157">
        <v>0</v>
      </c>
      <c r="AD601" s="157">
        <v>0</v>
      </c>
      <c r="AE601" s="155">
        <v>0</v>
      </c>
      <c r="AF601" s="157">
        <v>0</v>
      </c>
      <c r="AG601" s="155">
        <v>0</v>
      </c>
      <c r="AH601" s="159"/>
    </row>
    <row r="602" spans="1:34" ht="12.6" customHeight="1" x14ac:dyDescent="0.25">
      <c r="A602" s="104">
        <v>484</v>
      </c>
      <c r="B602" s="102">
        <v>484035035</v>
      </c>
      <c r="C602" s="103" t="s">
        <v>533</v>
      </c>
      <c r="D602" s="104">
        <v>35</v>
      </c>
      <c r="E602" s="103" t="s">
        <v>67</v>
      </c>
      <c r="F602" s="104">
        <v>35</v>
      </c>
      <c r="G602" s="103" t="s">
        <v>67</v>
      </c>
      <c r="H602" s="179">
        <v>1532</v>
      </c>
      <c r="I602" s="152"/>
      <c r="J602" s="153">
        <v>13906</v>
      </c>
      <c r="K602" s="153">
        <v>4765</v>
      </c>
      <c r="L602" s="153">
        <v>0</v>
      </c>
      <c r="M602" s="153">
        <v>937.65</v>
      </c>
      <c r="N602" s="153">
        <v>19608.650000000001</v>
      </c>
      <c r="O602" s="152"/>
      <c r="P602" s="157">
        <v>1532</v>
      </c>
      <c r="Q602" s="157">
        <v>0</v>
      </c>
      <c r="R602" s="155">
        <v>28603972</v>
      </c>
      <c r="S602" s="155">
        <v>0</v>
      </c>
      <c r="T602" s="155">
        <v>0</v>
      </c>
      <c r="U602" s="155">
        <v>1437016</v>
      </c>
      <c r="V602" s="112">
        <v>30040988</v>
      </c>
      <c r="W602" s="156"/>
      <c r="X602" s="157">
        <v>0</v>
      </c>
      <c r="Y602" s="178">
        <v>0.09</v>
      </c>
      <c r="Z602" s="178">
        <v>0.15535199624359353</v>
      </c>
      <c r="AA602" s="155">
        <v>0</v>
      </c>
      <c r="AB602" s="158"/>
      <c r="AC602" s="157">
        <v>0</v>
      </c>
      <c r="AD602" s="157">
        <v>0</v>
      </c>
      <c r="AE602" s="155">
        <v>0</v>
      </c>
      <c r="AF602" s="157">
        <v>0</v>
      </c>
      <c r="AG602" s="155">
        <v>0</v>
      </c>
      <c r="AH602" s="159"/>
    </row>
    <row r="603" spans="1:34" ht="12.6" customHeight="1" x14ac:dyDescent="0.25">
      <c r="A603" s="104">
        <v>484</v>
      </c>
      <c r="B603" s="102">
        <v>484035040</v>
      </c>
      <c r="C603" s="103" t="s">
        <v>533</v>
      </c>
      <c r="D603" s="104">
        <v>35</v>
      </c>
      <c r="E603" s="103" t="s">
        <v>67</v>
      </c>
      <c r="F603" s="104">
        <v>40</v>
      </c>
      <c r="G603" s="103" t="s">
        <v>72</v>
      </c>
      <c r="H603" s="179">
        <v>1</v>
      </c>
      <c r="I603" s="152"/>
      <c r="J603" s="153">
        <v>16825</v>
      </c>
      <c r="K603" s="153">
        <v>4365</v>
      </c>
      <c r="L603" s="153">
        <v>0</v>
      </c>
      <c r="M603" s="153">
        <v>937.65</v>
      </c>
      <c r="N603" s="153">
        <v>22127.65</v>
      </c>
      <c r="O603" s="152"/>
      <c r="P603" s="157">
        <v>1</v>
      </c>
      <c r="Q603" s="157">
        <v>0</v>
      </c>
      <c r="R603" s="155">
        <v>21190</v>
      </c>
      <c r="S603" s="155">
        <v>0</v>
      </c>
      <c r="T603" s="155">
        <v>0</v>
      </c>
      <c r="U603" s="155">
        <v>938</v>
      </c>
      <c r="V603" s="112">
        <v>22128</v>
      </c>
      <c r="W603" s="156"/>
      <c r="X603" s="157">
        <v>0</v>
      </c>
      <c r="Y603" s="178">
        <v>0.09</v>
      </c>
      <c r="Z603" s="178">
        <v>3.5085021482539071E-3</v>
      </c>
      <c r="AA603" s="155">
        <v>0</v>
      </c>
      <c r="AB603" s="158"/>
      <c r="AC603" s="157">
        <v>0</v>
      </c>
      <c r="AD603" s="157">
        <v>0</v>
      </c>
      <c r="AE603" s="155">
        <v>0</v>
      </c>
      <c r="AF603" s="157">
        <v>0</v>
      </c>
      <c r="AG603" s="155">
        <v>0</v>
      </c>
      <c r="AH603" s="159"/>
    </row>
    <row r="604" spans="1:34" ht="12.6" customHeight="1" x14ac:dyDescent="0.25">
      <c r="A604" s="104">
        <v>484</v>
      </c>
      <c r="B604" s="102">
        <v>484035044</v>
      </c>
      <c r="C604" s="103" t="s">
        <v>533</v>
      </c>
      <c r="D604" s="104">
        <v>35</v>
      </c>
      <c r="E604" s="103" t="s">
        <v>67</v>
      </c>
      <c r="F604" s="104">
        <v>44</v>
      </c>
      <c r="G604" s="103" t="s">
        <v>76</v>
      </c>
      <c r="H604" s="179">
        <v>4</v>
      </c>
      <c r="I604" s="152"/>
      <c r="J604" s="153">
        <v>10574</v>
      </c>
      <c r="K604" s="153">
        <v>0</v>
      </c>
      <c r="L604" s="153">
        <v>0</v>
      </c>
      <c r="M604" s="153">
        <v>937.65</v>
      </c>
      <c r="N604" s="153">
        <v>11511.65</v>
      </c>
      <c r="O604" s="152"/>
      <c r="P604" s="157">
        <v>4</v>
      </c>
      <c r="Q604" s="157">
        <v>0</v>
      </c>
      <c r="R604" s="155">
        <v>42296</v>
      </c>
      <c r="S604" s="155">
        <v>0</v>
      </c>
      <c r="T604" s="155">
        <v>0</v>
      </c>
      <c r="U604" s="155">
        <v>3752</v>
      </c>
      <c r="V604" s="112">
        <v>46048</v>
      </c>
      <c r="W604" s="156"/>
      <c r="X604" s="157">
        <v>0</v>
      </c>
      <c r="Y604" s="178">
        <v>0.09</v>
      </c>
      <c r="Z604" s="178">
        <v>6.5788845188208198E-2</v>
      </c>
      <c r="AA604" s="155">
        <v>0</v>
      </c>
      <c r="AB604" s="158"/>
      <c r="AC604" s="157">
        <v>0</v>
      </c>
      <c r="AD604" s="157">
        <v>0</v>
      </c>
      <c r="AE604" s="155">
        <v>0</v>
      </c>
      <c r="AF604" s="157">
        <v>0</v>
      </c>
      <c r="AG604" s="155">
        <v>0</v>
      </c>
      <c r="AH604" s="159"/>
    </row>
    <row r="605" spans="1:34" ht="12.6" customHeight="1" x14ac:dyDescent="0.25">
      <c r="A605" s="104">
        <v>484</v>
      </c>
      <c r="B605" s="102">
        <v>484035046</v>
      </c>
      <c r="C605" s="103" t="s">
        <v>533</v>
      </c>
      <c r="D605" s="104">
        <v>35</v>
      </c>
      <c r="E605" s="103" t="s">
        <v>67</v>
      </c>
      <c r="F605" s="104">
        <v>46</v>
      </c>
      <c r="G605" s="103" t="s">
        <v>78</v>
      </c>
      <c r="H605" s="179">
        <v>1</v>
      </c>
      <c r="I605" s="152"/>
      <c r="J605" s="153">
        <v>10758.161659638534</v>
      </c>
      <c r="K605" s="153">
        <v>8506</v>
      </c>
      <c r="L605" s="153">
        <v>0</v>
      </c>
      <c r="M605" s="153">
        <v>937.65</v>
      </c>
      <c r="N605" s="153">
        <v>20201.811659638537</v>
      </c>
      <c r="O605" s="152"/>
      <c r="P605" s="157">
        <v>1</v>
      </c>
      <c r="Q605" s="157">
        <v>0</v>
      </c>
      <c r="R605" s="155">
        <v>19264</v>
      </c>
      <c r="S605" s="155">
        <v>0</v>
      </c>
      <c r="T605" s="155">
        <v>0</v>
      </c>
      <c r="U605" s="155">
        <v>938</v>
      </c>
      <c r="V605" s="112">
        <v>20202</v>
      </c>
      <c r="W605" s="156"/>
      <c r="X605" s="157">
        <v>0</v>
      </c>
      <c r="Y605" s="178">
        <v>0.09</v>
      </c>
      <c r="Z605" s="178">
        <v>2.9887290634855789E-4</v>
      </c>
      <c r="AA605" s="155">
        <v>0</v>
      </c>
      <c r="AB605" s="158"/>
      <c r="AC605" s="157">
        <v>0</v>
      </c>
      <c r="AD605" s="157">
        <v>0</v>
      </c>
      <c r="AE605" s="155">
        <v>0</v>
      </c>
      <c r="AF605" s="157">
        <v>0</v>
      </c>
      <c r="AG605" s="155">
        <v>0</v>
      </c>
      <c r="AH605" s="159"/>
    </row>
    <row r="606" spans="1:34" ht="12.6" customHeight="1" x14ac:dyDescent="0.25">
      <c r="A606" s="104">
        <v>484</v>
      </c>
      <c r="B606" s="102">
        <v>484035050</v>
      </c>
      <c r="C606" s="103" t="s">
        <v>533</v>
      </c>
      <c r="D606" s="104">
        <v>35</v>
      </c>
      <c r="E606" s="103" t="s">
        <v>67</v>
      </c>
      <c r="F606" s="104">
        <v>50</v>
      </c>
      <c r="G606" s="103" t="s">
        <v>82</v>
      </c>
      <c r="H606" s="179">
        <v>1</v>
      </c>
      <c r="I606" s="152"/>
      <c r="J606" s="153">
        <v>14283</v>
      </c>
      <c r="K606" s="153">
        <v>6125</v>
      </c>
      <c r="L606" s="153">
        <v>0</v>
      </c>
      <c r="M606" s="153">
        <v>937.65</v>
      </c>
      <c r="N606" s="153">
        <v>21345.65</v>
      </c>
      <c r="O606" s="152"/>
      <c r="P606" s="157">
        <v>1</v>
      </c>
      <c r="Q606" s="157">
        <v>0</v>
      </c>
      <c r="R606" s="155">
        <v>20408</v>
      </c>
      <c r="S606" s="155">
        <v>0</v>
      </c>
      <c r="T606" s="155">
        <v>0</v>
      </c>
      <c r="U606" s="155">
        <v>938</v>
      </c>
      <c r="V606" s="112">
        <v>21346</v>
      </c>
      <c r="W606" s="156"/>
      <c r="X606" s="157">
        <v>0</v>
      </c>
      <c r="Y606" s="178">
        <v>0.09</v>
      </c>
      <c r="Z606" s="178">
        <v>4.1001636800894652E-3</v>
      </c>
      <c r="AA606" s="155">
        <v>0</v>
      </c>
      <c r="AB606" s="158"/>
      <c r="AC606" s="157">
        <v>0</v>
      </c>
      <c r="AD606" s="157">
        <v>0</v>
      </c>
      <c r="AE606" s="155">
        <v>0</v>
      </c>
      <c r="AF606" s="157">
        <v>0</v>
      </c>
      <c r="AG606" s="155">
        <v>0</v>
      </c>
      <c r="AH606" s="159"/>
    </row>
    <row r="607" spans="1:34" ht="12.6" customHeight="1" x14ac:dyDescent="0.25">
      <c r="A607" s="104">
        <v>484</v>
      </c>
      <c r="B607" s="102">
        <v>484035057</v>
      </c>
      <c r="C607" s="103" t="s">
        <v>533</v>
      </c>
      <c r="D607" s="104">
        <v>35</v>
      </c>
      <c r="E607" s="103" t="s">
        <v>67</v>
      </c>
      <c r="F607" s="104">
        <v>57</v>
      </c>
      <c r="G607" s="103" t="s">
        <v>89</v>
      </c>
      <c r="H607" s="179">
        <v>2</v>
      </c>
      <c r="I607" s="152"/>
      <c r="J607" s="153">
        <v>9361</v>
      </c>
      <c r="K607" s="153">
        <v>261</v>
      </c>
      <c r="L607" s="153">
        <v>0</v>
      </c>
      <c r="M607" s="153">
        <v>937.65</v>
      </c>
      <c r="N607" s="153">
        <v>10559.65</v>
      </c>
      <c r="O607" s="152"/>
      <c r="P607" s="157">
        <v>2</v>
      </c>
      <c r="Q607" s="157">
        <v>0</v>
      </c>
      <c r="R607" s="155">
        <v>19244</v>
      </c>
      <c r="S607" s="155">
        <v>0</v>
      </c>
      <c r="T607" s="155">
        <v>0</v>
      </c>
      <c r="U607" s="155">
        <v>1876</v>
      </c>
      <c r="V607" s="112">
        <v>21120</v>
      </c>
      <c r="W607" s="156"/>
      <c r="X607" s="157">
        <v>0</v>
      </c>
      <c r="Y607" s="178">
        <v>0.09</v>
      </c>
      <c r="Z607" s="178">
        <v>0.13358419508453406</v>
      </c>
      <c r="AA607" s="155">
        <v>0</v>
      </c>
      <c r="AB607" s="158"/>
      <c r="AC607" s="157">
        <v>0</v>
      </c>
      <c r="AD607" s="157">
        <v>0</v>
      </c>
      <c r="AE607" s="155">
        <v>0</v>
      </c>
      <c r="AF607" s="157">
        <v>0</v>
      </c>
      <c r="AG607" s="155">
        <v>0</v>
      </c>
      <c r="AH607" s="159"/>
    </row>
    <row r="608" spans="1:34" ht="12.6" customHeight="1" x14ac:dyDescent="0.25">
      <c r="A608" s="104">
        <v>484</v>
      </c>
      <c r="B608" s="102">
        <v>484035073</v>
      </c>
      <c r="C608" s="103" t="s">
        <v>533</v>
      </c>
      <c r="D608" s="104">
        <v>35</v>
      </c>
      <c r="E608" s="103" t="s">
        <v>67</v>
      </c>
      <c r="F608" s="104">
        <v>73</v>
      </c>
      <c r="G608" s="103" t="s">
        <v>105</v>
      </c>
      <c r="H608" s="179">
        <v>3</v>
      </c>
      <c r="I608" s="152"/>
      <c r="J608" s="153">
        <v>11312.126870607293</v>
      </c>
      <c r="K608" s="153">
        <v>7408</v>
      </c>
      <c r="L608" s="153">
        <v>0</v>
      </c>
      <c r="M608" s="153">
        <v>937.65</v>
      </c>
      <c r="N608" s="153">
        <v>19657.776870607297</v>
      </c>
      <c r="O608" s="152"/>
      <c r="P608" s="157">
        <v>3</v>
      </c>
      <c r="Q608" s="157">
        <v>0</v>
      </c>
      <c r="R608" s="155">
        <v>56160</v>
      </c>
      <c r="S608" s="155">
        <v>0</v>
      </c>
      <c r="T608" s="155">
        <v>0</v>
      </c>
      <c r="U608" s="155">
        <v>2814</v>
      </c>
      <c r="V608" s="112">
        <v>58974</v>
      </c>
      <c r="W608" s="156"/>
      <c r="X608" s="157">
        <v>0</v>
      </c>
      <c r="Y608" s="178">
        <v>0.09</v>
      </c>
      <c r="Z608" s="178">
        <v>1.0550373071579357E-2</v>
      </c>
      <c r="AA608" s="155">
        <v>0</v>
      </c>
      <c r="AB608" s="158"/>
      <c r="AC608" s="157">
        <v>0</v>
      </c>
      <c r="AD608" s="157">
        <v>0</v>
      </c>
      <c r="AE608" s="155">
        <v>0</v>
      </c>
      <c r="AF608" s="157">
        <v>0</v>
      </c>
      <c r="AG608" s="155">
        <v>0</v>
      </c>
      <c r="AH608" s="159"/>
    </row>
    <row r="609" spans="1:34" ht="12.6" customHeight="1" x14ac:dyDescent="0.25">
      <c r="A609" s="104">
        <v>484</v>
      </c>
      <c r="B609" s="102">
        <v>484035093</v>
      </c>
      <c r="C609" s="103" t="s">
        <v>533</v>
      </c>
      <c r="D609" s="104">
        <v>35</v>
      </c>
      <c r="E609" s="103" t="s">
        <v>67</v>
      </c>
      <c r="F609" s="104">
        <v>93</v>
      </c>
      <c r="G609" s="103" t="s">
        <v>125</v>
      </c>
      <c r="H609" s="179">
        <v>1</v>
      </c>
      <c r="I609" s="152"/>
      <c r="J609" s="153">
        <v>9361</v>
      </c>
      <c r="K609" s="153">
        <v>323</v>
      </c>
      <c r="L609" s="153">
        <v>0</v>
      </c>
      <c r="M609" s="153">
        <v>937.65</v>
      </c>
      <c r="N609" s="153">
        <v>10621.65</v>
      </c>
      <c r="O609" s="152"/>
      <c r="P609" s="157">
        <v>1</v>
      </c>
      <c r="Q609" s="157">
        <v>0</v>
      </c>
      <c r="R609" s="155">
        <v>9684</v>
      </c>
      <c r="S609" s="155">
        <v>0</v>
      </c>
      <c r="T609" s="155">
        <v>0</v>
      </c>
      <c r="U609" s="155">
        <v>938</v>
      </c>
      <c r="V609" s="112">
        <v>10622</v>
      </c>
      <c r="W609" s="156"/>
      <c r="X609" s="157">
        <v>0</v>
      </c>
      <c r="Y609" s="178">
        <v>0.09</v>
      </c>
      <c r="Z609" s="178">
        <v>7.5403840807501968E-2</v>
      </c>
      <c r="AA609" s="155">
        <v>0</v>
      </c>
      <c r="AB609" s="158"/>
      <c r="AC609" s="157">
        <v>0</v>
      </c>
      <c r="AD609" s="157">
        <v>0</v>
      </c>
      <c r="AE609" s="155">
        <v>0</v>
      </c>
      <c r="AF609" s="157">
        <v>0</v>
      </c>
      <c r="AG609" s="155">
        <v>0</v>
      </c>
      <c r="AH609" s="159"/>
    </row>
    <row r="610" spans="1:34" ht="12.6" customHeight="1" x14ac:dyDescent="0.25">
      <c r="A610" s="104">
        <v>484</v>
      </c>
      <c r="B610" s="102">
        <v>484035095</v>
      </c>
      <c r="C610" s="103" t="s">
        <v>533</v>
      </c>
      <c r="D610" s="104">
        <v>35</v>
      </c>
      <c r="E610" s="103" t="s">
        <v>67</v>
      </c>
      <c r="F610" s="104">
        <v>95</v>
      </c>
      <c r="G610" s="103" t="s">
        <v>127</v>
      </c>
      <c r="H610" s="179">
        <v>1</v>
      </c>
      <c r="I610" s="152"/>
      <c r="J610" s="153">
        <v>13523.922462156292</v>
      </c>
      <c r="K610" s="153">
        <v>0</v>
      </c>
      <c r="L610" s="153">
        <v>0</v>
      </c>
      <c r="M610" s="153">
        <v>937.65</v>
      </c>
      <c r="N610" s="153">
        <v>14461.572462156291</v>
      </c>
      <c r="O610" s="152"/>
      <c r="P610" s="157">
        <v>1</v>
      </c>
      <c r="Q610" s="157">
        <v>0</v>
      </c>
      <c r="R610" s="155">
        <v>13524</v>
      </c>
      <c r="S610" s="155">
        <v>0</v>
      </c>
      <c r="T610" s="155">
        <v>0</v>
      </c>
      <c r="U610" s="155">
        <v>938</v>
      </c>
      <c r="V610" s="112">
        <v>14462</v>
      </c>
      <c r="W610" s="156"/>
      <c r="X610" s="157">
        <v>0</v>
      </c>
      <c r="Y610" s="178">
        <v>0.09</v>
      </c>
      <c r="Z610" s="178">
        <v>0.13425712454464486</v>
      </c>
      <c r="AA610" s="155">
        <v>0</v>
      </c>
      <c r="AB610" s="158"/>
      <c r="AC610" s="157">
        <v>0</v>
      </c>
      <c r="AD610" s="157">
        <v>0</v>
      </c>
      <c r="AE610" s="155">
        <v>0</v>
      </c>
      <c r="AF610" s="157">
        <v>0</v>
      </c>
      <c r="AG610" s="155">
        <v>0</v>
      </c>
      <c r="AH610" s="159"/>
    </row>
    <row r="611" spans="1:34" ht="12.6" customHeight="1" x14ac:dyDescent="0.25">
      <c r="A611" s="104">
        <v>484</v>
      </c>
      <c r="B611" s="102">
        <v>484035097</v>
      </c>
      <c r="C611" s="103" t="s">
        <v>533</v>
      </c>
      <c r="D611" s="104">
        <v>35</v>
      </c>
      <c r="E611" s="103" t="s">
        <v>67</v>
      </c>
      <c r="F611" s="104">
        <v>97</v>
      </c>
      <c r="G611" s="103" t="s">
        <v>129</v>
      </c>
      <c r="H611" s="179">
        <v>1</v>
      </c>
      <c r="I611" s="152"/>
      <c r="J611" s="153">
        <v>12986.041569496731</v>
      </c>
      <c r="K611" s="153">
        <v>0</v>
      </c>
      <c r="L611" s="153">
        <v>0</v>
      </c>
      <c r="M611" s="153">
        <v>937.65</v>
      </c>
      <c r="N611" s="153">
        <v>13923.69156949673</v>
      </c>
      <c r="O611" s="152"/>
      <c r="P611" s="157">
        <v>1</v>
      </c>
      <c r="Q611" s="157">
        <v>0</v>
      </c>
      <c r="R611" s="155">
        <v>12986</v>
      </c>
      <c r="S611" s="155">
        <v>0</v>
      </c>
      <c r="T611" s="155">
        <v>0</v>
      </c>
      <c r="U611" s="155">
        <v>938</v>
      </c>
      <c r="V611" s="112">
        <v>13924</v>
      </c>
      <c r="W611" s="156"/>
      <c r="X611" s="157">
        <v>0</v>
      </c>
      <c r="Y611" s="178">
        <v>0.09</v>
      </c>
      <c r="Z611" s="178">
        <v>3.5516061249249872E-2</v>
      </c>
      <c r="AA611" s="155">
        <v>0</v>
      </c>
      <c r="AB611" s="158"/>
      <c r="AC611" s="157">
        <v>0</v>
      </c>
      <c r="AD611" s="157">
        <v>0</v>
      </c>
      <c r="AE611" s="155">
        <v>0</v>
      </c>
      <c r="AF611" s="157">
        <v>0</v>
      </c>
      <c r="AG611" s="155">
        <v>0</v>
      </c>
      <c r="AH611" s="159"/>
    </row>
    <row r="612" spans="1:34" ht="12.6" customHeight="1" x14ac:dyDescent="0.25">
      <c r="A612" s="104">
        <v>484</v>
      </c>
      <c r="B612" s="102">
        <v>484035133</v>
      </c>
      <c r="C612" s="103" t="s">
        <v>533</v>
      </c>
      <c r="D612" s="104">
        <v>35</v>
      </c>
      <c r="E612" s="103" t="s">
        <v>67</v>
      </c>
      <c r="F612" s="104">
        <v>133</v>
      </c>
      <c r="G612" s="103" t="s">
        <v>165</v>
      </c>
      <c r="H612" s="179">
        <v>2</v>
      </c>
      <c r="I612" s="152"/>
      <c r="J612" s="153">
        <v>11303</v>
      </c>
      <c r="K612" s="153">
        <v>2235</v>
      </c>
      <c r="L612" s="153">
        <v>0</v>
      </c>
      <c r="M612" s="153">
        <v>937.65</v>
      </c>
      <c r="N612" s="153">
        <v>14475.65</v>
      </c>
      <c r="O612" s="152"/>
      <c r="P612" s="157">
        <v>2</v>
      </c>
      <c r="Q612" s="157">
        <v>0</v>
      </c>
      <c r="R612" s="155">
        <v>27076</v>
      </c>
      <c r="S612" s="155">
        <v>0</v>
      </c>
      <c r="T612" s="155">
        <v>0</v>
      </c>
      <c r="U612" s="155">
        <v>1876</v>
      </c>
      <c r="V612" s="112">
        <v>28952</v>
      </c>
      <c r="W612" s="156"/>
      <c r="X612" s="157">
        <v>0</v>
      </c>
      <c r="Y612" s="178">
        <v>0.09</v>
      </c>
      <c r="Z612" s="178">
        <v>3.1594626033757463E-2</v>
      </c>
      <c r="AA612" s="155">
        <v>0</v>
      </c>
      <c r="AB612" s="158"/>
      <c r="AC612" s="157">
        <v>0</v>
      </c>
      <c r="AD612" s="157">
        <v>0</v>
      </c>
      <c r="AE612" s="155">
        <v>0</v>
      </c>
      <c r="AF612" s="157">
        <v>0</v>
      </c>
      <c r="AG612" s="155">
        <v>0</v>
      </c>
      <c r="AH612" s="159"/>
    </row>
    <row r="613" spans="1:34" ht="12.6" customHeight="1" x14ac:dyDescent="0.25">
      <c r="A613" s="104">
        <v>484</v>
      </c>
      <c r="B613" s="102">
        <v>484035239</v>
      </c>
      <c r="C613" s="103" t="s">
        <v>533</v>
      </c>
      <c r="D613" s="104">
        <v>35</v>
      </c>
      <c r="E613" s="103" t="s">
        <v>67</v>
      </c>
      <c r="F613" s="104">
        <v>239</v>
      </c>
      <c r="G613" s="103" t="s">
        <v>271</v>
      </c>
      <c r="H613" s="179">
        <v>1</v>
      </c>
      <c r="I613" s="152"/>
      <c r="J613" s="153">
        <v>14650</v>
      </c>
      <c r="K613" s="153">
        <v>5519</v>
      </c>
      <c r="L613" s="153">
        <v>0</v>
      </c>
      <c r="M613" s="153">
        <v>937.65</v>
      </c>
      <c r="N613" s="153">
        <v>21106.65</v>
      </c>
      <c r="O613" s="152"/>
      <c r="P613" s="157">
        <v>1</v>
      </c>
      <c r="Q613" s="157">
        <v>0</v>
      </c>
      <c r="R613" s="155">
        <v>20169</v>
      </c>
      <c r="S613" s="155">
        <v>0</v>
      </c>
      <c r="T613" s="155">
        <v>0</v>
      </c>
      <c r="U613" s="155">
        <v>938</v>
      </c>
      <c r="V613" s="112">
        <v>21107</v>
      </c>
      <c r="W613" s="156"/>
      <c r="X613" s="157">
        <v>0</v>
      </c>
      <c r="Y613" s="178">
        <v>0.09</v>
      </c>
      <c r="Z613" s="178">
        <v>6.0763938656294453E-2</v>
      </c>
      <c r="AA613" s="155">
        <v>0</v>
      </c>
      <c r="AB613" s="158"/>
      <c r="AC613" s="157">
        <v>0</v>
      </c>
      <c r="AD613" s="157">
        <v>0</v>
      </c>
      <c r="AE613" s="155">
        <v>0</v>
      </c>
      <c r="AF613" s="157">
        <v>0</v>
      </c>
      <c r="AG613" s="155">
        <v>0</v>
      </c>
      <c r="AH613" s="159"/>
    </row>
    <row r="614" spans="1:34" ht="12.6" customHeight="1" x14ac:dyDescent="0.25">
      <c r="A614" s="104">
        <v>484</v>
      </c>
      <c r="B614" s="102">
        <v>484035243</v>
      </c>
      <c r="C614" s="103" t="s">
        <v>533</v>
      </c>
      <c r="D614" s="104">
        <v>35</v>
      </c>
      <c r="E614" s="103" t="s">
        <v>67</v>
      </c>
      <c r="F614" s="104">
        <v>243</v>
      </c>
      <c r="G614" s="103" t="s">
        <v>275</v>
      </c>
      <c r="H614" s="179">
        <v>3</v>
      </c>
      <c r="I614" s="152"/>
      <c r="J614" s="153">
        <v>13093</v>
      </c>
      <c r="K614" s="153">
        <v>2710</v>
      </c>
      <c r="L614" s="153">
        <v>0</v>
      </c>
      <c r="M614" s="153">
        <v>937.65</v>
      </c>
      <c r="N614" s="153">
        <v>16740.650000000001</v>
      </c>
      <c r="O614" s="152"/>
      <c r="P614" s="157">
        <v>3</v>
      </c>
      <c r="Q614" s="157">
        <v>0</v>
      </c>
      <c r="R614" s="155">
        <v>47409</v>
      </c>
      <c r="S614" s="155">
        <v>0</v>
      </c>
      <c r="T614" s="155">
        <v>0</v>
      </c>
      <c r="U614" s="155">
        <v>2814</v>
      </c>
      <c r="V614" s="112">
        <v>50223</v>
      </c>
      <c r="W614" s="156"/>
      <c r="X614" s="157">
        <v>0</v>
      </c>
      <c r="Y614" s="178">
        <v>0.09</v>
      </c>
      <c r="Z614" s="178">
        <v>5.107358279857626E-3</v>
      </c>
      <c r="AA614" s="155">
        <v>0</v>
      </c>
      <c r="AB614" s="158"/>
      <c r="AC614" s="157">
        <v>0</v>
      </c>
      <c r="AD614" s="157">
        <v>0</v>
      </c>
      <c r="AE614" s="155">
        <v>0</v>
      </c>
      <c r="AF614" s="157">
        <v>0</v>
      </c>
      <c r="AG614" s="155">
        <v>0</v>
      </c>
      <c r="AH614" s="159"/>
    </row>
    <row r="615" spans="1:34" ht="12.6" customHeight="1" x14ac:dyDescent="0.25">
      <c r="A615" s="104">
        <v>484</v>
      </c>
      <c r="B615" s="102">
        <v>484035244</v>
      </c>
      <c r="C615" s="103" t="s">
        <v>533</v>
      </c>
      <c r="D615" s="104">
        <v>35</v>
      </c>
      <c r="E615" s="103" t="s">
        <v>67</v>
      </c>
      <c r="F615" s="104">
        <v>244</v>
      </c>
      <c r="G615" s="103" t="s">
        <v>276</v>
      </c>
      <c r="H615" s="179">
        <v>10</v>
      </c>
      <c r="I615" s="152"/>
      <c r="J615" s="153">
        <v>13275</v>
      </c>
      <c r="K615" s="153">
        <v>4800</v>
      </c>
      <c r="L615" s="153">
        <v>0</v>
      </c>
      <c r="M615" s="153">
        <v>937.65</v>
      </c>
      <c r="N615" s="153">
        <v>19012.650000000001</v>
      </c>
      <c r="O615" s="152"/>
      <c r="P615" s="157">
        <v>10</v>
      </c>
      <c r="Q615" s="157">
        <v>0</v>
      </c>
      <c r="R615" s="155">
        <v>180750</v>
      </c>
      <c r="S615" s="155">
        <v>0</v>
      </c>
      <c r="T615" s="155">
        <v>0</v>
      </c>
      <c r="U615" s="155">
        <v>9380</v>
      </c>
      <c r="V615" s="112">
        <v>190130</v>
      </c>
      <c r="W615" s="156"/>
      <c r="X615" s="157">
        <v>0</v>
      </c>
      <c r="Y615" s="178">
        <v>0.09</v>
      </c>
      <c r="Z615" s="178">
        <v>0.119598061583465</v>
      </c>
      <c r="AA615" s="155">
        <v>0</v>
      </c>
      <c r="AB615" s="158"/>
      <c r="AC615" s="157">
        <v>0</v>
      </c>
      <c r="AD615" s="157">
        <v>0</v>
      </c>
      <c r="AE615" s="155">
        <v>0</v>
      </c>
      <c r="AF615" s="157">
        <v>0</v>
      </c>
      <c r="AG615" s="155">
        <v>0</v>
      </c>
      <c r="AH615" s="159"/>
    </row>
    <row r="616" spans="1:34" ht="12.6" customHeight="1" x14ac:dyDescent="0.25">
      <c r="A616" s="104">
        <v>484</v>
      </c>
      <c r="B616" s="102">
        <v>484035285</v>
      </c>
      <c r="C616" s="103" t="s">
        <v>533</v>
      </c>
      <c r="D616" s="104">
        <v>35</v>
      </c>
      <c r="E616" s="103" t="s">
        <v>67</v>
      </c>
      <c r="F616" s="104">
        <v>285</v>
      </c>
      <c r="G616" s="103" t="s">
        <v>317</v>
      </c>
      <c r="H616" s="179">
        <v>3</v>
      </c>
      <c r="I616" s="152"/>
      <c r="J616" s="153">
        <v>11688.430466808875</v>
      </c>
      <c r="K616" s="153">
        <v>3315</v>
      </c>
      <c r="L616" s="153">
        <v>0</v>
      </c>
      <c r="M616" s="153">
        <v>937.65</v>
      </c>
      <c r="N616" s="153">
        <v>15941.080466808875</v>
      </c>
      <c r="O616" s="152"/>
      <c r="P616" s="157">
        <v>3</v>
      </c>
      <c r="Q616" s="157">
        <v>0</v>
      </c>
      <c r="R616" s="155">
        <v>45009</v>
      </c>
      <c r="S616" s="155">
        <v>0</v>
      </c>
      <c r="T616" s="155">
        <v>0</v>
      </c>
      <c r="U616" s="155">
        <v>2814</v>
      </c>
      <c r="V616" s="112">
        <v>47823</v>
      </c>
      <c r="W616" s="156"/>
      <c r="X616" s="157">
        <v>0</v>
      </c>
      <c r="Y616" s="178">
        <v>0.09</v>
      </c>
      <c r="Z616" s="178">
        <v>3.7068416528484464E-2</v>
      </c>
      <c r="AA616" s="155">
        <v>0</v>
      </c>
      <c r="AB616" s="158"/>
      <c r="AC616" s="157">
        <v>0</v>
      </c>
      <c r="AD616" s="157">
        <v>0</v>
      </c>
      <c r="AE616" s="155">
        <v>0</v>
      </c>
      <c r="AF616" s="157">
        <v>0</v>
      </c>
      <c r="AG616" s="155">
        <v>0</v>
      </c>
      <c r="AH616" s="159"/>
    </row>
    <row r="617" spans="1:34" ht="12.6" customHeight="1" x14ac:dyDescent="0.25">
      <c r="A617" s="104">
        <v>484</v>
      </c>
      <c r="B617" s="102">
        <v>484035307</v>
      </c>
      <c r="C617" s="103" t="s">
        <v>533</v>
      </c>
      <c r="D617" s="104">
        <v>35</v>
      </c>
      <c r="E617" s="103" t="s">
        <v>67</v>
      </c>
      <c r="F617" s="104">
        <v>307</v>
      </c>
      <c r="G617" s="103" t="s">
        <v>339</v>
      </c>
      <c r="H617" s="179">
        <v>1</v>
      </c>
      <c r="I617" s="152"/>
      <c r="J617" s="153">
        <v>10709.427148722187</v>
      </c>
      <c r="K617" s="153">
        <v>4506</v>
      </c>
      <c r="L617" s="153">
        <v>0</v>
      </c>
      <c r="M617" s="153">
        <v>937.65</v>
      </c>
      <c r="N617" s="153">
        <v>16153.077148722186</v>
      </c>
      <c r="O617" s="152"/>
      <c r="P617" s="157">
        <v>1</v>
      </c>
      <c r="Q617" s="157">
        <v>0</v>
      </c>
      <c r="R617" s="155">
        <v>15215</v>
      </c>
      <c r="S617" s="155">
        <v>0</v>
      </c>
      <c r="T617" s="155">
        <v>0</v>
      </c>
      <c r="U617" s="155">
        <v>938</v>
      </c>
      <c r="V617" s="112">
        <v>16153</v>
      </c>
      <c r="W617" s="156"/>
      <c r="X617" s="157">
        <v>0</v>
      </c>
      <c r="Y617" s="178">
        <v>0.09</v>
      </c>
      <c r="Z617" s="178">
        <v>1.1612312634068969E-2</v>
      </c>
      <c r="AA617" s="155">
        <v>0</v>
      </c>
      <c r="AB617" s="158"/>
      <c r="AC617" s="157">
        <v>0</v>
      </c>
      <c r="AD617" s="157">
        <v>0</v>
      </c>
      <c r="AE617" s="155">
        <v>0</v>
      </c>
      <c r="AF617" s="157">
        <v>0</v>
      </c>
      <c r="AG617" s="155">
        <v>0</v>
      </c>
      <c r="AH617" s="159"/>
    </row>
    <row r="618" spans="1:34" ht="12.6" customHeight="1" x14ac:dyDescent="0.25">
      <c r="A618" s="104">
        <v>485</v>
      </c>
      <c r="B618" s="102">
        <v>485258071</v>
      </c>
      <c r="C618" s="103" t="s">
        <v>534</v>
      </c>
      <c r="D618" s="104">
        <v>258</v>
      </c>
      <c r="E618" s="103" t="s">
        <v>290</v>
      </c>
      <c r="F618" s="104">
        <v>71</v>
      </c>
      <c r="G618" s="103" t="s">
        <v>103</v>
      </c>
      <c r="H618" s="179">
        <v>1</v>
      </c>
      <c r="I618" s="152"/>
      <c r="J618" s="153">
        <v>11965</v>
      </c>
      <c r="K618" s="153">
        <v>5597</v>
      </c>
      <c r="L618" s="153">
        <v>0</v>
      </c>
      <c r="M618" s="153">
        <v>937.65</v>
      </c>
      <c r="N618" s="153">
        <v>18499.650000000001</v>
      </c>
      <c r="O618" s="152"/>
      <c r="P618" s="157">
        <v>1</v>
      </c>
      <c r="Q618" s="157">
        <v>0</v>
      </c>
      <c r="R618" s="155">
        <v>17030</v>
      </c>
      <c r="S618" s="155">
        <v>0</v>
      </c>
      <c r="T618" s="155">
        <v>0</v>
      </c>
      <c r="U618" s="155">
        <v>909</v>
      </c>
      <c r="V618" s="112">
        <v>17939</v>
      </c>
      <c r="W618" s="156"/>
      <c r="X618" s="157">
        <v>3.0303030303030304E-2</v>
      </c>
      <c r="Y618" s="178">
        <v>0.09</v>
      </c>
      <c r="Z618" s="178">
        <v>2.7636394584059491E-3</v>
      </c>
      <c r="AA618" s="155">
        <v>0</v>
      </c>
      <c r="AB618" s="158"/>
      <c r="AC618" s="157">
        <v>0</v>
      </c>
      <c r="AD618" s="157">
        <v>0</v>
      </c>
      <c r="AE618" s="155">
        <v>0</v>
      </c>
      <c r="AF618" s="157">
        <v>0</v>
      </c>
      <c r="AG618" s="155">
        <v>0</v>
      </c>
      <c r="AH618" s="159"/>
    </row>
    <row r="619" spans="1:34" ht="12.6" customHeight="1" x14ac:dyDescent="0.25">
      <c r="A619" s="104">
        <v>485</v>
      </c>
      <c r="B619" s="102">
        <v>485258107</v>
      </c>
      <c r="C619" s="103" t="s">
        <v>534</v>
      </c>
      <c r="D619" s="104">
        <v>258</v>
      </c>
      <c r="E619" s="103" t="s">
        <v>290</v>
      </c>
      <c r="F619" s="104">
        <v>107</v>
      </c>
      <c r="G619" s="103" t="s">
        <v>139</v>
      </c>
      <c r="H619" s="179">
        <v>1</v>
      </c>
      <c r="I619" s="152"/>
      <c r="J619" s="153">
        <v>10556</v>
      </c>
      <c r="K619" s="153">
        <v>3658</v>
      </c>
      <c r="L619" s="153">
        <v>0</v>
      </c>
      <c r="M619" s="153">
        <v>937.65</v>
      </c>
      <c r="N619" s="153">
        <v>15151.65</v>
      </c>
      <c r="O619" s="152"/>
      <c r="P619" s="157">
        <v>1</v>
      </c>
      <c r="Q619" s="157">
        <v>0</v>
      </c>
      <c r="R619" s="155">
        <v>13783</v>
      </c>
      <c r="S619" s="155">
        <v>0</v>
      </c>
      <c r="T619" s="155">
        <v>0</v>
      </c>
      <c r="U619" s="155">
        <v>909</v>
      </c>
      <c r="V619" s="112">
        <v>14692</v>
      </c>
      <c r="W619" s="156"/>
      <c r="X619" s="157">
        <v>3.0303030303030304E-2</v>
      </c>
      <c r="Y619" s="178">
        <v>0.09</v>
      </c>
      <c r="Z619" s="178">
        <v>2.6207798567018766E-4</v>
      </c>
      <c r="AA619" s="155">
        <v>0</v>
      </c>
      <c r="AB619" s="158"/>
      <c r="AC619" s="157">
        <v>0</v>
      </c>
      <c r="AD619" s="157">
        <v>0</v>
      </c>
      <c r="AE619" s="155">
        <v>0</v>
      </c>
      <c r="AF619" s="157">
        <v>0</v>
      </c>
      <c r="AG619" s="155">
        <v>0</v>
      </c>
      <c r="AH619" s="159"/>
    </row>
    <row r="620" spans="1:34" ht="12.6" customHeight="1" x14ac:dyDescent="0.25">
      <c r="A620" s="104">
        <v>485</v>
      </c>
      <c r="B620" s="102">
        <v>485258163</v>
      </c>
      <c r="C620" s="103" t="s">
        <v>534</v>
      </c>
      <c r="D620" s="104">
        <v>258</v>
      </c>
      <c r="E620" s="103" t="s">
        <v>290</v>
      </c>
      <c r="F620" s="104">
        <v>163</v>
      </c>
      <c r="G620" s="103" t="s">
        <v>195</v>
      </c>
      <c r="H620" s="179">
        <v>14</v>
      </c>
      <c r="I620" s="152"/>
      <c r="J620" s="153">
        <v>11972</v>
      </c>
      <c r="K620" s="153">
        <v>0</v>
      </c>
      <c r="L620" s="153">
        <v>0</v>
      </c>
      <c r="M620" s="153">
        <v>937.65</v>
      </c>
      <c r="N620" s="153">
        <v>12909.65</v>
      </c>
      <c r="O620" s="152"/>
      <c r="P620" s="157">
        <v>14</v>
      </c>
      <c r="Q620" s="157">
        <v>0</v>
      </c>
      <c r="R620" s="155">
        <v>162526</v>
      </c>
      <c r="S620" s="155">
        <v>0</v>
      </c>
      <c r="T620" s="155">
        <v>0</v>
      </c>
      <c r="U620" s="155">
        <v>12726</v>
      </c>
      <c r="V620" s="112">
        <v>175252</v>
      </c>
      <c r="W620" s="156"/>
      <c r="X620" s="157">
        <v>0.42424242424242409</v>
      </c>
      <c r="Y620" s="178">
        <v>0.09</v>
      </c>
      <c r="Z620" s="178">
        <v>9.7279927468082797E-2</v>
      </c>
      <c r="AA620" s="155">
        <v>0</v>
      </c>
      <c r="AB620" s="158"/>
      <c r="AC620" s="157">
        <v>3</v>
      </c>
      <c r="AD620" s="157">
        <v>1.0171805741490605</v>
      </c>
      <c r="AE620" s="155">
        <v>13131</v>
      </c>
      <c r="AF620" s="157">
        <v>0</v>
      </c>
      <c r="AG620" s="155">
        <v>0</v>
      </c>
      <c r="AH620" s="159"/>
    </row>
    <row r="621" spans="1:34" ht="12.6" customHeight="1" x14ac:dyDescent="0.25">
      <c r="A621" s="104">
        <v>485</v>
      </c>
      <c r="B621" s="102">
        <v>485258168</v>
      </c>
      <c r="C621" s="103" t="s">
        <v>534</v>
      </c>
      <c r="D621" s="104">
        <v>258</v>
      </c>
      <c r="E621" s="103" t="s">
        <v>290</v>
      </c>
      <c r="F621" s="104">
        <v>168</v>
      </c>
      <c r="G621" s="103" t="s">
        <v>200</v>
      </c>
      <c r="H621" s="179">
        <v>1</v>
      </c>
      <c r="I621" s="152"/>
      <c r="J621" s="153">
        <v>15145</v>
      </c>
      <c r="K621" s="153">
        <v>8053</v>
      </c>
      <c r="L621" s="153">
        <v>0</v>
      </c>
      <c r="M621" s="153">
        <v>937.65</v>
      </c>
      <c r="N621" s="153">
        <v>24135.65</v>
      </c>
      <c r="O621" s="152"/>
      <c r="P621" s="157">
        <v>1</v>
      </c>
      <c r="Q621" s="157">
        <v>0</v>
      </c>
      <c r="R621" s="155">
        <v>22495</v>
      </c>
      <c r="S621" s="155">
        <v>0</v>
      </c>
      <c r="T621" s="155">
        <v>0</v>
      </c>
      <c r="U621" s="155">
        <v>909</v>
      </c>
      <c r="V621" s="112">
        <v>23404</v>
      </c>
      <c r="W621" s="156"/>
      <c r="X621" s="157">
        <v>3.0303030303030304E-2</v>
      </c>
      <c r="Y621" s="178">
        <v>0.09</v>
      </c>
      <c r="Z621" s="178">
        <v>3.4054916793111768E-2</v>
      </c>
      <c r="AA621" s="155">
        <v>0</v>
      </c>
      <c r="AB621" s="158"/>
      <c r="AC621" s="157">
        <v>0</v>
      </c>
      <c r="AD621" s="157">
        <v>0</v>
      </c>
      <c r="AE621" s="155">
        <v>0</v>
      </c>
      <c r="AF621" s="157">
        <v>0</v>
      </c>
      <c r="AG621" s="155">
        <v>0</v>
      </c>
      <c r="AH621" s="159"/>
    </row>
    <row r="622" spans="1:34" ht="12.6" customHeight="1" x14ac:dyDescent="0.25">
      <c r="A622" s="104">
        <v>485</v>
      </c>
      <c r="B622" s="102">
        <v>485258229</v>
      </c>
      <c r="C622" s="103" t="s">
        <v>534</v>
      </c>
      <c r="D622" s="104">
        <v>258</v>
      </c>
      <c r="E622" s="103" t="s">
        <v>290</v>
      </c>
      <c r="F622" s="104">
        <v>229</v>
      </c>
      <c r="G622" s="103" t="s">
        <v>261</v>
      </c>
      <c r="H622" s="179">
        <v>12</v>
      </c>
      <c r="I622" s="152"/>
      <c r="J622" s="153">
        <v>12799</v>
      </c>
      <c r="K622" s="153">
        <v>2092</v>
      </c>
      <c r="L622" s="153">
        <v>0</v>
      </c>
      <c r="M622" s="153">
        <v>937.65</v>
      </c>
      <c r="N622" s="153">
        <v>15828.65</v>
      </c>
      <c r="O622" s="152"/>
      <c r="P622" s="157">
        <v>12</v>
      </c>
      <c r="Q622" s="157">
        <v>0</v>
      </c>
      <c r="R622" s="155">
        <v>173280</v>
      </c>
      <c r="S622" s="155">
        <v>0</v>
      </c>
      <c r="T622" s="155">
        <v>0</v>
      </c>
      <c r="U622" s="155">
        <v>10908</v>
      </c>
      <c r="V622" s="112">
        <v>184188</v>
      </c>
      <c r="W622" s="156"/>
      <c r="X622" s="157">
        <v>0.36363636363636354</v>
      </c>
      <c r="Y622" s="178">
        <v>0.09</v>
      </c>
      <c r="Z622" s="178">
        <v>9.9476018153705648E-3</v>
      </c>
      <c r="AA622" s="155">
        <v>0</v>
      </c>
      <c r="AB622" s="158"/>
      <c r="AC622" s="157">
        <v>6</v>
      </c>
      <c r="AD622" s="157">
        <v>0</v>
      </c>
      <c r="AE622" s="155">
        <v>0</v>
      </c>
      <c r="AF622" s="157">
        <v>0</v>
      </c>
      <c r="AG622" s="155">
        <v>0</v>
      </c>
      <c r="AH622" s="159"/>
    </row>
    <row r="623" spans="1:34" ht="12.6" customHeight="1" x14ac:dyDescent="0.25">
      <c r="A623" s="104">
        <v>485</v>
      </c>
      <c r="B623" s="102">
        <v>485258248</v>
      </c>
      <c r="C623" s="103" t="s">
        <v>534</v>
      </c>
      <c r="D623" s="104">
        <v>258</v>
      </c>
      <c r="E623" s="103" t="s">
        <v>290</v>
      </c>
      <c r="F623" s="104">
        <v>248</v>
      </c>
      <c r="G623" s="103" t="s">
        <v>280</v>
      </c>
      <c r="H623" s="179">
        <v>2</v>
      </c>
      <c r="I623" s="152"/>
      <c r="J623" s="153">
        <v>9670</v>
      </c>
      <c r="K623" s="153">
        <v>556</v>
      </c>
      <c r="L623" s="153">
        <v>0</v>
      </c>
      <c r="M623" s="153">
        <v>937.65</v>
      </c>
      <c r="N623" s="153">
        <v>11163.65</v>
      </c>
      <c r="O623" s="152"/>
      <c r="P623" s="157">
        <v>2</v>
      </c>
      <c r="Q623" s="157">
        <v>0</v>
      </c>
      <c r="R623" s="155">
        <v>19832</v>
      </c>
      <c r="S623" s="155">
        <v>0</v>
      </c>
      <c r="T623" s="155">
        <v>0</v>
      </c>
      <c r="U623" s="155">
        <v>1818</v>
      </c>
      <c r="V623" s="112">
        <v>21650</v>
      </c>
      <c r="W623" s="156"/>
      <c r="X623" s="157">
        <v>6.0606060606060608E-2</v>
      </c>
      <c r="Y623" s="178">
        <v>0.09</v>
      </c>
      <c r="Z623" s="178">
        <v>5.0565041450819942E-2</v>
      </c>
      <c r="AA623" s="155">
        <v>0</v>
      </c>
      <c r="AB623" s="158"/>
      <c r="AC623" s="157">
        <v>2</v>
      </c>
      <c r="AD623" s="157">
        <v>0</v>
      </c>
      <c r="AE623" s="155">
        <v>0</v>
      </c>
      <c r="AF623" s="157">
        <v>0</v>
      </c>
      <c r="AG623" s="155">
        <v>0</v>
      </c>
      <c r="AH623" s="159"/>
    </row>
    <row r="624" spans="1:34" ht="12.6" customHeight="1" x14ac:dyDescent="0.25">
      <c r="A624" s="104">
        <v>485</v>
      </c>
      <c r="B624" s="102">
        <v>485258258</v>
      </c>
      <c r="C624" s="103" t="s">
        <v>534</v>
      </c>
      <c r="D624" s="104">
        <v>258</v>
      </c>
      <c r="E624" s="103" t="s">
        <v>290</v>
      </c>
      <c r="F624" s="104">
        <v>258</v>
      </c>
      <c r="G624" s="103" t="s">
        <v>290</v>
      </c>
      <c r="H624" s="179">
        <v>460</v>
      </c>
      <c r="I624" s="152"/>
      <c r="J624" s="153">
        <v>11439</v>
      </c>
      <c r="K624" s="153">
        <v>2473</v>
      </c>
      <c r="L624" s="153">
        <v>0</v>
      </c>
      <c r="M624" s="153">
        <v>937.65</v>
      </c>
      <c r="N624" s="153">
        <v>14849.65</v>
      </c>
      <c r="O624" s="152"/>
      <c r="P624" s="157">
        <v>460</v>
      </c>
      <c r="Q624" s="157">
        <v>0</v>
      </c>
      <c r="R624" s="155">
        <v>6205400</v>
      </c>
      <c r="S624" s="155">
        <v>0</v>
      </c>
      <c r="T624" s="155">
        <v>0</v>
      </c>
      <c r="U624" s="155">
        <v>418339</v>
      </c>
      <c r="V624" s="112">
        <v>6623739</v>
      </c>
      <c r="W624" s="156"/>
      <c r="X624" s="157">
        <v>13.939393939394101</v>
      </c>
      <c r="Y624" s="178">
        <v>0.09</v>
      </c>
      <c r="Z624" s="178">
        <v>9.1594444574851844E-2</v>
      </c>
      <c r="AA624" s="155">
        <v>0</v>
      </c>
      <c r="AB624" s="158"/>
      <c r="AC624" s="157">
        <v>199</v>
      </c>
      <c r="AD624" s="157">
        <v>7.765457616817816</v>
      </c>
      <c r="AE624" s="155">
        <v>115420</v>
      </c>
      <c r="AF624" s="157">
        <v>0</v>
      </c>
      <c r="AG624" s="155">
        <v>0</v>
      </c>
      <c r="AH624" s="159"/>
    </row>
    <row r="625" spans="1:34" ht="12.6" customHeight="1" x14ac:dyDescent="0.25">
      <c r="A625" s="104">
        <v>485</v>
      </c>
      <c r="B625" s="102">
        <v>485258291</v>
      </c>
      <c r="C625" s="103" t="s">
        <v>534</v>
      </c>
      <c r="D625" s="104">
        <v>258</v>
      </c>
      <c r="E625" s="103" t="s">
        <v>290</v>
      </c>
      <c r="F625" s="104">
        <v>291</v>
      </c>
      <c r="G625" s="103" t="s">
        <v>323</v>
      </c>
      <c r="H625" s="179">
        <v>3</v>
      </c>
      <c r="I625" s="152"/>
      <c r="J625" s="153">
        <v>9670</v>
      </c>
      <c r="K625" s="153">
        <v>4744</v>
      </c>
      <c r="L625" s="153">
        <v>0</v>
      </c>
      <c r="M625" s="153">
        <v>937.65</v>
      </c>
      <c r="N625" s="153">
        <v>15351.65</v>
      </c>
      <c r="O625" s="152"/>
      <c r="P625" s="157">
        <v>3</v>
      </c>
      <c r="Q625" s="157">
        <v>0</v>
      </c>
      <c r="R625" s="155">
        <v>41931</v>
      </c>
      <c r="S625" s="155">
        <v>0</v>
      </c>
      <c r="T625" s="155">
        <v>0</v>
      </c>
      <c r="U625" s="155">
        <v>2727</v>
      </c>
      <c r="V625" s="112">
        <v>44658</v>
      </c>
      <c r="W625" s="156"/>
      <c r="X625" s="157">
        <v>9.0909090909090912E-2</v>
      </c>
      <c r="Y625" s="178">
        <v>0.09</v>
      </c>
      <c r="Z625" s="178">
        <v>2.0490117661372563E-2</v>
      </c>
      <c r="AA625" s="155">
        <v>0</v>
      </c>
      <c r="AB625" s="158"/>
      <c r="AC625" s="157">
        <v>1</v>
      </c>
      <c r="AD625" s="157">
        <v>0</v>
      </c>
      <c r="AE625" s="155">
        <v>0</v>
      </c>
      <c r="AF625" s="157">
        <v>0</v>
      </c>
      <c r="AG625" s="155">
        <v>0</v>
      </c>
      <c r="AH625" s="159"/>
    </row>
    <row r="626" spans="1:34" ht="12.6" customHeight="1" x14ac:dyDescent="0.25">
      <c r="A626" s="104">
        <v>485</v>
      </c>
      <c r="B626" s="102">
        <v>485258305</v>
      </c>
      <c r="C626" s="103" t="s">
        <v>534</v>
      </c>
      <c r="D626" s="104">
        <v>258</v>
      </c>
      <c r="E626" s="103" t="s">
        <v>290</v>
      </c>
      <c r="F626" s="104">
        <v>305</v>
      </c>
      <c r="G626" s="103" t="s">
        <v>337</v>
      </c>
      <c r="H626" s="179">
        <v>1</v>
      </c>
      <c r="I626" s="152"/>
      <c r="J626" s="153">
        <v>10864.468084310676</v>
      </c>
      <c r="K626" s="153">
        <v>4011</v>
      </c>
      <c r="L626" s="153">
        <v>0</v>
      </c>
      <c r="M626" s="153">
        <v>937.65</v>
      </c>
      <c r="N626" s="153">
        <v>15813.118084310676</v>
      </c>
      <c r="O626" s="152"/>
      <c r="P626" s="157">
        <v>1</v>
      </c>
      <c r="Q626" s="157">
        <v>0</v>
      </c>
      <c r="R626" s="155">
        <v>14425</v>
      </c>
      <c r="S626" s="155">
        <v>0</v>
      </c>
      <c r="T626" s="155">
        <v>0</v>
      </c>
      <c r="U626" s="155">
        <v>909</v>
      </c>
      <c r="V626" s="112">
        <v>15334</v>
      </c>
      <c r="W626" s="156"/>
      <c r="X626" s="157">
        <v>3.0303030303030304E-2</v>
      </c>
      <c r="Y626" s="178">
        <v>0.09</v>
      </c>
      <c r="Z626" s="178">
        <v>1.6988767454964474E-2</v>
      </c>
      <c r="AA626" s="155">
        <v>0</v>
      </c>
      <c r="AB626" s="158"/>
      <c r="AC626" s="157">
        <v>0</v>
      </c>
      <c r="AD626" s="157">
        <v>0</v>
      </c>
      <c r="AE626" s="155">
        <v>0</v>
      </c>
      <c r="AF626" s="157">
        <v>0</v>
      </c>
      <c r="AG626" s="155">
        <v>0</v>
      </c>
      <c r="AH626" s="159"/>
    </row>
    <row r="627" spans="1:34" ht="12.6" customHeight="1" x14ac:dyDescent="0.25">
      <c r="A627" s="104">
        <v>486</v>
      </c>
      <c r="B627" s="102">
        <v>486348017</v>
      </c>
      <c r="C627" s="103" t="s">
        <v>535</v>
      </c>
      <c r="D627" s="104">
        <v>348</v>
      </c>
      <c r="E627" s="103" t="s">
        <v>380</v>
      </c>
      <c r="F627" s="104">
        <v>17</v>
      </c>
      <c r="G627" s="103" t="s">
        <v>49</v>
      </c>
      <c r="H627" s="179">
        <v>3</v>
      </c>
      <c r="I627" s="152"/>
      <c r="J627" s="153">
        <v>10730.931535531907</v>
      </c>
      <c r="K627" s="153">
        <v>2829</v>
      </c>
      <c r="L627" s="153">
        <v>0</v>
      </c>
      <c r="M627" s="153">
        <v>937.65</v>
      </c>
      <c r="N627" s="153">
        <v>14497.581535531906</v>
      </c>
      <c r="O627" s="152"/>
      <c r="P627" s="157">
        <v>3</v>
      </c>
      <c r="Q627" s="157">
        <v>0</v>
      </c>
      <c r="R627" s="155">
        <v>40497</v>
      </c>
      <c r="S627" s="155">
        <v>0</v>
      </c>
      <c r="T627" s="155">
        <v>0</v>
      </c>
      <c r="U627" s="155">
        <v>2799</v>
      </c>
      <c r="V627" s="112">
        <v>43296</v>
      </c>
      <c r="W627" s="156"/>
      <c r="X627" s="157">
        <v>1.3452914798206279E-2</v>
      </c>
      <c r="Y627" s="178">
        <v>0.09</v>
      </c>
      <c r="Z627" s="178">
        <v>5.0025887025345285E-3</v>
      </c>
      <c r="AA627" s="155">
        <v>0</v>
      </c>
      <c r="AB627" s="158"/>
      <c r="AC627" s="157">
        <v>0</v>
      </c>
      <c r="AD627" s="157">
        <v>0</v>
      </c>
      <c r="AE627" s="155">
        <v>0</v>
      </c>
      <c r="AF627" s="157">
        <v>0</v>
      </c>
      <c r="AG627" s="155">
        <v>0</v>
      </c>
      <c r="AH627" s="159"/>
    </row>
    <row r="628" spans="1:34" ht="12.6" customHeight="1" x14ac:dyDescent="0.25">
      <c r="A628" s="104">
        <v>486</v>
      </c>
      <c r="B628" s="102">
        <v>486348151</v>
      </c>
      <c r="C628" s="103" t="s">
        <v>535</v>
      </c>
      <c r="D628" s="104">
        <v>348</v>
      </c>
      <c r="E628" s="103" t="s">
        <v>380</v>
      </c>
      <c r="F628" s="104">
        <v>151</v>
      </c>
      <c r="G628" s="103" t="s">
        <v>183</v>
      </c>
      <c r="H628" s="179">
        <v>3</v>
      </c>
      <c r="I628" s="152"/>
      <c r="J628" s="153">
        <v>10261</v>
      </c>
      <c r="K628" s="153">
        <v>1564</v>
      </c>
      <c r="L628" s="153">
        <v>0</v>
      </c>
      <c r="M628" s="153">
        <v>937.65</v>
      </c>
      <c r="N628" s="153">
        <v>12762.65</v>
      </c>
      <c r="O628" s="152"/>
      <c r="P628" s="157">
        <v>3</v>
      </c>
      <c r="Q628" s="157">
        <v>0</v>
      </c>
      <c r="R628" s="155">
        <v>35316</v>
      </c>
      <c r="S628" s="155">
        <v>0</v>
      </c>
      <c r="T628" s="155">
        <v>0</v>
      </c>
      <c r="U628" s="155">
        <v>2799</v>
      </c>
      <c r="V628" s="112">
        <v>38115</v>
      </c>
      <c r="W628" s="156"/>
      <c r="X628" s="157">
        <v>1.3452914798206279E-2</v>
      </c>
      <c r="Y628" s="178">
        <v>0.09</v>
      </c>
      <c r="Z628" s="178">
        <v>1.2403089339709471E-2</v>
      </c>
      <c r="AA628" s="155">
        <v>0</v>
      </c>
      <c r="AB628" s="158"/>
      <c r="AC628" s="157">
        <v>0</v>
      </c>
      <c r="AD628" s="157">
        <v>0</v>
      </c>
      <c r="AE628" s="155">
        <v>0</v>
      </c>
      <c r="AF628" s="157">
        <v>0</v>
      </c>
      <c r="AG628" s="155">
        <v>0</v>
      </c>
      <c r="AH628" s="159"/>
    </row>
    <row r="629" spans="1:34" ht="12.6" customHeight="1" x14ac:dyDescent="0.25">
      <c r="A629" s="104">
        <v>486</v>
      </c>
      <c r="B629" s="102">
        <v>486348186</v>
      </c>
      <c r="C629" s="103" t="s">
        <v>535</v>
      </c>
      <c r="D629" s="104">
        <v>348</v>
      </c>
      <c r="E629" s="103" t="s">
        <v>380</v>
      </c>
      <c r="F629" s="104">
        <v>186</v>
      </c>
      <c r="G629" s="103" t="s">
        <v>218</v>
      </c>
      <c r="H629" s="179">
        <v>2</v>
      </c>
      <c r="I629" s="152"/>
      <c r="J629" s="153">
        <v>15988</v>
      </c>
      <c r="K629" s="153">
        <v>6301</v>
      </c>
      <c r="L629" s="153">
        <v>0</v>
      </c>
      <c r="M629" s="153">
        <v>937.65</v>
      </c>
      <c r="N629" s="153">
        <v>23226.65</v>
      </c>
      <c r="O629" s="152"/>
      <c r="P629" s="157">
        <v>2</v>
      </c>
      <c r="Q629" s="157">
        <v>0</v>
      </c>
      <c r="R629" s="155">
        <v>44378</v>
      </c>
      <c r="S629" s="155">
        <v>0</v>
      </c>
      <c r="T629" s="155">
        <v>0</v>
      </c>
      <c r="U629" s="155">
        <v>1866</v>
      </c>
      <c r="V629" s="112">
        <v>46244</v>
      </c>
      <c r="W629" s="156"/>
      <c r="X629" s="157">
        <v>8.9686098654708519E-3</v>
      </c>
      <c r="Y629" s="178">
        <v>0.09</v>
      </c>
      <c r="Z629" s="178">
        <v>4.5927875872718389E-3</v>
      </c>
      <c r="AA629" s="155">
        <v>0</v>
      </c>
      <c r="AB629" s="158"/>
      <c r="AC629" s="157">
        <v>0</v>
      </c>
      <c r="AD629" s="157">
        <v>0</v>
      </c>
      <c r="AE629" s="155">
        <v>0</v>
      </c>
      <c r="AF629" s="157">
        <v>0</v>
      </c>
      <c r="AG629" s="155">
        <v>0</v>
      </c>
      <c r="AH629" s="159"/>
    </row>
    <row r="630" spans="1:34" ht="12.6" customHeight="1" x14ac:dyDescent="0.25">
      <c r="A630" s="104">
        <v>486</v>
      </c>
      <c r="B630" s="102">
        <v>486348214</v>
      </c>
      <c r="C630" s="103" t="s">
        <v>535</v>
      </c>
      <c r="D630" s="104">
        <v>348</v>
      </c>
      <c r="E630" s="103" t="s">
        <v>380</v>
      </c>
      <c r="F630" s="104">
        <v>214</v>
      </c>
      <c r="G630" s="103" t="s">
        <v>246</v>
      </c>
      <c r="H630" s="179">
        <v>2</v>
      </c>
      <c r="I630" s="152"/>
      <c r="J630" s="153">
        <v>9123</v>
      </c>
      <c r="K630" s="153">
        <v>1394</v>
      </c>
      <c r="L630" s="153">
        <v>0</v>
      </c>
      <c r="M630" s="153">
        <v>937.65</v>
      </c>
      <c r="N630" s="153">
        <v>11454.65</v>
      </c>
      <c r="O630" s="152"/>
      <c r="P630" s="157">
        <v>2</v>
      </c>
      <c r="Q630" s="157">
        <v>0</v>
      </c>
      <c r="R630" s="155">
        <v>20940</v>
      </c>
      <c r="S630" s="155">
        <v>0</v>
      </c>
      <c r="T630" s="155">
        <v>0</v>
      </c>
      <c r="U630" s="155">
        <v>1866</v>
      </c>
      <c r="V630" s="112">
        <v>22806</v>
      </c>
      <c r="W630" s="156"/>
      <c r="X630" s="157">
        <v>8.9686098654708519E-3</v>
      </c>
      <c r="Y630" s="178">
        <v>0.09</v>
      </c>
      <c r="Z630" s="178">
        <v>1.4407084727598757E-3</v>
      </c>
      <c r="AA630" s="155">
        <v>0</v>
      </c>
      <c r="AB630" s="158"/>
      <c r="AC630" s="157">
        <v>0</v>
      </c>
      <c r="AD630" s="157">
        <v>0</v>
      </c>
      <c r="AE630" s="155">
        <v>0</v>
      </c>
      <c r="AF630" s="157">
        <v>0</v>
      </c>
      <c r="AG630" s="155">
        <v>0</v>
      </c>
      <c r="AH630" s="159"/>
    </row>
    <row r="631" spans="1:34" ht="12.6" customHeight="1" x14ac:dyDescent="0.25">
      <c r="A631" s="104">
        <v>486</v>
      </c>
      <c r="B631" s="102">
        <v>486348226</v>
      </c>
      <c r="C631" s="103" t="s">
        <v>535</v>
      </c>
      <c r="D631" s="104">
        <v>348</v>
      </c>
      <c r="E631" s="103" t="s">
        <v>380</v>
      </c>
      <c r="F631" s="104">
        <v>226</v>
      </c>
      <c r="G631" s="103" t="s">
        <v>258</v>
      </c>
      <c r="H631" s="179">
        <v>3</v>
      </c>
      <c r="I631" s="152"/>
      <c r="J631" s="153">
        <v>11333.853438325716</v>
      </c>
      <c r="K631" s="153">
        <v>1240</v>
      </c>
      <c r="L631" s="153">
        <v>0</v>
      </c>
      <c r="M631" s="153">
        <v>937.65</v>
      </c>
      <c r="N631" s="153">
        <v>13511.503438325715</v>
      </c>
      <c r="O631" s="152"/>
      <c r="P631" s="157">
        <v>3</v>
      </c>
      <c r="Q631" s="157">
        <v>0</v>
      </c>
      <c r="R631" s="155">
        <v>37551</v>
      </c>
      <c r="S631" s="155">
        <v>0</v>
      </c>
      <c r="T631" s="155">
        <v>0</v>
      </c>
      <c r="U631" s="155">
        <v>2799</v>
      </c>
      <c r="V631" s="112">
        <v>40350</v>
      </c>
      <c r="W631" s="156"/>
      <c r="X631" s="157">
        <v>1.3452914798206279E-2</v>
      </c>
      <c r="Y631" s="178">
        <v>0.09</v>
      </c>
      <c r="Z631" s="178">
        <v>1.9254383330417846E-2</v>
      </c>
      <c r="AA631" s="155">
        <v>0</v>
      </c>
      <c r="AB631" s="158"/>
      <c r="AC631" s="157">
        <v>0</v>
      </c>
      <c r="AD631" s="157">
        <v>0</v>
      </c>
      <c r="AE631" s="155">
        <v>0</v>
      </c>
      <c r="AF631" s="157">
        <v>0</v>
      </c>
      <c r="AG631" s="155">
        <v>0</v>
      </c>
      <c r="AH631" s="159"/>
    </row>
    <row r="632" spans="1:34" ht="12.6" customHeight="1" x14ac:dyDescent="0.25">
      <c r="A632" s="104">
        <v>486</v>
      </c>
      <c r="B632" s="102">
        <v>486348271</v>
      </c>
      <c r="C632" s="103" t="s">
        <v>535</v>
      </c>
      <c r="D632" s="104">
        <v>348</v>
      </c>
      <c r="E632" s="103" t="s">
        <v>380</v>
      </c>
      <c r="F632" s="104">
        <v>271</v>
      </c>
      <c r="G632" s="103" t="s">
        <v>303</v>
      </c>
      <c r="H632" s="179">
        <v>6</v>
      </c>
      <c r="I632" s="152"/>
      <c r="J632" s="153">
        <v>13666</v>
      </c>
      <c r="K632" s="153">
        <v>3717</v>
      </c>
      <c r="L632" s="153">
        <v>0</v>
      </c>
      <c r="M632" s="153">
        <v>937.65</v>
      </c>
      <c r="N632" s="153">
        <v>18320.650000000001</v>
      </c>
      <c r="O632" s="152"/>
      <c r="P632" s="157">
        <v>6</v>
      </c>
      <c r="Q632" s="157">
        <v>0</v>
      </c>
      <c r="R632" s="155">
        <v>103830</v>
      </c>
      <c r="S632" s="155">
        <v>0</v>
      </c>
      <c r="T632" s="155">
        <v>0</v>
      </c>
      <c r="U632" s="155">
        <v>5598</v>
      </c>
      <c r="V632" s="112">
        <v>109428</v>
      </c>
      <c r="W632" s="156"/>
      <c r="X632" s="157">
        <v>2.6905829596412554E-2</v>
      </c>
      <c r="Y632" s="178">
        <v>0.09</v>
      </c>
      <c r="Z632" s="178">
        <v>5.2160960841659363E-3</v>
      </c>
      <c r="AA632" s="155">
        <v>0</v>
      </c>
      <c r="AB632" s="158"/>
      <c r="AC632" s="157">
        <v>0</v>
      </c>
      <c r="AD632" s="157">
        <v>0</v>
      </c>
      <c r="AE632" s="155">
        <v>0</v>
      </c>
      <c r="AF632" s="157">
        <v>0</v>
      </c>
      <c r="AG632" s="155">
        <v>0</v>
      </c>
      <c r="AH632" s="159"/>
    </row>
    <row r="633" spans="1:34" ht="12.6" customHeight="1" x14ac:dyDescent="0.25">
      <c r="A633" s="104">
        <v>486</v>
      </c>
      <c r="B633" s="102">
        <v>486348277</v>
      </c>
      <c r="C633" s="103" t="s">
        <v>535</v>
      </c>
      <c r="D633" s="104">
        <v>348</v>
      </c>
      <c r="E633" s="103" t="s">
        <v>380</v>
      </c>
      <c r="F633" s="104">
        <v>277</v>
      </c>
      <c r="G633" s="103" t="s">
        <v>309</v>
      </c>
      <c r="H633" s="179">
        <v>1</v>
      </c>
      <c r="I633" s="152"/>
      <c r="J633" s="153">
        <v>13268.669946648453</v>
      </c>
      <c r="K633" s="153">
        <v>545</v>
      </c>
      <c r="L633" s="153">
        <v>0</v>
      </c>
      <c r="M633" s="153">
        <v>937.65</v>
      </c>
      <c r="N633" s="153">
        <v>14751.319946648453</v>
      </c>
      <c r="O633" s="152"/>
      <c r="P633" s="157">
        <v>1</v>
      </c>
      <c r="Q633" s="157">
        <v>0</v>
      </c>
      <c r="R633" s="155">
        <v>13752</v>
      </c>
      <c r="S633" s="155">
        <v>0</v>
      </c>
      <c r="T633" s="155">
        <v>0</v>
      </c>
      <c r="U633" s="155">
        <v>933</v>
      </c>
      <c r="V633" s="112">
        <v>14685</v>
      </c>
      <c r="W633" s="156"/>
      <c r="X633" s="157">
        <v>4.4843049327354259E-3</v>
      </c>
      <c r="Y633" s="178">
        <v>0.09</v>
      </c>
      <c r="Z633" s="178">
        <v>3.5511438769845118E-2</v>
      </c>
      <c r="AA633" s="155">
        <v>0</v>
      </c>
      <c r="AB633" s="158"/>
      <c r="AC633" s="157">
        <v>0</v>
      </c>
      <c r="AD633" s="157">
        <v>0</v>
      </c>
      <c r="AE633" s="155">
        <v>0</v>
      </c>
      <c r="AF633" s="157">
        <v>0</v>
      </c>
      <c r="AG633" s="155">
        <v>0</v>
      </c>
      <c r="AH633" s="159"/>
    </row>
    <row r="634" spans="1:34" ht="12.6" customHeight="1" x14ac:dyDescent="0.25">
      <c r="A634" s="104">
        <v>486</v>
      </c>
      <c r="B634" s="102">
        <v>486348316</v>
      </c>
      <c r="C634" s="103" t="s">
        <v>535</v>
      </c>
      <c r="D634" s="104">
        <v>348</v>
      </c>
      <c r="E634" s="103" t="s">
        <v>380</v>
      </c>
      <c r="F634" s="104">
        <v>316</v>
      </c>
      <c r="G634" s="103" t="s">
        <v>348</v>
      </c>
      <c r="H634" s="179">
        <v>8</v>
      </c>
      <c r="I634" s="152"/>
      <c r="J634" s="153">
        <v>9123</v>
      </c>
      <c r="K634" s="153">
        <v>1088</v>
      </c>
      <c r="L634" s="153">
        <v>0</v>
      </c>
      <c r="M634" s="153">
        <v>937.65</v>
      </c>
      <c r="N634" s="153">
        <v>11148.65</v>
      </c>
      <c r="O634" s="152"/>
      <c r="P634" s="157">
        <v>8</v>
      </c>
      <c r="Q634" s="157">
        <v>0</v>
      </c>
      <c r="R634" s="155">
        <v>81320</v>
      </c>
      <c r="S634" s="155">
        <v>0</v>
      </c>
      <c r="T634" s="155">
        <v>0</v>
      </c>
      <c r="U634" s="155">
        <v>7464</v>
      </c>
      <c r="V634" s="112">
        <v>88784</v>
      </c>
      <c r="W634" s="156"/>
      <c r="X634" s="157">
        <v>3.5874439461883408E-2</v>
      </c>
      <c r="Y634" s="178">
        <v>0.09</v>
      </c>
      <c r="Z634" s="178">
        <v>9.4943315658755512E-3</v>
      </c>
      <c r="AA634" s="155">
        <v>0</v>
      </c>
      <c r="AB634" s="158"/>
      <c r="AC634" s="157">
        <v>0</v>
      </c>
      <c r="AD634" s="157">
        <v>0</v>
      </c>
      <c r="AE634" s="155">
        <v>0</v>
      </c>
      <c r="AF634" s="157">
        <v>0</v>
      </c>
      <c r="AG634" s="155">
        <v>0</v>
      </c>
      <c r="AH634" s="159"/>
    </row>
    <row r="635" spans="1:34" ht="12.6" customHeight="1" x14ac:dyDescent="0.25">
      <c r="A635" s="104">
        <v>486</v>
      </c>
      <c r="B635" s="102">
        <v>486348348</v>
      </c>
      <c r="C635" s="103" t="s">
        <v>535</v>
      </c>
      <c r="D635" s="104">
        <v>348</v>
      </c>
      <c r="E635" s="103" t="s">
        <v>380</v>
      </c>
      <c r="F635" s="104">
        <v>348</v>
      </c>
      <c r="G635" s="103" t="s">
        <v>380</v>
      </c>
      <c r="H635" s="179">
        <v>634</v>
      </c>
      <c r="I635" s="152"/>
      <c r="J635" s="153">
        <v>12936</v>
      </c>
      <c r="K635" s="153">
        <v>0</v>
      </c>
      <c r="L635" s="153">
        <v>0</v>
      </c>
      <c r="M635" s="153">
        <v>937.65</v>
      </c>
      <c r="N635" s="153">
        <v>13873.65</v>
      </c>
      <c r="O635" s="152"/>
      <c r="P635" s="157">
        <v>634</v>
      </c>
      <c r="Q635" s="157">
        <v>0</v>
      </c>
      <c r="R635" s="155">
        <v>8164652</v>
      </c>
      <c r="S635" s="155">
        <v>0</v>
      </c>
      <c r="T635" s="155">
        <v>0</v>
      </c>
      <c r="U635" s="155">
        <v>591522</v>
      </c>
      <c r="V635" s="112">
        <v>8756174</v>
      </c>
      <c r="W635" s="156"/>
      <c r="X635" s="157">
        <v>2.8430493273542234</v>
      </c>
      <c r="Y635" s="178">
        <v>0.09</v>
      </c>
      <c r="Z635" s="178">
        <v>6.3810328815370881E-2</v>
      </c>
      <c r="AA635" s="155">
        <v>0</v>
      </c>
      <c r="AB635" s="158"/>
      <c r="AC635" s="157">
        <v>0</v>
      </c>
      <c r="AD635" s="157">
        <v>0</v>
      </c>
      <c r="AE635" s="155">
        <v>0</v>
      </c>
      <c r="AF635" s="157">
        <v>0</v>
      </c>
      <c r="AG635" s="155">
        <v>0</v>
      </c>
      <c r="AH635" s="159"/>
    </row>
    <row r="636" spans="1:34" ht="12.6" customHeight="1" x14ac:dyDescent="0.25">
      <c r="A636" s="104">
        <v>486</v>
      </c>
      <c r="B636" s="102">
        <v>486348753</v>
      </c>
      <c r="C636" s="103" t="s">
        <v>535</v>
      </c>
      <c r="D636" s="104">
        <v>348</v>
      </c>
      <c r="E636" s="103" t="s">
        <v>380</v>
      </c>
      <c r="F636" s="104">
        <v>753</v>
      </c>
      <c r="G636" s="103" t="s">
        <v>431</v>
      </c>
      <c r="H636" s="179">
        <v>1</v>
      </c>
      <c r="I636" s="152"/>
      <c r="J636" s="153">
        <v>11076.503278166167</v>
      </c>
      <c r="K636" s="153">
        <v>4559</v>
      </c>
      <c r="L636" s="153">
        <v>0</v>
      </c>
      <c r="M636" s="153">
        <v>937.65</v>
      </c>
      <c r="N636" s="153">
        <v>16573.153278166166</v>
      </c>
      <c r="O636" s="152"/>
      <c r="P636" s="157">
        <v>1</v>
      </c>
      <c r="Q636" s="157">
        <v>0</v>
      </c>
      <c r="R636" s="155">
        <v>15565</v>
      </c>
      <c r="S636" s="155">
        <v>0</v>
      </c>
      <c r="T636" s="155">
        <v>0</v>
      </c>
      <c r="U636" s="155">
        <v>933</v>
      </c>
      <c r="V636" s="112">
        <v>16498</v>
      </c>
      <c r="W636" s="156"/>
      <c r="X636" s="157">
        <v>4.4843049327354259E-3</v>
      </c>
      <c r="Y636" s="178">
        <v>0.09</v>
      </c>
      <c r="Z636" s="178">
        <v>1.0373293357848281E-2</v>
      </c>
      <c r="AA636" s="155">
        <v>0</v>
      </c>
      <c r="AB636" s="158"/>
      <c r="AC636" s="157">
        <v>0</v>
      </c>
      <c r="AD636" s="157">
        <v>0</v>
      </c>
      <c r="AE636" s="155">
        <v>0</v>
      </c>
      <c r="AF636" s="157">
        <v>0</v>
      </c>
      <c r="AG636" s="155">
        <v>0</v>
      </c>
      <c r="AH636" s="159"/>
    </row>
    <row r="637" spans="1:34" ht="12.6" customHeight="1" x14ac:dyDescent="0.25">
      <c r="A637" s="104">
        <v>486</v>
      </c>
      <c r="B637" s="102">
        <v>486348767</v>
      </c>
      <c r="C637" s="103" t="s">
        <v>535</v>
      </c>
      <c r="D637" s="104">
        <v>348</v>
      </c>
      <c r="E637" s="103" t="s">
        <v>380</v>
      </c>
      <c r="F637" s="104">
        <v>767</v>
      </c>
      <c r="G637" s="103" t="s">
        <v>437</v>
      </c>
      <c r="H637" s="179">
        <v>5</v>
      </c>
      <c r="I637" s="152"/>
      <c r="J637" s="153">
        <v>11903.439164296964</v>
      </c>
      <c r="K637" s="153">
        <v>2999</v>
      </c>
      <c r="L637" s="153">
        <v>0</v>
      </c>
      <c r="M637" s="153">
        <v>937.65</v>
      </c>
      <c r="N637" s="153">
        <v>15840.089164296964</v>
      </c>
      <c r="O637" s="152"/>
      <c r="P637" s="157">
        <v>5</v>
      </c>
      <c r="Q637" s="157">
        <v>0</v>
      </c>
      <c r="R637" s="155">
        <v>74180</v>
      </c>
      <c r="S637" s="155">
        <v>0</v>
      </c>
      <c r="T637" s="155">
        <v>0</v>
      </c>
      <c r="U637" s="155">
        <v>4665</v>
      </c>
      <c r="V637" s="112">
        <v>78845</v>
      </c>
      <c r="W637" s="156"/>
      <c r="X637" s="157">
        <v>2.2421524663677129E-2</v>
      </c>
      <c r="Y637" s="178">
        <v>0.09</v>
      </c>
      <c r="Z637" s="178">
        <v>2.9525411156242146E-2</v>
      </c>
      <c r="AA637" s="155">
        <v>0</v>
      </c>
      <c r="AB637" s="158"/>
      <c r="AC637" s="157">
        <v>0</v>
      </c>
      <c r="AD637" s="157">
        <v>0</v>
      </c>
      <c r="AE637" s="155">
        <v>0</v>
      </c>
      <c r="AF637" s="157">
        <v>0</v>
      </c>
      <c r="AG637" s="155">
        <v>0</v>
      </c>
      <c r="AH637" s="159"/>
    </row>
    <row r="638" spans="1:34" ht="12.6" customHeight="1" x14ac:dyDescent="0.25">
      <c r="A638" s="104">
        <v>486</v>
      </c>
      <c r="B638" s="102">
        <v>486348775</v>
      </c>
      <c r="C638" s="103" t="s">
        <v>535</v>
      </c>
      <c r="D638" s="104">
        <v>348</v>
      </c>
      <c r="E638" s="103" t="s">
        <v>380</v>
      </c>
      <c r="F638" s="104">
        <v>775</v>
      </c>
      <c r="G638" s="103" t="s">
        <v>441</v>
      </c>
      <c r="H638" s="179">
        <v>1</v>
      </c>
      <c r="I638" s="152"/>
      <c r="J638" s="153">
        <v>10297.891884483211</v>
      </c>
      <c r="K638" s="153">
        <v>2231</v>
      </c>
      <c r="L638" s="153">
        <v>0</v>
      </c>
      <c r="M638" s="153">
        <v>937.65</v>
      </c>
      <c r="N638" s="153">
        <v>13466.541884483211</v>
      </c>
      <c r="O638" s="152"/>
      <c r="P638" s="157">
        <v>1</v>
      </c>
      <c r="Q638" s="157">
        <v>0</v>
      </c>
      <c r="R638" s="155">
        <v>12473</v>
      </c>
      <c r="S638" s="155">
        <v>0</v>
      </c>
      <c r="T638" s="155">
        <v>0</v>
      </c>
      <c r="U638" s="155">
        <v>933</v>
      </c>
      <c r="V638" s="112">
        <v>13406</v>
      </c>
      <c r="W638" s="156"/>
      <c r="X638" s="157">
        <v>4.4843049327354259E-3</v>
      </c>
      <c r="Y638" s="178">
        <v>0.09</v>
      </c>
      <c r="Z638" s="178">
        <v>5.357455724590292E-3</v>
      </c>
      <c r="AA638" s="155">
        <v>0</v>
      </c>
      <c r="AB638" s="158"/>
      <c r="AC638" s="157">
        <v>0</v>
      </c>
      <c r="AD638" s="157">
        <v>0</v>
      </c>
      <c r="AE638" s="155">
        <v>0</v>
      </c>
      <c r="AF638" s="157">
        <v>0</v>
      </c>
      <c r="AG638" s="155">
        <v>0</v>
      </c>
      <c r="AH638" s="159"/>
    </row>
    <row r="639" spans="1:34" ht="12.6" customHeight="1" x14ac:dyDescent="0.25">
      <c r="A639" s="104">
        <v>487</v>
      </c>
      <c r="B639" s="102">
        <v>487049031</v>
      </c>
      <c r="C639" s="103" t="s">
        <v>536</v>
      </c>
      <c r="D639" s="104">
        <v>49</v>
      </c>
      <c r="E639" s="103" t="s">
        <v>81</v>
      </c>
      <c r="F639" s="104">
        <v>31</v>
      </c>
      <c r="G639" s="103" t="s">
        <v>63</v>
      </c>
      <c r="H639" s="179">
        <v>4</v>
      </c>
      <c r="I639" s="152"/>
      <c r="J639" s="153">
        <v>11425</v>
      </c>
      <c r="K639" s="153">
        <v>5375</v>
      </c>
      <c r="L639" s="153">
        <v>0</v>
      </c>
      <c r="M639" s="153">
        <v>937.65</v>
      </c>
      <c r="N639" s="153">
        <v>17737.650000000001</v>
      </c>
      <c r="O639" s="152"/>
      <c r="P639" s="157">
        <v>4</v>
      </c>
      <c r="Q639" s="157">
        <v>0</v>
      </c>
      <c r="R639" s="155">
        <v>67200</v>
      </c>
      <c r="S639" s="155">
        <v>0</v>
      </c>
      <c r="T639" s="155">
        <v>0</v>
      </c>
      <c r="U639" s="155">
        <v>3752</v>
      </c>
      <c r="V639" s="112">
        <v>70952</v>
      </c>
      <c r="W639" s="156"/>
      <c r="X639" s="157">
        <v>0</v>
      </c>
      <c r="Y639" s="178">
        <v>0.09</v>
      </c>
      <c r="Z639" s="178">
        <v>2.276308224576884E-2</v>
      </c>
      <c r="AA639" s="155">
        <v>0</v>
      </c>
      <c r="AB639" s="158"/>
      <c r="AC639" s="157">
        <v>0</v>
      </c>
      <c r="AD639" s="157">
        <v>0</v>
      </c>
      <c r="AE639" s="155">
        <v>0</v>
      </c>
      <c r="AF639" s="157">
        <v>0</v>
      </c>
      <c r="AG639" s="155">
        <v>0</v>
      </c>
      <c r="AH639" s="159"/>
    </row>
    <row r="640" spans="1:34" ht="12.6" customHeight="1" x14ac:dyDescent="0.25">
      <c r="A640" s="104">
        <v>487</v>
      </c>
      <c r="B640" s="102">
        <v>487049035</v>
      </c>
      <c r="C640" s="103" t="s">
        <v>536</v>
      </c>
      <c r="D640" s="104">
        <v>49</v>
      </c>
      <c r="E640" s="103" t="s">
        <v>81</v>
      </c>
      <c r="F640" s="104">
        <v>35</v>
      </c>
      <c r="G640" s="103" t="s">
        <v>67</v>
      </c>
      <c r="H640" s="179">
        <v>48</v>
      </c>
      <c r="I640" s="152"/>
      <c r="J640" s="153">
        <v>13355</v>
      </c>
      <c r="K640" s="153">
        <v>4576</v>
      </c>
      <c r="L640" s="153">
        <v>0</v>
      </c>
      <c r="M640" s="153">
        <v>937.65</v>
      </c>
      <c r="N640" s="153">
        <v>18868.650000000001</v>
      </c>
      <c r="O640" s="152"/>
      <c r="P640" s="157">
        <v>48</v>
      </c>
      <c r="Q640" s="157">
        <v>0</v>
      </c>
      <c r="R640" s="155">
        <v>860688</v>
      </c>
      <c r="S640" s="155">
        <v>0</v>
      </c>
      <c r="T640" s="155">
        <v>0</v>
      </c>
      <c r="U640" s="155">
        <v>45024</v>
      </c>
      <c r="V640" s="112">
        <v>905712</v>
      </c>
      <c r="W640" s="156"/>
      <c r="X640" s="157">
        <v>0</v>
      </c>
      <c r="Y640" s="178">
        <v>0.09</v>
      </c>
      <c r="Z640" s="178">
        <v>0.15535199624359353</v>
      </c>
      <c r="AA640" s="155">
        <v>0</v>
      </c>
      <c r="AB640" s="158"/>
      <c r="AC640" s="157">
        <v>0</v>
      </c>
      <c r="AD640" s="157">
        <v>0</v>
      </c>
      <c r="AE640" s="155">
        <v>0</v>
      </c>
      <c r="AF640" s="157">
        <v>0</v>
      </c>
      <c r="AG640" s="155">
        <v>0</v>
      </c>
      <c r="AH640" s="159"/>
    </row>
    <row r="641" spans="1:34" ht="12.6" customHeight="1" x14ac:dyDescent="0.25">
      <c r="A641" s="104">
        <v>487</v>
      </c>
      <c r="B641" s="102">
        <v>487049044</v>
      </c>
      <c r="C641" s="103" t="s">
        <v>536</v>
      </c>
      <c r="D641" s="104">
        <v>49</v>
      </c>
      <c r="E641" s="103" t="s">
        <v>81</v>
      </c>
      <c r="F641" s="104">
        <v>44</v>
      </c>
      <c r="G641" s="103" t="s">
        <v>76</v>
      </c>
      <c r="H641" s="179">
        <v>1</v>
      </c>
      <c r="I641" s="152"/>
      <c r="J641" s="153">
        <v>10460</v>
      </c>
      <c r="K641" s="153">
        <v>0</v>
      </c>
      <c r="L641" s="153">
        <v>0</v>
      </c>
      <c r="M641" s="153">
        <v>937.65</v>
      </c>
      <c r="N641" s="153">
        <v>11397.65</v>
      </c>
      <c r="O641" s="152"/>
      <c r="P641" s="157">
        <v>1</v>
      </c>
      <c r="Q641" s="157">
        <v>0</v>
      </c>
      <c r="R641" s="155">
        <v>10460</v>
      </c>
      <c r="S641" s="155">
        <v>0</v>
      </c>
      <c r="T641" s="155">
        <v>0</v>
      </c>
      <c r="U641" s="155">
        <v>938</v>
      </c>
      <c r="V641" s="112">
        <v>11398</v>
      </c>
      <c r="W641" s="156"/>
      <c r="X641" s="157">
        <v>0</v>
      </c>
      <c r="Y641" s="178">
        <v>0.09</v>
      </c>
      <c r="Z641" s="178">
        <v>6.5788845188208198E-2</v>
      </c>
      <c r="AA641" s="155">
        <v>0</v>
      </c>
      <c r="AB641" s="158"/>
      <c r="AC641" s="157">
        <v>0</v>
      </c>
      <c r="AD641" s="157">
        <v>0</v>
      </c>
      <c r="AE641" s="155">
        <v>0</v>
      </c>
      <c r="AF641" s="157">
        <v>0</v>
      </c>
      <c r="AG641" s="155">
        <v>0</v>
      </c>
      <c r="AH641" s="159"/>
    </row>
    <row r="642" spans="1:34" ht="12.6" customHeight="1" x14ac:dyDescent="0.25">
      <c r="A642" s="104">
        <v>487</v>
      </c>
      <c r="B642" s="102">
        <v>487049046</v>
      </c>
      <c r="C642" s="103" t="s">
        <v>536</v>
      </c>
      <c r="D642" s="104">
        <v>49</v>
      </c>
      <c r="E642" s="103" t="s">
        <v>81</v>
      </c>
      <c r="F642" s="104">
        <v>46</v>
      </c>
      <c r="G642" s="103" t="s">
        <v>78</v>
      </c>
      <c r="H642" s="179">
        <v>1</v>
      </c>
      <c r="I642" s="152"/>
      <c r="J642" s="153">
        <v>14496</v>
      </c>
      <c r="K642" s="153">
        <v>11461</v>
      </c>
      <c r="L642" s="153">
        <v>0</v>
      </c>
      <c r="M642" s="153">
        <v>937.65</v>
      </c>
      <c r="N642" s="153">
        <v>26894.65</v>
      </c>
      <c r="O642" s="152"/>
      <c r="P642" s="157">
        <v>1</v>
      </c>
      <c r="Q642" s="157">
        <v>0</v>
      </c>
      <c r="R642" s="155">
        <v>25957</v>
      </c>
      <c r="S642" s="155">
        <v>0</v>
      </c>
      <c r="T642" s="155">
        <v>0</v>
      </c>
      <c r="U642" s="155">
        <v>938</v>
      </c>
      <c r="V642" s="112">
        <v>26895</v>
      </c>
      <c r="W642" s="156"/>
      <c r="X642" s="157">
        <v>0</v>
      </c>
      <c r="Y642" s="178">
        <v>0.09</v>
      </c>
      <c r="Z642" s="178">
        <v>2.9887290634855789E-4</v>
      </c>
      <c r="AA642" s="155">
        <v>0</v>
      </c>
      <c r="AB642" s="158"/>
      <c r="AC642" s="157">
        <v>0</v>
      </c>
      <c r="AD642" s="157">
        <v>0</v>
      </c>
      <c r="AE642" s="155">
        <v>0</v>
      </c>
      <c r="AF642" s="157">
        <v>0</v>
      </c>
      <c r="AG642" s="155">
        <v>0</v>
      </c>
      <c r="AH642" s="159"/>
    </row>
    <row r="643" spans="1:34" ht="12.6" customHeight="1" x14ac:dyDescent="0.25">
      <c r="A643" s="104">
        <v>487</v>
      </c>
      <c r="B643" s="102">
        <v>487049048</v>
      </c>
      <c r="C643" s="103" t="s">
        <v>536</v>
      </c>
      <c r="D643" s="104">
        <v>49</v>
      </c>
      <c r="E643" s="103" t="s">
        <v>81</v>
      </c>
      <c r="F643" s="104">
        <v>48</v>
      </c>
      <c r="G643" s="103" t="s">
        <v>80</v>
      </c>
      <c r="H643" s="179">
        <v>1</v>
      </c>
      <c r="I643" s="152"/>
      <c r="J643" s="153">
        <v>11098.353773469309</v>
      </c>
      <c r="K643" s="153">
        <v>8921</v>
      </c>
      <c r="L643" s="153">
        <v>0</v>
      </c>
      <c r="M643" s="153">
        <v>937.65</v>
      </c>
      <c r="N643" s="153">
        <v>20957.003773469311</v>
      </c>
      <c r="O643" s="152"/>
      <c r="P643" s="157">
        <v>1</v>
      </c>
      <c r="Q643" s="157">
        <v>0</v>
      </c>
      <c r="R643" s="155">
        <v>20019</v>
      </c>
      <c r="S643" s="155">
        <v>0</v>
      </c>
      <c r="T643" s="155">
        <v>0</v>
      </c>
      <c r="U643" s="155">
        <v>938</v>
      </c>
      <c r="V643" s="112">
        <v>20957</v>
      </c>
      <c r="W643" s="156"/>
      <c r="X643" s="157">
        <v>0</v>
      </c>
      <c r="Y643" s="178">
        <v>0.09</v>
      </c>
      <c r="Z643" s="178">
        <v>1.88496864605146E-3</v>
      </c>
      <c r="AA643" s="155">
        <v>0</v>
      </c>
      <c r="AB643" s="158"/>
      <c r="AC643" s="157">
        <v>0</v>
      </c>
      <c r="AD643" s="157">
        <v>0</v>
      </c>
      <c r="AE643" s="155">
        <v>0</v>
      </c>
      <c r="AF643" s="157">
        <v>0</v>
      </c>
      <c r="AG643" s="155">
        <v>0</v>
      </c>
      <c r="AH643" s="159"/>
    </row>
    <row r="644" spans="1:34" ht="12.6" customHeight="1" x14ac:dyDescent="0.25">
      <c r="A644" s="104">
        <v>487</v>
      </c>
      <c r="B644" s="102">
        <v>487049049</v>
      </c>
      <c r="C644" s="103" t="s">
        <v>536</v>
      </c>
      <c r="D644" s="104">
        <v>49</v>
      </c>
      <c r="E644" s="103" t="s">
        <v>81</v>
      </c>
      <c r="F644" s="104">
        <v>49</v>
      </c>
      <c r="G644" s="103" t="s">
        <v>81</v>
      </c>
      <c r="H644" s="179">
        <v>53</v>
      </c>
      <c r="I644" s="152"/>
      <c r="J644" s="153">
        <v>13602</v>
      </c>
      <c r="K644" s="153">
        <v>16207</v>
      </c>
      <c r="L644" s="153">
        <v>0</v>
      </c>
      <c r="M644" s="153">
        <v>937.65</v>
      </c>
      <c r="N644" s="153">
        <v>30746.65</v>
      </c>
      <c r="O644" s="152"/>
      <c r="P644" s="157">
        <v>53</v>
      </c>
      <c r="Q644" s="157">
        <v>0</v>
      </c>
      <c r="R644" s="155">
        <v>1579877</v>
      </c>
      <c r="S644" s="155">
        <v>0</v>
      </c>
      <c r="T644" s="155">
        <v>0</v>
      </c>
      <c r="U644" s="155">
        <v>49714</v>
      </c>
      <c r="V644" s="112">
        <v>1629591</v>
      </c>
      <c r="W644" s="156"/>
      <c r="X644" s="157">
        <v>0</v>
      </c>
      <c r="Y644" s="178">
        <v>0.09</v>
      </c>
      <c r="Z644" s="178">
        <v>7.1351009916066549E-2</v>
      </c>
      <c r="AA644" s="155">
        <v>0</v>
      </c>
      <c r="AB644" s="158"/>
      <c r="AC644" s="157">
        <v>0</v>
      </c>
      <c r="AD644" s="157">
        <v>0</v>
      </c>
      <c r="AE644" s="155">
        <v>0</v>
      </c>
      <c r="AF644" s="157">
        <v>0</v>
      </c>
      <c r="AG644" s="155">
        <v>0</v>
      </c>
      <c r="AH644" s="159"/>
    </row>
    <row r="645" spans="1:34" ht="12.6" customHeight="1" x14ac:dyDescent="0.25">
      <c r="A645" s="104">
        <v>487</v>
      </c>
      <c r="B645" s="102">
        <v>487049057</v>
      </c>
      <c r="C645" s="103" t="s">
        <v>536</v>
      </c>
      <c r="D645" s="104">
        <v>49</v>
      </c>
      <c r="E645" s="103" t="s">
        <v>81</v>
      </c>
      <c r="F645" s="104">
        <v>57</v>
      </c>
      <c r="G645" s="103" t="s">
        <v>89</v>
      </c>
      <c r="H645" s="179">
        <v>4</v>
      </c>
      <c r="I645" s="152"/>
      <c r="J645" s="153">
        <v>11220</v>
      </c>
      <c r="K645" s="153">
        <v>313</v>
      </c>
      <c r="L645" s="153">
        <v>0</v>
      </c>
      <c r="M645" s="153">
        <v>937.65</v>
      </c>
      <c r="N645" s="153">
        <v>12470.65</v>
      </c>
      <c r="O645" s="152"/>
      <c r="P645" s="157">
        <v>4</v>
      </c>
      <c r="Q645" s="157">
        <v>0</v>
      </c>
      <c r="R645" s="155">
        <v>46132</v>
      </c>
      <c r="S645" s="155">
        <v>0</v>
      </c>
      <c r="T645" s="155">
        <v>0</v>
      </c>
      <c r="U645" s="155">
        <v>3752</v>
      </c>
      <c r="V645" s="112">
        <v>49884</v>
      </c>
      <c r="W645" s="156"/>
      <c r="X645" s="157">
        <v>0</v>
      </c>
      <c r="Y645" s="178">
        <v>0.09</v>
      </c>
      <c r="Z645" s="178">
        <v>0.13358419508453406</v>
      </c>
      <c r="AA645" s="155">
        <v>0</v>
      </c>
      <c r="AB645" s="158"/>
      <c r="AC645" s="157">
        <v>0</v>
      </c>
      <c r="AD645" s="157">
        <v>0</v>
      </c>
      <c r="AE645" s="155">
        <v>0</v>
      </c>
      <c r="AF645" s="157">
        <v>0</v>
      </c>
      <c r="AG645" s="155">
        <v>0</v>
      </c>
      <c r="AH645" s="159"/>
    </row>
    <row r="646" spans="1:34" ht="12.6" customHeight="1" x14ac:dyDescent="0.25">
      <c r="A646" s="104">
        <v>487</v>
      </c>
      <c r="B646" s="102">
        <v>487049093</v>
      </c>
      <c r="C646" s="103" t="s">
        <v>536</v>
      </c>
      <c r="D646" s="104">
        <v>49</v>
      </c>
      <c r="E646" s="103" t="s">
        <v>81</v>
      </c>
      <c r="F646" s="104">
        <v>93</v>
      </c>
      <c r="G646" s="103" t="s">
        <v>125</v>
      </c>
      <c r="H646" s="179">
        <v>47</v>
      </c>
      <c r="I646" s="152"/>
      <c r="J646" s="153">
        <v>12818</v>
      </c>
      <c r="K646" s="153">
        <v>442</v>
      </c>
      <c r="L646" s="153">
        <v>0</v>
      </c>
      <c r="M646" s="153">
        <v>937.65</v>
      </c>
      <c r="N646" s="153">
        <v>14197.65</v>
      </c>
      <c r="O646" s="152"/>
      <c r="P646" s="157">
        <v>47</v>
      </c>
      <c r="Q646" s="157">
        <v>0</v>
      </c>
      <c r="R646" s="155">
        <v>623220</v>
      </c>
      <c r="S646" s="155">
        <v>0</v>
      </c>
      <c r="T646" s="155">
        <v>0</v>
      </c>
      <c r="U646" s="155">
        <v>44086</v>
      </c>
      <c r="V646" s="112">
        <v>667306</v>
      </c>
      <c r="W646" s="156"/>
      <c r="X646" s="157">
        <v>0</v>
      </c>
      <c r="Y646" s="178">
        <v>0.09</v>
      </c>
      <c r="Z646" s="178">
        <v>7.5403840807501968E-2</v>
      </c>
      <c r="AA646" s="155">
        <v>0</v>
      </c>
      <c r="AB646" s="158"/>
      <c r="AC646" s="157">
        <v>27</v>
      </c>
      <c r="AD646" s="157">
        <v>0</v>
      </c>
      <c r="AE646" s="155">
        <v>0</v>
      </c>
      <c r="AF646" s="157">
        <v>0</v>
      </c>
      <c r="AG646" s="155">
        <v>0</v>
      </c>
      <c r="AH646" s="159"/>
    </row>
    <row r="647" spans="1:34" ht="12.6" customHeight="1" x14ac:dyDescent="0.25">
      <c r="A647" s="104">
        <v>487</v>
      </c>
      <c r="B647" s="102">
        <v>487049095</v>
      </c>
      <c r="C647" s="103" t="s">
        <v>536</v>
      </c>
      <c r="D647" s="104">
        <v>49</v>
      </c>
      <c r="E647" s="103" t="s">
        <v>81</v>
      </c>
      <c r="F647" s="104">
        <v>95</v>
      </c>
      <c r="G647" s="103" t="s">
        <v>127</v>
      </c>
      <c r="H647" s="179">
        <v>1</v>
      </c>
      <c r="I647" s="152"/>
      <c r="J647" s="153">
        <v>13523.922462156292</v>
      </c>
      <c r="K647" s="153">
        <v>0</v>
      </c>
      <c r="L647" s="153">
        <v>0</v>
      </c>
      <c r="M647" s="153">
        <v>937.65</v>
      </c>
      <c r="N647" s="153">
        <v>14461.572462156291</v>
      </c>
      <c r="O647" s="152"/>
      <c r="P647" s="157">
        <v>1</v>
      </c>
      <c r="Q647" s="157">
        <v>0</v>
      </c>
      <c r="R647" s="155">
        <v>13524</v>
      </c>
      <c r="S647" s="155">
        <v>0</v>
      </c>
      <c r="T647" s="155">
        <v>0</v>
      </c>
      <c r="U647" s="155">
        <v>938</v>
      </c>
      <c r="V647" s="112">
        <v>14462</v>
      </c>
      <c r="W647" s="156"/>
      <c r="X647" s="157">
        <v>0</v>
      </c>
      <c r="Y647" s="178">
        <v>0.09</v>
      </c>
      <c r="Z647" s="178">
        <v>0.13425712454464486</v>
      </c>
      <c r="AA647" s="155">
        <v>0</v>
      </c>
      <c r="AB647" s="158"/>
      <c r="AC647" s="157">
        <v>0</v>
      </c>
      <c r="AD647" s="157">
        <v>0</v>
      </c>
      <c r="AE647" s="155">
        <v>0</v>
      </c>
      <c r="AF647" s="157">
        <v>0</v>
      </c>
      <c r="AG647" s="155">
        <v>0</v>
      </c>
      <c r="AH647" s="159"/>
    </row>
    <row r="648" spans="1:34" ht="12.6" customHeight="1" x14ac:dyDescent="0.25">
      <c r="A648" s="104">
        <v>487</v>
      </c>
      <c r="B648" s="102">
        <v>487049128</v>
      </c>
      <c r="C648" s="103" t="s">
        <v>536</v>
      </c>
      <c r="D648" s="104">
        <v>49</v>
      </c>
      <c r="E648" s="103" t="s">
        <v>81</v>
      </c>
      <c r="F648" s="104">
        <v>128</v>
      </c>
      <c r="G648" s="103" t="s">
        <v>160</v>
      </c>
      <c r="H648" s="179">
        <v>1</v>
      </c>
      <c r="I648" s="152"/>
      <c r="J648" s="153">
        <v>11425</v>
      </c>
      <c r="K648" s="153">
        <v>818</v>
      </c>
      <c r="L648" s="153">
        <v>0</v>
      </c>
      <c r="M648" s="153">
        <v>937.65</v>
      </c>
      <c r="N648" s="153">
        <v>13180.65</v>
      </c>
      <c r="O648" s="152"/>
      <c r="P648" s="157">
        <v>1</v>
      </c>
      <c r="Q648" s="157">
        <v>0</v>
      </c>
      <c r="R648" s="155">
        <v>12243</v>
      </c>
      <c r="S648" s="155">
        <v>0</v>
      </c>
      <c r="T648" s="155">
        <v>0</v>
      </c>
      <c r="U648" s="155">
        <v>938</v>
      </c>
      <c r="V648" s="112">
        <v>13181</v>
      </c>
      <c r="W648" s="156"/>
      <c r="X648" s="157">
        <v>0</v>
      </c>
      <c r="Y648" s="178">
        <v>0.09</v>
      </c>
      <c r="Z648" s="178">
        <v>3.6122537397744604E-2</v>
      </c>
      <c r="AA648" s="155">
        <v>0</v>
      </c>
      <c r="AB648" s="158"/>
      <c r="AC648" s="157">
        <v>0</v>
      </c>
      <c r="AD648" s="157">
        <v>0</v>
      </c>
      <c r="AE648" s="155">
        <v>0</v>
      </c>
      <c r="AF648" s="157">
        <v>0</v>
      </c>
      <c r="AG648" s="155">
        <v>0</v>
      </c>
      <c r="AH648" s="159"/>
    </row>
    <row r="649" spans="1:34" ht="12.6" customHeight="1" x14ac:dyDescent="0.25">
      <c r="A649" s="104">
        <v>487</v>
      </c>
      <c r="B649" s="102">
        <v>487049149</v>
      </c>
      <c r="C649" s="103" t="s">
        <v>536</v>
      </c>
      <c r="D649" s="104">
        <v>49</v>
      </c>
      <c r="E649" s="103" t="s">
        <v>81</v>
      </c>
      <c r="F649" s="104">
        <v>149</v>
      </c>
      <c r="G649" s="103" t="s">
        <v>181</v>
      </c>
      <c r="H649" s="179">
        <v>1</v>
      </c>
      <c r="I649" s="152"/>
      <c r="J649" s="153">
        <v>10460</v>
      </c>
      <c r="K649" s="153">
        <v>0</v>
      </c>
      <c r="L649" s="153">
        <v>0</v>
      </c>
      <c r="M649" s="153">
        <v>937.65</v>
      </c>
      <c r="N649" s="153">
        <v>11397.65</v>
      </c>
      <c r="O649" s="152"/>
      <c r="P649" s="157">
        <v>1</v>
      </c>
      <c r="Q649" s="157">
        <v>0</v>
      </c>
      <c r="R649" s="155">
        <v>10460</v>
      </c>
      <c r="S649" s="155">
        <v>0</v>
      </c>
      <c r="T649" s="155">
        <v>0</v>
      </c>
      <c r="U649" s="155">
        <v>938</v>
      </c>
      <c r="V649" s="112">
        <v>11398</v>
      </c>
      <c r="W649" s="156"/>
      <c r="X649" s="157">
        <v>0</v>
      </c>
      <c r="Y649" s="178">
        <v>0.09</v>
      </c>
      <c r="Z649" s="178">
        <v>0.11713940008623763</v>
      </c>
      <c r="AA649" s="155">
        <v>0</v>
      </c>
      <c r="AB649" s="158"/>
      <c r="AC649" s="157">
        <v>0</v>
      </c>
      <c r="AD649" s="157">
        <v>0</v>
      </c>
      <c r="AE649" s="155">
        <v>0</v>
      </c>
      <c r="AF649" s="157">
        <v>0</v>
      </c>
      <c r="AG649" s="155">
        <v>0</v>
      </c>
      <c r="AH649" s="159"/>
    </row>
    <row r="650" spans="1:34" ht="12.6" customHeight="1" x14ac:dyDescent="0.25">
      <c r="A650" s="104">
        <v>487</v>
      </c>
      <c r="B650" s="102">
        <v>487049153</v>
      </c>
      <c r="C650" s="103" t="s">
        <v>536</v>
      </c>
      <c r="D650" s="104">
        <v>49</v>
      </c>
      <c r="E650" s="103" t="s">
        <v>81</v>
      </c>
      <c r="F650" s="104">
        <v>153</v>
      </c>
      <c r="G650" s="103" t="s">
        <v>185</v>
      </c>
      <c r="H650" s="179">
        <v>1</v>
      </c>
      <c r="I650" s="152"/>
      <c r="J650" s="153">
        <v>11425</v>
      </c>
      <c r="K650" s="153">
        <v>89</v>
      </c>
      <c r="L650" s="153">
        <v>0</v>
      </c>
      <c r="M650" s="153">
        <v>937.65</v>
      </c>
      <c r="N650" s="153">
        <v>12451.65</v>
      </c>
      <c r="O650" s="152"/>
      <c r="P650" s="157">
        <v>1</v>
      </c>
      <c r="Q650" s="157">
        <v>0</v>
      </c>
      <c r="R650" s="155">
        <v>11514</v>
      </c>
      <c r="S650" s="155">
        <v>0</v>
      </c>
      <c r="T650" s="155">
        <v>0</v>
      </c>
      <c r="U650" s="155">
        <v>938</v>
      </c>
      <c r="V650" s="112">
        <v>12452</v>
      </c>
      <c r="W650" s="156"/>
      <c r="X650" s="157">
        <v>0</v>
      </c>
      <c r="Y650" s="178">
        <v>0.09</v>
      </c>
      <c r="Z650" s="178">
        <v>1.2567088994511914E-2</v>
      </c>
      <c r="AA650" s="155">
        <v>0</v>
      </c>
      <c r="AB650" s="158"/>
      <c r="AC650" s="157">
        <v>0</v>
      </c>
      <c r="AD650" s="157">
        <v>0</v>
      </c>
      <c r="AE650" s="155">
        <v>0</v>
      </c>
      <c r="AF650" s="157">
        <v>0</v>
      </c>
      <c r="AG650" s="155">
        <v>0</v>
      </c>
      <c r="AH650" s="159"/>
    </row>
    <row r="651" spans="1:34" ht="12.6" customHeight="1" x14ac:dyDescent="0.25">
      <c r="A651" s="104">
        <v>487</v>
      </c>
      <c r="B651" s="102">
        <v>487049163</v>
      </c>
      <c r="C651" s="103" t="s">
        <v>536</v>
      </c>
      <c r="D651" s="104">
        <v>49</v>
      </c>
      <c r="E651" s="103" t="s">
        <v>81</v>
      </c>
      <c r="F651" s="104">
        <v>163</v>
      </c>
      <c r="G651" s="103" t="s">
        <v>195</v>
      </c>
      <c r="H651" s="179">
        <v>17</v>
      </c>
      <c r="I651" s="152"/>
      <c r="J651" s="153">
        <v>13825</v>
      </c>
      <c r="K651" s="153">
        <v>0</v>
      </c>
      <c r="L651" s="153">
        <v>0</v>
      </c>
      <c r="M651" s="153">
        <v>937.65</v>
      </c>
      <c r="N651" s="153">
        <v>14762.65</v>
      </c>
      <c r="O651" s="152"/>
      <c r="P651" s="157">
        <v>17</v>
      </c>
      <c r="Q651" s="157">
        <v>0</v>
      </c>
      <c r="R651" s="155">
        <v>235025</v>
      </c>
      <c r="S651" s="155">
        <v>0</v>
      </c>
      <c r="T651" s="155">
        <v>0</v>
      </c>
      <c r="U651" s="155">
        <v>15946</v>
      </c>
      <c r="V651" s="112">
        <v>250971</v>
      </c>
      <c r="W651" s="156"/>
      <c r="X651" s="157">
        <v>0</v>
      </c>
      <c r="Y651" s="178">
        <v>0.09</v>
      </c>
      <c r="Z651" s="178">
        <v>9.7279927468082797E-2</v>
      </c>
      <c r="AA651" s="155">
        <v>0</v>
      </c>
      <c r="AB651" s="158"/>
      <c r="AC651" s="157">
        <v>7</v>
      </c>
      <c r="AD651" s="157">
        <v>2.4475907565461767</v>
      </c>
      <c r="AE651" s="155">
        <v>36134</v>
      </c>
      <c r="AF651" s="157">
        <v>0</v>
      </c>
      <c r="AG651" s="155">
        <v>0</v>
      </c>
      <c r="AH651" s="159"/>
    </row>
    <row r="652" spans="1:34" ht="12.6" customHeight="1" x14ac:dyDescent="0.25">
      <c r="A652" s="104">
        <v>487</v>
      </c>
      <c r="B652" s="102">
        <v>487049165</v>
      </c>
      <c r="C652" s="103" t="s">
        <v>536</v>
      </c>
      <c r="D652" s="104">
        <v>49</v>
      </c>
      <c r="E652" s="103" t="s">
        <v>81</v>
      </c>
      <c r="F652" s="104">
        <v>165</v>
      </c>
      <c r="G652" s="103" t="s">
        <v>197</v>
      </c>
      <c r="H652" s="179">
        <v>47</v>
      </c>
      <c r="I652" s="152"/>
      <c r="J652" s="153">
        <v>12430</v>
      </c>
      <c r="K652" s="153">
        <v>228</v>
      </c>
      <c r="L652" s="153">
        <v>0</v>
      </c>
      <c r="M652" s="153">
        <v>937.65</v>
      </c>
      <c r="N652" s="153">
        <v>13595.65</v>
      </c>
      <c r="O652" s="152"/>
      <c r="P652" s="157">
        <v>47</v>
      </c>
      <c r="Q652" s="157">
        <v>0</v>
      </c>
      <c r="R652" s="155">
        <v>594926</v>
      </c>
      <c r="S652" s="155">
        <v>0</v>
      </c>
      <c r="T652" s="155">
        <v>0</v>
      </c>
      <c r="U652" s="155">
        <v>44086</v>
      </c>
      <c r="V652" s="112">
        <v>639012</v>
      </c>
      <c r="W652" s="156"/>
      <c r="X652" s="157">
        <v>0</v>
      </c>
      <c r="Y652" s="178">
        <v>0.09</v>
      </c>
      <c r="Z652" s="178">
        <v>0.10085794544540803</v>
      </c>
      <c r="AA652" s="155">
        <v>0</v>
      </c>
      <c r="AB652" s="158"/>
      <c r="AC652" s="157">
        <v>26</v>
      </c>
      <c r="AD652" s="157">
        <v>1.9634104424134713</v>
      </c>
      <c r="AE652" s="155">
        <v>26702</v>
      </c>
      <c r="AF652" s="157">
        <v>0</v>
      </c>
      <c r="AG652" s="155">
        <v>0</v>
      </c>
      <c r="AH652" s="159"/>
    </row>
    <row r="653" spans="1:34" ht="12.6" customHeight="1" x14ac:dyDescent="0.25">
      <c r="A653" s="104">
        <v>487</v>
      </c>
      <c r="B653" s="102">
        <v>487049176</v>
      </c>
      <c r="C653" s="103" t="s">
        <v>536</v>
      </c>
      <c r="D653" s="104">
        <v>49</v>
      </c>
      <c r="E653" s="103" t="s">
        <v>81</v>
      </c>
      <c r="F653" s="104">
        <v>176</v>
      </c>
      <c r="G653" s="103" t="s">
        <v>208</v>
      </c>
      <c r="H653" s="179">
        <v>52</v>
      </c>
      <c r="I653" s="152"/>
      <c r="J653" s="153">
        <v>13054</v>
      </c>
      <c r="K653" s="153">
        <v>4514</v>
      </c>
      <c r="L653" s="153">
        <v>0</v>
      </c>
      <c r="M653" s="153">
        <v>937.65</v>
      </c>
      <c r="N653" s="153">
        <v>18505.650000000001</v>
      </c>
      <c r="O653" s="152"/>
      <c r="P653" s="157">
        <v>52</v>
      </c>
      <c r="Q653" s="157">
        <v>0</v>
      </c>
      <c r="R653" s="155">
        <v>913536</v>
      </c>
      <c r="S653" s="155">
        <v>0</v>
      </c>
      <c r="T653" s="155">
        <v>0</v>
      </c>
      <c r="U653" s="155">
        <v>48776</v>
      </c>
      <c r="V653" s="112">
        <v>962312</v>
      </c>
      <c r="W653" s="156"/>
      <c r="X653" s="157">
        <v>0</v>
      </c>
      <c r="Y653" s="178">
        <v>0.09</v>
      </c>
      <c r="Z653" s="178">
        <v>8.794296909091473E-2</v>
      </c>
      <c r="AA653" s="155">
        <v>0</v>
      </c>
      <c r="AB653" s="158"/>
      <c r="AC653" s="157">
        <v>1</v>
      </c>
      <c r="AD653" s="157">
        <v>0</v>
      </c>
      <c r="AE653" s="155">
        <v>0</v>
      </c>
      <c r="AF653" s="157">
        <v>0</v>
      </c>
      <c r="AG653" s="155">
        <v>0</v>
      </c>
      <c r="AH653" s="159"/>
    </row>
    <row r="654" spans="1:34" ht="12.6" customHeight="1" x14ac:dyDescent="0.25">
      <c r="A654" s="104">
        <v>487</v>
      </c>
      <c r="B654" s="102">
        <v>487049178</v>
      </c>
      <c r="C654" s="103" t="s">
        <v>536</v>
      </c>
      <c r="D654" s="104">
        <v>49</v>
      </c>
      <c r="E654" s="103" t="s">
        <v>81</v>
      </c>
      <c r="F654" s="104">
        <v>178</v>
      </c>
      <c r="G654" s="103" t="s">
        <v>210</v>
      </c>
      <c r="H654" s="179">
        <v>3</v>
      </c>
      <c r="I654" s="152"/>
      <c r="J654" s="153">
        <v>11425</v>
      </c>
      <c r="K654" s="153">
        <v>1383</v>
      </c>
      <c r="L654" s="153">
        <v>0</v>
      </c>
      <c r="M654" s="153">
        <v>937.65</v>
      </c>
      <c r="N654" s="153">
        <v>13745.65</v>
      </c>
      <c r="O654" s="152"/>
      <c r="P654" s="157">
        <v>3</v>
      </c>
      <c r="Q654" s="157">
        <v>0</v>
      </c>
      <c r="R654" s="155">
        <v>38424</v>
      </c>
      <c r="S654" s="155">
        <v>0</v>
      </c>
      <c r="T654" s="155">
        <v>0</v>
      </c>
      <c r="U654" s="155">
        <v>2814</v>
      </c>
      <c r="V654" s="112">
        <v>41238</v>
      </c>
      <c r="W654" s="156"/>
      <c r="X654" s="157">
        <v>0</v>
      </c>
      <c r="Y654" s="178">
        <v>0.09</v>
      </c>
      <c r="Z654" s="178">
        <v>5.997931867429647E-2</v>
      </c>
      <c r="AA654" s="155">
        <v>0</v>
      </c>
      <c r="AB654" s="158"/>
      <c r="AC654" s="157">
        <v>0</v>
      </c>
      <c r="AD654" s="157">
        <v>0</v>
      </c>
      <c r="AE654" s="155">
        <v>0</v>
      </c>
      <c r="AF654" s="157">
        <v>0</v>
      </c>
      <c r="AG654" s="155">
        <v>0</v>
      </c>
      <c r="AH654" s="159"/>
    </row>
    <row r="655" spans="1:34" ht="12.6" customHeight="1" x14ac:dyDescent="0.25">
      <c r="A655" s="104">
        <v>487</v>
      </c>
      <c r="B655" s="102">
        <v>487049181</v>
      </c>
      <c r="C655" s="103" t="s">
        <v>536</v>
      </c>
      <c r="D655" s="104">
        <v>49</v>
      </c>
      <c r="E655" s="103" t="s">
        <v>81</v>
      </c>
      <c r="F655" s="104">
        <v>181</v>
      </c>
      <c r="G655" s="103" t="s">
        <v>213</v>
      </c>
      <c r="H655" s="179">
        <v>2</v>
      </c>
      <c r="I655" s="152"/>
      <c r="J655" s="153">
        <v>14496</v>
      </c>
      <c r="K655" s="153">
        <v>600</v>
      </c>
      <c r="L655" s="153">
        <v>0</v>
      </c>
      <c r="M655" s="153">
        <v>937.65</v>
      </c>
      <c r="N655" s="153">
        <v>16033.65</v>
      </c>
      <c r="O655" s="152"/>
      <c r="P655" s="157">
        <v>2</v>
      </c>
      <c r="Q655" s="157">
        <v>0</v>
      </c>
      <c r="R655" s="155">
        <v>30192</v>
      </c>
      <c r="S655" s="155">
        <v>0</v>
      </c>
      <c r="T655" s="155">
        <v>0</v>
      </c>
      <c r="U655" s="155">
        <v>1876</v>
      </c>
      <c r="V655" s="112">
        <v>32068</v>
      </c>
      <c r="W655" s="156"/>
      <c r="X655" s="157">
        <v>0</v>
      </c>
      <c r="Y655" s="178">
        <v>0.09</v>
      </c>
      <c r="Z655" s="178">
        <v>1.7769329049204179E-2</v>
      </c>
      <c r="AA655" s="155">
        <v>0</v>
      </c>
      <c r="AB655" s="158"/>
      <c r="AC655" s="157">
        <v>0</v>
      </c>
      <c r="AD655" s="157">
        <v>0</v>
      </c>
      <c r="AE655" s="155">
        <v>0</v>
      </c>
      <c r="AF655" s="157">
        <v>0</v>
      </c>
      <c r="AG655" s="155">
        <v>0</v>
      </c>
      <c r="AH655" s="159"/>
    </row>
    <row r="656" spans="1:34" ht="12.6" customHeight="1" x14ac:dyDescent="0.25">
      <c r="A656" s="104">
        <v>487</v>
      </c>
      <c r="B656" s="102">
        <v>487049211</v>
      </c>
      <c r="C656" s="103" t="s">
        <v>536</v>
      </c>
      <c r="D656" s="104">
        <v>49</v>
      </c>
      <c r="E656" s="103" t="s">
        <v>81</v>
      </c>
      <c r="F656" s="104">
        <v>211</v>
      </c>
      <c r="G656" s="103" t="s">
        <v>243</v>
      </c>
      <c r="H656" s="179">
        <v>1</v>
      </c>
      <c r="I656" s="152"/>
      <c r="J656" s="153">
        <v>16425</v>
      </c>
      <c r="K656" s="153">
        <v>3091</v>
      </c>
      <c r="L656" s="153">
        <v>0</v>
      </c>
      <c r="M656" s="153">
        <v>937.65</v>
      </c>
      <c r="N656" s="153">
        <v>20453.650000000001</v>
      </c>
      <c r="O656" s="152"/>
      <c r="P656" s="157">
        <v>1</v>
      </c>
      <c r="Q656" s="157">
        <v>0</v>
      </c>
      <c r="R656" s="155">
        <v>19516</v>
      </c>
      <c r="S656" s="155">
        <v>0</v>
      </c>
      <c r="T656" s="155">
        <v>0</v>
      </c>
      <c r="U656" s="155">
        <v>938</v>
      </c>
      <c r="V656" s="112">
        <v>20454</v>
      </c>
      <c r="W656" s="156"/>
      <c r="X656" s="157">
        <v>0</v>
      </c>
      <c r="Y656" s="178">
        <v>0.09</v>
      </c>
      <c r="Z656" s="178">
        <v>1.4844444552201755E-3</v>
      </c>
      <c r="AA656" s="155">
        <v>0</v>
      </c>
      <c r="AB656" s="158"/>
      <c r="AC656" s="157">
        <v>0</v>
      </c>
      <c r="AD656" s="157">
        <v>0</v>
      </c>
      <c r="AE656" s="155">
        <v>0</v>
      </c>
      <c r="AF656" s="157">
        <v>0</v>
      </c>
      <c r="AG656" s="155">
        <v>0</v>
      </c>
      <c r="AH656" s="159"/>
    </row>
    <row r="657" spans="1:34" ht="12.6" customHeight="1" x14ac:dyDescent="0.25">
      <c r="A657" s="104">
        <v>487</v>
      </c>
      <c r="B657" s="102">
        <v>487049229</v>
      </c>
      <c r="C657" s="103" t="s">
        <v>536</v>
      </c>
      <c r="D657" s="104">
        <v>49</v>
      </c>
      <c r="E657" s="103" t="s">
        <v>81</v>
      </c>
      <c r="F657" s="104">
        <v>229</v>
      </c>
      <c r="G657" s="103" t="s">
        <v>261</v>
      </c>
      <c r="H657" s="179">
        <v>2</v>
      </c>
      <c r="I657" s="152"/>
      <c r="J657" s="153">
        <v>11726.721266519022</v>
      </c>
      <c r="K657" s="153">
        <v>1916</v>
      </c>
      <c r="L657" s="153">
        <v>0</v>
      </c>
      <c r="M657" s="153">
        <v>937.65</v>
      </c>
      <c r="N657" s="153">
        <v>14580.371266519021</v>
      </c>
      <c r="O657" s="152"/>
      <c r="P657" s="157">
        <v>2</v>
      </c>
      <c r="Q657" s="157">
        <v>0</v>
      </c>
      <c r="R657" s="155">
        <v>27286</v>
      </c>
      <c r="S657" s="155">
        <v>0</v>
      </c>
      <c r="T657" s="155">
        <v>0</v>
      </c>
      <c r="U657" s="155">
        <v>1876</v>
      </c>
      <c r="V657" s="112">
        <v>29162</v>
      </c>
      <c r="W657" s="156"/>
      <c r="X657" s="157">
        <v>0</v>
      </c>
      <c r="Y657" s="178">
        <v>0.09</v>
      </c>
      <c r="Z657" s="178">
        <v>9.9476018153705648E-3</v>
      </c>
      <c r="AA657" s="155">
        <v>0</v>
      </c>
      <c r="AB657" s="158"/>
      <c r="AC657" s="157">
        <v>0</v>
      </c>
      <c r="AD657" s="157">
        <v>0</v>
      </c>
      <c r="AE657" s="155">
        <v>0</v>
      </c>
      <c r="AF657" s="157">
        <v>0</v>
      </c>
      <c r="AG657" s="155">
        <v>0</v>
      </c>
      <c r="AH657" s="159"/>
    </row>
    <row r="658" spans="1:34" ht="12.6" customHeight="1" x14ac:dyDescent="0.25">
      <c r="A658" s="104">
        <v>487</v>
      </c>
      <c r="B658" s="102">
        <v>487049243</v>
      </c>
      <c r="C658" s="103" t="s">
        <v>536</v>
      </c>
      <c r="D658" s="104">
        <v>49</v>
      </c>
      <c r="E658" s="103" t="s">
        <v>81</v>
      </c>
      <c r="F658" s="104">
        <v>243</v>
      </c>
      <c r="G658" s="103" t="s">
        <v>275</v>
      </c>
      <c r="H658" s="179">
        <v>1</v>
      </c>
      <c r="I658" s="152"/>
      <c r="J658" s="153">
        <v>16425</v>
      </c>
      <c r="K658" s="153">
        <v>3400</v>
      </c>
      <c r="L658" s="153">
        <v>0</v>
      </c>
      <c r="M658" s="153">
        <v>937.65</v>
      </c>
      <c r="N658" s="153">
        <v>20762.650000000001</v>
      </c>
      <c r="O658" s="152"/>
      <c r="P658" s="157">
        <v>1</v>
      </c>
      <c r="Q658" s="157">
        <v>0</v>
      </c>
      <c r="R658" s="155">
        <v>19825</v>
      </c>
      <c r="S658" s="155">
        <v>0</v>
      </c>
      <c r="T658" s="155">
        <v>0</v>
      </c>
      <c r="U658" s="155">
        <v>938</v>
      </c>
      <c r="V658" s="112">
        <v>20763</v>
      </c>
      <c r="W658" s="156"/>
      <c r="X658" s="157">
        <v>0</v>
      </c>
      <c r="Y658" s="178">
        <v>0.09</v>
      </c>
      <c r="Z658" s="178">
        <v>5.107358279857626E-3</v>
      </c>
      <c r="AA658" s="155">
        <v>0</v>
      </c>
      <c r="AB658" s="158"/>
      <c r="AC658" s="157">
        <v>0</v>
      </c>
      <c r="AD658" s="157">
        <v>0</v>
      </c>
      <c r="AE658" s="155">
        <v>0</v>
      </c>
      <c r="AF658" s="157">
        <v>0</v>
      </c>
      <c r="AG658" s="155">
        <v>0</v>
      </c>
      <c r="AH658" s="159"/>
    </row>
    <row r="659" spans="1:34" ht="12.6" customHeight="1" x14ac:dyDescent="0.25">
      <c r="A659" s="104">
        <v>487</v>
      </c>
      <c r="B659" s="102">
        <v>487049244</v>
      </c>
      <c r="C659" s="103" t="s">
        <v>536</v>
      </c>
      <c r="D659" s="104">
        <v>49</v>
      </c>
      <c r="E659" s="103" t="s">
        <v>81</v>
      </c>
      <c r="F659" s="104">
        <v>244</v>
      </c>
      <c r="G659" s="103" t="s">
        <v>276</v>
      </c>
      <c r="H659" s="179">
        <v>11</v>
      </c>
      <c r="I659" s="152"/>
      <c r="J659" s="153">
        <v>12088</v>
      </c>
      <c r="K659" s="153">
        <v>4371</v>
      </c>
      <c r="L659" s="153">
        <v>0</v>
      </c>
      <c r="M659" s="153">
        <v>937.65</v>
      </c>
      <c r="N659" s="153">
        <v>17396.650000000001</v>
      </c>
      <c r="O659" s="152"/>
      <c r="P659" s="157">
        <v>11</v>
      </c>
      <c r="Q659" s="157">
        <v>0</v>
      </c>
      <c r="R659" s="155">
        <v>181049</v>
      </c>
      <c r="S659" s="155">
        <v>0</v>
      </c>
      <c r="T659" s="155">
        <v>0</v>
      </c>
      <c r="U659" s="155">
        <v>10315</v>
      </c>
      <c r="V659" s="112">
        <v>191364</v>
      </c>
      <c r="W659" s="156"/>
      <c r="X659" s="157">
        <v>0</v>
      </c>
      <c r="Y659" s="178">
        <v>0.09</v>
      </c>
      <c r="Z659" s="178">
        <v>0.119598061583465</v>
      </c>
      <c r="AA659" s="155">
        <v>0</v>
      </c>
      <c r="AB659" s="158"/>
      <c r="AC659" s="157">
        <v>3</v>
      </c>
      <c r="AD659" s="157">
        <v>2.0097741217614451</v>
      </c>
      <c r="AE659" s="155">
        <v>34962</v>
      </c>
      <c r="AF659" s="157">
        <v>0</v>
      </c>
      <c r="AG659" s="155">
        <v>0</v>
      </c>
      <c r="AH659" s="159"/>
    </row>
    <row r="660" spans="1:34" ht="12.6" customHeight="1" x14ac:dyDescent="0.25">
      <c r="A660" s="104">
        <v>487</v>
      </c>
      <c r="B660" s="102">
        <v>487049246</v>
      </c>
      <c r="C660" s="103" t="s">
        <v>536</v>
      </c>
      <c r="D660" s="104">
        <v>49</v>
      </c>
      <c r="E660" s="103" t="s">
        <v>81</v>
      </c>
      <c r="F660" s="104">
        <v>246</v>
      </c>
      <c r="G660" s="103" t="s">
        <v>278</v>
      </c>
      <c r="H660" s="179">
        <v>1</v>
      </c>
      <c r="I660" s="152"/>
      <c r="J660" s="153">
        <v>14496</v>
      </c>
      <c r="K660" s="153">
        <v>5022</v>
      </c>
      <c r="L660" s="153">
        <v>0</v>
      </c>
      <c r="M660" s="153">
        <v>937.65</v>
      </c>
      <c r="N660" s="153">
        <v>20455.650000000001</v>
      </c>
      <c r="O660" s="152"/>
      <c r="P660" s="157">
        <v>1</v>
      </c>
      <c r="Q660" s="157">
        <v>0</v>
      </c>
      <c r="R660" s="155">
        <v>19518</v>
      </c>
      <c r="S660" s="155">
        <v>0</v>
      </c>
      <c r="T660" s="155">
        <v>0</v>
      </c>
      <c r="U660" s="155">
        <v>938</v>
      </c>
      <c r="V660" s="112">
        <v>20456</v>
      </c>
      <c r="W660" s="156"/>
      <c r="X660" s="157">
        <v>0</v>
      </c>
      <c r="Y660" s="178">
        <v>0.09</v>
      </c>
      <c r="Z660" s="178">
        <v>3.3220489417977038E-4</v>
      </c>
      <c r="AA660" s="155">
        <v>0</v>
      </c>
      <c r="AB660" s="158"/>
      <c r="AC660" s="157">
        <v>0</v>
      </c>
      <c r="AD660" s="157">
        <v>0</v>
      </c>
      <c r="AE660" s="155">
        <v>0</v>
      </c>
      <c r="AF660" s="157">
        <v>0</v>
      </c>
      <c r="AG660" s="155">
        <v>0</v>
      </c>
      <c r="AH660" s="159"/>
    </row>
    <row r="661" spans="1:34" ht="12.6" customHeight="1" x14ac:dyDescent="0.25">
      <c r="A661" s="104">
        <v>487</v>
      </c>
      <c r="B661" s="102">
        <v>487049248</v>
      </c>
      <c r="C661" s="103" t="s">
        <v>536</v>
      </c>
      <c r="D661" s="104">
        <v>49</v>
      </c>
      <c r="E661" s="103" t="s">
        <v>81</v>
      </c>
      <c r="F661" s="104">
        <v>248</v>
      </c>
      <c r="G661" s="103" t="s">
        <v>280</v>
      </c>
      <c r="H661" s="179">
        <v>9</v>
      </c>
      <c r="I661" s="152"/>
      <c r="J661" s="153">
        <v>12869</v>
      </c>
      <c r="K661" s="153">
        <v>740</v>
      </c>
      <c r="L661" s="153">
        <v>0</v>
      </c>
      <c r="M661" s="153">
        <v>937.65</v>
      </c>
      <c r="N661" s="153">
        <v>14546.65</v>
      </c>
      <c r="O661" s="152"/>
      <c r="P661" s="157">
        <v>9</v>
      </c>
      <c r="Q661" s="157">
        <v>0</v>
      </c>
      <c r="R661" s="155">
        <v>122481</v>
      </c>
      <c r="S661" s="155">
        <v>0</v>
      </c>
      <c r="T661" s="155">
        <v>0</v>
      </c>
      <c r="U661" s="155">
        <v>8442</v>
      </c>
      <c r="V661" s="112">
        <v>130923</v>
      </c>
      <c r="W661" s="156"/>
      <c r="X661" s="157">
        <v>0</v>
      </c>
      <c r="Y661" s="178">
        <v>0.09</v>
      </c>
      <c r="Z661" s="178">
        <v>5.0565041450819942E-2</v>
      </c>
      <c r="AA661" s="155">
        <v>0</v>
      </c>
      <c r="AB661" s="158"/>
      <c r="AC661" s="157">
        <v>0</v>
      </c>
      <c r="AD661" s="157">
        <v>0</v>
      </c>
      <c r="AE661" s="155">
        <v>0</v>
      </c>
      <c r="AF661" s="157">
        <v>0</v>
      </c>
      <c r="AG661" s="155">
        <v>0</v>
      </c>
      <c r="AH661" s="159"/>
    </row>
    <row r="662" spans="1:34" ht="12.6" customHeight="1" x14ac:dyDescent="0.25">
      <c r="A662" s="104">
        <v>487</v>
      </c>
      <c r="B662" s="102">
        <v>487049262</v>
      </c>
      <c r="C662" s="103" t="s">
        <v>536</v>
      </c>
      <c r="D662" s="104">
        <v>49</v>
      </c>
      <c r="E662" s="103" t="s">
        <v>81</v>
      </c>
      <c r="F662" s="104">
        <v>262</v>
      </c>
      <c r="G662" s="103" t="s">
        <v>294</v>
      </c>
      <c r="H662" s="179">
        <v>9</v>
      </c>
      <c r="I662" s="152"/>
      <c r="J662" s="153">
        <v>12960</v>
      </c>
      <c r="K662" s="153">
        <v>4814</v>
      </c>
      <c r="L662" s="153">
        <v>0</v>
      </c>
      <c r="M662" s="153">
        <v>937.65</v>
      </c>
      <c r="N662" s="153">
        <v>18711.650000000001</v>
      </c>
      <c r="O662" s="152"/>
      <c r="P662" s="157">
        <v>9</v>
      </c>
      <c r="Q662" s="157">
        <v>0</v>
      </c>
      <c r="R662" s="155">
        <v>159966</v>
      </c>
      <c r="S662" s="155">
        <v>0</v>
      </c>
      <c r="T662" s="155">
        <v>0</v>
      </c>
      <c r="U662" s="155">
        <v>8442</v>
      </c>
      <c r="V662" s="112">
        <v>168408</v>
      </c>
      <c r="W662" s="156"/>
      <c r="X662" s="157">
        <v>0</v>
      </c>
      <c r="Y662" s="178">
        <v>0.09</v>
      </c>
      <c r="Z662" s="178">
        <v>7.2023226007255373E-2</v>
      </c>
      <c r="AA662" s="155">
        <v>0</v>
      </c>
      <c r="AB662" s="158"/>
      <c r="AC662" s="157">
        <v>2</v>
      </c>
      <c r="AD662" s="157">
        <v>0</v>
      </c>
      <c r="AE662" s="155">
        <v>0</v>
      </c>
      <c r="AF662" s="157">
        <v>0</v>
      </c>
      <c r="AG662" s="155">
        <v>0</v>
      </c>
      <c r="AH662" s="159"/>
    </row>
    <row r="663" spans="1:34" ht="12.6" customHeight="1" x14ac:dyDescent="0.25">
      <c r="A663" s="104">
        <v>487</v>
      </c>
      <c r="B663" s="102">
        <v>487049274</v>
      </c>
      <c r="C663" s="103" t="s">
        <v>536</v>
      </c>
      <c r="D663" s="104">
        <v>49</v>
      </c>
      <c r="E663" s="103" t="s">
        <v>81</v>
      </c>
      <c r="F663" s="104">
        <v>274</v>
      </c>
      <c r="G663" s="103" t="s">
        <v>306</v>
      </c>
      <c r="H663" s="179">
        <v>151</v>
      </c>
      <c r="I663" s="152"/>
      <c r="J663" s="153">
        <v>13202</v>
      </c>
      <c r="K663" s="153">
        <v>6105</v>
      </c>
      <c r="L663" s="153">
        <v>0</v>
      </c>
      <c r="M663" s="153">
        <v>937.65</v>
      </c>
      <c r="N663" s="153">
        <v>20244.650000000001</v>
      </c>
      <c r="O663" s="152"/>
      <c r="P663" s="157">
        <v>151</v>
      </c>
      <c r="Q663" s="157">
        <v>0</v>
      </c>
      <c r="R663" s="155">
        <v>2915357</v>
      </c>
      <c r="S663" s="155">
        <v>0</v>
      </c>
      <c r="T663" s="155">
        <v>0</v>
      </c>
      <c r="U663" s="155">
        <v>141638</v>
      </c>
      <c r="V663" s="112">
        <v>3056995</v>
      </c>
      <c r="W663" s="156"/>
      <c r="X663" s="157">
        <v>0</v>
      </c>
      <c r="Y663" s="178">
        <v>0.09</v>
      </c>
      <c r="Z663" s="178">
        <v>7.2067021277626361E-2</v>
      </c>
      <c r="AA663" s="155">
        <v>0</v>
      </c>
      <c r="AB663" s="158"/>
      <c r="AC663" s="157">
        <v>0</v>
      </c>
      <c r="AD663" s="157">
        <v>0</v>
      </c>
      <c r="AE663" s="155">
        <v>0</v>
      </c>
      <c r="AF663" s="157">
        <v>0</v>
      </c>
      <c r="AG663" s="155">
        <v>0</v>
      </c>
      <c r="AH663" s="159"/>
    </row>
    <row r="664" spans="1:34" ht="12.6" customHeight="1" x14ac:dyDescent="0.25">
      <c r="A664" s="104">
        <v>487</v>
      </c>
      <c r="B664" s="102">
        <v>487049285</v>
      </c>
      <c r="C664" s="103" t="s">
        <v>536</v>
      </c>
      <c r="D664" s="104">
        <v>49</v>
      </c>
      <c r="E664" s="103" t="s">
        <v>81</v>
      </c>
      <c r="F664" s="104">
        <v>285</v>
      </c>
      <c r="G664" s="103" t="s">
        <v>317</v>
      </c>
      <c r="H664" s="179">
        <v>1</v>
      </c>
      <c r="I664" s="152"/>
      <c r="J664" s="153">
        <v>11688.430466808875</v>
      </c>
      <c r="K664" s="153">
        <v>3315</v>
      </c>
      <c r="L664" s="153">
        <v>0</v>
      </c>
      <c r="M664" s="153">
        <v>937.65</v>
      </c>
      <c r="N664" s="153">
        <v>15941.080466808875</v>
      </c>
      <c r="O664" s="152"/>
      <c r="P664" s="157">
        <v>1</v>
      </c>
      <c r="Q664" s="157">
        <v>0</v>
      </c>
      <c r="R664" s="155">
        <v>15003</v>
      </c>
      <c r="S664" s="155">
        <v>0</v>
      </c>
      <c r="T664" s="155">
        <v>0</v>
      </c>
      <c r="U664" s="155">
        <v>938</v>
      </c>
      <c r="V664" s="112">
        <v>15941</v>
      </c>
      <c r="W664" s="156"/>
      <c r="X664" s="157">
        <v>0</v>
      </c>
      <c r="Y664" s="178">
        <v>0.09</v>
      </c>
      <c r="Z664" s="178">
        <v>3.7068416528484464E-2</v>
      </c>
      <c r="AA664" s="155">
        <v>0</v>
      </c>
      <c r="AB664" s="158"/>
      <c r="AC664" s="157">
        <v>0</v>
      </c>
      <c r="AD664" s="157">
        <v>0</v>
      </c>
      <c r="AE664" s="155">
        <v>0</v>
      </c>
      <c r="AF664" s="157">
        <v>0</v>
      </c>
      <c r="AG664" s="155">
        <v>0</v>
      </c>
      <c r="AH664" s="159"/>
    </row>
    <row r="665" spans="1:34" ht="12.6" customHeight="1" x14ac:dyDescent="0.25">
      <c r="A665" s="104">
        <v>487</v>
      </c>
      <c r="B665" s="102">
        <v>487049308</v>
      </c>
      <c r="C665" s="103" t="s">
        <v>536</v>
      </c>
      <c r="D665" s="104">
        <v>49</v>
      </c>
      <c r="E665" s="103" t="s">
        <v>81</v>
      </c>
      <c r="F665" s="104">
        <v>308</v>
      </c>
      <c r="G665" s="103" t="s">
        <v>340</v>
      </c>
      <c r="H665" s="179">
        <v>3</v>
      </c>
      <c r="I665" s="152"/>
      <c r="J665" s="153">
        <v>13442</v>
      </c>
      <c r="K665" s="153">
        <v>6705</v>
      </c>
      <c r="L665" s="153">
        <v>0</v>
      </c>
      <c r="M665" s="153">
        <v>937.65</v>
      </c>
      <c r="N665" s="153">
        <v>21084.65</v>
      </c>
      <c r="O665" s="152"/>
      <c r="P665" s="157">
        <v>3</v>
      </c>
      <c r="Q665" s="157">
        <v>0</v>
      </c>
      <c r="R665" s="155">
        <v>60441</v>
      </c>
      <c r="S665" s="155">
        <v>0</v>
      </c>
      <c r="T665" s="155">
        <v>0</v>
      </c>
      <c r="U665" s="155">
        <v>2814</v>
      </c>
      <c r="V665" s="112">
        <v>63255</v>
      </c>
      <c r="W665" s="156"/>
      <c r="X665" s="157">
        <v>0</v>
      </c>
      <c r="Y665" s="178">
        <v>0.09</v>
      </c>
      <c r="Z665" s="178">
        <v>2.6285383140546735E-3</v>
      </c>
      <c r="AA665" s="155">
        <v>0</v>
      </c>
      <c r="AB665" s="158"/>
      <c r="AC665" s="157">
        <v>0</v>
      </c>
      <c r="AD665" s="157">
        <v>0</v>
      </c>
      <c r="AE665" s="155">
        <v>0</v>
      </c>
      <c r="AF665" s="157">
        <v>0</v>
      </c>
      <c r="AG665" s="155">
        <v>0</v>
      </c>
      <c r="AH665" s="159"/>
    </row>
    <row r="666" spans="1:34" ht="12.6" customHeight="1" x14ac:dyDescent="0.25">
      <c r="A666" s="104">
        <v>487</v>
      </c>
      <c r="B666" s="102">
        <v>487049314</v>
      </c>
      <c r="C666" s="103" t="s">
        <v>536</v>
      </c>
      <c r="D666" s="104">
        <v>49</v>
      </c>
      <c r="E666" s="103" t="s">
        <v>81</v>
      </c>
      <c r="F666" s="104">
        <v>314</v>
      </c>
      <c r="G666" s="103" t="s">
        <v>346</v>
      </c>
      <c r="H666" s="179">
        <v>3</v>
      </c>
      <c r="I666" s="152"/>
      <c r="J666" s="153">
        <v>10460</v>
      </c>
      <c r="K666" s="153">
        <v>8385</v>
      </c>
      <c r="L666" s="153">
        <v>0</v>
      </c>
      <c r="M666" s="153">
        <v>937.65</v>
      </c>
      <c r="N666" s="153">
        <v>19782.650000000001</v>
      </c>
      <c r="O666" s="152"/>
      <c r="P666" s="157">
        <v>3</v>
      </c>
      <c r="Q666" s="157">
        <v>0</v>
      </c>
      <c r="R666" s="155">
        <v>56535</v>
      </c>
      <c r="S666" s="155">
        <v>0</v>
      </c>
      <c r="T666" s="155">
        <v>0</v>
      </c>
      <c r="U666" s="155">
        <v>2814</v>
      </c>
      <c r="V666" s="112">
        <v>59349</v>
      </c>
      <c r="W666" s="156"/>
      <c r="X666" s="157">
        <v>0</v>
      </c>
      <c r="Y666" s="178">
        <v>0.09</v>
      </c>
      <c r="Z666" s="178">
        <v>2.2432869721569913E-3</v>
      </c>
      <c r="AA666" s="155">
        <v>0</v>
      </c>
      <c r="AB666" s="158"/>
      <c r="AC666" s="157">
        <v>0</v>
      </c>
      <c r="AD666" s="157">
        <v>0</v>
      </c>
      <c r="AE666" s="155">
        <v>0</v>
      </c>
      <c r="AF666" s="157">
        <v>0</v>
      </c>
      <c r="AG666" s="155">
        <v>0</v>
      </c>
      <c r="AH666" s="159"/>
    </row>
    <row r="667" spans="1:34" ht="12.6" customHeight="1" x14ac:dyDescent="0.25">
      <c r="A667" s="104">
        <v>487</v>
      </c>
      <c r="B667" s="102">
        <v>487049347</v>
      </c>
      <c r="C667" s="103" t="s">
        <v>536</v>
      </c>
      <c r="D667" s="104">
        <v>49</v>
      </c>
      <c r="E667" s="103" t="s">
        <v>81</v>
      </c>
      <c r="F667" s="104">
        <v>347</v>
      </c>
      <c r="G667" s="103" t="s">
        <v>379</v>
      </c>
      <c r="H667" s="179">
        <v>5</v>
      </c>
      <c r="I667" s="152"/>
      <c r="J667" s="153">
        <v>13472</v>
      </c>
      <c r="K667" s="153">
        <v>6028</v>
      </c>
      <c r="L667" s="153">
        <v>0</v>
      </c>
      <c r="M667" s="153">
        <v>937.65</v>
      </c>
      <c r="N667" s="153">
        <v>20437.650000000001</v>
      </c>
      <c r="O667" s="152"/>
      <c r="P667" s="157">
        <v>5</v>
      </c>
      <c r="Q667" s="157">
        <v>0</v>
      </c>
      <c r="R667" s="155">
        <v>97500</v>
      </c>
      <c r="S667" s="155">
        <v>0</v>
      </c>
      <c r="T667" s="155">
        <v>0</v>
      </c>
      <c r="U667" s="155">
        <v>4690</v>
      </c>
      <c r="V667" s="112">
        <v>102190</v>
      </c>
      <c r="W667" s="156"/>
      <c r="X667" s="157">
        <v>0</v>
      </c>
      <c r="Y667" s="178">
        <v>0.09</v>
      </c>
      <c r="Z667" s="178">
        <v>6.79811259964764E-3</v>
      </c>
      <c r="AA667" s="155">
        <v>0</v>
      </c>
      <c r="AB667" s="158"/>
      <c r="AC667" s="157">
        <v>0</v>
      </c>
      <c r="AD667" s="157">
        <v>0</v>
      </c>
      <c r="AE667" s="155">
        <v>0</v>
      </c>
      <c r="AF667" s="157">
        <v>0</v>
      </c>
      <c r="AG667" s="155">
        <v>0</v>
      </c>
      <c r="AH667" s="159"/>
    </row>
    <row r="668" spans="1:34" ht="12.6" customHeight="1" x14ac:dyDescent="0.25">
      <c r="A668" s="104">
        <v>487</v>
      </c>
      <c r="B668" s="102">
        <v>487274010</v>
      </c>
      <c r="C668" s="103" t="s">
        <v>536</v>
      </c>
      <c r="D668" s="104">
        <v>274</v>
      </c>
      <c r="E668" s="103" t="s">
        <v>306</v>
      </c>
      <c r="F668" s="104">
        <v>10</v>
      </c>
      <c r="G668" s="103" t="s">
        <v>42</v>
      </c>
      <c r="H668" s="179">
        <v>8</v>
      </c>
      <c r="I668" s="152"/>
      <c r="J668" s="153">
        <v>9374</v>
      </c>
      <c r="K668" s="153">
        <v>3044</v>
      </c>
      <c r="L668" s="153">
        <v>0</v>
      </c>
      <c r="M668" s="153">
        <v>937.65</v>
      </c>
      <c r="N668" s="153">
        <v>13355.65</v>
      </c>
      <c r="O668" s="152"/>
      <c r="P668" s="157">
        <v>8</v>
      </c>
      <c r="Q668" s="157">
        <v>0</v>
      </c>
      <c r="R668" s="155">
        <v>99344</v>
      </c>
      <c r="S668" s="155">
        <v>0</v>
      </c>
      <c r="T668" s="155">
        <v>0</v>
      </c>
      <c r="U668" s="155">
        <v>7504</v>
      </c>
      <c r="V668" s="112">
        <v>106848</v>
      </c>
      <c r="W668" s="156"/>
      <c r="X668" s="157">
        <v>0</v>
      </c>
      <c r="Y668" s="178">
        <v>0.09</v>
      </c>
      <c r="Z668" s="178">
        <v>1.7964035975927633E-3</v>
      </c>
      <c r="AA668" s="155">
        <v>0</v>
      </c>
      <c r="AB668" s="158"/>
      <c r="AC668" s="157">
        <v>0</v>
      </c>
      <c r="AD668" s="157">
        <v>0</v>
      </c>
      <c r="AE668" s="155">
        <v>0</v>
      </c>
      <c r="AF668" s="157">
        <v>0</v>
      </c>
      <c r="AG668" s="155">
        <v>0</v>
      </c>
      <c r="AH668" s="159"/>
    </row>
    <row r="669" spans="1:34" ht="12.6" customHeight="1" x14ac:dyDescent="0.25">
      <c r="A669" s="104">
        <v>487</v>
      </c>
      <c r="B669" s="102">
        <v>487274031</v>
      </c>
      <c r="C669" s="103" t="s">
        <v>536</v>
      </c>
      <c r="D669" s="104">
        <v>274</v>
      </c>
      <c r="E669" s="103" t="s">
        <v>306</v>
      </c>
      <c r="F669" s="104">
        <v>31</v>
      </c>
      <c r="G669" s="103" t="s">
        <v>63</v>
      </c>
      <c r="H669" s="179">
        <v>3</v>
      </c>
      <c r="I669" s="152"/>
      <c r="J669" s="153">
        <v>9055</v>
      </c>
      <c r="K669" s="153">
        <v>4260</v>
      </c>
      <c r="L669" s="153">
        <v>0</v>
      </c>
      <c r="M669" s="153">
        <v>937.65</v>
      </c>
      <c r="N669" s="153">
        <v>14252.65</v>
      </c>
      <c r="O669" s="152"/>
      <c r="P669" s="157">
        <v>3</v>
      </c>
      <c r="Q669" s="157">
        <v>0</v>
      </c>
      <c r="R669" s="155">
        <v>39945</v>
      </c>
      <c r="S669" s="155">
        <v>0</v>
      </c>
      <c r="T669" s="155">
        <v>0</v>
      </c>
      <c r="U669" s="155">
        <v>2814</v>
      </c>
      <c r="V669" s="112">
        <v>42759</v>
      </c>
      <c r="W669" s="156"/>
      <c r="X669" s="157">
        <v>0</v>
      </c>
      <c r="Y669" s="178">
        <v>0.09</v>
      </c>
      <c r="Z669" s="178">
        <v>2.276308224576884E-2</v>
      </c>
      <c r="AA669" s="155">
        <v>0</v>
      </c>
      <c r="AB669" s="158"/>
      <c r="AC669" s="157">
        <v>0</v>
      </c>
      <c r="AD669" s="157">
        <v>0</v>
      </c>
      <c r="AE669" s="155">
        <v>0</v>
      </c>
      <c r="AF669" s="157">
        <v>0</v>
      </c>
      <c r="AG669" s="155">
        <v>0</v>
      </c>
      <c r="AH669" s="159"/>
    </row>
    <row r="670" spans="1:34" ht="12.6" customHeight="1" x14ac:dyDescent="0.25">
      <c r="A670" s="104">
        <v>487</v>
      </c>
      <c r="B670" s="102">
        <v>487274035</v>
      </c>
      <c r="C670" s="103" t="s">
        <v>536</v>
      </c>
      <c r="D670" s="104">
        <v>274</v>
      </c>
      <c r="E670" s="103" t="s">
        <v>306</v>
      </c>
      <c r="F670" s="104">
        <v>35</v>
      </c>
      <c r="G670" s="103" t="s">
        <v>67</v>
      </c>
      <c r="H670" s="179">
        <v>30</v>
      </c>
      <c r="I670" s="152"/>
      <c r="J670" s="153">
        <v>12472</v>
      </c>
      <c r="K670" s="153">
        <v>4273</v>
      </c>
      <c r="L670" s="153">
        <v>0</v>
      </c>
      <c r="M670" s="153">
        <v>937.65</v>
      </c>
      <c r="N670" s="153">
        <v>17682.650000000001</v>
      </c>
      <c r="O670" s="152"/>
      <c r="P670" s="157">
        <v>30</v>
      </c>
      <c r="Q670" s="157">
        <v>0</v>
      </c>
      <c r="R670" s="155">
        <v>502350</v>
      </c>
      <c r="S670" s="155">
        <v>0</v>
      </c>
      <c r="T670" s="155">
        <v>0</v>
      </c>
      <c r="U670" s="155">
        <v>28140</v>
      </c>
      <c r="V670" s="112">
        <v>530490</v>
      </c>
      <c r="W670" s="156"/>
      <c r="X670" s="157">
        <v>0</v>
      </c>
      <c r="Y670" s="178">
        <v>0.09</v>
      </c>
      <c r="Z670" s="178">
        <v>0.15535199624359353</v>
      </c>
      <c r="AA670" s="155">
        <v>0</v>
      </c>
      <c r="AB670" s="158"/>
      <c r="AC670" s="157">
        <v>0</v>
      </c>
      <c r="AD670" s="157">
        <v>0</v>
      </c>
      <c r="AE670" s="155">
        <v>0</v>
      </c>
      <c r="AF670" s="157">
        <v>0</v>
      </c>
      <c r="AG670" s="155">
        <v>0</v>
      </c>
      <c r="AH670" s="159"/>
    </row>
    <row r="671" spans="1:34" ht="12.6" customHeight="1" x14ac:dyDescent="0.25">
      <c r="A671" s="104">
        <v>487</v>
      </c>
      <c r="B671" s="102">
        <v>487274048</v>
      </c>
      <c r="C671" s="103" t="s">
        <v>536</v>
      </c>
      <c r="D671" s="104">
        <v>274</v>
      </c>
      <c r="E671" s="103" t="s">
        <v>306</v>
      </c>
      <c r="F671" s="104">
        <v>48</v>
      </c>
      <c r="G671" s="103" t="s">
        <v>80</v>
      </c>
      <c r="H671" s="179">
        <v>1</v>
      </c>
      <c r="I671" s="152"/>
      <c r="J671" s="153">
        <v>9207</v>
      </c>
      <c r="K671" s="153">
        <v>7401</v>
      </c>
      <c r="L671" s="153">
        <v>0</v>
      </c>
      <c r="M671" s="153">
        <v>937.65</v>
      </c>
      <c r="N671" s="153">
        <v>17545.650000000001</v>
      </c>
      <c r="O671" s="152"/>
      <c r="P671" s="157">
        <v>1</v>
      </c>
      <c r="Q671" s="157">
        <v>0</v>
      </c>
      <c r="R671" s="155">
        <v>16608</v>
      </c>
      <c r="S671" s="155">
        <v>0</v>
      </c>
      <c r="T671" s="155">
        <v>0</v>
      </c>
      <c r="U671" s="155">
        <v>938</v>
      </c>
      <c r="V671" s="112">
        <v>17546</v>
      </c>
      <c r="W671" s="156"/>
      <c r="X671" s="157">
        <v>0</v>
      </c>
      <c r="Y671" s="178">
        <v>0.09</v>
      </c>
      <c r="Z671" s="178">
        <v>1.88496864605146E-3</v>
      </c>
      <c r="AA671" s="155">
        <v>0</v>
      </c>
      <c r="AB671" s="158"/>
      <c r="AC671" s="157">
        <v>0</v>
      </c>
      <c r="AD671" s="157">
        <v>0</v>
      </c>
      <c r="AE671" s="155">
        <v>0</v>
      </c>
      <c r="AF671" s="157">
        <v>0</v>
      </c>
      <c r="AG671" s="155">
        <v>0</v>
      </c>
      <c r="AH671" s="159"/>
    </row>
    <row r="672" spans="1:34" ht="12.6" customHeight="1" x14ac:dyDescent="0.25">
      <c r="A672" s="104">
        <v>487</v>
      </c>
      <c r="B672" s="102">
        <v>487274049</v>
      </c>
      <c r="C672" s="103" t="s">
        <v>536</v>
      </c>
      <c r="D672" s="104">
        <v>274</v>
      </c>
      <c r="E672" s="103" t="s">
        <v>306</v>
      </c>
      <c r="F672" s="104">
        <v>49</v>
      </c>
      <c r="G672" s="103" t="s">
        <v>81</v>
      </c>
      <c r="H672" s="179">
        <v>77</v>
      </c>
      <c r="I672" s="152"/>
      <c r="J672" s="153">
        <v>12497</v>
      </c>
      <c r="K672" s="153">
        <v>14890</v>
      </c>
      <c r="L672" s="153">
        <v>0</v>
      </c>
      <c r="M672" s="153">
        <v>937.65</v>
      </c>
      <c r="N672" s="153">
        <v>28324.65</v>
      </c>
      <c r="O672" s="152"/>
      <c r="P672" s="157">
        <v>77</v>
      </c>
      <c r="Q672" s="157">
        <v>0</v>
      </c>
      <c r="R672" s="155">
        <v>2108799</v>
      </c>
      <c r="S672" s="155">
        <v>0</v>
      </c>
      <c r="T672" s="155">
        <v>0</v>
      </c>
      <c r="U672" s="155">
        <v>72226</v>
      </c>
      <c r="V672" s="112">
        <v>2181025</v>
      </c>
      <c r="W672" s="156"/>
      <c r="X672" s="157">
        <v>0</v>
      </c>
      <c r="Y672" s="178">
        <v>0.09</v>
      </c>
      <c r="Z672" s="178">
        <v>7.1351009916066549E-2</v>
      </c>
      <c r="AA672" s="155">
        <v>0</v>
      </c>
      <c r="AB672" s="158"/>
      <c r="AC672" s="157">
        <v>0</v>
      </c>
      <c r="AD672" s="157">
        <v>0</v>
      </c>
      <c r="AE672" s="155">
        <v>0</v>
      </c>
      <c r="AF672" s="157">
        <v>0</v>
      </c>
      <c r="AG672" s="155">
        <v>0</v>
      </c>
      <c r="AH672" s="159"/>
    </row>
    <row r="673" spans="1:34" ht="12.6" customHeight="1" x14ac:dyDescent="0.25">
      <c r="A673" s="104">
        <v>487</v>
      </c>
      <c r="B673" s="102">
        <v>487274057</v>
      </c>
      <c r="C673" s="103" t="s">
        <v>536</v>
      </c>
      <c r="D673" s="104">
        <v>274</v>
      </c>
      <c r="E673" s="103" t="s">
        <v>306</v>
      </c>
      <c r="F673" s="104">
        <v>57</v>
      </c>
      <c r="G673" s="103" t="s">
        <v>89</v>
      </c>
      <c r="H673" s="179">
        <v>19</v>
      </c>
      <c r="I673" s="152"/>
      <c r="J673" s="153">
        <v>12402</v>
      </c>
      <c r="K673" s="153">
        <v>346</v>
      </c>
      <c r="L673" s="153">
        <v>0</v>
      </c>
      <c r="M673" s="153">
        <v>937.65</v>
      </c>
      <c r="N673" s="153">
        <v>13685.65</v>
      </c>
      <c r="O673" s="152"/>
      <c r="P673" s="157">
        <v>19</v>
      </c>
      <c r="Q673" s="157">
        <v>0</v>
      </c>
      <c r="R673" s="155">
        <v>242212</v>
      </c>
      <c r="S673" s="155">
        <v>0</v>
      </c>
      <c r="T673" s="155">
        <v>0</v>
      </c>
      <c r="U673" s="155">
        <v>17822</v>
      </c>
      <c r="V673" s="112">
        <v>260034</v>
      </c>
      <c r="W673" s="156"/>
      <c r="X673" s="157">
        <v>0</v>
      </c>
      <c r="Y673" s="178">
        <v>0.09</v>
      </c>
      <c r="Z673" s="178">
        <v>0.13358419508453406</v>
      </c>
      <c r="AA673" s="155">
        <v>0</v>
      </c>
      <c r="AB673" s="158"/>
      <c r="AC673" s="157">
        <v>0</v>
      </c>
      <c r="AD673" s="157">
        <v>0</v>
      </c>
      <c r="AE673" s="155">
        <v>0</v>
      </c>
      <c r="AF673" s="157">
        <v>0</v>
      </c>
      <c r="AG673" s="155">
        <v>0</v>
      </c>
      <c r="AH673" s="159"/>
    </row>
    <row r="674" spans="1:34" ht="12.6" customHeight="1" x14ac:dyDescent="0.25">
      <c r="A674" s="104">
        <v>487</v>
      </c>
      <c r="B674" s="102">
        <v>487274071</v>
      </c>
      <c r="C674" s="103" t="s">
        <v>536</v>
      </c>
      <c r="D674" s="104">
        <v>274</v>
      </c>
      <c r="E674" s="103" t="s">
        <v>306</v>
      </c>
      <c r="F674" s="104">
        <v>71</v>
      </c>
      <c r="G674" s="103" t="s">
        <v>103</v>
      </c>
      <c r="H674" s="179">
        <v>1</v>
      </c>
      <c r="I674" s="152"/>
      <c r="J674" s="153">
        <v>10467.592438273588</v>
      </c>
      <c r="K674" s="153">
        <v>4896</v>
      </c>
      <c r="L674" s="153">
        <v>0</v>
      </c>
      <c r="M674" s="153">
        <v>937.65</v>
      </c>
      <c r="N674" s="153">
        <v>16301.242438273588</v>
      </c>
      <c r="O674" s="152"/>
      <c r="P674" s="157">
        <v>1</v>
      </c>
      <c r="Q674" s="157">
        <v>0</v>
      </c>
      <c r="R674" s="155">
        <v>15364</v>
      </c>
      <c r="S674" s="155">
        <v>0</v>
      </c>
      <c r="T674" s="155">
        <v>0</v>
      </c>
      <c r="U674" s="155">
        <v>938</v>
      </c>
      <c r="V674" s="112">
        <v>16302</v>
      </c>
      <c r="W674" s="156"/>
      <c r="X674" s="157">
        <v>0</v>
      </c>
      <c r="Y674" s="178">
        <v>0.09</v>
      </c>
      <c r="Z674" s="178">
        <v>2.7636394584059491E-3</v>
      </c>
      <c r="AA674" s="155">
        <v>0</v>
      </c>
      <c r="AB674" s="158"/>
      <c r="AC674" s="157">
        <v>0</v>
      </c>
      <c r="AD674" s="157">
        <v>0</v>
      </c>
      <c r="AE674" s="155">
        <v>0</v>
      </c>
      <c r="AF674" s="157">
        <v>0</v>
      </c>
      <c r="AG674" s="155">
        <v>0</v>
      </c>
      <c r="AH674" s="159"/>
    </row>
    <row r="675" spans="1:34" ht="12.6" customHeight="1" x14ac:dyDescent="0.25">
      <c r="A675" s="104">
        <v>487</v>
      </c>
      <c r="B675" s="102">
        <v>487274093</v>
      </c>
      <c r="C675" s="103" t="s">
        <v>536</v>
      </c>
      <c r="D675" s="104">
        <v>274</v>
      </c>
      <c r="E675" s="103" t="s">
        <v>306</v>
      </c>
      <c r="F675" s="104">
        <v>93</v>
      </c>
      <c r="G675" s="103" t="s">
        <v>125</v>
      </c>
      <c r="H675" s="179">
        <v>37</v>
      </c>
      <c r="I675" s="152"/>
      <c r="J675" s="153">
        <v>12897</v>
      </c>
      <c r="K675" s="153">
        <v>445</v>
      </c>
      <c r="L675" s="153">
        <v>0</v>
      </c>
      <c r="M675" s="153">
        <v>937.65</v>
      </c>
      <c r="N675" s="153">
        <v>14279.65</v>
      </c>
      <c r="O675" s="152"/>
      <c r="P675" s="157">
        <v>37</v>
      </c>
      <c r="Q675" s="157">
        <v>0</v>
      </c>
      <c r="R675" s="155">
        <v>493654</v>
      </c>
      <c r="S675" s="155">
        <v>0</v>
      </c>
      <c r="T675" s="155">
        <v>0</v>
      </c>
      <c r="U675" s="155">
        <v>34706</v>
      </c>
      <c r="V675" s="112">
        <v>528360</v>
      </c>
      <c r="W675" s="156"/>
      <c r="X675" s="157">
        <v>0</v>
      </c>
      <c r="Y675" s="178">
        <v>0.09</v>
      </c>
      <c r="Z675" s="178">
        <v>7.5403840807501968E-2</v>
      </c>
      <c r="AA675" s="155">
        <v>0</v>
      </c>
      <c r="AB675" s="158"/>
      <c r="AC675" s="157">
        <v>20</v>
      </c>
      <c r="AD675" s="157">
        <v>0</v>
      </c>
      <c r="AE675" s="155">
        <v>0</v>
      </c>
      <c r="AF675" s="157">
        <v>0</v>
      </c>
      <c r="AG675" s="155">
        <v>0</v>
      </c>
      <c r="AH675" s="159"/>
    </row>
    <row r="676" spans="1:34" ht="12.6" customHeight="1" x14ac:dyDescent="0.25">
      <c r="A676" s="104">
        <v>487</v>
      </c>
      <c r="B676" s="102">
        <v>487274095</v>
      </c>
      <c r="C676" s="103" t="s">
        <v>536</v>
      </c>
      <c r="D676" s="104">
        <v>274</v>
      </c>
      <c r="E676" s="103" t="s">
        <v>306</v>
      </c>
      <c r="F676" s="104">
        <v>95</v>
      </c>
      <c r="G676" s="103" t="s">
        <v>127</v>
      </c>
      <c r="H676" s="179">
        <v>2</v>
      </c>
      <c r="I676" s="152"/>
      <c r="J676" s="153">
        <v>14104</v>
      </c>
      <c r="K676" s="153">
        <v>0</v>
      </c>
      <c r="L676" s="153">
        <v>0</v>
      </c>
      <c r="M676" s="153">
        <v>937.65</v>
      </c>
      <c r="N676" s="153">
        <v>15041.65</v>
      </c>
      <c r="O676" s="152"/>
      <c r="P676" s="157">
        <v>2</v>
      </c>
      <c r="Q676" s="157">
        <v>0</v>
      </c>
      <c r="R676" s="155">
        <v>28208</v>
      </c>
      <c r="S676" s="155">
        <v>0</v>
      </c>
      <c r="T676" s="155">
        <v>0</v>
      </c>
      <c r="U676" s="155">
        <v>1876</v>
      </c>
      <c r="V676" s="112">
        <v>30084</v>
      </c>
      <c r="W676" s="156"/>
      <c r="X676" s="157">
        <v>0</v>
      </c>
      <c r="Y676" s="178">
        <v>0.09</v>
      </c>
      <c r="Z676" s="178">
        <v>0.13425712454464486</v>
      </c>
      <c r="AA676" s="155">
        <v>0</v>
      </c>
      <c r="AB676" s="158"/>
      <c r="AC676" s="157">
        <v>0</v>
      </c>
      <c r="AD676" s="157">
        <v>0</v>
      </c>
      <c r="AE676" s="155">
        <v>0</v>
      </c>
      <c r="AF676" s="157">
        <v>0</v>
      </c>
      <c r="AG676" s="155">
        <v>0</v>
      </c>
      <c r="AH676" s="159"/>
    </row>
    <row r="677" spans="1:34" ht="12.6" customHeight="1" x14ac:dyDescent="0.25">
      <c r="A677" s="104">
        <v>487</v>
      </c>
      <c r="B677" s="102">
        <v>487274103</v>
      </c>
      <c r="C677" s="103" t="s">
        <v>536</v>
      </c>
      <c r="D677" s="104">
        <v>274</v>
      </c>
      <c r="E677" s="103" t="s">
        <v>306</v>
      </c>
      <c r="F677" s="104">
        <v>103</v>
      </c>
      <c r="G677" s="103" t="s">
        <v>135</v>
      </c>
      <c r="H677" s="179">
        <v>1</v>
      </c>
      <c r="I677" s="152"/>
      <c r="J677" s="153">
        <v>12311.715309719371</v>
      </c>
      <c r="K677" s="153">
        <v>48</v>
      </c>
      <c r="L677" s="153">
        <v>0</v>
      </c>
      <c r="M677" s="153">
        <v>937.65</v>
      </c>
      <c r="N677" s="153">
        <v>13297.365309719371</v>
      </c>
      <c r="O677" s="152"/>
      <c r="P677" s="157">
        <v>1</v>
      </c>
      <c r="Q677" s="157">
        <v>0</v>
      </c>
      <c r="R677" s="155">
        <v>12360</v>
      </c>
      <c r="S677" s="155">
        <v>0</v>
      </c>
      <c r="T677" s="155">
        <v>0</v>
      </c>
      <c r="U677" s="155">
        <v>938</v>
      </c>
      <c r="V677" s="112">
        <v>13298</v>
      </c>
      <c r="W677" s="156"/>
      <c r="X677" s="157">
        <v>0</v>
      </c>
      <c r="Y677" s="178">
        <v>0.09</v>
      </c>
      <c r="Z677" s="178">
        <v>9.8497614015234502E-3</v>
      </c>
      <c r="AA677" s="155">
        <v>0</v>
      </c>
      <c r="AB677" s="158"/>
      <c r="AC677" s="157">
        <v>0</v>
      </c>
      <c r="AD677" s="157">
        <v>0</v>
      </c>
      <c r="AE677" s="155">
        <v>0</v>
      </c>
      <c r="AF677" s="157">
        <v>0</v>
      </c>
      <c r="AG677" s="155">
        <v>0</v>
      </c>
      <c r="AH677" s="159"/>
    </row>
    <row r="678" spans="1:34" ht="12.6" customHeight="1" x14ac:dyDescent="0.25">
      <c r="A678" s="104">
        <v>487</v>
      </c>
      <c r="B678" s="102">
        <v>487274149</v>
      </c>
      <c r="C678" s="103" t="s">
        <v>536</v>
      </c>
      <c r="D678" s="104">
        <v>274</v>
      </c>
      <c r="E678" s="103" t="s">
        <v>306</v>
      </c>
      <c r="F678" s="104">
        <v>149</v>
      </c>
      <c r="G678" s="103" t="s">
        <v>181</v>
      </c>
      <c r="H678" s="179">
        <v>2</v>
      </c>
      <c r="I678" s="152"/>
      <c r="J678" s="153">
        <v>9407</v>
      </c>
      <c r="K678" s="153">
        <v>0</v>
      </c>
      <c r="L678" s="153">
        <v>0</v>
      </c>
      <c r="M678" s="153">
        <v>937.65</v>
      </c>
      <c r="N678" s="153">
        <v>10344.65</v>
      </c>
      <c r="O678" s="152"/>
      <c r="P678" s="157">
        <v>2</v>
      </c>
      <c r="Q678" s="157">
        <v>0</v>
      </c>
      <c r="R678" s="155">
        <v>18814</v>
      </c>
      <c r="S678" s="155">
        <v>0</v>
      </c>
      <c r="T678" s="155">
        <v>0</v>
      </c>
      <c r="U678" s="155">
        <v>1876</v>
      </c>
      <c r="V678" s="112">
        <v>20690</v>
      </c>
      <c r="W678" s="156"/>
      <c r="X678" s="157">
        <v>0</v>
      </c>
      <c r="Y678" s="178">
        <v>0.09</v>
      </c>
      <c r="Z678" s="178">
        <v>0.11713940008623763</v>
      </c>
      <c r="AA678" s="155">
        <v>0</v>
      </c>
      <c r="AB678" s="158"/>
      <c r="AC678" s="157">
        <v>0</v>
      </c>
      <c r="AD678" s="157">
        <v>0</v>
      </c>
      <c r="AE678" s="155">
        <v>0</v>
      </c>
      <c r="AF678" s="157">
        <v>0</v>
      </c>
      <c r="AG678" s="155">
        <v>0</v>
      </c>
      <c r="AH678" s="159"/>
    </row>
    <row r="679" spans="1:34" ht="12.6" customHeight="1" x14ac:dyDescent="0.25">
      <c r="A679" s="104">
        <v>487</v>
      </c>
      <c r="B679" s="102">
        <v>487274163</v>
      </c>
      <c r="C679" s="103" t="s">
        <v>536</v>
      </c>
      <c r="D679" s="104">
        <v>274</v>
      </c>
      <c r="E679" s="103" t="s">
        <v>306</v>
      </c>
      <c r="F679" s="104">
        <v>163</v>
      </c>
      <c r="G679" s="103" t="s">
        <v>195</v>
      </c>
      <c r="H679" s="179">
        <v>13</v>
      </c>
      <c r="I679" s="152"/>
      <c r="J679" s="153">
        <v>11241</v>
      </c>
      <c r="K679" s="153">
        <v>0</v>
      </c>
      <c r="L679" s="153">
        <v>0</v>
      </c>
      <c r="M679" s="153">
        <v>937.65</v>
      </c>
      <c r="N679" s="153">
        <v>12178.65</v>
      </c>
      <c r="O679" s="152"/>
      <c r="P679" s="157">
        <v>13</v>
      </c>
      <c r="Q679" s="157">
        <v>0</v>
      </c>
      <c r="R679" s="155">
        <v>146133</v>
      </c>
      <c r="S679" s="155">
        <v>0</v>
      </c>
      <c r="T679" s="155">
        <v>0</v>
      </c>
      <c r="U679" s="155">
        <v>12194</v>
      </c>
      <c r="V679" s="112">
        <v>158327</v>
      </c>
      <c r="W679" s="156"/>
      <c r="X679" s="157">
        <v>0</v>
      </c>
      <c r="Y679" s="178">
        <v>0.09</v>
      </c>
      <c r="Z679" s="178">
        <v>9.7279927468082797E-2</v>
      </c>
      <c r="AA679" s="155">
        <v>0</v>
      </c>
      <c r="AB679" s="158"/>
      <c r="AC679" s="157">
        <v>8</v>
      </c>
      <c r="AD679" s="157">
        <v>2.7972465789099163</v>
      </c>
      <c r="AE679" s="155">
        <v>34064</v>
      </c>
      <c r="AF679" s="157">
        <v>0</v>
      </c>
      <c r="AG679" s="155">
        <v>0</v>
      </c>
      <c r="AH679" s="159"/>
    </row>
    <row r="680" spans="1:34" ht="12.6" customHeight="1" x14ac:dyDescent="0.25">
      <c r="A680" s="104">
        <v>487</v>
      </c>
      <c r="B680" s="102">
        <v>487274165</v>
      </c>
      <c r="C680" s="103" t="s">
        <v>536</v>
      </c>
      <c r="D680" s="104">
        <v>274</v>
      </c>
      <c r="E680" s="103" t="s">
        <v>306</v>
      </c>
      <c r="F680" s="104">
        <v>165</v>
      </c>
      <c r="G680" s="103" t="s">
        <v>197</v>
      </c>
      <c r="H680" s="179">
        <v>43</v>
      </c>
      <c r="I680" s="152"/>
      <c r="J680" s="153">
        <v>12148</v>
      </c>
      <c r="K680" s="153">
        <v>223</v>
      </c>
      <c r="L680" s="153">
        <v>0</v>
      </c>
      <c r="M680" s="153">
        <v>937.65</v>
      </c>
      <c r="N680" s="153">
        <v>13308.65</v>
      </c>
      <c r="O680" s="152"/>
      <c r="P680" s="157">
        <v>43</v>
      </c>
      <c r="Q680" s="157">
        <v>0</v>
      </c>
      <c r="R680" s="155">
        <v>531953</v>
      </c>
      <c r="S680" s="155">
        <v>0</v>
      </c>
      <c r="T680" s="155">
        <v>0</v>
      </c>
      <c r="U680" s="155">
        <v>40334</v>
      </c>
      <c r="V680" s="112">
        <v>572287</v>
      </c>
      <c r="W680" s="156"/>
      <c r="X680" s="157">
        <v>0</v>
      </c>
      <c r="Y680" s="178">
        <v>0.09</v>
      </c>
      <c r="Z680" s="178">
        <v>0.10085794544540803</v>
      </c>
      <c r="AA680" s="155">
        <v>0</v>
      </c>
      <c r="AB680" s="158"/>
      <c r="AC680" s="157">
        <v>24</v>
      </c>
      <c r="AD680" s="157">
        <v>1.8123788699201273</v>
      </c>
      <c r="AE680" s="155">
        <v>24120</v>
      </c>
      <c r="AF680" s="157">
        <v>0</v>
      </c>
      <c r="AG680" s="155">
        <v>0</v>
      </c>
      <c r="AH680" s="159"/>
    </row>
    <row r="681" spans="1:34" ht="12.6" customHeight="1" x14ac:dyDescent="0.25">
      <c r="A681" s="104">
        <v>487</v>
      </c>
      <c r="B681" s="102">
        <v>487274174</v>
      </c>
      <c r="C681" s="103" t="s">
        <v>536</v>
      </c>
      <c r="D681" s="104">
        <v>274</v>
      </c>
      <c r="E681" s="103" t="s">
        <v>306</v>
      </c>
      <c r="F681" s="104">
        <v>174</v>
      </c>
      <c r="G681" s="103" t="s">
        <v>206</v>
      </c>
      <c r="H681" s="179">
        <v>2</v>
      </c>
      <c r="I681" s="152"/>
      <c r="J681" s="153">
        <v>11210.85316117426</v>
      </c>
      <c r="K681" s="153">
        <v>5810</v>
      </c>
      <c r="L681" s="153">
        <v>0</v>
      </c>
      <c r="M681" s="153">
        <v>937.65</v>
      </c>
      <c r="N681" s="153">
        <v>17958.50316117426</v>
      </c>
      <c r="O681" s="152"/>
      <c r="P681" s="157">
        <v>2</v>
      </c>
      <c r="Q681" s="157">
        <v>0</v>
      </c>
      <c r="R681" s="155">
        <v>34042</v>
      </c>
      <c r="S681" s="155">
        <v>0</v>
      </c>
      <c r="T681" s="155">
        <v>0</v>
      </c>
      <c r="U681" s="155">
        <v>1876</v>
      </c>
      <c r="V681" s="112">
        <v>35918</v>
      </c>
      <c r="W681" s="156"/>
      <c r="X681" s="157">
        <v>0</v>
      </c>
      <c r="Y681" s="178">
        <v>0.09</v>
      </c>
      <c r="Z681" s="178">
        <v>4.1750463613684244E-2</v>
      </c>
      <c r="AA681" s="155">
        <v>0</v>
      </c>
      <c r="AB681" s="158"/>
      <c r="AC681" s="157">
        <v>0</v>
      </c>
      <c r="AD681" s="157">
        <v>0</v>
      </c>
      <c r="AE681" s="155">
        <v>0</v>
      </c>
      <c r="AF681" s="157">
        <v>0</v>
      </c>
      <c r="AG681" s="155">
        <v>0</v>
      </c>
      <c r="AH681" s="159"/>
    </row>
    <row r="682" spans="1:34" ht="12.6" customHeight="1" x14ac:dyDescent="0.25">
      <c r="A682" s="104">
        <v>487</v>
      </c>
      <c r="B682" s="102">
        <v>487274176</v>
      </c>
      <c r="C682" s="103" t="s">
        <v>536</v>
      </c>
      <c r="D682" s="104">
        <v>274</v>
      </c>
      <c r="E682" s="103" t="s">
        <v>306</v>
      </c>
      <c r="F682" s="104">
        <v>176</v>
      </c>
      <c r="G682" s="103" t="s">
        <v>208</v>
      </c>
      <c r="H682" s="179">
        <v>80</v>
      </c>
      <c r="I682" s="152"/>
      <c r="J682" s="153">
        <v>12469</v>
      </c>
      <c r="K682" s="153">
        <v>4312</v>
      </c>
      <c r="L682" s="153">
        <v>0</v>
      </c>
      <c r="M682" s="153">
        <v>937.65</v>
      </c>
      <c r="N682" s="153">
        <v>17718.650000000001</v>
      </c>
      <c r="O682" s="152"/>
      <c r="P682" s="157">
        <v>80</v>
      </c>
      <c r="Q682" s="157">
        <v>0</v>
      </c>
      <c r="R682" s="155">
        <v>1342480</v>
      </c>
      <c r="S682" s="155">
        <v>0</v>
      </c>
      <c r="T682" s="155">
        <v>0</v>
      </c>
      <c r="U682" s="155">
        <v>75040</v>
      </c>
      <c r="V682" s="112">
        <v>1417520</v>
      </c>
      <c r="W682" s="156"/>
      <c r="X682" s="157">
        <v>0</v>
      </c>
      <c r="Y682" s="178">
        <v>0.09</v>
      </c>
      <c r="Z682" s="178">
        <v>8.794296909091473E-2</v>
      </c>
      <c r="AA682" s="155">
        <v>0</v>
      </c>
      <c r="AB682" s="158"/>
      <c r="AC682" s="157">
        <v>4</v>
      </c>
      <c r="AD682" s="157">
        <v>0</v>
      </c>
      <c r="AE682" s="155">
        <v>0</v>
      </c>
      <c r="AF682" s="157">
        <v>0</v>
      </c>
      <c r="AG682" s="155">
        <v>0</v>
      </c>
      <c r="AH682" s="159"/>
    </row>
    <row r="683" spans="1:34" ht="12.6" customHeight="1" x14ac:dyDescent="0.25">
      <c r="A683" s="104">
        <v>487</v>
      </c>
      <c r="B683" s="102">
        <v>487274178</v>
      </c>
      <c r="C683" s="103" t="s">
        <v>536</v>
      </c>
      <c r="D683" s="104">
        <v>274</v>
      </c>
      <c r="E683" s="103" t="s">
        <v>306</v>
      </c>
      <c r="F683" s="104">
        <v>178</v>
      </c>
      <c r="G683" s="103" t="s">
        <v>210</v>
      </c>
      <c r="H683" s="179">
        <v>1</v>
      </c>
      <c r="I683" s="152"/>
      <c r="J683" s="153">
        <v>14152</v>
      </c>
      <c r="K683" s="153">
        <v>1713</v>
      </c>
      <c r="L683" s="153">
        <v>0</v>
      </c>
      <c r="M683" s="153">
        <v>937.65</v>
      </c>
      <c r="N683" s="153">
        <v>16802.650000000001</v>
      </c>
      <c r="O683" s="152"/>
      <c r="P683" s="157">
        <v>1</v>
      </c>
      <c r="Q683" s="157">
        <v>0</v>
      </c>
      <c r="R683" s="155">
        <v>15865</v>
      </c>
      <c r="S683" s="155">
        <v>0</v>
      </c>
      <c r="T683" s="155">
        <v>0</v>
      </c>
      <c r="U683" s="155">
        <v>938</v>
      </c>
      <c r="V683" s="112">
        <v>16803</v>
      </c>
      <c r="W683" s="156"/>
      <c r="X683" s="157">
        <v>0</v>
      </c>
      <c r="Y683" s="178">
        <v>0.09</v>
      </c>
      <c r="Z683" s="178">
        <v>5.997931867429647E-2</v>
      </c>
      <c r="AA683" s="155">
        <v>0</v>
      </c>
      <c r="AB683" s="158"/>
      <c r="AC683" s="157">
        <v>0</v>
      </c>
      <c r="AD683" s="157">
        <v>0</v>
      </c>
      <c r="AE683" s="155">
        <v>0</v>
      </c>
      <c r="AF683" s="157">
        <v>0</v>
      </c>
      <c r="AG683" s="155">
        <v>0</v>
      </c>
      <c r="AH683" s="159"/>
    </row>
    <row r="684" spans="1:34" ht="12.6" customHeight="1" x14ac:dyDescent="0.25">
      <c r="A684" s="104">
        <v>487</v>
      </c>
      <c r="B684" s="102">
        <v>487274181</v>
      </c>
      <c r="C684" s="103" t="s">
        <v>536</v>
      </c>
      <c r="D684" s="104">
        <v>274</v>
      </c>
      <c r="E684" s="103" t="s">
        <v>306</v>
      </c>
      <c r="F684" s="104">
        <v>181</v>
      </c>
      <c r="G684" s="103" t="s">
        <v>213</v>
      </c>
      <c r="H684" s="179">
        <v>3</v>
      </c>
      <c r="I684" s="152"/>
      <c r="J684" s="153">
        <v>12878</v>
      </c>
      <c r="K684" s="153">
        <v>533</v>
      </c>
      <c r="L684" s="153">
        <v>0</v>
      </c>
      <c r="M684" s="153">
        <v>937.65</v>
      </c>
      <c r="N684" s="153">
        <v>14348.65</v>
      </c>
      <c r="O684" s="152"/>
      <c r="P684" s="157">
        <v>3</v>
      </c>
      <c r="Q684" s="157">
        <v>0</v>
      </c>
      <c r="R684" s="155">
        <v>40233</v>
      </c>
      <c r="S684" s="155">
        <v>0</v>
      </c>
      <c r="T684" s="155">
        <v>0</v>
      </c>
      <c r="U684" s="155">
        <v>2814</v>
      </c>
      <c r="V684" s="112">
        <v>43047</v>
      </c>
      <c r="W684" s="156"/>
      <c r="X684" s="157">
        <v>0</v>
      </c>
      <c r="Y684" s="178">
        <v>0.09</v>
      </c>
      <c r="Z684" s="178">
        <v>1.7769329049204179E-2</v>
      </c>
      <c r="AA684" s="155">
        <v>0</v>
      </c>
      <c r="AB684" s="158"/>
      <c r="AC684" s="157">
        <v>0</v>
      </c>
      <c r="AD684" s="157">
        <v>0</v>
      </c>
      <c r="AE684" s="155">
        <v>0</v>
      </c>
      <c r="AF684" s="157">
        <v>0</v>
      </c>
      <c r="AG684" s="155">
        <v>0</v>
      </c>
      <c r="AH684" s="159"/>
    </row>
    <row r="685" spans="1:34" ht="12.6" customHeight="1" x14ac:dyDescent="0.25">
      <c r="A685" s="104">
        <v>487</v>
      </c>
      <c r="B685" s="102">
        <v>487274182</v>
      </c>
      <c r="C685" s="103" t="s">
        <v>536</v>
      </c>
      <c r="D685" s="104">
        <v>274</v>
      </c>
      <c r="E685" s="103" t="s">
        <v>306</v>
      </c>
      <c r="F685" s="104">
        <v>182</v>
      </c>
      <c r="G685" s="103" t="s">
        <v>214</v>
      </c>
      <c r="H685" s="179">
        <v>3</v>
      </c>
      <c r="I685" s="152"/>
      <c r="J685" s="153">
        <v>9407</v>
      </c>
      <c r="K685" s="153">
        <v>1920</v>
      </c>
      <c r="L685" s="153">
        <v>0</v>
      </c>
      <c r="M685" s="153">
        <v>937.65</v>
      </c>
      <c r="N685" s="153">
        <v>12264.65</v>
      </c>
      <c r="O685" s="152"/>
      <c r="P685" s="157">
        <v>3</v>
      </c>
      <c r="Q685" s="157">
        <v>0</v>
      </c>
      <c r="R685" s="155">
        <v>33981</v>
      </c>
      <c r="S685" s="155">
        <v>0</v>
      </c>
      <c r="T685" s="155">
        <v>0</v>
      </c>
      <c r="U685" s="155">
        <v>2814</v>
      </c>
      <c r="V685" s="112">
        <v>36795</v>
      </c>
      <c r="W685" s="156"/>
      <c r="X685" s="157">
        <v>0</v>
      </c>
      <c r="Y685" s="178">
        <v>0.09</v>
      </c>
      <c r="Z685" s="178">
        <v>1.4449932180339808E-2</v>
      </c>
      <c r="AA685" s="155">
        <v>0</v>
      </c>
      <c r="AB685" s="158"/>
      <c r="AC685" s="157">
        <v>0</v>
      </c>
      <c r="AD685" s="157">
        <v>0</v>
      </c>
      <c r="AE685" s="155">
        <v>0</v>
      </c>
      <c r="AF685" s="157">
        <v>0</v>
      </c>
      <c r="AG685" s="155">
        <v>0</v>
      </c>
      <c r="AH685" s="159"/>
    </row>
    <row r="686" spans="1:34" ht="12.6" customHeight="1" x14ac:dyDescent="0.25">
      <c r="A686" s="104">
        <v>487</v>
      </c>
      <c r="B686" s="102">
        <v>487274220</v>
      </c>
      <c r="C686" s="103" t="s">
        <v>536</v>
      </c>
      <c r="D686" s="104">
        <v>274</v>
      </c>
      <c r="E686" s="103" t="s">
        <v>306</v>
      </c>
      <c r="F686" s="104">
        <v>220</v>
      </c>
      <c r="G686" s="103" t="s">
        <v>252</v>
      </c>
      <c r="H686" s="179">
        <v>1</v>
      </c>
      <c r="I686" s="152"/>
      <c r="J686" s="153">
        <v>11691.573738218611</v>
      </c>
      <c r="K686" s="153">
        <v>5013</v>
      </c>
      <c r="L686" s="153">
        <v>0</v>
      </c>
      <c r="M686" s="153">
        <v>937.65</v>
      </c>
      <c r="N686" s="153">
        <v>17642.223738218614</v>
      </c>
      <c r="O686" s="152"/>
      <c r="P686" s="157">
        <v>1</v>
      </c>
      <c r="Q686" s="157">
        <v>0</v>
      </c>
      <c r="R686" s="155">
        <v>16705</v>
      </c>
      <c r="S686" s="155">
        <v>0</v>
      </c>
      <c r="T686" s="155">
        <v>0</v>
      </c>
      <c r="U686" s="155">
        <v>938</v>
      </c>
      <c r="V686" s="112">
        <v>17643</v>
      </c>
      <c r="W686" s="156"/>
      <c r="X686" s="157">
        <v>0</v>
      </c>
      <c r="Y686" s="178">
        <v>0.09</v>
      </c>
      <c r="Z686" s="178">
        <v>1.5441237271386972E-2</v>
      </c>
      <c r="AA686" s="155">
        <v>0</v>
      </c>
      <c r="AB686" s="158"/>
      <c r="AC686" s="157">
        <v>0</v>
      </c>
      <c r="AD686" s="157">
        <v>0</v>
      </c>
      <c r="AE686" s="155">
        <v>0</v>
      </c>
      <c r="AF686" s="157">
        <v>0</v>
      </c>
      <c r="AG686" s="155">
        <v>0</v>
      </c>
      <c r="AH686" s="159"/>
    </row>
    <row r="687" spans="1:34" ht="12.6" customHeight="1" x14ac:dyDescent="0.25">
      <c r="A687" s="104">
        <v>487</v>
      </c>
      <c r="B687" s="102">
        <v>487274229</v>
      </c>
      <c r="C687" s="103" t="s">
        <v>536</v>
      </c>
      <c r="D687" s="104">
        <v>274</v>
      </c>
      <c r="E687" s="103" t="s">
        <v>306</v>
      </c>
      <c r="F687" s="104">
        <v>229</v>
      </c>
      <c r="G687" s="103" t="s">
        <v>261</v>
      </c>
      <c r="H687" s="179">
        <v>3</v>
      </c>
      <c r="I687" s="152"/>
      <c r="J687" s="153">
        <v>10381</v>
      </c>
      <c r="K687" s="153">
        <v>1696</v>
      </c>
      <c r="L687" s="153">
        <v>0</v>
      </c>
      <c r="M687" s="153">
        <v>937.65</v>
      </c>
      <c r="N687" s="153">
        <v>13014.65</v>
      </c>
      <c r="O687" s="152"/>
      <c r="P687" s="157">
        <v>3</v>
      </c>
      <c r="Q687" s="157">
        <v>0</v>
      </c>
      <c r="R687" s="155">
        <v>36231</v>
      </c>
      <c r="S687" s="155">
        <v>0</v>
      </c>
      <c r="T687" s="155">
        <v>0</v>
      </c>
      <c r="U687" s="155">
        <v>2814</v>
      </c>
      <c r="V687" s="112">
        <v>39045</v>
      </c>
      <c r="W687" s="156"/>
      <c r="X687" s="157">
        <v>0</v>
      </c>
      <c r="Y687" s="178">
        <v>0.09</v>
      </c>
      <c r="Z687" s="178">
        <v>9.9476018153705648E-3</v>
      </c>
      <c r="AA687" s="155">
        <v>0</v>
      </c>
      <c r="AB687" s="158"/>
      <c r="AC687" s="157">
        <v>0</v>
      </c>
      <c r="AD687" s="157">
        <v>0</v>
      </c>
      <c r="AE687" s="155">
        <v>0</v>
      </c>
      <c r="AF687" s="157">
        <v>0</v>
      </c>
      <c r="AG687" s="155">
        <v>0</v>
      </c>
      <c r="AH687" s="159"/>
    </row>
    <row r="688" spans="1:34" ht="12.6" customHeight="1" x14ac:dyDescent="0.25">
      <c r="A688" s="104">
        <v>487</v>
      </c>
      <c r="B688" s="102">
        <v>487274243</v>
      </c>
      <c r="C688" s="103" t="s">
        <v>536</v>
      </c>
      <c r="D688" s="104">
        <v>274</v>
      </c>
      <c r="E688" s="103" t="s">
        <v>306</v>
      </c>
      <c r="F688" s="104">
        <v>243</v>
      </c>
      <c r="G688" s="103" t="s">
        <v>275</v>
      </c>
      <c r="H688" s="179">
        <v>3</v>
      </c>
      <c r="I688" s="152"/>
      <c r="J688" s="153">
        <v>10853</v>
      </c>
      <c r="K688" s="153">
        <v>2247</v>
      </c>
      <c r="L688" s="153">
        <v>0</v>
      </c>
      <c r="M688" s="153">
        <v>937.65</v>
      </c>
      <c r="N688" s="153">
        <v>14037.65</v>
      </c>
      <c r="O688" s="152"/>
      <c r="P688" s="157">
        <v>3</v>
      </c>
      <c r="Q688" s="157">
        <v>0</v>
      </c>
      <c r="R688" s="155">
        <v>39300</v>
      </c>
      <c r="S688" s="155">
        <v>0</v>
      </c>
      <c r="T688" s="155">
        <v>0</v>
      </c>
      <c r="U688" s="155">
        <v>2814</v>
      </c>
      <c r="V688" s="112">
        <v>42114</v>
      </c>
      <c r="W688" s="156"/>
      <c r="X688" s="157">
        <v>0</v>
      </c>
      <c r="Y688" s="178">
        <v>0.09</v>
      </c>
      <c r="Z688" s="178">
        <v>5.107358279857626E-3</v>
      </c>
      <c r="AA688" s="155">
        <v>0</v>
      </c>
      <c r="AB688" s="158"/>
      <c r="AC688" s="157">
        <v>0</v>
      </c>
      <c r="AD688" s="157">
        <v>0</v>
      </c>
      <c r="AE688" s="155">
        <v>0</v>
      </c>
      <c r="AF688" s="157">
        <v>0</v>
      </c>
      <c r="AG688" s="155">
        <v>0</v>
      </c>
      <c r="AH688" s="159"/>
    </row>
    <row r="689" spans="1:34" ht="12.6" customHeight="1" x14ac:dyDescent="0.25">
      <c r="A689" s="104">
        <v>487</v>
      </c>
      <c r="B689" s="102">
        <v>487274244</v>
      </c>
      <c r="C689" s="103" t="s">
        <v>536</v>
      </c>
      <c r="D689" s="104">
        <v>274</v>
      </c>
      <c r="E689" s="103" t="s">
        <v>306</v>
      </c>
      <c r="F689" s="104">
        <v>244</v>
      </c>
      <c r="G689" s="103" t="s">
        <v>276</v>
      </c>
      <c r="H689" s="179">
        <v>2</v>
      </c>
      <c r="I689" s="152"/>
      <c r="J689" s="153">
        <v>9290</v>
      </c>
      <c r="K689" s="153">
        <v>3359</v>
      </c>
      <c r="L689" s="153">
        <v>0</v>
      </c>
      <c r="M689" s="153">
        <v>937.65</v>
      </c>
      <c r="N689" s="153">
        <v>13586.65</v>
      </c>
      <c r="O689" s="152"/>
      <c r="P689" s="157">
        <v>2</v>
      </c>
      <c r="Q689" s="157">
        <v>0</v>
      </c>
      <c r="R689" s="155">
        <v>25298</v>
      </c>
      <c r="S689" s="155">
        <v>0</v>
      </c>
      <c r="T689" s="155">
        <v>0</v>
      </c>
      <c r="U689" s="155">
        <v>1874</v>
      </c>
      <c r="V689" s="112">
        <v>27172</v>
      </c>
      <c r="W689" s="156"/>
      <c r="X689" s="157">
        <v>0</v>
      </c>
      <c r="Y689" s="178">
        <v>0.09</v>
      </c>
      <c r="Z689" s="178">
        <v>0.119598061583465</v>
      </c>
      <c r="AA689" s="155">
        <v>0</v>
      </c>
      <c r="AB689" s="158"/>
      <c r="AC689" s="157">
        <v>2</v>
      </c>
      <c r="AD689" s="157">
        <v>1.3398494145076301</v>
      </c>
      <c r="AE689" s="155">
        <v>18204</v>
      </c>
      <c r="AF689" s="157">
        <v>0</v>
      </c>
      <c r="AG689" s="155">
        <v>0</v>
      </c>
      <c r="AH689" s="159"/>
    </row>
    <row r="690" spans="1:34" ht="12.6" customHeight="1" x14ac:dyDescent="0.25">
      <c r="A690" s="104">
        <v>487</v>
      </c>
      <c r="B690" s="102">
        <v>487274248</v>
      </c>
      <c r="C690" s="103" t="s">
        <v>536</v>
      </c>
      <c r="D690" s="104">
        <v>274</v>
      </c>
      <c r="E690" s="103" t="s">
        <v>306</v>
      </c>
      <c r="F690" s="104">
        <v>248</v>
      </c>
      <c r="G690" s="103" t="s">
        <v>280</v>
      </c>
      <c r="H690" s="179">
        <v>21</v>
      </c>
      <c r="I690" s="152"/>
      <c r="J690" s="153">
        <v>11683</v>
      </c>
      <c r="K690" s="153">
        <v>672</v>
      </c>
      <c r="L690" s="153">
        <v>0</v>
      </c>
      <c r="M690" s="153">
        <v>937.65</v>
      </c>
      <c r="N690" s="153">
        <v>13292.65</v>
      </c>
      <c r="O690" s="152"/>
      <c r="P690" s="157">
        <v>21</v>
      </c>
      <c r="Q690" s="157">
        <v>0</v>
      </c>
      <c r="R690" s="155">
        <v>259455</v>
      </c>
      <c r="S690" s="155">
        <v>0</v>
      </c>
      <c r="T690" s="155">
        <v>0</v>
      </c>
      <c r="U690" s="155">
        <v>19698</v>
      </c>
      <c r="V690" s="112">
        <v>279153</v>
      </c>
      <c r="W690" s="156"/>
      <c r="X690" s="157">
        <v>0</v>
      </c>
      <c r="Y690" s="178">
        <v>0.09</v>
      </c>
      <c r="Z690" s="178">
        <v>5.0565041450819942E-2</v>
      </c>
      <c r="AA690" s="155">
        <v>0</v>
      </c>
      <c r="AB690" s="158"/>
      <c r="AC690" s="157">
        <v>0</v>
      </c>
      <c r="AD690" s="157">
        <v>0</v>
      </c>
      <c r="AE690" s="155">
        <v>0</v>
      </c>
      <c r="AF690" s="157">
        <v>0</v>
      </c>
      <c r="AG690" s="155">
        <v>0</v>
      </c>
      <c r="AH690" s="159"/>
    </row>
    <row r="691" spans="1:34" ht="12.6" customHeight="1" x14ac:dyDescent="0.25">
      <c r="A691" s="104">
        <v>487</v>
      </c>
      <c r="B691" s="102">
        <v>487274258</v>
      </c>
      <c r="C691" s="103" t="s">
        <v>536</v>
      </c>
      <c r="D691" s="104">
        <v>274</v>
      </c>
      <c r="E691" s="103" t="s">
        <v>306</v>
      </c>
      <c r="F691" s="104">
        <v>258</v>
      </c>
      <c r="G691" s="103" t="s">
        <v>290</v>
      </c>
      <c r="H691" s="179">
        <v>1</v>
      </c>
      <c r="I691" s="152"/>
      <c r="J691" s="153">
        <v>12941.452297129659</v>
      </c>
      <c r="K691" s="153">
        <v>2798</v>
      </c>
      <c r="L691" s="153">
        <v>0</v>
      </c>
      <c r="M691" s="153">
        <v>937.65</v>
      </c>
      <c r="N691" s="153">
        <v>16677.102297129659</v>
      </c>
      <c r="O691" s="152"/>
      <c r="P691" s="157">
        <v>1</v>
      </c>
      <c r="Q691" s="157">
        <v>0</v>
      </c>
      <c r="R691" s="155">
        <v>15739</v>
      </c>
      <c r="S691" s="155">
        <v>0</v>
      </c>
      <c r="T691" s="155">
        <v>0</v>
      </c>
      <c r="U691" s="155">
        <v>938</v>
      </c>
      <c r="V691" s="112">
        <v>16677</v>
      </c>
      <c r="W691" s="156"/>
      <c r="X691" s="157">
        <v>0</v>
      </c>
      <c r="Y691" s="178">
        <v>0.09</v>
      </c>
      <c r="Z691" s="178">
        <v>9.1594444574851844E-2</v>
      </c>
      <c r="AA691" s="155">
        <v>0</v>
      </c>
      <c r="AB691" s="158"/>
      <c r="AC691" s="157">
        <v>0</v>
      </c>
      <c r="AD691" s="157">
        <v>0</v>
      </c>
      <c r="AE691" s="155">
        <v>0</v>
      </c>
      <c r="AF691" s="157">
        <v>0</v>
      </c>
      <c r="AG691" s="155">
        <v>0</v>
      </c>
      <c r="AH691" s="159"/>
    </row>
    <row r="692" spans="1:34" ht="12.6" customHeight="1" x14ac:dyDescent="0.25">
      <c r="A692" s="104">
        <v>487</v>
      </c>
      <c r="B692" s="102">
        <v>487274262</v>
      </c>
      <c r="C692" s="103" t="s">
        <v>536</v>
      </c>
      <c r="D692" s="104">
        <v>274</v>
      </c>
      <c r="E692" s="103" t="s">
        <v>306</v>
      </c>
      <c r="F692" s="104">
        <v>262</v>
      </c>
      <c r="G692" s="103" t="s">
        <v>294</v>
      </c>
      <c r="H692" s="179">
        <v>8</v>
      </c>
      <c r="I692" s="152"/>
      <c r="J692" s="153">
        <v>11277</v>
      </c>
      <c r="K692" s="153">
        <v>4189</v>
      </c>
      <c r="L692" s="153">
        <v>0</v>
      </c>
      <c r="M692" s="153">
        <v>937.65</v>
      </c>
      <c r="N692" s="153">
        <v>16403.650000000001</v>
      </c>
      <c r="O692" s="152"/>
      <c r="P692" s="157">
        <v>8</v>
      </c>
      <c r="Q692" s="157">
        <v>0</v>
      </c>
      <c r="R692" s="155">
        <v>123728</v>
      </c>
      <c r="S692" s="155">
        <v>0</v>
      </c>
      <c r="T692" s="155">
        <v>0</v>
      </c>
      <c r="U692" s="155">
        <v>7504</v>
      </c>
      <c r="V692" s="112">
        <v>131232</v>
      </c>
      <c r="W692" s="156"/>
      <c r="X692" s="157">
        <v>0</v>
      </c>
      <c r="Y692" s="178">
        <v>0.09</v>
      </c>
      <c r="Z692" s="178">
        <v>7.2023226007255373E-2</v>
      </c>
      <c r="AA692" s="155">
        <v>0</v>
      </c>
      <c r="AB692" s="158"/>
      <c r="AC692" s="157">
        <v>2</v>
      </c>
      <c r="AD692" s="157">
        <v>0</v>
      </c>
      <c r="AE692" s="155">
        <v>0</v>
      </c>
      <c r="AF692" s="157">
        <v>0</v>
      </c>
      <c r="AG692" s="155">
        <v>0</v>
      </c>
      <c r="AH692" s="159"/>
    </row>
    <row r="693" spans="1:34" ht="12.6" customHeight="1" x14ac:dyDescent="0.25">
      <c r="A693" s="104">
        <v>487</v>
      </c>
      <c r="B693" s="102">
        <v>487274274</v>
      </c>
      <c r="C693" s="103" t="s">
        <v>536</v>
      </c>
      <c r="D693" s="104">
        <v>274</v>
      </c>
      <c r="E693" s="103" t="s">
        <v>306</v>
      </c>
      <c r="F693" s="104">
        <v>274</v>
      </c>
      <c r="G693" s="103" t="s">
        <v>306</v>
      </c>
      <c r="H693" s="179">
        <v>235</v>
      </c>
      <c r="I693" s="152"/>
      <c r="J693" s="153">
        <v>12665</v>
      </c>
      <c r="K693" s="153">
        <v>5857</v>
      </c>
      <c r="L693" s="153">
        <v>0</v>
      </c>
      <c r="M693" s="153">
        <v>937.65</v>
      </c>
      <c r="N693" s="153">
        <v>19459.650000000001</v>
      </c>
      <c r="O693" s="152"/>
      <c r="P693" s="157">
        <v>235</v>
      </c>
      <c r="Q693" s="157">
        <v>0</v>
      </c>
      <c r="R693" s="155">
        <v>4352670</v>
      </c>
      <c r="S693" s="155">
        <v>0</v>
      </c>
      <c r="T693" s="155">
        <v>0</v>
      </c>
      <c r="U693" s="155">
        <v>220430</v>
      </c>
      <c r="V693" s="112">
        <v>4573100</v>
      </c>
      <c r="W693" s="156"/>
      <c r="X693" s="157">
        <v>0</v>
      </c>
      <c r="Y693" s="178">
        <v>0.09</v>
      </c>
      <c r="Z693" s="178">
        <v>7.2067021277626361E-2</v>
      </c>
      <c r="AA693" s="155">
        <v>0</v>
      </c>
      <c r="AB693" s="158"/>
      <c r="AC693" s="157">
        <v>0</v>
      </c>
      <c r="AD693" s="157">
        <v>0</v>
      </c>
      <c r="AE693" s="155">
        <v>0</v>
      </c>
      <c r="AF693" s="157">
        <v>0</v>
      </c>
      <c r="AG693" s="155">
        <v>0</v>
      </c>
      <c r="AH693" s="159"/>
    </row>
    <row r="694" spans="1:34" ht="12.6" customHeight="1" x14ac:dyDescent="0.25">
      <c r="A694" s="104">
        <v>487</v>
      </c>
      <c r="B694" s="102">
        <v>487274284</v>
      </c>
      <c r="C694" s="103" t="s">
        <v>536</v>
      </c>
      <c r="D694" s="104">
        <v>274</v>
      </c>
      <c r="E694" s="103" t="s">
        <v>306</v>
      </c>
      <c r="F694" s="104">
        <v>284</v>
      </c>
      <c r="G694" s="103" t="s">
        <v>316</v>
      </c>
      <c r="H694" s="179">
        <v>4</v>
      </c>
      <c r="I694" s="152"/>
      <c r="J694" s="153">
        <v>14152</v>
      </c>
      <c r="K694" s="153">
        <v>5963</v>
      </c>
      <c r="L694" s="153">
        <v>0</v>
      </c>
      <c r="M694" s="153">
        <v>937.65</v>
      </c>
      <c r="N694" s="153">
        <v>21052.65</v>
      </c>
      <c r="O694" s="152"/>
      <c r="P694" s="157">
        <v>4</v>
      </c>
      <c r="Q694" s="157">
        <v>0</v>
      </c>
      <c r="R694" s="155">
        <v>80460</v>
      </c>
      <c r="S694" s="155">
        <v>0</v>
      </c>
      <c r="T694" s="155">
        <v>0</v>
      </c>
      <c r="U694" s="155">
        <v>3752</v>
      </c>
      <c r="V694" s="112">
        <v>84212</v>
      </c>
      <c r="W694" s="156"/>
      <c r="X694" s="157">
        <v>0</v>
      </c>
      <c r="Y694" s="178">
        <v>0.09</v>
      </c>
      <c r="Z694" s="178">
        <v>3.8765635284222326E-2</v>
      </c>
      <c r="AA694" s="155">
        <v>0</v>
      </c>
      <c r="AB694" s="158"/>
      <c r="AC694" s="157">
        <v>0</v>
      </c>
      <c r="AD694" s="157">
        <v>0</v>
      </c>
      <c r="AE694" s="155">
        <v>0</v>
      </c>
      <c r="AF694" s="157">
        <v>0</v>
      </c>
      <c r="AG694" s="155">
        <v>0</v>
      </c>
      <c r="AH694" s="159"/>
    </row>
    <row r="695" spans="1:34" ht="12.6" customHeight="1" x14ac:dyDescent="0.25">
      <c r="A695" s="104">
        <v>487</v>
      </c>
      <c r="B695" s="102">
        <v>487274285</v>
      </c>
      <c r="C695" s="103" t="s">
        <v>536</v>
      </c>
      <c r="D695" s="104">
        <v>274</v>
      </c>
      <c r="E695" s="103" t="s">
        <v>306</v>
      </c>
      <c r="F695" s="104">
        <v>285</v>
      </c>
      <c r="G695" s="103" t="s">
        <v>317</v>
      </c>
      <c r="H695" s="179">
        <v>2</v>
      </c>
      <c r="I695" s="152"/>
      <c r="J695" s="153">
        <v>9407</v>
      </c>
      <c r="K695" s="153">
        <v>2668</v>
      </c>
      <c r="L695" s="153">
        <v>0</v>
      </c>
      <c r="M695" s="153">
        <v>937.65</v>
      </c>
      <c r="N695" s="153">
        <v>13012.65</v>
      </c>
      <c r="O695" s="152"/>
      <c r="P695" s="157">
        <v>2</v>
      </c>
      <c r="Q695" s="157">
        <v>0</v>
      </c>
      <c r="R695" s="155">
        <v>24150</v>
      </c>
      <c r="S695" s="155">
        <v>0</v>
      </c>
      <c r="T695" s="155">
        <v>0</v>
      </c>
      <c r="U695" s="155">
        <v>1876</v>
      </c>
      <c r="V695" s="112">
        <v>26026</v>
      </c>
      <c r="W695" s="156"/>
      <c r="X695" s="157">
        <v>0</v>
      </c>
      <c r="Y695" s="178">
        <v>0.09</v>
      </c>
      <c r="Z695" s="178">
        <v>3.7068416528484464E-2</v>
      </c>
      <c r="AA695" s="155">
        <v>0</v>
      </c>
      <c r="AB695" s="158"/>
      <c r="AC695" s="157">
        <v>0</v>
      </c>
      <c r="AD695" s="157">
        <v>0</v>
      </c>
      <c r="AE695" s="155">
        <v>0</v>
      </c>
      <c r="AF695" s="157">
        <v>0</v>
      </c>
      <c r="AG695" s="155">
        <v>0</v>
      </c>
      <c r="AH695" s="159"/>
    </row>
    <row r="696" spans="1:34" ht="12.6" customHeight="1" x14ac:dyDescent="0.25">
      <c r="A696" s="104">
        <v>487</v>
      </c>
      <c r="B696" s="102">
        <v>487274308</v>
      </c>
      <c r="C696" s="103" t="s">
        <v>536</v>
      </c>
      <c r="D696" s="104">
        <v>274</v>
      </c>
      <c r="E696" s="103" t="s">
        <v>306</v>
      </c>
      <c r="F696" s="104">
        <v>308</v>
      </c>
      <c r="G696" s="103" t="s">
        <v>340</v>
      </c>
      <c r="H696" s="179">
        <v>9</v>
      </c>
      <c r="I696" s="152"/>
      <c r="J696" s="153">
        <v>10599</v>
      </c>
      <c r="K696" s="153">
        <v>5287</v>
      </c>
      <c r="L696" s="153">
        <v>0</v>
      </c>
      <c r="M696" s="153">
        <v>937.65</v>
      </c>
      <c r="N696" s="153">
        <v>16823.650000000001</v>
      </c>
      <c r="O696" s="152"/>
      <c r="P696" s="157">
        <v>9</v>
      </c>
      <c r="Q696" s="157">
        <v>0</v>
      </c>
      <c r="R696" s="155">
        <v>142974</v>
      </c>
      <c r="S696" s="155">
        <v>0</v>
      </c>
      <c r="T696" s="155">
        <v>0</v>
      </c>
      <c r="U696" s="155">
        <v>8442</v>
      </c>
      <c r="V696" s="112">
        <v>151416</v>
      </c>
      <c r="W696" s="156"/>
      <c r="X696" s="157">
        <v>0</v>
      </c>
      <c r="Y696" s="178">
        <v>0.09</v>
      </c>
      <c r="Z696" s="178">
        <v>2.6285383140546735E-3</v>
      </c>
      <c r="AA696" s="155">
        <v>0</v>
      </c>
      <c r="AB696" s="158"/>
      <c r="AC696" s="157">
        <v>0</v>
      </c>
      <c r="AD696" s="157">
        <v>0</v>
      </c>
      <c r="AE696" s="155">
        <v>0</v>
      </c>
      <c r="AF696" s="157">
        <v>0</v>
      </c>
      <c r="AG696" s="155">
        <v>0</v>
      </c>
      <c r="AH696" s="159"/>
    </row>
    <row r="697" spans="1:34" ht="12.6" customHeight="1" x14ac:dyDescent="0.25">
      <c r="A697" s="104">
        <v>487</v>
      </c>
      <c r="B697" s="102">
        <v>487274344</v>
      </c>
      <c r="C697" s="103" t="s">
        <v>536</v>
      </c>
      <c r="D697" s="104">
        <v>274</v>
      </c>
      <c r="E697" s="103" t="s">
        <v>306</v>
      </c>
      <c r="F697" s="104">
        <v>344</v>
      </c>
      <c r="G697" s="103" t="s">
        <v>376</v>
      </c>
      <c r="H697" s="179">
        <v>1</v>
      </c>
      <c r="I697" s="152"/>
      <c r="J697" s="153">
        <v>10401.487917119341</v>
      </c>
      <c r="K697" s="153">
        <v>3553</v>
      </c>
      <c r="L697" s="153">
        <v>0</v>
      </c>
      <c r="M697" s="153">
        <v>937.65</v>
      </c>
      <c r="N697" s="153">
        <v>14892.13791711934</v>
      </c>
      <c r="O697" s="152"/>
      <c r="P697" s="157">
        <v>1</v>
      </c>
      <c r="Q697" s="157">
        <v>0</v>
      </c>
      <c r="R697" s="155">
        <v>13954</v>
      </c>
      <c r="S697" s="155">
        <v>0</v>
      </c>
      <c r="T697" s="155">
        <v>0</v>
      </c>
      <c r="U697" s="155">
        <v>938</v>
      </c>
      <c r="V697" s="112">
        <v>14892</v>
      </c>
      <c r="W697" s="156"/>
      <c r="X697" s="157">
        <v>0</v>
      </c>
      <c r="Y697" s="178">
        <v>0.09</v>
      </c>
      <c r="Z697" s="178">
        <v>2.12930396465027E-4</v>
      </c>
      <c r="AA697" s="155">
        <v>0</v>
      </c>
      <c r="AB697" s="158"/>
      <c r="AC697" s="157">
        <v>0</v>
      </c>
      <c r="AD697" s="157">
        <v>0</v>
      </c>
      <c r="AE697" s="155">
        <v>0</v>
      </c>
      <c r="AF697" s="157">
        <v>0</v>
      </c>
      <c r="AG697" s="155">
        <v>0</v>
      </c>
      <c r="AH697" s="159"/>
    </row>
    <row r="698" spans="1:34" ht="12.6" customHeight="1" x14ac:dyDescent="0.25">
      <c r="A698" s="104">
        <v>487</v>
      </c>
      <c r="B698" s="102">
        <v>487274346</v>
      </c>
      <c r="C698" s="103" t="s">
        <v>536</v>
      </c>
      <c r="D698" s="104">
        <v>274</v>
      </c>
      <c r="E698" s="103" t="s">
        <v>306</v>
      </c>
      <c r="F698" s="104">
        <v>346</v>
      </c>
      <c r="G698" s="103" t="s">
        <v>378</v>
      </c>
      <c r="H698" s="179">
        <v>1</v>
      </c>
      <c r="I698" s="152"/>
      <c r="J698" s="153">
        <v>11606.305722145815</v>
      </c>
      <c r="K698" s="153">
        <v>1226</v>
      </c>
      <c r="L698" s="153">
        <v>0</v>
      </c>
      <c r="M698" s="153">
        <v>937.65</v>
      </c>
      <c r="N698" s="153">
        <v>13769.955722145814</v>
      </c>
      <c r="O698" s="152"/>
      <c r="P698" s="157">
        <v>1</v>
      </c>
      <c r="Q698" s="157">
        <v>0</v>
      </c>
      <c r="R698" s="155">
        <v>12832</v>
      </c>
      <c r="S698" s="155">
        <v>0</v>
      </c>
      <c r="T698" s="155">
        <v>0</v>
      </c>
      <c r="U698" s="155">
        <v>938</v>
      </c>
      <c r="V698" s="112">
        <v>13770</v>
      </c>
      <c r="W698" s="156"/>
      <c r="X698" s="157">
        <v>0</v>
      </c>
      <c r="Y698" s="178">
        <v>0.09</v>
      </c>
      <c r="Z698" s="178">
        <v>1.2504619763641452E-2</v>
      </c>
      <c r="AA698" s="155">
        <v>0</v>
      </c>
      <c r="AB698" s="158"/>
      <c r="AC698" s="157">
        <v>0</v>
      </c>
      <c r="AD698" s="157">
        <v>0</v>
      </c>
      <c r="AE698" s="155">
        <v>0</v>
      </c>
      <c r="AF698" s="157">
        <v>0</v>
      </c>
      <c r="AG698" s="155">
        <v>0</v>
      </c>
      <c r="AH698" s="159"/>
    </row>
    <row r="699" spans="1:34" ht="12.6" customHeight="1" x14ac:dyDescent="0.25">
      <c r="A699" s="104">
        <v>487</v>
      </c>
      <c r="B699" s="102">
        <v>487274347</v>
      </c>
      <c r="C699" s="103" t="s">
        <v>536</v>
      </c>
      <c r="D699" s="104">
        <v>274</v>
      </c>
      <c r="E699" s="103" t="s">
        <v>306</v>
      </c>
      <c r="F699" s="104">
        <v>347</v>
      </c>
      <c r="G699" s="103" t="s">
        <v>379</v>
      </c>
      <c r="H699" s="179">
        <v>8</v>
      </c>
      <c r="I699" s="152"/>
      <c r="J699" s="153">
        <v>12054</v>
      </c>
      <c r="K699" s="153">
        <v>5393</v>
      </c>
      <c r="L699" s="153">
        <v>0</v>
      </c>
      <c r="M699" s="153">
        <v>937.65</v>
      </c>
      <c r="N699" s="153">
        <v>18384.650000000001</v>
      </c>
      <c r="O699" s="152"/>
      <c r="P699" s="157">
        <v>8</v>
      </c>
      <c r="Q699" s="157">
        <v>0</v>
      </c>
      <c r="R699" s="155">
        <v>139576</v>
      </c>
      <c r="S699" s="155">
        <v>0</v>
      </c>
      <c r="T699" s="155">
        <v>0</v>
      </c>
      <c r="U699" s="155">
        <v>7504</v>
      </c>
      <c r="V699" s="112">
        <v>147080</v>
      </c>
      <c r="W699" s="156"/>
      <c r="X699" s="157">
        <v>0</v>
      </c>
      <c r="Y699" s="178">
        <v>0.09</v>
      </c>
      <c r="Z699" s="178">
        <v>6.79811259964764E-3</v>
      </c>
      <c r="AA699" s="155">
        <v>0</v>
      </c>
      <c r="AB699" s="158"/>
      <c r="AC699" s="157">
        <v>0</v>
      </c>
      <c r="AD699" s="157">
        <v>0</v>
      </c>
      <c r="AE699" s="155">
        <v>0</v>
      </c>
      <c r="AF699" s="157">
        <v>0</v>
      </c>
      <c r="AG699" s="155">
        <v>0</v>
      </c>
      <c r="AH699" s="159"/>
    </row>
    <row r="700" spans="1:34" ht="12.6" customHeight="1" x14ac:dyDescent="0.25">
      <c r="A700" s="104">
        <v>488</v>
      </c>
      <c r="B700" s="102">
        <v>488219001</v>
      </c>
      <c r="C700" s="103" t="s">
        <v>465</v>
      </c>
      <c r="D700" s="104">
        <v>219</v>
      </c>
      <c r="E700" s="103" t="s">
        <v>251</v>
      </c>
      <c r="F700" s="104">
        <v>1</v>
      </c>
      <c r="G700" s="103" t="s">
        <v>33</v>
      </c>
      <c r="H700" s="179">
        <v>24</v>
      </c>
      <c r="I700" s="152"/>
      <c r="J700" s="153">
        <v>10833</v>
      </c>
      <c r="K700" s="153">
        <v>1939</v>
      </c>
      <c r="L700" s="153">
        <v>0</v>
      </c>
      <c r="M700" s="153">
        <v>937.65</v>
      </c>
      <c r="N700" s="153">
        <v>13709.65</v>
      </c>
      <c r="O700" s="152"/>
      <c r="P700" s="157">
        <v>24</v>
      </c>
      <c r="Q700" s="157">
        <v>0</v>
      </c>
      <c r="R700" s="155">
        <v>306528</v>
      </c>
      <c r="S700" s="155">
        <v>0</v>
      </c>
      <c r="T700" s="155">
        <v>0</v>
      </c>
      <c r="U700" s="155">
        <v>22512</v>
      </c>
      <c r="V700" s="112">
        <v>329040</v>
      </c>
      <c r="W700" s="156"/>
      <c r="X700" s="157">
        <v>0</v>
      </c>
      <c r="Y700" s="178">
        <v>0.09</v>
      </c>
      <c r="Z700" s="178">
        <v>1.2620498997079834E-2</v>
      </c>
      <c r="AA700" s="155">
        <v>0</v>
      </c>
      <c r="AB700" s="158"/>
      <c r="AC700" s="157">
        <v>2</v>
      </c>
      <c r="AD700" s="157">
        <v>0</v>
      </c>
      <c r="AE700" s="155">
        <v>0</v>
      </c>
      <c r="AF700" s="157">
        <v>0</v>
      </c>
      <c r="AG700" s="155">
        <v>0</v>
      </c>
      <c r="AH700" s="159"/>
    </row>
    <row r="701" spans="1:34" ht="12.6" customHeight="1" x14ac:dyDescent="0.25">
      <c r="A701" s="104">
        <v>488</v>
      </c>
      <c r="B701" s="102">
        <v>488219016</v>
      </c>
      <c r="C701" s="103" t="s">
        <v>465</v>
      </c>
      <c r="D701" s="104">
        <v>219</v>
      </c>
      <c r="E701" s="103" t="s">
        <v>251</v>
      </c>
      <c r="F701" s="104">
        <v>16</v>
      </c>
      <c r="G701" s="103" t="s">
        <v>48</v>
      </c>
      <c r="H701" s="179">
        <v>2</v>
      </c>
      <c r="I701" s="152"/>
      <c r="J701" s="153">
        <v>12236.155870717672</v>
      </c>
      <c r="K701" s="153">
        <v>296</v>
      </c>
      <c r="L701" s="153">
        <v>0</v>
      </c>
      <c r="M701" s="153">
        <v>937.65</v>
      </c>
      <c r="N701" s="153">
        <v>13469.805870717671</v>
      </c>
      <c r="O701" s="152"/>
      <c r="P701" s="157">
        <v>2</v>
      </c>
      <c r="Q701" s="157">
        <v>0</v>
      </c>
      <c r="R701" s="155">
        <v>25064</v>
      </c>
      <c r="S701" s="155">
        <v>0</v>
      </c>
      <c r="T701" s="155">
        <v>0</v>
      </c>
      <c r="U701" s="155">
        <v>1876</v>
      </c>
      <c r="V701" s="112">
        <v>26940</v>
      </c>
      <c r="W701" s="156"/>
      <c r="X701" s="157">
        <v>0</v>
      </c>
      <c r="Y701" s="178">
        <v>0.09</v>
      </c>
      <c r="Z701" s="178">
        <v>4.7489010817769156E-2</v>
      </c>
      <c r="AA701" s="155">
        <v>0</v>
      </c>
      <c r="AB701" s="158"/>
      <c r="AC701" s="157">
        <v>0</v>
      </c>
      <c r="AD701" s="157">
        <v>0</v>
      </c>
      <c r="AE701" s="155">
        <v>0</v>
      </c>
      <c r="AF701" s="157">
        <v>0</v>
      </c>
      <c r="AG701" s="155">
        <v>0</v>
      </c>
      <c r="AH701" s="159"/>
    </row>
    <row r="702" spans="1:34" ht="12.6" customHeight="1" x14ac:dyDescent="0.25">
      <c r="A702" s="104">
        <v>488</v>
      </c>
      <c r="B702" s="102">
        <v>488219018</v>
      </c>
      <c r="C702" s="103" t="s">
        <v>465</v>
      </c>
      <c r="D702" s="104">
        <v>219</v>
      </c>
      <c r="E702" s="103" t="s">
        <v>251</v>
      </c>
      <c r="F702" s="104">
        <v>18</v>
      </c>
      <c r="G702" s="103" t="s">
        <v>50</v>
      </c>
      <c r="H702" s="179">
        <v>3</v>
      </c>
      <c r="I702" s="152"/>
      <c r="J702" s="153">
        <v>16703</v>
      </c>
      <c r="K702" s="153">
        <v>10377</v>
      </c>
      <c r="L702" s="153">
        <v>0</v>
      </c>
      <c r="M702" s="153">
        <v>937.65</v>
      </c>
      <c r="N702" s="153">
        <v>28017.65</v>
      </c>
      <c r="O702" s="152"/>
      <c r="P702" s="157">
        <v>3</v>
      </c>
      <c r="Q702" s="157">
        <v>0</v>
      </c>
      <c r="R702" s="155">
        <v>81240</v>
      </c>
      <c r="S702" s="155">
        <v>0</v>
      </c>
      <c r="T702" s="155">
        <v>0</v>
      </c>
      <c r="U702" s="155">
        <v>2814</v>
      </c>
      <c r="V702" s="112">
        <v>84054</v>
      </c>
      <c r="W702" s="156"/>
      <c r="X702" s="157">
        <v>0</v>
      </c>
      <c r="Y702" s="178">
        <v>0.09</v>
      </c>
      <c r="Z702" s="178">
        <v>2.6082814367241886E-2</v>
      </c>
      <c r="AA702" s="155">
        <v>0</v>
      </c>
      <c r="AB702" s="158"/>
      <c r="AC702" s="157">
        <v>0</v>
      </c>
      <c r="AD702" s="157">
        <v>0</v>
      </c>
      <c r="AE702" s="155">
        <v>0</v>
      </c>
      <c r="AF702" s="157">
        <v>0</v>
      </c>
      <c r="AG702" s="155">
        <v>0</v>
      </c>
      <c r="AH702" s="159"/>
    </row>
    <row r="703" spans="1:34" ht="12.6" customHeight="1" x14ac:dyDescent="0.25">
      <c r="A703" s="104">
        <v>488</v>
      </c>
      <c r="B703" s="102">
        <v>488219035</v>
      </c>
      <c r="C703" s="103" t="s">
        <v>465</v>
      </c>
      <c r="D703" s="104">
        <v>219</v>
      </c>
      <c r="E703" s="103" t="s">
        <v>251</v>
      </c>
      <c r="F703" s="104">
        <v>35</v>
      </c>
      <c r="G703" s="103" t="s">
        <v>67</v>
      </c>
      <c r="H703" s="179">
        <v>1</v>
      </c>
      <c r="I703" s="152"/>
      <c r="J703" s="153">
        <v>14896</v>
      </c>
      <c r="K703" s="153">
        <v>5104</v>
      </c>
      <c r="L703" s="153">
        <v>0</v>
      </c>
      <c r="M703" s="153">
        <v>937.65</v>
      </c>
      <c r="N703" s="153">
        <v>20937.650000000001</v>
      </c>
      <c r="O703" s="152"/>
      <c r="P703" s="157">
        <v>1</v>
      </c>
      <c r="Q703" s="157">
        <v>0</v>
      </c>
      <c r="R703" s="155">
        <v>20000</v>
      </c>
      <c r="S703" s="155">
        <v>0</v>
      </c>
      <c r="T703" s="155">
        <v>0</v>
      </c>
      <c r="U703" s="155">
        <v>938</v>
      </c>
      <c r="V703" s="112">
        <v>20938</v>
      </c>
      <c r="W703" s="156"/>
      <c r="X703" s="157">
        <v>0</v>
      </c>
      <c r="Y703" s="178">
        <v>0.09</v>
      </c>
      <c r="Z703" s="178">
        <v>0.15535199624359353</v>
      </c>
      <c r="AA703" s="155">
        <v>0</v>
      </c>
      <c r="AB703" s="158"/>
      <c r="AC703" s="157">
        <v>0</v>
      </c>
      <c r="AD703" s="157">
        <v>0</v>
      </c>
      <c r="AE703" s="155">
        <v>0</v>
      </c>
      <c r="AF703" s="157">
        <v>0</v>
      </c>
      <c r="AG703" s="155">
        <v>0</v>
      </c>
      <c r="AH703" s="159"/>
    </row>
    <row r="704" spans="1:34" ht="12.6" customHeight="1" x14ac:dyDescent="0.25">
      <c r="A704" s="104">
        <v>488</v>
      </c>
      <c r="B704" s="102">
        <v>488219040</v>
      </c>
      <c r="C704" s="103" t="s">
        <v>465</v>
      </c>
      <c r="D704" s="104">
        <v>219</v>
      </c>
      <c r="E704" s="103" t="s">
        <v>251</v>
      </c>
      <c r="F704" s="104">
        <v>40</v>
      </c>
      <c r="G704" s="103" t="s">
        <v>72</v>
      </c>
      <c r="H704" s="179">
        <v>15</v>
      </c>
      <c r="I704" s="152"/>
      <c r="J704" s="153">
        <v>13082</v>
      </c>
      <c r="K704" s="153">
        <v>3394</v>
      </c>
      <c r="L704" s="153">
        <v>0</v>
      </c>
      <c r="M704" s="153">
        <v>937.65</v>
      </c>
      <c r="N704" s="153">
        <v>17413.650000000001</v>
      </c>
      <c r="O704" s="152"/>
      <c r="P704" s="157">
        <v>15</v>
      </c>
      <c r="Q704" s="157">
        <v>0</v>
      </c>
      <c r="R704" s="155">
        <v>247140</v>
      </c>
      <c r="S704" s="155">
        <v>0</v>
      </c>
      <c r="T704" s="155">
        <v>0</v>
      </c>
      <c r="U704" s="155">
        <v>14070</v>
      </c>
      <c r="V704" s="112">
        <v>261210</v>
      </c>
      <c r="W704" s="156"/>
      <c r="X704" s="157">
        <v>0</v>
      </c>
      <c r="Y704" s="178">
        <v>0.09</v>
      </c>
      <c r="Z704" s="178">
        <v>3.5085021482539071E-3</v>
      </c>
      <c r="AA704" s="155">
        <v>0</v>
      </c>
      <c r="AB704" s="158"/>
      <c r="AC704" s="157">
        <v>0</v>
      </c>
      <c r="AD704" s="157">
        <v>0</v>
      </c>
      <c r="AE704" s="155">
        <v>0</v>
      </c>
      <c r="AF704" s="157">
        <v>0</v>
      </c>
      <c r="AG704" s="155">
        <v>0</v>
      </c>
      <c r="AH704" s="159"/>
    </row>
    <row r="705" spans="1:34" ht="12.6" customHeight="1" x14ac:dyDescent="0.25">
      <c r="A705" s="104">
        <v>488</v>
      </c>
      <c r="B705" s="102">
        <v>488219044</v>
      </c>
      <c r="C705" s="103" t="s">
        <v>465</v>
      </c>
      <c r="D705" s="104">
        <v>219</v>
      </c>
      <c r="E705" s="103" t="s">
        <v>251</v>
      </c>
      <c r="F705" s="104">
        <v>44</v>
      </c>
      <c r="G705" s="103" t="s">
        <v>76</v>
      </c>
      <c r="H705" s="179">
        <v>108</v>
      </c>
      <c r="I705" s="152"/>
      <c r="J705" s="153">
        <v>13100</v>
      </c>
      <c r="K705" s="153">
        <v>0</v>
      </c>
      <c r="L705" s="153">
        <v>0</v>
      </c>
      <c r="M705" s="153">
        <v>937.65</v>
      </c>
      <c r="N705" s="153">
        <v>14037.65</v>
      </c>
      <c r="O705" s="152"/>
      <c r="P705" s="157">
        <v>108</v>
      </c>
      <c r="Q705" s="157">
        <v>0</v>
      </c>
      <c r="R705" s="155">
        <v>1414800</v>
      </c>
      <c r="S705" s="155">
        <v>0</v>
      </c>
      <c r="T705" s="155">
        <v>0</v>
      </c>
      <c r="U705" s="155">
        <v>101304</v>
      </c>
      <c r="V705" s="112">
        <v>1516104</v>
      </c>
      <c r="W705" s="156"/>
      <c r="X705" s="157">
        <v>0</v>
      </c>
      <c r="Y705" s="178">
        <v>0.09</v>
      </c>
      <c r="Z705" s="178">
        <v>6.5788845188208198E-2</v>
      </c>
      <c r="AA705" s="155">
        <v>0</v>
      </c>
      <c r="AB705" s="158"/>
      <c r="AC705" s="157">
        <v>2</v>
      </c>
      <c r="AD705" s="157">
        <v>0</v>
      </c>
      <c r="AE705" s="155">
        <v>0</v>
      </c>
      <c r="AF705" s="157">
        <v>0</v>
      </c>
      <c r="AG705" s="155">
        <v>0</v>
      </c>
      <c r="AH705" s="159"/>
    </row>
    <row r="706" spans="1:34" ht="12.6" customHeight="1" x14ac:dyDescent="0.25">
      <c r="A706" s="104">
        <v>488</v>
      </c>
      <c r="B706" s="102">
        <v>488219065</v>
      </c>
      <c r="C706" s="103" t="s">
        <v>465</v>
      </c>
      <c r="D706" s="104">
        <v>219</v>
      </c>
      <c r="E706" s="103" t="s">
        <v>251</v>
      </c>
      <c r="F706" s="104">
        <v>65</v>
      </c>
      <c r="G706" s="103" t="s">
        <v>97</v>
      </c>
      <c r="H706" s="179">
        <v>7</v>
      </c>
      <c r="I706" s="152"/>
      <c r="J706" s="153">
        <v>10417</v>
      </c>
      <c r="K706" s="153">
        <v>5955</v>
      </c>
      <c r="L706" s="153">
        <v>0</v>
      </c>
      <c r="M706" s="153">
        <v>937.65</v>
      </c>
      <c r="N706" s="153">
        <v>17309.650000000001</v>
      </c>
      <c r="O706" s="152"/>
      <c r="P706" s="157">
        <v>7</v>
      </c>
      <c r="Q706" s="157">
        <v>0</v>
      </c>
      <c r="R706" s="155">
        <v>114604</v>
      </c>
      <c r="S706" s="155">
        <v>0</v>
      </c>
      <c r="T706" s="155">
        <v>0</v>
      </c>
      <c r="U706" s="155">
        <v>6566</v>
      </c>
      <c r="V706" s="112">
        <v>121170</v>
      </c>
      <c r="W706" s="156"/>
      <c r="X706" s="157">
        <v>0</v>
      </c>
      <c r="Y706" s="178">
        <v>0.09</v>
      </c>
      <c r="Z706" s="178">
        <v>4.5498403642872257E-3</v>
      </c>
      <c r="AA706" s="155">
        <v>0</v>
      </c>
      <c r="AB706" s="158"/>
      <c r="AC706" s="157">
        <v>0</v>
      </c>
      <c r="AD706" s="157">
        <v>0</v>
      </c>
      <c r="AE706" s="155">
        <v>0</v>
      </c>
      <c r="AF706" s="157">
        <v>0</v>
      </c>
      <c r="AG706" s="155">
        <v>0</v>
      </c>
      <c r="AH706" s="159"/>
    </row>
    <row r="707" spans="1:34" ht="12.6" customHeight="1" x14ac:dyDescent="0.25">
      <c r="A707" s="104">
        <v>488</v>
      </c>
      <c r="B707" s="102">
        <v>488219082</v>
      </c>
      <c r="C707" s="103" t="s">
        <v>465</v>
      </c>
      <c r="D707" s="104">
        <v>219</v>
      </c>
      <c r="E707" s="103" t="s">
        <v>251</v>
      </c>
      <c r="F707" s="104">
        <v>82</v>
      </c>
      <c r="G707" s="103" t="s">
        <v>114</v>
      </c>
      <c r="H707" s="179">
        <v>3</v>
      </c>
      <c r="I707" s="152"/>
      <c r="J707" s="153">
        <v>10859</v>
      </c>
      <c r="K707" s="153">
        <v>4261</v>
      </c>
      <c r="L707" s="153">
        <v>0</v>
      </c>
      <c r="M707" s="153">
        <v>937.65</v>
      </c>
      <c r="N707" s="153">
        <v>16057.65</v>
      </c>
      <c r="O707" s="152"/>
      <c r="P707" s="157">
        <v>3</v>
      </c>
      <c r="Q707" s="157">
        <v>0</v>
      </c>
      <c r="R707" s="155">
        <v>45360</v>
      </c>
      <c r="S707" s="155">
        <v>0</v>
      </c>
      <c r="T707" s="155">
        <v>0</v>
      </c>
      <c r="U707" s="155">
        <v>2814</v>
      </c>
      <c r="V707" s="112">
        <v>48174</v>
      </c>
      <c r="W707" s="156"/>
      <c r="X707" s="157">
        <v>0</v>
      </c>
      <c r="Y707" s="178">
        <v>0.09</v>
      </c>
      <c r="Z707" s="178">
        <v>3.8361965167712873E-3</v>
      </c>
      <c r="AA707" s="155">
        <v>0</v>
      </c>
      <c r="AB707" s="158"/>
      <c r="AC707" s="157">
        <v>0</v>
      </c>
      <c r="AD707" s="157">
        <v>0</v>
      </c>
      <c r="AE707" s="155">
        <v>0</v>
      </c>
      <c r="AF707" s="157">
        <v>0</v>
      </c>
      <c r="AG707" s="155">
        <v>0</v>
      </c>
      <c r="AH707" s="159"/>
    </row>
    <row r="708" spans="1:34" ht="12.6" customHeight="1" x14ac:dyDescent="0.25">
      <c r="A708" s="104">
        <v>488</v>
      </c>
      <c r="B708" s="102">
        <v>488219083</v>
      </c>
      <c r="C708" s="103" t="s">
        <v>465</v>
      </c>
      <c r="D708" s="104">
        <v>219</v>
      </c>
      <c r="E708" s="103" t="s">
        <v>251</v>
      </c>
      <c r="F708" s="104">
        <v>83</v>
      </c>
      <c r="G708" s="103" t="s">
        <v>115</v>
      </c>
      <c r="H708" s="179">
        <v>9</v>
      </c>
      <c r="I708" s="152"/>
      <c r="J708" s="153">
        <v>9804</v>
      </c>
      <c r="K708" s="153">
        <v>1649</v>
      </c>
      <c r="L708" s="153">
        <v>0</v>
      </c>
      <c r="M708" s="153">
        <v>937.65</v>
      </c>
      <c r="N708" s="153">
        <v>12390.65</v>
      </c>
      <c r="O708" s="152"/>
      <c r="P708" s="157">
        <v>9</v>
      </c>
      <c r="Q708" s="157">
        <v>0</v>
      </c>
      <c r="R708" s="155">
        <v>103077</v>
      </c>
      <c r="S708" s="155">
        <v>0</v>
      </c>
      <c r="T708" s="155">
        <v>0</v>
      </c>
      <c r="U708" s="155">
        <v>8442</v>
      </c>
      <c r="V708" s="112">
        <v>111519</v>
      </c>
      <c r="W708" s="156"/>
      <c r="X708" s="157">
        <v>0</v>
      </c>
      <c r="Y708" s="178">
        <v>0.09</v>
      </c>
      <c r="Z708" s="178">
        <v>5.2123533464189416E-3</v>
      </c>
      <c r="AA708" s="155">
        <v>0</v>
      </c>
      <c r="AB708" s="158"/>
      <c r="AC708" s="157">
        <v>0</v>
      </c>
      <c r="AD708" s="157">
        <v>0</v>
      </c>
      <c r="AE708" s="155">
        <v>0</v>
      </c>
      <c r="AF708" s="157">
        <v>0</v>
      </c>
      <c r="AG708" s="155">
        <v>0</v>
      </c>
      <c r="AH708" s="159"/>
    </row>
    <row r="709" spans="1:34" ht="12.6" customHeight="1" x14ac:dyDescent="0.25">
      <c r="A709" s="104">
        <v>488</v>
      </c>
      <c r="B709" s="102">
        <v>488219118</v>
      </c>
      <c r="C709" s="103" t="s">
        <v>465</v>
      </c>
      <c r="D709" s="104">
        <v>219</v>
      </c>
      <c r="E709" s="103" t="s">
        <v>251</v>
      </c>
      <c r="F709" s="104">
        <v>118</v>
      </c>
      <c r="G709" s="103" t="s">
        <v>150</v>
      </c>
      <c r="H709" s="179">
        <v>1</v>
      </c>
      <c r="I709" s="152"/>
      <c r="J709" s="153">
        <v>9519</v>
      </c>
      <c r="K709" s="153">
        <v>1993</v>
      </c>
      <c r="L709" s="153">
        <v>0</v>
      </c>
      <c r="M709" s="153">
        <v>937.65</v>
      </c>
      <c r="N709" s="153">
        <v>12449.65</v>
      </c>
      <c r="O709" s="152"/>
      <c r="P709" s="157">
        <v>1</v>
      </c>
      <c r="Q709" s="157">
        <v>0</v>
      </c>
      <c r="R709" s="155">
        <v>11512</v>
      </c>
      <c r="S709" s="155">
        <v>0</v>
      </c>
      <c r="T709" s="155">
        <v>0</v>
      </c>
      <c r="U709" s="155">
        <v>938</v>
      </c>
      <c r="V709" s="112">
        <v>12450</v>
      </c>
      <c r="W709" s="156"/>
      <c r="X709" s="157">
        <v>0</v>
      </c>
      <c r="Y709" s="178">
        <v>0.09</v>
      </c>
      <c r="Z709" s="178">
        <v>3.9799596923512266E-3</v>
      </c>
      <c r="AA709" s="155">
        <v>0</v>
      </c>
      <c r="AB709" s="158"/>
      <c r="AC709" s="157">
        <v>0</v>
      </c>
      <c r="AD709" s="157">
        <v>0</v>
      </c>
      <c r="AE709" s="155">
        <v>0</v>
      </c>
      <c r="AF709" s="157">
        <v>0</v>
      </c>
      <c r="AG709" s="155">
        <v>0</v>
      </c>
      <c r="AH709" s="159"/>
    </row>
    <row r="710" spans="1:34" ht="12.6" customHeight="1" x14ac:dyDescent="0.25">
      <c r="A710" s="104">
        <v>488</v>
      </c>
      <c r="B710" s="102">
        <v>488219122</v>
      </c>
      <c r="C710" s="103" t="s">
        <v>465</v>
      </c>
      <c r="D710" s="104">
        <v>219</v>
      </c>
      <c r="E710" s="103" t="s">
        <v>251</v>
      </c>
      <c r="F710" s="104">
        <v>122</v>
      </c>
      <c r="G710" s="103" t="s">
        <v>154</v>
      </c>
      <c r="H710" s="179">
        <v>31</v>
      </c>
      <c r="I710" s="152"/>
      <c r="J710" s="153">
        <v>10534</v>
      </c>
      <c r="K710" s="153">
        <v>3521</v>
      </c>
      <c r="L710" s="153">
        <v>0</v>
      </c>
      <c r="M710" s="153">
        <v>937.65</v>
      </c>
      <c r="N710" s="153">
        <v>14992.65</v>
      </c>
      <c r="O710" s="152"/>
      <c r="P710" s="157">
        <v>31</v>
      </c>
      <c r="Q710" s="157">
        <v>0</v>
      </c>
      <c r="R710" s="155">
        <v>435705</v>
      </c>
      <c r="S710" s="155">
        <v>0</v>
      </c>
      <c r="T710" s="155">
        <v>0</v>
      </c>
      <c r="U710" s="155">
        <v>29078</v>
      </c>
      <c r="V710" s="112">
        <v>464783</v>
      </c>
      <c r="W710" s="156"/>
      <c r="X710" s="157">
        <v>0</v>
      </c>
      <c r="Y710" s="178">
        <v>0.09</v>
      </c>
      <c r="Z710" s="178">
        <v>1.2188205159972255E-2</v>
      </c>
      <c r="AA710" s="155">
        <v>0</v>
      </c>
      <c r="AB710" s="158"/>
      <c r="AC710" s="157">
        <v>0</v>
      </c>
      <c r="AD710" s="157">
        <v>0</v>
      </c>
      <c r="AE710" s="155">
        <v>0</v>
      </c>
      <c r="AF710" s="157">
        <v>0</v>
      </c>
      <c r="AG710" s="155">
        <v>0</v>
      </c>
      <c r="AH710" s="159"/>
    </row>
    <row r="711" spans="1:34" ht="12.6" customHeight="1" x14ac:dyDescent="0.25">
      <c r="A711" s="104">
        <v>488</v>
      </c>
      <c r="B711" s="102">
        <v>488219131</v>
      </c>
      <c r="C711" s="103" t="s">
        <v>465</v>
      </c>
      <c r="D711" s="104">
        <v>219</v>
      </c>
      <c r="E711" s="103" t="s">
        <v>251</v>
      </c>
      <c r="F711" s="104">
        <v>131</v>
      </c>
      <c r="G711" s="103" t="s">
        <v>163</v>
      </c>
      <c r="H711" s="179">
        <v>12</v>
      </c>
      <c r="I711" s="152"/>
      <c r="J711" s="153">
        <v>10410</v>
      </c>
      <c r="K711" s="153">
        <v>2969</v>
      </c>
      <c r="L711" s="153">
        <v>0</v>
      </c>
      <c r="M711" s="153">
        <v>937.65</v>
      </c>
      <c r="N711" s="153">
        <v>14316.65</v>
      </c>
      <c r="O711" s="152"/>
      <c r="P711" s="157">
        <v>12</v>
      </c>
      <c r="Q711" s="157">
        <v>0</v>
      </c>
      <c r="R711" s="155">
        <v>160548</v>
      </c>
      <c r="S711" s="155">
        <v>0</v>
      </c>
      <c r="T711" s="155">
        <v>0</v>
      </c>
      <c r="U711" s="155">
        <v>11256</v>
      </c>
      <c r="V711" s="112">
        <v>171804</v>
      </c>
      <c r="W711" s="156"/>
      <c r="X711" s="157">
        <v>0</v>
      </c>
      <c r="Y711" s="178">
        <v>0.09</v>
      </c>
      <c r="Z711" s="178">
        <v>3.0269083727462228E-3</v>
      </c>
      <c r="AA711" s="155">
        <v>0</v>
      </c>
      <c r="AB711" s="158"/>
      <c r="AC711" s="157">
        <v>0</v>
      </c>
      <c r="AD711" s="157">
        <v>0</v>
      </c>
      <c r="AE711" s="155">
        <v>0</v>
      </c>
      <c r="AF711" s="157">
        <v>0</v>
      </c>
      <c r="AG711" s="155">
        <v>0</v>
      </c>
      <c r="AH711" s="159"/>
    </row>
    <row r="712" spans="1:34" ht="12.6" customHeight="1" x14ac:dyDescent="0.25">
      <c r="A712" s="104">
        <v>488</v>
      </c>
      <c r="B712" s="102">
        <v>488219133</v>
      </c>
      <c r="C712" s="103" t="s">
        <v>465</v>
      </c>
      <c r="D712" s="104">
        <v>219</v>
      </c>
      <c r="E712" s="103" t="s">
        <v>251</v>
      </c>
      <c r="F712" s="104">
        <v>133</v>
      </c>
      <c r="G712" s="103" t="s">
        <v>165</v>
      </c>
      <c r="H712" s="179">
        <v>27</v>
      </c>
      <c r="I712" s="152"/>
      <c r="J712" s="153">
        <v>11158</v>
      </c>
      <c r="K712" s="153">
        <v>2206</v>
      </c>
      <c r="L712" s="153">
        <v>0</v>
      </c>
      <c r="M712" s="153">
        <v>937.65</v>
      </c>
      <c r="N712" s="153">
        <v>14301.65</v>
      </c>
      <c r="O712" s="152"/>
      <c r="P712" s="157">
        <v>27</v>
      </c>
      <c r="Q712" s="157">
        <v>0</v>
      </c>
      <c r="R712" s="155">
        <v>360828</v>
      </c>
      <c r="S712" s="155">
        <v>0</v>
      </c>
      <c r="T712" s="155">
        <v>0</v>
      </c>
      <c r="U712" s="155">
        <v>25326</v>
      </c>
      <c r="V712" s="112">
        <v>386154</v>
      </c>
      <c r="W712" s="156"/>
      <c r="X712" s="157">
        <v>0</v>
      </c>
      <c r="Y712" s="178">
        <v>0.09</v>
      </c>
      <c r="Z712" s="178">
        <v>3.1594626033757463E-2</v>
      </c>
      <c r="AA712" s="155">
        <v>0</v>
      </c>
      <c r="AB712" s="158"/>
      <c r="AC712" s="157">
        <v>0</v>
      </c>
      <c r="AD712" s="157">
        <v>0</v>
      </c>
      <c r="AE712" s="155">
        <v>0</v>
      </c>
      <c r="AF712" s="157">
        <v>0</v>
      </c>
      <c r="AG712" s="155">
        <v>0</v>
      </c>
      <c r="AH712" s="159"/>
    </row>
    <row r="713" spans="1:34" ht="12.6" customHeight="1" x14ac:dyDescent="0.25">
      <c r="A713" s="104">
        <v>488</v>
      </c>
      <c r="B713" s="102">
        <v>488219142</v>
      </c>
      <c r="C713" s="103" t="s">
        <v>465</v>
      </c>
      <c r="D713" s="104">
        <v>219</v>
      </c>
      <c r="E713" s="103" t="s">
        <v>251</v>
      </c>
      <c r="F713" s="104">
        <v>142</v>
      </c>
      <c r="G713" s="103" t="s">
        <v>174</v>
      </c>
      <c r="H713" s="179">
        <v>30</v>
      </c>
      <c r="I713" s="152"/>
      <c r="J713" s="153">
        <v>10934</v>
      </c>
      <c r="K713" s="153">
        <v>8046</v>
      </c>
      <c r="L713" s="153">
        <v>0</v>
      </c>
      <c r="M713" s="153">
        <v>937.65</v>
      </c>
      <c r="N713" s="153">
        <v>19917.650000000001</v>
      </c>
      <c r="O713" s="152"/>
      <c r="P713" s="157">
        <v>30</v>
      </c>
      <c r="Q713" s="157">
        <v>0</v>
      </c>
      <c r="R713" s="155">
        <v>569400</v>
      </c>
      <c r="S713" s="155">
        <v>0</v>
      </c>
      <c r="T713" s="155">
        <v>0</v>
      </c>
      <c r="U713" s="155">
        <v>28140</v>
      </c>
      <c r="V713" s="112">
        <v>597540</v>
      </c>
      <c r="W713" s="156"/>
      <c r="X713" s="157">
        <v>0</v>
      </c>
      <c r="Y713" s="178">
        <v>0.09</v>
      </c>
      <c r="Z713" s="178">
        <v>2.935885648577017E-2</v>
      </c>
      <c r="AA713" s="155">
        <v>0</v>
      </c>
      <c r="AB713" s="158"/>
      <c r="AC713" s="157">
        <v>0</v>
      </c>
      <c r="AD713" s="157">
        <v>0</v>
      </c>
      <c r="AE713" s="155">
        <v>0</v>
      </c>
      <c r="AF713" s="157">
        <v>0</v>
      </c>
      <c r="AG713" s="155">
        <v>0</v>
      </c>
      <c r="AH713" s="159"/>
    </row>
    <row r="714" spans="1:34" ht="12.6" customHeight="1" x14ac:dyDescent="0.25">
      <c r="A714" s="104">
        <v>488</v>
      </c>
      <c r="B714" s="102">
        <v>488219145</v>
      </c>
      <c r="C714" s="103" t="s">
        <v>465</v>
      </c>
      <c r="D714" s="104">
        <v>219</v>
      </c>
      <c r="E714" s="103" t="s">
        <v>251</v>
      </c>
      <c r="F714" s="104">
        <v>145</v>
      </c>
      <c r="G714" s="103" t="s">
        <v>177</v>
      </c>
      <c r="H714" s="179">
        <v>7</v>
      </c>
      <c r="I714" s="152"/>
      <c r="J714" s="153">
        <v>10042</v>
      </c>
      <c r="K714" s="153">
        <v>2657</v>
      </c>
      <c r="L714" s="153">
        <v>0</v>
      </c>
      <c r="M714" s="153">
        <v>937.65</v>
      </c>
      <c r="N714" s="153">
        <v>13636.65</v>
      </c>
      <c r="O714" s="152"/>
      <c r="P714" s="157">
        <v>7</v>
      </c>
      <c r="Q714" s="157">
        <v>0</v>
      </c>
      <c r="R714" s="155">
        <v>88893</v>
      </c>
      <c r="S714" s="155">
        <v>0</v>
      </c>
      <c r="T714" s="155">
        <v>0</v>
      </c>
      <c r="U714" s="155">
        <v>6566</v>
      </c>
      <c r="V714" s="112">
        <v>95459</v>
      </c>
      <c r="W714" s="156"/>
      <c r="X714" s="157">
        <v>0</v>
      </c>
      <c r="Y714" s="178">
        <v>0.09</v>
      </c>
      <c r="Z714" s="178">
        <v>1.5219016679160431E-2</v>
      </c>
      <c r="AA714" s="155">
        <v>0</v>
      </c>
      <c r="AB714" s="158"/>
      <c r="AC714" s="157">
        <v>0</v>
      </c>
      <c r="AD714" s="157">
        <v>0</v>
      </c>
      <c r="AE714" s="155">
        <v>0</v>
      </c>
      <c r="AF714" s="157">
        <v>0</v>
      </c>
      <c r="AG714" s="155">
        <v>0</v>
      </c>
      <c r="AH714" s="159"/>
    </row>
    <row r="715" spans="1:34" ht="12.6" customHeight="1" x14ac:dyDescent="0.25">
      <c r="A715" s="104">
        <v>488</v>
      </c>
      <c r="B715" s="102">
        <v>488219171</v>
      </c>
      <c r="C715" s="103" t="s">
        <v>465</v>
      </c>
      <c r="D715" s="104">
        <v>219</v>
      </c>
      <c r="E715" s="103" t="s">
        <v>251</v>
      </c>
      <c r="F715" s="104">
        <v>171</v>
      </c>
      <c r="G715" s="103" t="s">
        <v>203</v>
      </c>
      <c r="H715" s="179">
        <v>9</v>
      </c>
      <c r="I715" s="152"/>
      <c r="J715" s="153">
        <v>11007</v>
      </c>
      <c r="K715" s="153">
        <v>2894</v>
      </c>
      <c r="L715" s="153">
        <v>0</v>
      </c>
      <c r="M715" s="153">
        <v>937.65</v>
      </c>
      <c r="N715" s="153">
        <v>14838.65</v>
      </c>
      <c r="O715" s="152"/>
      <c r="P715" s="157">
        <v>9</v>
      </c>
      <c r="Q715" s="157">
        <v>0</v>
      </c>
      <c r="R715" s="155">
        <v>125109</v>
      </c>
      <c r="S715" s="155">
        <v>0</v>
      </c>
      <c r="T715" s="155">
        <v>0</v>
      </c>
      <c r="U715" s="155">
        <v>8442</v>
      </c>
      <c r="V715" s="112">
        <v>133551</v>
      </c>
      <c r="W715" s="156"/>
      <c r="X715" s="157">
        <v>0</v>
      </c>
      <c r="Y715" s="178">
        <v>0.09</v>
      </c>
      <c r="Z715" s="178">
        <v>5.3062046753210058E-3</v>
      </c>
      <c r="AA715" s="155">
        <v>0</v>
      </c>
      <c r="AB715" s="158"/>
      <c r="AC715" s="157">
        <v>0</v>
      </c>
      <c r="AD715" s="157">
        <v>0</v>
      </c>
      <c r="AE715" s="155">
        <v>0</v>
      </c>
      <c r="AF715" s="157">
        <v>0</v>
      </c>
      <c r="AG715" s="155">
        <v>0</v>
      </c>
      <c r="AH715" s="159"/>
    </row>
    <row r="716" spans="1:34" ht="12.6" customHeight="1" x14ac:dyDescent="0.25">
      <c r="A716" s="104">
        <v>488</v>
      </c>
      <c r="B716" s="102">
        <v>488219219</v>
      </c>
      <c r="C716" s="103" t="s">
        <v>465</v>
      </c>
      <c r="D716" s="104">
        <v>219</v>
      </c>
      <c r="E716" s="103" t="s">
        <v>251</v>
      </c>
      <c r="F716" s="104">
        <v>219</v>
      </c>
      <c r="G716" s="103" t="s">
        <v>251</v>
      </c>
      <c r="H716" s="179">
        <v>13</v>
      </c>
      <c r="I716" s="152"/>
      <c r="J716" s="153">
        <v>11039</v>
      </c>
      <c r="K716" s="153">
        <v>5289</v>
      </c>
      <c r="L716" s="153">
        <v>0</v>
      </c>
      <c r="M716" s="153">
        <v>937.65</v>
      </c>
      <c r="N716" s="153">
        <v>17265.650000000001</v>
      </c>
      <c r="O716" s="152"/>
      <c r="P716" s="157">
        <v>13</v>
      </c>
      <c r="Q716" s="157">
        <v>0</v>
      </c>
      <c r="R716" s="155">
        <v>212264</v>
      </c>
      <c r="S716" s="155">
        <v>0</v>
      </c>
      <c r="T716" s="155">
        <v>0</v>
      </c>
      <c r="U716" s="155">
        <v>12194</v>
      </c>
      <c r="V716" s="112">
        <v>224458</v>
      </c>
      <c r="W716" s="156"/>
      <c r="X716" s="157">
        <v>0</v>
      </c>
      <c r="Y716" s="178">
        <v>0.09</v>
      </c>
      <c r="Z716" s="178">
        <v>6.3084796059390373E-3</v>
      </c>
      <c r="AA716" s="155">
        <v>0</v>
      </c>
      <c r="AB716" s="158"/>
      <c r="AC716" s="157">
        <v>0</v>
      </c>
      <c r="AD716" s="157">
        <v>0</v>
      </c>
      <c r="AE716" s="155">
        <v>0</v>
      </c>
      <c r="AF716" s="157">
        <v>0</v>
      </c>
      <c r="AG716" s="155">
        <v>0</v>
      </c>
      <c r="AH716" s="159"/>
    </row>
    <row r="717" spans="1:34" ht="12.6" customHeight="1" x14ac:dyDescent="0.25">
      <c r="A717" s="104">
        <v>488</v>
      </c>
      <c r="B717" s="102">
        <v>488219231</v>
      </c>
      <c r="C717" s="103" t="s">
        <v>465</v>
      </c>
      <c r="D717" s="104">
        <v>219</v>
      </c>
      <c r="E717" s="103" t="s">
        <v>251</v>
      </c>
      <c r="F717" s="104">
        <v>231</v>
      </c>
      <c r="G717" s="103" t="s">
        <v>263</v>
      </c>
      <c r="H717" s="179">
        <v>26</v>
      </c>
      <c r="I717" s="152"/>
      <c r="J717" s="153">
        <v>10740</v>
      </c>
      <c r="K717" s="153">
        <v>2559</v>
      </c>
      <c r="L717" s="153">
        <v>0</v>
      </c>
      <c r="M717" s="153">
        <v>937.65</v>
      </c>
      <c r="N717" s="153">
        <v>14236.65</v>
      </c>
      <c r="O717" s="152"/>
      <c r="P717" s="157">
        <v>26</v>
      </c>
      <c r="Q717" s="157">
        <v>0</v>
      </c>
      <c r="R717" s="155">
        <v>345774</v>
      </c>
      <c r="S717" s="155">
        <v>0</v>
      </c>
      <c r="T717" s="155">
        <v>0</v>
      </c>
      <c r="U717" s="155">
        <v>24388</v>
      </c>
      <c r="V717" s="112">
        <v>370162</v>
      </c>
      <c r="W717" s="156"/>
      <c r="X717" s="157">
        <v>0</v>
      </c>
      <c r="Y717" s="178">
        <v>0.09</v>
      </c>
      <c r="Z717" s="178">
        <v>1.7391491602053222E-2</v>
      </c>
      <c r="AA717" s="155">
        <v>0</v>
      </c>
      <c r="AB717" s="158"/>
      <c r="AC717" s="157">
        <v>0</v>
      </c>
      <c r="AD717" s="157">
        <v>0</v>
      </c>
      <c r="AE717" s="155">
        <v>0</v>
      </c>
      <c r="AF717" s="157">
        <v>0</v>
      </c>
      <c r="AG717" s="155">
        <v>0</v>
      </c>
      <c r="AH717" s="159"/>
    </row>
    <row r="718" spans="1:34" ht="12.6" customHeight="1" x14ac:dyDescent="0.25">
      <c r="A718" s="104">
        <v>488</v>
      </c>
      <c r="B718" s="102">
        <v>488219239</v>
      </c>
      <c r="C718" s="103" t="s">
        <v>465</v>
      </c>
      <c r="D718" s="104">
        <v>219</v>
      </c>
      <c r="E718" s="103" t="s">
        <v>251</v>
      </c>
      <c r="F718" s="104">
        <v>239</v>
      </c>
      <c r="G718" s="103" t="s">
        <v>271</v>
      </c>
      <c r="H718" s="179">
        <v>8</v>
      </c>
      <c r="I718" s="152"/>
      <c r="J718" s="153">
        <v>10036</v>
      </c>
      <c r="K718" s="153">
        <v>3781</v>
      </c>
      <c r="L718" s="153">
        <v>0</v>
      </c>
      <c r="M718" s="153">
        <v>937.65</v>
      </c>
      <c r="N718" s="153">
        <v>14754.65</v>
      </c>
      <c r="O718" s="152"/>
      <c r="P718" s="157">
        <v>8</v>
      </c>
      <c r="Q718" s="157">
        <v>0</v>
      </c>
      <c r="R718" s="155">
        <v>110536</v>
      </c>
      <c r="S718" s="155">
        <v>0</v>
      </c>
      <c r="T718" s="155">
        <v>0</v>
      </c>
      <c r="U718" s="155">
        <v>7504</v>
      </c>
      <c r="V718" s="112">
        <v>118040</v>
      </c>
      <c r="W718" s="156"/>
      <c r="X718" s="157">
        <v>0</v>
      </c>
      <c r="Y718" s="178">
        <v>0.09</v>
      </c>
      <c r="Z718" s="178">
        <v>6.0763938656294453E-2</v>
      </c>
      <c r="AA718" s="155">
        <v>0</v>
      </c>
      <c r="AB718" s="158"/>
      <c r="AC718" s="157">
        <v>0</v>
      </c>
      <c r="AD718" s="157">
        <v>0</v>
      </c>
      <c r="AE718" s="155">
        <v>0</v>
      </c>
      <c r="AF718" s="157">
        <v>0</v>
      </c>
      <c r="AG718" s="155">
        <v>0</v>
      </c>
      <c r="AH718" s="159"/>
    </row>
    <row r="719" spans="1:34" ht="12.6" customHeight="1" x14ac:dyDescent="0.25">
      <c r="A719" s="104">
        <v>488</v>
      </c>
      <c r="B719" s="102">
        <v>488219243</v>
      </c>
      <c r="C719" s="103" t="s">
        <v>465</v>
      </c>
      <c r="D719" s="104">
        <v>219</v>
      </c>
      <c r="E719" s="103" t="s">
        <v>251</v>
      </c>
      <c r="F719" s="104">
        <v>243</v>
      </c>
      <c r="G719" s="103" t="s">
        <v>275</v>
      </c>
      <c r="H719" s="179">
        <v>24</v>
      </c>
      <c r="I719" s="152"/>
      <c r="J719" s="153">
        <v>10520</v>
      </c>
      <c r="K719" s="153">
        <v>2178</v>
      </c>
      <c r="L719" s="153">
        <v>0</v>
      </c>
      <c r="M719" s="153">
        <v>937.65</v>
      </c>
      <c r="N719" s="153">
        <v>13635.65</v>
      </c>
      <c r="O719" s="152"/>
      <c r="P719" s="157">
        <v>24</v>
      </c>
      <c r="Q719" s="157">
        <v>0</v>
      </c>
      <c r="R719" s="155">
        <v>304752</v>
      </c>
      <c r="S719" s="155">
        <v>0</v>
      </c>
      <c r="T719" s="155">
        <v>0</v>
      </c>
      <c r="U719" s="155">
        <v>22512</v>
      </c>
      <c r="V719" s="112">
        <v>327264</v>
      </c>
      <c r="W719" s="156"/>
      <c r="X719" s="157">
        <v>0</v>
      </c>
      <c r="Y719" s="178">
        <v>0.09</v>
      </c>
      <c r="Z719" s="178">
        <v>5.107358279857626E-3</v>
      </c>
      <c r="AA719" s="155">
        <v>0</v>
      </c>
      <c r="AB719" s="158"/>
      <c r="AC719" s="157">
        <v>0</v>
      </c>
      <c r="AD719" s="157">
        <v>0</v>
      </c>
      <c r="AE719" s="155">
        <v>0</v>
      </c>
      <c r="AF719" s="157">
        <v>0</v>
      </c>
      <c r="AG719" s="155">
        <v>0</v>
      </c>
      <c r="AH719" s="159"/>
    </row>
    <row r="720" spans="1:34" ht="12.6" customHeight="1" x14ac:dyDescent="0.25">
      <c r="A720" s="104">
        <v>488</v>
      </c>
      <c r="B720" s="102">
        <v>488219244</v>
      </c>
      <c r="C720" s="103" t="s">
        <v>465</v>
      </c>
      <c r="D720" s="104">
        <v>219</v>
      </c>
      <c r="E720" s="103" t="s">
        <v>251</v>
      </c>
      <c r="F720" s="104">
        <v>244</v>
      </c>
      <c r="G720" s="103" t="s">
        <v>276</v>
      </c>
      <c r="H720" s="179">
        <v>201</v>
      </c>
      <c r="I720" s="152"/>
      <c r="J720" s="153">
        <v>11837</v>
      </c>
      <c r="K720" s="153">
        <v>4280</v>
      </c>
      <c r="L720" s="153">
        <v>0</v>
      </c>
      <c r="M720" s="153">
        <v>937.65</v>
      </c>
      <c r="N720" s="153">
        <v>17054.650000000001</v>
      </c>
      <c r="O720" s="152"/>
      <c r="P720" s="157">
        <v>201</v>
      </c>
      <c r="Q720" s="157">
        <v>0</v>
      </c>
      <c r="R720" s="155">
        <v>3239517</v>
      </c>
      <c r="S720" s="155">
        <v>0</v>
      </c>
      <c r="T720" s="155">
        <v>0</v>
      </c>
      <c r="U720" s="155">
        <v>188423</v>
      </c>
      <c r="V720" s="112">
        <v>3427940</v>
      </c>
      <c r="W720" s="156"/>
      <c r="X720" s="157">
        <v>0</v>
      </c>
      <c r="Y720" s="178">
        <v>0.09</v>
      </c>
      <c r="Z720" s="178">
        <v>0.119598061583465</v>
      </c>
      <c r="AA720" s="155">
        <v>0</v>
      </c>
      <c r="AB720" s="158"/>
      <c r="AC720" s="157">
        <v>115</v>
      </c>
      <c r="AD720" s="157">
        <v>77.041341334188601</v>
      </c>
      <c r="AE720" s="155">
        <v>1313875</v>
      </c>
      <c r="AF720" s="157">
        <v>0</v>
      </c>
      <c r="AG720" s="155">
        <v>0</v>
      </c>
      <c r="AH720" s="159"/>
    </row>
    <row r="721" spans="1:34" ht="12.6" customHeight="1" x14ac:dyDescent="0.25">
      <c r="A721" s="104">
        <v>488</v>
      </c>
      <c r="B721" s="102">
        <v>488219251</v>
      </c>
      <c r="C721" s="103" t="s">
        <v>465</v>
      </c>
      <c r="D721" s="104">
        <v>219</v>
      </c>
      <c r="E721" s="103" t="s">
        <v>251</v>
      </c>
      <c r="F721" s="104">
        <v>251</v>
      </c>
      <c r="G721" s="103" t="s">
        <v>283</v>
      </c>
      <c r="H721" s="179">
        <v>100</v>
      </c>
      <c r="I721" s="152"/>
      <c r="J721" s="153">
        <v>10781</v>
      </c>
      <c r="K721" s="153">
        <v>2479</v>
      </c>
      <c r="L721" s="153">
        <v>0</v>
      </c>
      <c r="M721" s="153">
        <v>937.65</v>
      </c>
      <c r="N721" s="153">
        <v>14197.65</v>
      </c>
      <c r="O721" s="152"/>
      <c r="P721" s="157">
        <v>100</v>
      </c>
      <c r="Q721" s="157">
        <v>0</v>
      </c>
      <c r="R721" s="155">
        <v>1326000</v>
      </c>
      <c r="S721" s="155">
        <v>0</v>
      </c>
      <c r="T721" s="155">
        <v>0</v>
      </c>
      <c r="U721" s="155">
        <v>93800</v>
      </c>
      <c r="V721" s="112">
        <v>1419800</v>
      </c>
      <c r="W721" s="156"/>
      <c r="X721" s="157">
        <v>0</v>
      </c>
      <c r="Y721" s="178">
        <v>0.09</v>
      </c>
      <c r="Z721" s="178">
        <v>3.9999984451192412E-2</v>
      </c>
      <c r="AA721" s="155">
        <v>0</v>
      </c>
      <c r="AB721" s="158"/>
      <c r="AC721" s="157">
        <v>0</v>
      </c>
      <c r="AD721" s="157">
        <v>0</v>
      </c>
      <c r="AE721" s="155">
        <v>0</v>
      </c>
      <c r="AF721" s="157">
        <v>0</v>
      </c>
      <c r="AG721" s="155">
        <v>0</v>
      </c>
      <c r="AH721" s="159"/>
    </row>
    <row r="722" spans="1:34" ht="12.6" customHeight="1" x14ac:dyDescent="0.25">
      <c r="A722" s="104">
        <v>488</v>
      </c>
      <c r="B722" s="102">
        <v>488219264</v>
      </c>
      <c r="C722" s="103" t="s">
        <v>465</v>
      </c>
      <c r="D722" s="104">
        <v>219</v>
      </c>
      <c r="E722" s="103" t="s">
        <v>251</v>
      </c>
      <c r="F722" s="104">
        <v>264</v>
      </c>
      <c r="G722" s="103" t="s">
        <v>296</v>
      </c>
      <c r="H722" s="179">
        <v>17</v>
      </c>
      <c r="I722" s="152"/>
      <c r="J722" s="153">
        <v>10238</v>
      </c>
      <c r="K722" s="153">
        <v>4128</v>
      </c>
      <c r="L722" s="153">
        <v>0</v>
      </c>
      <c r="M722" s="153">
        <v>937.65</v>
      </c>
      <c r="N722" s="153">
        <v>15303.65</v>
      </c>
      <c r="O722" s="152"/>
      <c r="P722" s="157">
        <v>17</v>
      </c>
      <c r="Q722" s="157">
        <v>0</v>
      </c>
      <c r="R722" s="155">
        <v>244222</v>
      </c>
      <c r="S722" s="155">
        <v>0</v>
      </c>
      <c r="T722" s="155">
        <v>0</v>
      </c>
      <c r="U722" s="155">
        <v>15946</v>
      </c>
      <c r="V722" s="112">
        <v>260168</v>
      </c>
      <c r="W722" s="156"/>
      <c r="X722" s="157">
        <v>0</v>
      </c>
      <c r="Y722" s="178">
        <v>0.09</v>
      </c>
      <c r="Z722" s="178">
        <v>5.5700869343927916E-3</v>
      </c>
      <c r="AA722" s="155">
        <v>0</v>
      </c>
      <c r="AB722" s="158"/>
      <c r="AC722" s="157">
        <v>0</v>
      </c>
      <c r="AD722" s="157">
        <v>0</v>
      </c>
      <c r="AE722" s="155">
        <v>0</v>
      </c>
      <c r="AF722" s="157">
        <v>0</v>
      </c>
      <c r="AG722" s="155">
        <v>0</v>
      </c>
      <c r="AH722" s="159"/>
    </row>
    <row r="723" spans="1:34" ht="12.6" customHeight="1" x14ac:dyDescent="0.25">
      <c r="A723" s="104">
        <v>488</v>
      </c>
      <c r="B723" s="102">
        <v>488219285</v>
      </c>
      <c r="C723" s="103" t="s">
        <v>465</v>
      </c>
      <c r="D723" s="104">
        <v>219</v>
      </c>
      <c r="E723" s="103" t="s">
        <v>251</v>
      </c>
      <c r="F723" s="104">
        <v>285</v>
      </c>
      <c r="G723" s="103" t="s">
        <v>317</v>
      </c>
      <c r="H723" s="179">
        <v>1</v>
      </c>
      <c r="I723" s="152"/>
      <c r="J723" s="153">
        <v>11688.430466808875</v>
      </c>
      <c r="K723" s="153">
        <v>3315</v>
      </c>
      <c r="L723" s="153">
        <v>0</v>
      </c>
      <c r="M723" s="153">
        <v>937.65</v>
      </c>
      <c r="N723" s="153">
        <v>15941.080466808875</v>
      </c>
      <c r="O723" s="152"/>
      <c r="P723" s="157">
        <v>1</v>
      </c>
      <c r="Q723" s="157">
        <v>0</v>
      </c>
      <c r="R723" s="155">
        <v>15003</v>
      </c>
      <c r="S723" s="155">
        <v>0</v>
      </c>
      <c r="T723" s="155">
        <v>0</v>
      </c>
      <c r="U723" s="155">
        <v>938</v>
      </c>
      <c r="V723" s="112">
        <v>15941</v>
      </c>
      <c r="W723" s="156"/>
      <c r="X723" s="157">
        <v>0</v>
      </c>
      <c r="Y723" s="178">
        <v>0.09</v>
      </c>
      <c r="Z723" s="178">
        <v>3.7068416528484464E-2</v>
      </c>
      <c r="AA723" s="155">
        <v>0</v>
      </c>
      <c r="AB723" s="158"/>
      <c r="AC723" s="157">
        <v>0</v>
      </c>
      <c r="AD723" s="157">
        <v>0</v>
      </c>
      <c r="AE723" s="155">
        <v>0</v>
      </c>
      <c r="AF723" s="157">
        <v>0</v>
      </c>
      <c r="AG723" s="155">
        <v>0</v>
      </c>
      <c r="AH723" s="159"/>
    </row>
    <row r="724" spans="1:34" ht="12.6" customHeight="1" x14ac:dyDescent="0.25">
      <c r="A724" s="104">
        <v>488</v>
      </c>
      <c r="B724" s="102">
        <v>488219293</v>
      </c>
      <c r="C724" s="103" t="s">
        <v>465</v>
      </c>
      <c r="D724" s="104">
        <v>219</v>
      </c>
      <c r="E724" s="103" t="s">
        <v>251</v>
      </c>
      <c r="F724" s="104">
        <v>293</v>
      </c>
      <c r="G724" s="103" t="s">
        <v>325</v>
      </c>
      <c r="H724" s="179">
        <v>3</v>
      </c>
      <c r="I724" s="152"/>
      <c r="J724" s="153">
        <v>14147</v>
      </c>
      <c r="K724" s="153">
        <v>852</v>
      </c>
      <c r="L724" s="153">
        <v>0</v>
      </c>
      <c r="M724" s="153">
        <v>937.65</v>
      </c>
      <c r="N724" s="153">
        <v>15936.65</v>
      </c>
      <c r="O724" s="152"/>
      <c r="P724" s="157">
        <v>3</v>
      </c>
      <c r="Q724" s="157">
        <v>0</v>
      </c>
      <c r="R724" s="155">
        <v>44997</v>
      </c>
      <c r="S724" s="155">
        <v>0</v>
      </c>
      <c r="T724" s="155">
        <v>0</v>
      </c>
      <c r="U724" s="155">
        <v>2814</v>
      </c>
      <c r="V724" s="112">
        <v>47811</v>
      </c>
      <c r="W724" s="156"/>
      <c r="X724" s="157">
        <v>0</v>
      </c>
      <c r="Y724" s="178">
        <v>0.09</v>
      </c>
      <c r="Z724" s="178">
        <v>7.9585403832054952E-3</v>
      </c>
      <c r="AA724" s="155">
        <v>0</v>
      </c>
      <c r="AB724" s="158"/>
      <c r="AC724" s="157">
        <v>0</v>
      </c>
      <c r="AD724" s="157">
        <v>0</v>
      </c>
      <c r="AE724" s="155">
        <v>0</v>
      </c>
      <c r="AF724" s="157">
        <v>0</v>
      </c>
      <c r="AG724" s="155">
        <v>0</v>
      </c>
      <c r="AH724" s="159"/>
    </row>
    <row r="725" spans="1:34" ht="12.6" customHeight="1" x14ac:dyDescent="0.25">
      <c r="A725" s="104">
        <v>488</v>
      </c>
      <c r="B725" s="102">
        <v>488219336</v>
      </c>
      <c r="C725" s="103" t="s">
        <v>465</v>
      </c>
      <c r="D725" s="104">
        <v>219</v>
      </c>
      <c r="E725" s="103" t="s">
        <v>251</v>
      </c>
      <c r="F725" s="104">
        <v>336</v>
      </c>
      <c r="G725" s="103" t="s">
        <v>368</v>
      </c>
      <c r="H725" s="179">
        <v>266</v>
      </c>
      <c r="I725" s="152"/>
      <c r="J725" s="153">
        <v>10745</v>
      </c>
      <c r="K725" s="153">
        <v>2840</v>
      </c>
      <c r="L725" s="153">
        <v>0</v>
      </c>
      <c r="M725" s="153">
        <v>937.65</v>
      </c>
      <c r="N725" s="153">
        <v>14522.65</v>
      </c>
      <c r="O725" s="152"/>
      <c r="P725" s="157">
        <v>266</v>
      </c>
      <c r="Q725" s="157">
        <v>0</v>
      </c>
      <c r="R725" s="155">
        <v>3613610</v>
      </c>
      <c r="S725" s="155">
        <v>0</v>
      </c>
      <c r="T725" s="155">
        <v>0</v>
      </c>
      <c r="U725" s="155">
        <v>249508</v>
      </c>
      <c r="V725" s="112">
        <v>3863118</v>
      </c>
      <c r="W725" s="156"/>
      <c r="X725" s="157">
        <v>0</v>
      </c>
      <c r="Y725" s="178">
        <v>0.09</v>
      </c>
      <c r="Z725" s="178">
        <v>4.2556047363643684E-2</v>
      </c>
      <c r="AA725" s="155">
        <v>0</v>
      </c>
      <c r="AB725" s="158"/>
      <c r="AC725" s="157">
        <v>0</v>
      </c>
      <c r="AD725" s="157">
        <v>0</v>
      </c>
      <c r="AE725" s="155">
        <v>0</v>
      </c>
      <c r="AF725" s="157">
        <v>0</v>
      </c>
      <c r="AG725" s="155">
        <v>0</v>
      </c>
      <c r="AH725" s="159"/>
    </row>
    <row r="726" spans="1:34" ht="12.6" customHeight="1" x14ac:dyDescent="0.25">
      <c r="A726" s="104">
        <v>488</v>
      </c>
      <c r="B726" s="102">
        <v>488219625</v>
      </c>
      <c r="C726" s="103" t="s">
        <v>465</v>
      </c>
      <c r="D726" s="104">
        <v>219</v>
      </c>
      <c r="E726" s="103" t="s">
        <v>251</v>
      </c>
      <c r="F726" s="104">
        <v>625</v>
      </c>
      <c r="G726" s="103" t="s">
        <v>395</v>
      </c>
      <c r="H726" s="179">
        <v>5</v>
      </c>
      <c r="I726" s="152"/>
      <c r="J726" s="153">
        <v>9341</v>
      </c>
      <c r="K726" s="153">
        <v>1350</v>
      </c>
      <c r="L726" s="153">
        <v>0</v>
      </c>
      <c r="M726" s="153">
        <v>937.65</v>
      </c>
      <c r="N726" s="153">
        <v>11628.65</v>
      </c>
      <c r="O726" s="152"/>
      <c r="P726" s="157">
        <v>5</v>
      </c>
      <c r="Q726" s="157">
        <v>0</v>
      </c>
      <c r="R726" s="155">
        <v>53455</v>
      </c>
      <c r="S726" s="155">
        <v>0</v>
      </c>
      <c r="T726" s="155">
        <v>0</v>
      </c>
      <c r="U726" s="155">
        <v>4690</v>
      </c>
      <c r="V726" s="112">
        <v>58145</v>
      </c>
      <c r="W726" s="156"/>
      <c r="X726" s="157">
        <v>0</v>
      </c>
      <c r="Y726" s="178">
        <v>0.09</v>
      </c>
      <c r="Z726" s="178">
        <v>5.745617253681853E-3</v>
      </c>
      <c r="AA726" s="155">
        <v>0</v>
      </c>
      <c r="AB726" s="158"/>
      <c r="AC726" s="157">
        <v>0</v>
      </c>
      <c r="AD726" s="157">
        <v>0</v>
      </c>
      <c r="AE726" s="155">
        <v>0</v>
      </c>
      <c r="AF726" s="157">
        <v>0</v>
      </c>
      <c r="AG726" s="155">
        <v>0</v>
      </c>
      <c r="AH726" s="159"/>
    </row>
    <row r="727" spans="1:34" ht="12.6" customHeight="1" x14ac:dyDescent="0.25">
      <c r="A727" s="104">
        <v>488</v>
      </c>
      <c r="B727" s="102">
        <v>488219760</v>
      </c>
      <c r="C727" s="103" t="s">
        <v>465</v>
      </c>
      <c r="D727" s="104">
        <v>219</v>
      </c>
      <c r="E727" s="103" t="s">
        <v>251</v>
      </c>
      <c r="F727" s="104">
        <v>760</v>
      </c>
      <c r="G727" s="103" t="s">
        <v>433</v>
      </c>
      <c r="H727" s="179">
        <v>8</v>
      </c>
      <c r="I727" s="152"/>
      <c r="J727" s="153">
        <v>10759</v>
      </c>
      <c r="K727" s="153">
        <v>2464</v>
      </c>
      <c r="L727" s="153">
        <v>0</v>
      </c>
      <c r="M727" s="153">
        <v>937.65</v>
      </c>
      <c r="N727" s="153">
        <v>14160.65</v>
      </c>
      <c r="O727" s="152"/>
      <c r="P727" s="157">
        <v>8</v>
      </c>
      <c r="Q727" s="157">
        <v>0</v>
      </c>
      <c r="R727" s="155">
        <v>105784</v>
      </c>
      <c r="S727" s="155">
        <v>0</v>
      </c>
      <c r="T727" s="155">
        <v>0</v>
      </c>
      <c r="U727" s="155">
        <v>7504</v>
      </c>
      <c r="V727" s="112">
        <v>113288</v>
      </c>
      <c r="W727" s="156"/>
      <c r="X727" s="157">
        <v>0</v>
      </c>
      <c r="Y727" s="178">
        <v>0.09</v>
      </c>
      <c r="Z727" s="178">
        <v>3.210812750641337E-2</v>
      </c>
      <c r="AA727" s="155">
        <v>0</v>
      </c>
      <c r="AB727" s="158"/>
      <c r="AC727" s="157">
        <v>0</v>
      </c>
      <c r="AD727" s="157">
        <v>0</v>
      </c>
      <c r="AE727" s="155">
        <v>0</v>
      </c>
      <c r="AF727" s="157">
        <v>0</v>
      </c>
      <c r="AG727" s="155">
        <v>0</v>
      </c>
      <c r="AH727" s="159"/>
    </row>
    <row r="728" spans="1:34" ht="12.6" customHeight="1" x14ac:dyDescent="0.25">
      <c r="A728" s="104">
        <v>488</v>
      </c>
      <c r="B728" s="102">
        <v>488219780</v>
      </c>
      <c r="C728" s="103" t="s">
        <v>465</v>
      </c>
      <c r="D728" s="104">
        <v>219</v>
      </c>
      <c r="E728" s="103" t="s">
        <v>251</v>
      </c>
      <c r="F728" s="104">
        <v>780</v>
      </c>
      <c r="G728" s="103" t="s">
        <v>443</v>
      </c>
      <c r="H728" s="179">
        <v>40</v>
      </c>
      <c r="I728" s="152"/>
      <c r="J728" s="153">
        <v>11604</v>
      </c>
      <c r="K728" s="153">
        <v>2212</v>
      </c>
      <c r="L728" s="153">
        <v>0</v>
      </c>
      <c r="M728" s="153">
        <v>937.65</v>
      </c>
      <c r="N728" s="153">
        <v>14753.65</v>
      </c>
      <c r="O728" s="152"/>
      <c r="P728" s="157">
        <v>40</v>
      </c>
      <c r="Q728" s="157">
        <v>0</v>
      </c>
      <c r="R728" s="155">
        <v>552640</v>
      </c>
      <c r="S728" s="155">
        <v>0</v>
      </c>
      <c r="T728" s="155">
        <v>0</v>
      </c>
      <c r="U728" s="155">
        <v>37520</v>
      </c>
      <c r="V728" s="112">
        <v>590160</v>
      </c>
      <c r="W728" s="156"/>
      <c r="X728" s="157">
        <v>0</v>
      </c>
      <c r="Y728" s="178">
        <v>0.09</v>
      </c>
      <c r="Z728" s="178">
        <v>1.3025618826461723E-2</v>
      </c>
      <c r="AA728" s="155">
        <v>0</v>
      </c>
      <c r="AB728" s="158"/>
      <c r="AC728" s="157">
        <v>0</v>
      </c>
      <c r="AD728" s="157">
        <v>0</v>
      </c>
      <c r="AE728" s="155">
        <v>0</v>
      </c>
      <c r="AF728" s="157">
        <v>0</v>
      </c>
      <c r="AG728" s="155">
        <v>0</v>
      </c>
      <c r="AH728" s="159"/>
    </row>
    <row r="729" spans="1:34" ht="12.6" customHeight="1" x14ac:dyDescent="0.25">
      <c r="A729" s="104">
        <v>489</v>
      </c>
      <c r="B729" s="102">
        <v>489020020</v>
      </c>
      <c r="C729" s="103" t="s">
        <v>537</v>
      </c>
      <c r="D729" s="104">
        <v>20</v>
      </c>
      <c r="E729" s="103" t="s">
        <v>52</v>
      </c>
      <c r="F729" s="104">
        <v>20</v>
      </c>
      <c r="G729" s="103" t="s">
        <v>52</v>
      </c>
      <c r="H729" s="179">
        <v>177</v>
      </c>
      <c r="I729" s="152"/>
      <c r="J729" s="153">
        <v>11386</v>
      </c>
      <c r="K729" s="153">
        <v>3168</v>
      </c>
      <c r="L729" s="153">
        <v>0</v>
      </c>
      <c r="M729" s="153">
        <v>937.65</v>
      </c>
      <c r="N729" s="153">
        <v>15491.65</v>
      </c>
      <c r="O729" s="152"/>
      <c r="P729" s="157">
        <v>177</v>
      </c>
      <c r="Q729" s="157">
        <v>0</v>
      </c>
      <c r="R729" s="155">
        <v>2576058</v>
      </c>
      <c r="S729" s="155">
        <v>0</v>
      </c>
      <c r="T729" s="155">
        <v>0</v>
      </c>
      <c r="U729" s="155">
        <v>166026</v>
      </c>
      <c r="V729" s="112">
        <v>2742084</v>
      </c>
      <c r="W729" s="156"/>
      <c r="X729" s="157">
        <v>0</v>
      </c>
      <c r="Y729" s="178">
        <v>0.09</v>
      </c>
      <c r="Z729" s="178">
        <v>4.3928872044181839E-2</v>
      </c>
      <c r="AA729" s="155">
        <v>0</v>
      </c>
      <c r="AB729" s="158"/>
      <c r="AC729" s="157">
        <v>0</v>
      </c>
      <c r="AD729" s="157">
        <v>0</v>
      </c>
      <c r="AE729" s="155">
        <v>0</v>
      </c>
      <c r="AF729" s="157">
        <v>0</v>
      </c>
      <c r="AG729" s="155">
        <v>0</v>
      </c>
      <c r="AH729" s="159"/>
    </row>
    <row r="730" spans="1:34" ht="12.6" customHeight="1" x14ac:dyDescent="0.25">
      <c r="A730" s="104">
        <v>489</v>
      </c>
      <c r="B730" s="102">
        <v>489020036</v>
      </c>
      <c r="C730" s="103" t="s">
        <v>537</v>
      </c>
      <c r="D730" s="104">
        <v>20</v>
      </c>
      <c r="E730" s="103" t="s">
        <v>52</v>
      </c>
      <c r="F730" s="104">
        <v>36</v>
      </c>
      <c r="G730" s="103" t="s">
        <v>68</v>
      </c>
      <c r="H730" s="179">
        <v>101</v>
      </c>
      <c r="I730" s="152"/>
      <c r="J730" s="153">
        <v>11293</v>
      </c>
      <c r="K730" s="153">
        <v>3704</v>
      </c>
      <c r="L730" s="153">
        <v>0</v>
      </c>
      <c r="M730" s="153">
        <v>937.65</v>
      </c>
      <c r="N730" s="153">
        <v>15934.65</v>
      </c>
      <c r="O730" s="152"/>
      <c r="P730" s="157">
        <v>101</v>
      </c>
      <c r="Q730" s="157">
        <v>0</v>
      </c>
      <c r="R730" s="155">
        <v>1514697</v>
      </c>
      <c r="S730" s="155">
        <v>0</v>
      </c>
      <c r="T730" s="155">
        <v>0</v>
      </c>
      <c r="U730" s="155">
        <v>94738</v>
      </c>
      <c r="V730" s="112">
        <v>1609435</v>
      </c>
      <c r="W730" s="156"/>
      <c r="X730" s="157">
        <v>0</v>
      </c>
      <c r="Y730" s="178">
        <v>0.09</v>
      </c>
      <c r="Z730" s="178">
        <v>6.3632955793131898E-2</v>
      </c>
      <c r="AA730" s="155">
        <v>0</v>
      </c>
      <c r="AB730" s="158"/>
      <c r="AC730" s="157">
        <v>0</v>
      </c>
      <c r="AD730" s="157">
        <v>0</v>
      </c>
      <c r="AE730" s="155">
        <v>0</v>
      </c>
      <c r="AF730" s="157">
        <v>0</v>
      </c>
      <c r="AG730" s="155">
        <v>0</v>
      </c>
      <c r="AH730" s="159"/>
    </row>
    <row r="731" spans="1:34" ht="12.6" customHeight="1" x14ac:dyDescent="0.25">
      <c r="A731" s="104">
        <v>489</v>
      </c>
      <c r="B731" s="102">
        <v>489020052</v>
      </c>
      <c r="C731" s="103" t="s">
        <v>537</v>
      </c>
      <c r="D731" s="104">
        <v>20</v>
      </c>
      <c r="E731" s="103" t="s">
        <v>52</v>
      </c>
      <c r="F731" s="104">
        <v>52</v>
      </c>
      <c r="G731" s="103" t="s">
        <v>84</v>
      </c>
      <c r="H731" s="179">
        <v>10</v>
      </c>
      <c r="I731" s="152"/>
      <c r="J731" s="153">
        <v>11427</v>
      </c>
      <c r="K731" s="153">
        <v>3661</v>
      </c>
      <c r="L731" s="153">
        <v>0</v>
      </c>
      <c r="M731" s="153">
        <v>937.65</v>
      </c>
      <c r="N731" s="153">
        <v>16025.65</v>
      </c>
      <c r="O731" s="152"/>
      <c r="P731" s="157">
        <v>10</v>
      </c>
      <c r="Q731" s="157">
        <v>0</v>
      </c>
      <c r="R731" s="155">
        <v>150880</v>
      </c>
      <c r="S731" s="155">
        <v>0</v>
      </c>
      <c r="T731" s="155">
        <v>0</v>
      </c>
      <c r="U731" s="155">
        <v>9380</v>
      </c>
      <c r="V731" s="112">
        <v>160260</v>
      </c>
      <c r="W731" s="156"/>
      <c r="X731" s="157">
        <v>0</v>
      </c>
      <c r="Y731" s="178">
        <v>0.09</v>
      </c>
      <c r="Z731" s="178">
        <v>3.4163932153439221E-2</v>
      </c>
      <c r="AA731" s="155">
        <v>0</v>
      </c>
      <c r="AB731" s="158"/>
      <c r="AC731" s="157">
        <v>0</v>
      </c>
      <c r="AD731" s="157">
        <v>0</v>
      </c>
      <c r="AE731" s="155">
        <v>0</v>
      </c>
      <c r="AF731" s="157">
        <v>0</v>
      </c>
      <c r="AG731" s="155">
        <v>0</v>
      </c>
      <c r="AH731" s="159"/>
    </row>
    <row r="732" spans="1:34" ht="12.6" customHeight="1" x14ac:dyDescent="0.25">
      <c r="A732" s="104">
        <v>489</v>
      </c>
      <c r="B732" s="102">
        <v>489020096</v>
      </c>
      <c r="C732" s="103" t="s">
        <v>537</v>
      </c>
      <c r="D732" s="104">
        <v>20</v>
      </c>
      <c r="E732" s="103" t="s">
        <v>52</v>
      </c>
      <c r="F732" s="104">
        <v>96</v>
      </c>
      <c r="G732" s="103" t="s">
        <v>128</v>
      </c>
      <c r="H732" s="179">
        <v>103</v>
      </c>
      <c r="I732" s="152"/>
      <c r="J732" s="153">
        <v>11403</v>
      </c>
      <c r="K732" s="153">
        <v>6214</v>
      </c>
      <c r="L732" s="153">
        <v>0</v>
      </c>
      <c r="M732" s="153">
        <v>937.65</v>
      </c>
      <c r="N732" s="153">
        <v>18554.650000000001</v>
      </c>
      <c r="O732" s="152"/>
      <c r="P732" s="157">
        <v>103</v>
      </c>
      <c r="Q732" s="157">
        <v>0</v>
      </c>
      <c r="R732" s="155">
        <v>1814551</v>
      </c>
      <c r="S732" s="155">
        <v>0</v>
      </c>
      <c r="T732" s="155">
        <v>0</v>
      </c>
      <c r="U732" s="155">
        <v>96614</v>
      </c>
      <c r="V732" s="112">
        <v>1911165</v>
      </c>
      <c r="W732" s="156"/>
      <c r="X732" s="157">
        <v>0</v>
      </c>
      <c r="Y732" s="178">
        <v>0.09</v>
      </c>
      <c r="Z732" s="178">
        <v>3.165167702598503E-2</v>
      </c>
      <c r="AA732" s="155">
        <v>0</v>
      </c>
      <c r="AB732" s="158"/>
      <c r="AC732" s="157">
        <v>0</v>
      </c>
      <c r="AD732" s="157">
        <v>0</v>
      </c>
      <c r="AE732" s="155">
        <v>0</v>
      </c>
      <c r="AF732" s="157">
        <v>0</v>
      </c>
      <c r="AG732" s="155">
        <v>0</v>
      </c>
      <c r="AH732" s="159"/>
    </row>
    <row r="733" spans="1:34" ht="12.6" customHeight="1" x14ac:dyDescent="0.25">
      <c r="A733" s="104">
        <v>489</v>
      </c>
      <c r="B733" s="102">
        <v>489020172</v>
      </c>
      <c r="C733" s="103" t="s">
        <v>537</v>
      </c>
      <c r="D733" s="104">
        <v>20</v>
      </c>
      <c r="E733" s="103" t="s">
        <v>52</v>
      </c>
      <c r="F733" s="104">
        <v>172</v>
      </c>
      <c r="G733" s="103" t="s">
        <v>204</v>
      </c>
      <c r="H733" s="179">
        <v>47</v>
      </c>
      <c r="I733" s="152"/>
      <c r="J733" s="153">
        <v>10981</v>
      </c>
      <c r="K733" s="153">
        <v>6521</v>
      </c>
      <c r="L733" s="153">
        <v>0</v>
      </c>
      <c r="M733" s="153">
        <v>937.65</v>
      </c>
      <c r="N733" s="153">
        <v>18439.650000000001</v>
      </c>
      <c r="O733" s="152"/>
      <c r="P733" s="157">
        <v>47</v>
      </c>
      <c r="Q733" s="157">
        <v>0</v>
      </c>
      <c r="R733" s="155">
        <v>822594</v>
      </c>
      <c r="S733" s="155">
        <v>0</v>
      </c>
      <c r="T733" s="155">
        <v>0</v>
      </c>
      <c r="U733" s="155">
        <v>44086</v>
      </c>
      <c r="V733" s="112">
        <v>866680</v>
      </c>
      <c r="W733" s="156"/>
      <c r="X733" s="157">
        <v>0</v>
      </c>
      <c r="Y733" s="178">
        <v>0.09</v>
      </c>
      <c r="Z733" s="178">
        <v>2.8694752207916091E-2</v>
      </c>
      <c r="AA733" s="155">
        <v>0</v>
      </c>
      <c r="AB733" s="158"/>
      <c r="AC733" s="157">
        <v>0</v>
      </c>
      <c r="AD733" s="157">
        <v>0</v>
      </c>
      <c r="AE733" s="155">
        <v>0</v>
      </c>
      <c r="AF733" s="157">
        <v>0</v>
      </c>
      <c r="AG733" s="155">
        <v>0</v>
      </c>
      <c r="AH733" s="159"/>
    </row>
    <row r="734" spans="1:34" ht="12.6" customHeight="1" x14ac:dyDescent="0.25">
      <c r="A734" s="104">
        <v>489</v>
      </c>
      <c r="B734" s="102">
        <v>489020201</v>
      </c>
      <c r="C734" s="103" t="s">
        <v>537</v>
      </c>
      <c r="D734" s="104">
        <v>20</v>
      </c>
      <c r="E734" s="103" t="s">
        <v>52</v>
      </c>
      <c r="F734" s="104">
        <v>201</v>
      </c>
      <c r="G734" s="103" t="s">
        <v>233</v>
      </c>
      <c r="H734" s="179">
        <v>1</v>
      </c>
      <c r="I734" s="152"/>
      <c r="J734" s="153">
        <v>15145</v>
      </c>
      <c r="K734" s="153">
        <v>0</v>
      </c>
      <c r="L734" s="153">
        <v>0</v>
      </c>
      <c r="M734" s="153">
        <v>937.65</v>
      </c>
      <c r="N734" s="153">
        <v>16082.65</v>
      </c>
      <c r="O734" s="152"/>
      <c r="P734" s="157">
        <v>1</v>
      </c>
      <c r="Q734" s="157">
        <v>0</v>
      </c>
      <c r="R734" s="155">
        <v>15145</v>
      </c>
      <c r="S734" s="155">
        <v>0</v>
      </c>
      <c r="T734" s="155">
        <v>0</v>
      </c>
      <c r="U734" s="155">
        <v>938</v>
      </c>
      <c r="V734" s="112">
        <v>16083</v>
      </c>
      <c r="W734" s="156"/>
      <c r="X734" s="157">
        <v>0</v>
      </c>
      <c r="Y734" s="178">
        <v>0.09</v>
      </c>
      <c r="Z734" s="178">
        <v>8.3552678591292298E-2</v>
      </c>
      <c r="AA734" s="155">
        <v>0</v>
      </c>
      <c r="AB734" s="158"/>
      <c r="AC734" s="157">
        <v>0</v>
      </c>
      <c r="AD734" s="157">
        <v>0</v>
      </c>
      <c r="AE734" s="155">
        <v>0</v>
      </c>
      <c r="AF734" s="157">
        <v>0</v>
      </c>
      <c r="AG734" s="155">
        <v>0</v>
      </c>
      <c r="AH734" s="159"/>
    </row>
    <row r="735" spans="1:34" ht="12.6" customHeight="1" x14ac:dyDescent="0.25">
      <c r="A735" s="104">
        <v>489</v>
      </c>
      <c r="B735" s="102">
        <v>489020239</v>
      </c>
      <c r="C735" s="103" t="s">
        <v>537</v>
      </c>
      <c r="D735" s="104">
        <v>20</v>
      </c>
      <c r="E735" s="103" t="s">
        <v>52</v>
      </c>
      <c r="F735" s="104">
        <v>239</v>
      </c>
      <c r="G735" s="103" t="s">
        <v>271</v>
      </c>
      <c r="H735" s="179">
        <v>61</v>
      </c>
      <c r="I735" s="152"/>
      <c r="J735" s="153">
        <v>11021</v>
      </c>
      <c r="K735" s="153">
        <v>4152</v>
      </c>
      <c r="L735" s="153">
        <v>0</v>
      </c>
      <c r="M735" s="153">
        <v>937.65</v>
      </c>
      <c r="N735" s="153">
        <v>16110.65</v>
      </c>
      <c r="O735" s="152"/>
      <c r="P735" s="157">
        <v>61</v>
      </c>
      <c r="Q735" s="157">
        <v>0</v>
      </c>
      <c r="R735" s="155">
        <v>925553</v>
      </c>
      <c r="S735" s="155">
        <v>0</v>
      </c>
      <c r="T735" s="155">
        <v>0</v>
      </c>
      <c r="U735" s="155">
        <v>57218</v>
      </c>
      <c r="V735" s="112">
        <v>982771</v>
      </c>
      <c r="W735" s="156"/>
      <c r="X735" s="157">
        <v>0</v>
      </c>
      <c r="Y735" s="178">
        <v>0.09</v>
      </c>
      <c r="Z735" s="178">
        <v>6.0763938656294453E-2</v>
      </c>
      <c r="AA735" s="155">
        <v>0</v>
      </c>
      <c r="AB735" s="158"/>
      <c r="AC735" s="157">
        <v>0</v>
      </c>
      <c r="AD735" s="157">
        <v>0</v>
      </c>
      <c r="AE735" s="155">
        <v>0</v>
      </c>
      <c r="AF735" s="157">
        <v>0</v>
      </c>
      <c r="AG735" s="155">
        <v>0</v>
      </c>
      <c r="AH735" s="159"/>
    </row>
    <row r="736" spans="1:34" ht="12.6" customHeight="1" x14ac:dyDescent="0.25">
      <c r="A736" s="104">
        <v>489</v>
      </c>
      <c r="B736" s="102">
        <v>489020242</v>
      </c>
      <c r="C736" s="103" t="s">
        <v>537</v>
      </c>
      <c r="D736" s="104">
        <v>20</v>
      </c>
      <c r="E736" s="103" t="s">
        <v>52</v>
      </c>
      <c r="F736" s="104">
        <v>242</v>
      </c>
      <c r="G736" s="103" t="s">
        <v>274</v>
      </c>
      <c r="H736" s="179">
        <v>3</v>
      </c>
      <c r="I736" s="152"/>
      <c r="J736" s="153">
        <v>13444</v>
      </c>
      <c r="K736" s="153">
        <v>54211</v>
      </c>
      <c r="L736" s="153">
        <v>0</v>
      </c>
      <c r="M736" s="153">
        <v>937.65</v>
      </c>
      <c r="N736" s="153">
        <v>68592.649999999994</v>
      </c>
      <c r="O736" s="152"/>
      <c r="P736" s="157">
        <v>3</v>
      </c>
      <c r="Q736" s="157">
        <v>0</v>
      </c>
      <c r="R736" s="155">
        <v>202965</v>
      </c>
      <c r="S736" s="155">
        <v>0</v>
      </c>
      <c r="T736" s="155">
        <v>0</v>
      </c>
      <c r="U736" s="155">
        <v>2814</v>
      </c>
      <c r="V736" s="112">
        <v>205779</v>
      </c>
      <c r="W736" s="156"/>
      <c r="X736" s="157">
        <v>0</v>
      </c>
      <c r="Y736" s="178">
        <v>0.09</v>
      </c>
      <c r="Z736" s="178">
        <v>2.7267731680655861E-2</v>
      </c>
      <c r="AA736" s="155">
        <v>0</v>
      </c>
      <c r="AB736" s="158"/>
      <c r="AC736" s="157">
        <v>0</v>
      </c>
      <c r="AD736" s="157">
        <v>0</v>
      </c>
      <c r="AE736" s="155">
        <v>0</v>
      </c>
      <c r="AF736" s="157">
        <v>0</v>
      </c>
      <c r="AG736" s="155">
        <v>0</v>
      </c>
      <c r="AH736" s="159"/>
    </row>
    <row r="737" spans="1:34" ht="12.6" customHeight="1" x14ac:dyDescent="0.25">
      <c r="A737" s="104">
        <v>489</v>
      </c>
      <c r="B737" s="102">
        <v>489020261</v>
      </c>
      <c r="C737" s="103" t="s">
        <v>537</v>
      </c>
      <c r="D737" s="104">
        <v>20</v>
      </c>
      <c r="E737" s="103" t="s">
        <v>52</v>
      </c>
      <c r="F737" s="104">
        <v>261</v>
      </c>
      <c r="G737" s="103" t="s">
        <v>293</v>
      </c>
      <c r="H737" s="179">
        <v>187</v>
      </c>
      <c r="I737" s="152"/>
      <c r="J737" s="153">
        <v>11089</v>
      </c>
      <c r="K737" s="153">
        <v>7045</v>
      </c>
      <c r="L737" s="153">
        <v>0</v>
      </c>
      <c r="M737" s="153">
        <v>937.65</v>
      </c>
      <c r="N737" s="153">
        <v>19071.650000000001</v>
      </c>
      <c r="O737" s="152"/>
      <c r="P737" s="157">
        <v>187</v>
      </c>
      <c r="Q737" s="157">
        <v>0</v>
      </c>
      <c r="R737" s="155">
        <v>3391058</v>
      </c>
      <c r="S737" s="155">
        <v>0</v>
      </c>
      <c r="T737" s="155">
        <v>0</v>
      </c>
      <c r="U737" s="155">
        <v>175406</v>
      </c>
      <c r="V737" s="112">
        <v>3566464</v>
      </c>
      <c r="W737" s="156"/>
      <c r="X737" s="157">
        <v>0</v>
      </c>
      <c r="Y737" s="178">
        <v>0.09</v>
      </c>
      <c r="Z737" s="178">
        <v>8.1590104982539463E-2</v>
      </c>
      <c r="AA737" s="155">
        <v>0</v>
      </c>
      <c r="AB737" s="158"/>
      <c r="AC737" s="157">
        <v>0</v>
      </c>
      <c r="AD737" s="157">
        <v>0</v>
      </c>
      <c r="AE737" s="155">
        <v>0</v>
      </c>
      <c r="AF737" s="157">
        <v>0</v>
      </c>
      <c r="AG737" s="155">
        <v>0</v>
      </c>
      <c r="AH737" s="159"/>
    </row>
    <row r="738" spans="1:34" ht="12.6" customHeight="1" x14ac:dyDescent="0.25">
      <c r="A738" s="104">
        <v>489</v>
      </c>
      <c r="B738" s="102">
        <v>489020300</v>
      </c>
      <c r="C738" s="103" t="s">
        <v>537</v>
      </c>
      <c r="D738" s="104">
        <v>20</v>
      </c>
      <c r="E738" s="103" t="s">
        <v>52</v>
      </c>
      <c r="F738" s="104">
        <v>300</v>
      </c>
      <c r="G738" s="103" t="s">
        <v>332</v>
      </c>
      <c r="H738" s="179">
        <v>3</v>
      </c>
      <c r="I738" s="152"/>
      <c r="J738" s="153">
        <v>10556</v>
      </c>
      <c r="K738" s="153">
        <v>19943</v>
      </c>
      <c r="L738" s="153">
        <v>0</v>
      </c>
      <c r="M738" s="153">
        <v>937.65</v>
      </c>
      <c r="N738" s="153">
        <v>31436.65</v>
      </c>
      <c r="O738" s="152"/>
      <c r="P738" s="157">
        <v>3</v>
      </c>
      <c r="Q738" s="157">
        <v>0</v>
      </c>
      <c r="R738" s="155">
        <v>91497</v>
      </c>
      <c r="S738" s="155">
        <v>0</v>
      </c>
      <c r="T738" s="155">
        <v>0</v>
      </c>
      <c r="U738" s="155">
        <v>2814</v>
      </c>
      <c r="V738" s="112">
        <v>94311</v>
      </c>
      <c r="W738" s="156"/>
      <c r="X738" s="157">
        <v>0</v>
      </c>
      <c r="Y738" s="178">
        <v>0.09</v>
      </c>
      <c r="Z738" s="178">
        <v>1.6548626232287495E-2</v>
      </c>
      <c r="AA738" s="155">
        <v>0</v>
      </c>
      <c r="AB738" s="158"/>
      <c r="AC738" s="157">
        <v>0</v>
      </c>
      <c r="AD738" s="157">
        <v>0</v>
      </c>
      <c r="AE738" s="155">
        <v>0</v>
      </c>
      <c r="AF738" s="157">
        <v>0</v>
      </c>
      <c r="AG738" s="155">
        <v>0</v>
      </c>
      <c r="AH738" s="159"/>
    </row>
    <row r="739" spans="1:34" ht="12.6" customHeight="1" x14ac:dyDescent="0.25">
      <c r="A739" s="104">
        <v>489</v>
      </c>
      <c r="B739" s="102">
        <v>489020310</v>
      </c>
      <c r="C739" s="103" t="s">
        <v>537</v>
      </c>
      <c r="D739" s="104">
        <v>20</v>
      </c>
      <c r="E739" s="103" t="s">
        <v>52</v>
      </c>
      <c r="F739" s="104">
        <v>310</v>
      </c>
      <c r="G739" s="103" t="s">
        <v>342</v>
      </c>
      <c r="H739" s="179">
        <v>17</v>
      </c>
      <c r="I739" s="152"/>
      <c r="J739" s="153">
        <v>10882</v>
      </c>
      <c r="K739" s="153">
        <v>1140</v>
      </c>
      <c r="L739" s="153">
        <v>0</v>
      </c>
      <c r="M739" s="153">
        <v>937.65</v>
      </c>
      <c r="N739" s="153">
        <v>12959.65</v>
      </c>
      <c r="O739" s="152"/>
      <c r="P739" s="157">
        <v>17</v>
      </c>
      <c r="Q739" s="157">
        <v>0</v>
      </c>
      <c r="R739" s="155">
        <v>204374</v>
      </c>
      <c r="S739" s="155">
        <v>0</v>
      </c>
      <c r="T739" s="155">
        <v>0</v>
      </c>
      <c r="U739" s="155">
        <v>15946</v>
      </c>
      <c r="V739" s="112">
        <v>220320</v>
      </c>
      <c r="W739" s="156"/>
      <c r="X739" s="157">
        <v>0</v>
      </c>
      <c r="Y739" s="178">
        <v>0.09</v>
      </c>
      <c r="Z739" s="178">
        <v>3.5758464761969935E-2</v>
      </c>
      <c r="AA739" s="155">
        <v>0</v>
      </c>
      <c r="AB739" s="158"/>
      <c r="AC739" s="157">
        <v>0</v>
      </c>
      <c r="AD739" s="157">
        <v>0</v>
      </c>
      <c r="AE739" s="155">
        <v>0</v>
      </c>
      <c r="AF739" s="157">
        <v>0</v>
      </c>
      <c r="AG739" s="155">
        <v>0</v>
      </c>
      <c r="AH739" s="159"/>
    </row>
    <row r="740" spans="1:34" ht="12.6" customHeight="1" x14ac:dyDescent="0.25">
      <c r="A740" s="104">
        <v>489</v>
      </c>
      <c r="B740" s="102">
        <v>489020645</v>
      </c>
      <c r="C740" s="103" t="s">
        <v>537</v>
      </c>
      <c r="D740" s="104">
        <v>20</v>
      </c>
      <c r="E740" s="103" t="s">
        <v>52</v>
      </c>
      <c r="F740" s="104">
        <v>645</v>
      </c>
      <c r="G740" s="103" t="s">
        <v>399</v>
      </c>
      <c r="H740" s="179">
        <v>75</v>
      </c>
      <c r="I740" s="152"/>
      <c r="J740" s="153">
        <v>11550</v>
      </c>
      <c r="K740" s="153">
        <v>4385</v>
      </c>
      <c r="L740" s="153">
        <v>0</v>
      </c>
      <c r="M740" s="153">
        <v>937.65</v>
      </c>
      <c r="N740" s="153">
        <v>16872.650000000001</v>
      </c>
      <c r="O740" s="152"/>
      <c r="P740" s="157">
        <v>75</v>
      </c>
      <c r="Q740" s="157">
        <v>0</v>
      </c>
      <c r="R740" s="155">
        <v>1195125</v>
      </c>
      <c r="S740" s="155">
        <v>0</v>
      </c>
      <c r="T740" s="155">
        <v>0</v>
      </c>
      <c r="U740" s="155">
        <v>70350</v>
      </c>
      <c r="V740" s="112">
        <v>1265475</v>
      </c>
      <c r="W740" s="156"/>
      <c r="X740" s="157">
        <v>0</v>
      </c>
      <c r="Y740" s="178">
        <v>0.09</v>
      </c>
      <c r="Z740" s="178">
        <v>3.5990704420893325E-2</v>
      </c>
      <c r="AA740" s="155">
        <v>0</v>
      </c>
      <c r="AB740" s="158"/>
      <c r="AC740" s="157">
        <v>0</v>
      </c>
      <c r="AD740" s="157">
        <v>0</v>
      </c>
      <c r="AE740" s="155">
        <v>0</v>
      </c>
      <c r="AF740" s="157">
        <v>0</v>
      </c>
      <c r="AG740" s="155">
        <v>0</v>
      </c>
      <c r="AH740" s="159"/>
    </row>
    <row r="741" spans="1:34" ht="12.6" customHeight="1" x14ac:dyDescent="0.25">
      <c r="A741" s="104">
        <v>489</v>
      </c>
      <c r="B741" s="102">
        <v>489020660</v>
      </c>
      <c r="C741" s="103" t="s">
        <v>537</v>
      </c>
      <c r="D741" s="104">
        <v>20</v>
      </c>
      <c r="E741" s="103" t="s">
        <v>52</v>
      </c>
      <c r="F741" s="104">
        <v>660</v>
      </c>
      <c r="G741" s="103" t="s">
        <v>403</v>
      </c>
      <c r="H741" s="179">
        <v>13</v>
      </c>
      <c r="I741" s="152"/>
      <c r="J741" s="153">
        <v>11986</v>
      </c>
      <c r="K741" s="153">
        <v>9726</v>
      </c>
      <c r="L741" s="153">
        <v>0</v>
      </c>
      <c r="M741" s="153">
        <v>937.65</v>
      </c>
      <c r="N741" s="153">
        <v>22649.65</v>
      </c>
      <c r="O741" s="152"/>
      <c r="P741" s="157">
        <v>13</v>
      </c>
      <c r="Q741" s="157">
        <v>0</v>
      </c>
      <c r="R741" s="155">
        <v>282256</v>
      </c>
      <c r="S741" s="155">
        <v>0</v>
      </c>
      <c r="T741" s="155">
        <v>0</v>
      </c>
      <c r="U741" s="155">
        <v>12194</v>
      </c>
      <c r="V741" s="112">
        <v>294450</v>
      </c>
      <c r="W741" s="156"/>
      <c r="X741" s="157">
        <v>0</v>
      </c>
      <c r="Y741" s="178">
        <v>0.09</v>
      </c>
      <c r="Z741" s="178">
        <v>4.4402631494800227E-2</v>
      </c>
      <c r="AA741" s="155">
        <v>0</v>
      </c>
      <c r="AB741" s="158"/>
      <c r="AC741" s="157">
        <v>0</v>
      </c>
      <c r="AD741" s="157">
        <v>0</v>
      </c>
      <c r="AE741" s="155">
        <v>0</v>
      </c>
      <c r="AF741" s="157">
        <v>0</v>
      </c>
      <c r="AG741" s="155">
        <v>0</v>
      </c>
      <c r="AH741" s="159"/>
    </row>
    <row r="742" spans="1:34" ht="12.6" customHeight="1" x14ac:dyDescent="0.25">
      <c r="A742" s="104">
        <v>489</v>
      </c>
      <c r="B742" s="102">
        <v>489020712</v>
      </c>
      <c r="C742" s="103" t="s">
        <v>537</v>
      </c>
      <c r="D742" s="104">
        <v>20</v>
      </c>
      <c r="E742" s="103" t="s">
        <v>52</v>
      </c>
      <c r="F742" s="104">
        <v>712</v>
      </c>
      <c r="G742" s="103" t="s">
        <v>420</v>
      </c>
      <c r="H742" s="179">
        <v>34</v>
      </c>
      <c r="I742" s="152"/>
      <c r="J742" s="153">
        <v>10923</v>
      </c>
      <c r="K742" s="153">
        <v>7646</v>
      </c>
      <c r="L742" s="153">
        <v>0</v>
      </c>
      <c r="M742" s="153">
        <v>937.65</v>
      </c>
      <c r="N742" s="153">
        <v>19506.650000000001</v>
      </c>
      <c r="O742" s="152"/>
      <c r="P742" s="157">
        <v>34</v>
      </c>
      <c r="Q742" s="157">
        <v>0</v>
      </c>
      <c r="R742" s="155">
        <v>631346</v>
      </c>
      <c r="S742" s="155">
        <v>0</v>
      </c>
      <c r="T742" s="155">
        <v>0</v>
      </c>
      <c r="U742" s="155">
        <v>31892</v>
      </c>
      <c r="V742" s="112">
        <v>663238</v>
      </c>
      <c r="W742" s="156"/>
      <c r="X742" s="157">
        <v>0</v>
      </c>
      <c r="Y742" s="178">
        <v>0.09</v>
      </c>
      <c r="Z742" s="178">
        <v>3.1602902506744371E-2</v>
      </c>
      <c r="AA742" s="155">
        <v>0</v>
      </c>
      <c r="AB742" s="158"/>
      <c r="AC742" s="157">
        <v>0</v>
      </c>
      <c r="AD742" s="157">
        <v>0</v>
      </c>
      <c r="AE742" s="155">
        <v>0</v>
      </c>
      <c r="AF742" s="157">
        <v>0</v>
      </c>
      <c r="AG742" s="155">
        <v>0</v>
      </c>
      <c r="AH742" s="159"/>
    </row>
    <row r="743" spans="1:34" ht="12.6" customHeight="1" x14ac:dyDescent="0.25">
      <c r="A743" s="104">
        <v>491</v>
      </c>
      <c r="B743" s="102">
        <v>491095072</v>
      </c>
      <c r="C743" s="103" t="s">
        <v>538</v>
      </c>
      <c r="D743" s="104">
        <v>95</v>
      </c>
      <c r="E743" s="103" t="s">
        <v>127</v>
      </c>
      <c r="F743" s="104">
        <v>72</v>
      </c>
      <c r="G743" s="103" t="s">
        <v>104</v>
      </c>
      <c r="H743" s="179">
        <v>4</v>
      </c>
      <c r="I743" s="152"/>
      <c r="J743" s="153">
        <v>10806.205558336456</v>
      </c>
      <c r="K743" s="153">
        <v>2367</v>
      </c>
      <c r="L743" s="153">
        <v>0</v>
      </c>
      <c r="M743" s="153">
        <v>937.65</v>
      </c>
      <c r="N743" s="153">
        <v>14110.855558336456</v>
      </c>
      <c r="O743" s="152"/>
      <c r="P743" s="157">
        <v>4</v>
      </c>
      <c r="Q743" s="157">
        <v>0</v>
      </c>
      <c r="R743" s="155">
        <v>52692</v>
      </c>
      <c r="S743" s="155">
        <v>0</v>
      </c>
      <c r="T743" s="155">
        <v>0</v>
      </c>
      <c r="U743" s="155">
        <v>3752</v>
      </c>
      <c r="V743" s="112">
        <v>56444</v>
      </c>
      <c r="W743" s="156"/>
      <c r="X743" s="157">
        <v>0</v>
      </c>
      <c r="Y743" s="178">
        <v>0.09</v>
      </c>
      <c r="Z743" s="178">
        <v>3.7994183853051798E-3</v>
      </c>
      <c r="AA743" s="155">
        <v>0</v>
      </c>
      <c r="AB743" s="158"/>
      <c r="AC743" s="157">
        <v>0</v>
      </c>
      <c r="AD743" s="157">
        <v>0</v>
      </c>
      <c r="AE743" s="155">
        <v>0</v>
      </c>
      <c r="AF743" s="157">
        <v>0</v>
      </c>
      <c r="AG743" s="155">
        <v>0</v>
      </c>
      <c r="AH743" s="159"/>
    </row>
    <row r="744" spans="1:34" ht="12.6" customHeight="1" x14ac:dyDescent="0.25">
      <c r="A744" s="104">
        <v>491</v>
      </c>
      <c r="B744" s="102">
        <v>491095094</v>
      </c>
      <c r="C744" s="103" t="s">
        <v>538</v>
      </c>
      <c r="D744" s="104">
        <v>95</v>
      </c>
      <c r="E744" s="103" t="s">
        <v>127</v>
      </c>
      <c r="F744" s="104">
        <v>94</v>
      </c>
      <c r="G744" s="103" t="s">
        <v>126</v>
      </c>
      <c r="H744" s="179">
        <v>2</v>
      </c>
      <c r="I744" s="152"/>
      <c r="J744" s="153">
        <v>11395.758941280055</v>
      </c>
      <c r="K744" s="153">
        <v>801</v>
      </c>
      <c r="L744" s="153">
        <v>0</v>
      </c>
      <c r="M744" s="153">
        <v>937.65</v>
      </c>
      <c r="N744" s="153">
        <v>13134.408941280055</v>
      </c>
      <c r="O744" s="152"/>
      <c r="P744" s="157">
        <v>2</v>
      </c>
      <c r="Q744" s="157">
        <v>0</v>
      </c>
      <c r="R744" s="155">
        <v>24394</v>
      </c>
      <c r="S744" s="155">
        <v>0</v>
      </c>
      <c r="T744" s="155">
        <v>0</v>
      </c>
      <c r="U744" s="155">
        <v>1876</v>
      </c>
      <c r="V744" s="112">
        <v>26270</v>
      </c>
      <c r="W744" s="156"/>
      <c r="X744" s="157">
        <v>0</v>
      </c>
      <c r="Y744" s="178">
        <v>0.09</v>
      </c>
      <c r="Z744" s="178">
        <v>3.096859169807752E-3</v>
      </c>
      <c r="AA744" s="155">
        <v>0</v>
      </c>
      <c r="AB744" s="158"/>
      <c r="AC744" s="157">
        <v>0</v>
      </c>
      <c r="AD744" s="157">
        <v>0</v>
      </c>
      <c r="AE744" s="155">
        <v>0</v>
      </c>
      <c r="AF744" s="157">
        <v>0</v>
      </c>
      <c r="AG744" s="155">
        <v>0</v>
      </c>
      <c r="AH744" s="159"/>
    </row>
    <row r="745" spans="1:34" ht="12.6" customHeight="1" x14ac:dyDescent="0.25">
      <c r="A745" s="104">
        <v>491</v>
      </c>
      <c r="B745" s="102">
        <v>491095095</v>
      </c>
      <c r="C745" s="103" t="s">
        <v>538</v>
      </c>
      <c r="D745" s="104">
        <v>95</v>
      </c>
      <c r="E745" s="103" t="s">
        <v>127</v>
      </c>
      <c r="F745" s="104">
        <v>95</v>
      </c>
      <c r="G745" s="103" t="s">
        <v>127</v>
      </c>
      <c r="H745" s="179">
        <v>1232</v>
      </c>
      <c r="I745" s="152"/>
      <c r="J745" s="153">
        <v>11905</v>
      </c>
      <c r="K745" s="153">
        <v>0</v>
      </c>
      <c r="L745" s="153">
        <v>0</v>
      </c>
      <c r="M745" s="153">
        <v>937.65</v>
      </c>
      <c r="N745" s="153">
        <v>12842.65</v>
      </c>
      <c r="O745" s="152"/>
      <c r="P745" s="157">
        <v>1232</v>
      </c>
      <c r="Q745" s="157">
        <v>0</v>
      </c>
      <c r="R745" s="155">
        <v>14666960</v>
      </c>
      <c r="S745" s="155">
        <v>0</v>
      </c>
      <c r="T745" s="155">
        <v>0</v>
      </c>
      <c r="U745" s="155">
        <v>1155616</v>
      </c>
      <c r="V745" s="112">
        <v>15822576</v>
      </c>
      <c r="W745" s="156"/>
      <c r="X745" s="157">
        <v>0</v>
      </c>
      <c r="Y745" s="178">
        <v>0.09</v>
      </c>
      <c r="Z745" s="178">
        <v>0.13425712454464486</v>
      </c>
      <c r="AA745" s="155">
        <v>0</v>
      </c>
      <c r="AB745" s="158"/>
      <c r="AC745" s="157">
        <v>0</v>
      </c>
      <c r="AD745" s="157">
        <v>0</v>
      </c>
      <c r="AE745" s="155">
        <v>0</v>
      </c>
      <c r="AF745" s="157">
        <v>0</v>
      </c>
      <c r="AG745" s="155">
        <v>0</v>
      </c>
      <c r="AH745" s="159"/>
    </row>
    <row r="746" spans="1:34" ht="12.6" customHeight="1" x14ac:dyDescent="0.25">
      <c r="A746" s="104">
        <v>491</v>
      </c>
      <c r="B746" s="102">
        <v>491095185</v>
      </c>
      <c r="C746" s="103" t="s">
        <v>538</v>
      </c>
      <c r="D746" s="104">
        <v>95</v>
      </c>
      <c r="E746" s="103" t="s">
        <v>127</v>
      </c>
      <c r="F746" s="104">
        <v>185</v>
      </c>
      <c r="G746" s="103" t="s">
        <v>217</v>
      </c>
      <c r="H746" s="179">
        <v>1</v>
      </c>
      <c r="I746" s="152"/>
      <c r="J746" s="153">
        <v>12079.893070956668</v>
      </c>
      <c r="K746" s="153">
        <v>1973</v>
      </c>
      <c r="L746" s="153">
        <v>0</v>
      </c>
      <c r="M746" s="153">
        <v>937.65</v>
      </c>
      <c r="N746" s="153">
        <v>14990.543070956668</v>
      </c>
      <c r="O746" s="152"/>
      <c r="P746" s="157">
        <v>1</v>
      </c>
      <c r="Q746" s="157">
        <v>0</v>
      </c>
      <c r="R746" s="155">
        <v>14053</v>
      </c>
      <c r="S746" s="155">
        <v>0</v>
      </c>
      <c r="T746" s="155">
        <v>0</v>
      </c>
      <c r="U746" s="155">
        <v>938</v>
      </c>
      <c r="V746" s="112">
        <v>14991</v>
      </c>
      <c r="W746" s="156"/>
      <c r="X746" s="157">
        <v>0</v>
      </c>
      <c r="Y746" s="178">
        <v>0.09</v>
      </c>
      <c r="Z746" s="178">
        <v>1.4058565865001154E-2</v>
      </c>
      <c r="AA746" s="155">
        <v>0</v>
      </c>
      <c r="AB746" s="158"/>
      <c r="AC746" s="157">
        <v>0</v>
      </c>
      <c r="AD746" s="157">
        <v>0</v>
      </c>
      <c r="AE746" s="155">
        <v>0</v>
      </c>
      <c r="AF746" s="157">
        <v>0</v>
      </c>
      <c r="AG746" s="155">
        <v>0</v>
      </c>
      <c r="AH746" s="159"/>
    </row>
    <row r="747" spans="1:34" ht="12.6" customHeight="1" x14ac:dyDescent="0.25">
      <c r="A747" s="104">
        <v>491</v>
      </c>
      <c r="B747" s="102">
        <v>491095201</v>
      </c>
      <c r="C747" s="103" t="s">
        <v>538</v>
      </c>
      <c r="D747" s="104">
        <v>95</v>
      </c>
      <c r="E747" s="103" t="s">
        <v>127</v>
      </c>
      <c r="F747" s="104">
        <v>201</v>
      </c>
      <c r="G747" s="103" t="s">
        <v>233</v>
      </c>
      <c r="H747" s="179">
        <v>7</v>
      </c>
      <c r="I747" s="152"/>
      <c r="J747" s="153">
        <v>9076</v>
      </c>
      <c r="K747" s="153">
        <v>0</v>
      </c>
      <c r="L747" s="153">
        <v>0</v>
      </c>
      <c r="M747" s="153">
        <v>937.65</v>
      </c>
      <c r="N747" s="153">
        <v>10013.65</v>
      </c>
      <c r="O747" s="152"/>
      <c r="P747" s="157">
        <v>7</v>
      </c>
      <c r="Q747" s="157">
        <v>0</v>
      </c>
      <c r="R747" s="155">
        <v>63532</v>
      </c>
      <c r="S747" s="155">
        <v>0</v>
      </c>
      <c r="T747" s="155">
        <v>0</v>
      </c>
      <c r="U747" s="155">
        <v>6566</v>
      </c>
      <c r="V747" s="112">
        <v>70098</v>
      </c>
      <c r="W747" s="156"/>
      <c r="X747" s="157">
        <v>0</v>
      </c>
      <c r="Y747" s="178">
        <v>0.09</v>
      </c>
      <c r="Z747" s="178">
        <v>8.3552678591292298E-2</v>
      </c>
      <c r="AA747" s="155">
        <v>0</v>
      </c>
      <c r="AB747" s="158"/>
      <c r="AC747" s="157">
        <v>0</v>
      </c>
      <c r="AD747" s="157">
        <v>0</v>
      </c>
      <c r="AE747" s="155">
        <v>0</v>
      </c>
      <c r="AF747" s="157">
        <v>0</v>
      </c>
      <c r="AG747" s="155">
        <v>0</v>
      </c>
      <c r="AH747" s="159"/>
    </row>
    <row r="748" spans="1:34" ht="12.6" customHeight="1" x14ac:dyDescent="0.25">
      <c r="A748" s="104">
        <v>491</v>
      </c>
      <c r="B748" s="102">
        <v>491095218</v>
      </c>
      <c r="C748" s="103" t="s">
        <v>538</v>
      </c>
      <c r="D748" s="104">
        <v>95</v>
      </c>
      <c r="E748" s="103" t="s">
        <v>127</v>
      </c>
      <c r="F748" s="104">
        <v>218</v>
      </c>
      <c r="G748" s="103" t="s">
        <v>250</v>
      </c>
      <c r="H748" s="179">
        <v>3</v>
      </c>
      <c r="I748" s="152"/>
      <c r="J748" s="153">
        <v>15145</v>
      </c>
      <c r="K748" s="153">
        <v>5419</v>
      </c>
      <c r="L748" s="153">
        <v>0</v>
      </c>
      <c r="M748" s="153">
        <v>937.65</v>
      </c>
      <c r="N748" s="153">
        <v>21501.65</v>
      </c>
      <c r="O748" s="152"/>
      <c r="P748" s="157">
        <v>3</v>
      </c>
      <c r="Q748" s="157">
        <v>0</v>
      </c>
      <c r="R748" s="155">
        <v>61692</v>
      </c>
      <c r="S748" s="155">
        <v>0</v>
      </c>
      <c r="T748" s="155">
        <v>0</v>
      </c>
      <c r="U748" s="155">
        <v>2814</v>
      </c>
      <c r="V748" s="112">
        <v>64506</v>
      </c>
      <c r="W748" s="156"/>
      <c r="X748" s="157">
        <v>0</v>
      </c>
      <c r="Y748" s="178">
        <v>0.09</v>
      </c>
      <c r="Z748" s="178">
        <v>3.6023247023082579E-2</v>
      </c>
      <c r="AA748" s="155">
        <v>0</v>
      </c>
      <c r="AB748" s="158"/>
      <c r="AC748" s="157">
        <v>0</v>
      </c>
      <c r="AD748" s="157">
        <v>0</v>
      </c>
      <c r="AE748" s="155">
        <v>0</v>
      </c>
      <c r="AF748" s="157">
        <v>0</v>
      </c>
      <c r="AG748" s="155">
        <v>0</v>
      </c>
      <c r="AH748" s="159"/>
    </row>
    <row r="749" spans="1:34" ht="12.6" customHeight="1" x14ac:dyDescent="0.25">
      <c r="A749" s="104">
        <v>491</v>
      </c>
      <c r="B749" s="102">
        <v>491095273</v>
      </c>
      <c r="C749" s="103" t="s">
        <v>538</v>
      </c>
      <c r="D749" s="104">
        <v>95</v>
      </c>
      <c r="E749" s="103" t="s">
        <v>127</v>
      </c>
      <c r="F749" s="104">
        <v>273</v>
      </c>
      <c r="G749" s="103" t="s">
        <v>305</v>
      </c>
      <c r="H749" s="179">
        <v>7</v>
      </c>
      <c r="I749" s="152"/>
      <c r="J749" s="153">
        <v>9123</v>
      </c>
      <c r="K749" s="153">
        <v>2913</v>
      </c>
      <c r="L749" s="153">
        <v>0</v>
      </c>
      <c r="M749" s="153">
        <v>937.65</v>
      </c>
      <c r="N749" s="153">
        <v>12973.65</v>
      </c>
      <c r="O749" s="152"/>
      <c r="P749" s="157">
        <v>7</v>
      </c>
      <c r="Q749" s="157">
        <v>0</v>
      </c>
      <c r="R749" s="155">
        <v>84252</v>
      </c>
      <c r="S749" s="155">
        <v>0</v>
      </c>
      <c r="T749" s="155">
        <v>0</v>
      </c>
      <c r="U749" s="155">
        <v>6566</v>
      </c>
      <c r="V749" s="112">
        <v>90818</v>
      </c>
      <c r="W749" s="156"/>
      <c r="X749" s="157">
        <v>0</v>
      </c>
      <c r="Y749" s="178">
        <v>0.09</v>
      </c>
      <c r="Z749" s="178">
        <v>3.8816574962855744E-3</v>
      </c>
      <c r="AA749" s="155">
        <v>0</v>
      </c>
      <c r="AB749" s="158"/>
      <c r="AC749" s="157">
        <v>0</v>
      </c>
      <c r="AD749" s="157">
        <v>0</v>
      </c>
      <c r="AE749" s="155">
        <v>0</v>
      </c>
      <c r="AF749" s="157">
        <v>0</v>
      </c>
      <c r="AG749" s="155">
        <v>0</v>
      </c>
      <c r="AH749" s="159"/>
    </row>
    <row r="750" spans="1:34" ht="12.6" customHeight="1" x14ac:dyDescent="0.25">
      <c r="A750" s="104">
        <v>491</v>
      </c>
      <c r="B750" s="102">
        <v>491095292</v>
      </c>
      <c r="C750" s="103" t="s">
        <v>538</v>
      </c>
      <c r="D750" s="104">
        <v>95</v>
      </c>
      <c r="E750" s="103" t="s">
        <v>127</v>
      </c>
      <c r="F750" s="104">
        <v>292</v>
      </c>
      <c r="G750" s="103" t="s">
        <v>324</v>
      </c>
      <c r="H750" s="179">
        <v>8</v>
      </c>
      <c r="I750" s="152"/>
      <c r="J750" s="153">
        <v>9634</v>
      </c>
      <c r="K750" s="153">
        <v>1675</v>
      </c>
      <c r="L750" s="153">
        <v>0</v>
      </c>
      <c r="M750" s="153">
        <v>937.65</v>
      </c>
      <c r="N750" s="153">
        <v>12246.65</v>
      </c>
      <c r="O750" s="152"/>
      <c r="P750" s="157">
        <v>8</v>
      </c>
      <c r="Q750" s="157">
        <v>0</v>
      </c>
      <c r="R750" s="155">
        <v>90472</v>
      </c>
      <c r="S750" s="155">
        <v>0</v>
      </c>
      <c r="T750" s="155">
        <v>0</v>
      </c>
      <c r="U750" s="155">
        <v>7504</v>
      </c>
      <c r="V750" s="112">
        <v>97976</v>
      </c>
      <c r="W750" s="156"/>
      <c r="X750" s="157">
        <v>0</v>
      </c>
      <c r="Y750" s="178">
        <v>0.09</v>
      </c>
      <c r="Z750" s="178">
        <v>3.9128083579077896E-3</v>
      </c>
      <c r="AA750" s="155">
        <v>0</v>
      </c>
      <c r="AB750" s="158"/>
      <c r="AC750" s="157">
        <v>0</v>
      </c>
      <c r="AD750" s="157">
        <v>0</v>
      </c>
      <c r="AE750" s="155">
        <v>0</v>
      </c>
      <c r="AF750" s="157">
        <v>0</v>
      </c>
      <c r="AG750" s="155">
        <v>0</v>
      </c>
      <c r="AH750" s="159"/>
    </row>
    <row r="751" spans="1:34" ht="12.6" customHeight="1" x14ac:dyDescent="0.25">
      <c r="A751" s="104">
        <v>491</v>
      </c>
      <c r="B751" s="102">
        <v>491095293</v>
      </c>
      <c r="C751" s="103" t="s">
        <v>538</v>
      </c>
      <c r="D751" s="104">
        <v>95</v>
      </c>
      <c r="E751" s="103" t="s">
        <v>127</v>
      </c>
      <c r="F751" s="104">
        <v>293</v>
      </c>
      <c r="G751" s="103" t="s">
        <v>325</v>
      </c>
      <c r="H751" s="179">
        <v>1</v>
      </c>
      <c r="I751" s="152"/>
      <c r="J751" s="153">
        <v>12430.019406017627</v>
      </c>
      <c r="K751" s="153">
        <v>748</v>
      </c>
      <c r="L751" s="153">
        <v>0</v>
      </c>
      <c r="M751" s="153">
        <v>937.65</v>
      </c>
      <c r="N751" s="153">
        <v>14115.669406017627</v>
      </c>
      <c r="O751" s="152"/>
      <c r="P751" s="157">
        <v>1</v>
      </c>
      <c r="Q751" s="157">
        <v>0</v>
      </c>
      <c r="R751" s="155">
        <v>13178</v>
      </c>
      <c r="S751" s="155">
        <v>0</v>
      </c>
      <c r="T751" s="155">
        <v>0</v>
      </c>
      <c r="U751" s="155">
        <v>938</v>
      </c>
      <c r="V751" s="112">
        <v>14116</v>
      </c>
      <c r="W751" s="156"/>
      <c r="X751" s="157">
        <v>0</v>
      </c>
      <c r="Y751" s="178">
        <v>0.09</v>
      </c>
      <c r="Z751" s="178">
        <v>7.9585403832054952E-3</v>
      </c>
      <c r="AA751" s="155">
        <v>0</v>
      </c>
      <c r="AB751" s="158"/>
      <c r="AC751" s="157">
        <v>0</v>
      </c>
      <c r="AD751" s="157">
        <v>0</v>
      </c>
      <c r="AE751" s="155">
        <v>0</v>
      </c>
      <c r="AF751" s="157">
        <v>0</v>
      </c>
      <c r="AG751" s="155">
        <v>0</v>
      </c>
      <c r="AH751" s="159"/>
    </row>
    <row r="752" spans="1:34" ht="12.6" customHeight="1" x14ac:dyDescent="0.25">
      <c r="A752" s="104">
        <v>491</v>
      </c>
      <c r="B752" s="102">
        <v>491095331</v>
      </c>
      <c r="C752" s="103" t="s">
        <v>538</v>
      </c>
      <c r="D752" s="104">
        <v>95</v>
      </c>
      <c r="E752" s="103" t="s">
        <v>127</v>
      </c>
      <c r="F752" s="104">
        <v>331</v>
      </c>
      <c r="G752" s="103" t="s">
        <v>363</v>
      </c>
      <c r="H752" s="179">
        <v>27</v>
      </c>
      <c r="I752" s="152"/>
      <c r="J752" s="153">
        <v>12421</v>
      </c>
      <c r="K752" s="153">
        <v>4247</v>
      </c>
      <c r="L752" s="153">
        <v>0</v>
      </c>
      <c r="M752" s="153">
        <v>937.65</v>
      </c>
      <c r="N752" s="153">
        <v>17605.650000000001</v>
      </c>
      <c r="O752" s="152"/>
      <c r="P752" s="157">
        <v>27</v>
      </c>
      <c r="Q752" s="157">
        <v>0</v>
      </c>
      <c r="R752" s="155">
        <v>450036</v>
      </c>
      <c r="S752" s="155">
        <v>0</v>
      </c>
      <c r="T752" s="155">
        <v>0</v>
      </c>
      <c r="U752" s="155">
        <v>25326</v>
      </c>
      <c r="V752" s="112">
        <v>475362</v>
      </c>
      <c r="W752" s="156"/>
      <c r="X752" s="157">
        <v>0</v>
      </c>
      <c r="Y752" s="178">
        <v>0.09</v>
      </c>
      <c r="Z752" s="178">
        <v>2.3459481692424667E-2</v>
      </c>
      <c r="AA752" s="155">
        <v>0</v>
      </c>
      <c r="AB752" s="158"/>
      <c r="AC752" s="157">
        <v>0</v>
      </c>
      <c r="AD752" s="157">
        <v>0</v>
      </c>
      <c r="AE752" s="155">
        <v>0</v>
      </c>
      <c r="AF752" s="157">
        <v>0</v>
      </c>
      <c r="AG752" s="155">
        <v>0</v>
      </c>
      <c r="AH752" s="159"/>
    </row>
    <row r="753" spans="1:34" ht="12.6" customHeight="1" x14ac:dyDescent="0.25">
      <c r="A753" s="104">
        <v>491</v>
      </c>
      <c r="B753" s="102">
        <v>491095650</v>
      </c>
      <c r="C753" s="103" t="s">
        <v>538</v>
      </c>
      <c r="D753" s="104">
        <v>95</v>
      </c>
      <c r="E753" s="103" t="s">
        <v>127</v>
      </c>
      <c r="F753" s="104">
        <v>650</v>
      </c>
      <c r="G753" s="103" t="s">
        <v>400</v>
      </c>
      <c r="H753" s="179">
        <v>5</v>
      </c>
      <c r="I753" s="152"/>
      <c r="J753" s="153">
        <v>11965</v>
      </c>
      <c r="K753" s="153">
        <v>3758</v>
      </c>
      <c r="L753" s="153">
        <v>0</v>
      </c>
      <c r="M753" s="153">
        <v>937.65</v>
      </c>
      <c r="N753" s="153">
        <v>16660.650000000001</v>
      </c>
      <c r="O753" s="152"/>
      <c r="P753" s="157">
        <v>5</v>
      </c>
      <c r="Q753" s="157">
        <v>0</v>
      </c>
      <c r="R753" s="155">
        <v>78615</v>
      </c>
      <c r="S753" s="155">
        <v>0</v>
      </c>
      <c r="T753" s="155">
        <v>0</v>
      </c>
      <c r="U753" s="155">
        <v>4690</v>
      </c>
      <c r="V753" s="112">
        <v>83305</v>
      </c>
      <c r="W753" s="156"/>
      <c r="X753" s="157">
        <v>0</v>
      </c>
      <c r="Y753" s="178">
        <v>0.09</v>
      </c>
      <c r="Z753" s="178">
        <v>2.6277933340063198E-3</v>
      </c>
      <c r="AA753" s="155">
        <v>0</v>
      </c>
      <c r="AB753" s="158"/>
      <c r="AC753" s="157">
        <v>0</v>
      </c>
      <c r="AD753" s="157">
        <v>0</v>
      </c>
      <c r="AE753" s="155">
        <v>0</v>
      </c>
      <c r="AF753" s="157">
        <v>0</v>
      </c>
      <c r="AG753" s="155">
        <v>0</v>
      </c>
      <c r="AH753" s="159"/>
    </row>
    <row r="754" spans="1:34" ht="12.6" customHeight="1" x14ac:dyDescent="0.25">
      <c r="A754" s="104">
        <v>491</v>
      </c>
      <c r="B754" s="102">
        <v>491095665</v>
      </c>
      <c r="C754" s="103" t="s">
        <v>538</v>
      </c>
      <c r="D754" s="104">
        <v>95</v>
      </c>
      <c r="E754" s="103" t="s">
        <v>127</v>
      </c>
      <c r="F754" s="104">
        <v>665</v>
      </c>
      <c r="G754" s="103" t="s">
        <v>405</v>
      </c>
      <c r="H754" s="179">
        <v>2</v>
      </c>
      <c r="I754" s="152"/>
      <c r="J754" s="153">
        <v>10525.424922197219</v>
      </c>
      <c r="K754" s="153">
        <v>1889</v>
      </c>
      <c r="L754" s="153">
        <v>0</v>
      </c>
      <c r="M754" s="153">
        <v>937.65</v>
      </c>
      <c r="N754" s="153">
        <v>13352.074922197218</v>
      </c>
      <c r="O754" s="152"/>
      <c r="P754" s="157">
        <v>2</v>
      </c>
      <c r="Q754" s="157">
        <v>0</v>
      </c>
      <c r="R754" s="155">
        <v>24828</v>
      </c>
      <c r="S754" s="155">
        <v>0</v>
      </c>
      <c r="T754" s="155">
        <v>0</v>
      </c>
      <c r="U754" s="155">
        <v>1876</v>
      </c>
      <c r="V754" s="112">
        <v>26704</v>
      </c>
      <c r="W754" s="156"/>
      <c r="X754" s="157">
        <v>0</v>
      </c>
      <c r="Y754" s="178">
        <v>0.09</v>
      </c>
      <c r="Z754" s="178">
        <v>4.6524813376749279E-3</v>
      </c>
      <c r="AA754" s="155">
        <v>0</v>
      </c>
      <c r="AB754" s="158"/>
      <c r="AC754" s="157">
        <v>0</v>
      </c>
      <c r="AD754" s="157">
        <v>0</v>
      </c>
      <c r="AE754" s="155">
        <v>0</v>
      </c>
      <c r="AF754" s="157">
        <v>0</v>
      </c>
      <c r="AG754" s="155">
        <v>0</v>
      </c>
      <c r="AH754" s="159"/>
    </row>
    <row r="755" spans="1:34" ht="12.6" customHeight="1" x14ac:dyDescent="0.25">
      <c r="A755" s="104">
        <v>491</v>
      </c>
      <c r="B755" s="102">
        <v>491095763</v>
      </c>
      <c r="C755" s="103" t="s">
        <v>538</v>
      </c>
      <c r="D755" s="104">
        <v>95</v>
      </c>
      <c r="E755" s="103" t="s">
        <v>127</v>
      </c>
      <c r="F755" s="104">
        <v>763</v>
      </c>
      <c r="G755" s="103" t="s">
        <v>434</v>
      </c>
      <c r="H755" s="179">
        <v>3</v>
      </c>
      <c r="I755" s="152"/>
      <c r="J755" s="153">
        <v>12850</v>
      </c>
      <c r="K755" s="153">
        <v>2608</v>
      </c>
      <c r="L755" s="153">
        <v>0</v>
      </c>
      <c r="M755" s="153">
        <v>937.65</v>
      </c>
      <c r="N755" s="153">
        <v>16395.650000000001</v>
      </c>
      <c r="O755" s="152"/>
      <c r="P755" s="157">
        <v>3</v>
      </c>
      <c r="Q755" s="157">
        <v>0</v>
      </c>
      <c r="R755" s="155">
        <v>46374</v>
      </c>
      <c r="S755" s="155">
        <v>0</v>
      </c>
      <c r="T755" s="155">
        <v>0</v>
      </c>
      <c r="U755" s="155">
        <v>2814</v>
      </c>
      <c r="V755" s="112">
        <v>49188</v>
      </c>
      <c r="W755" s="156"/>
      <c r="X755" s="157">
        <v>0</v>
      </c>
      <c r="Y755" s="178">
        <v>0.09</v>
      </c>
      <c r="Z755" s="178">
        <v>6.2419586533827356E-3</v>
      </c>
      <c r="AA755" s="155">
        <v>0</v>
      </c>
      <c r="AB755" s="158"/>
      <c r="AC755" s="157">
        <v>0</v>
      </c>
      <c r="AD755" s="157">
        <v>0</v>
      </c>
      <c r="AE755" s="155">
        <v>0</v>
      </c>
      <c r="AF755" s="157">
        <v>0</v>
      </c>
      <c r="AG755" s="155">
        <v>0</v>
      </c>
      <c r="AH755" s="159"/>
    </row>
    <row r="756" spans="1:34" ht="12.6" customHeight="1" x14ac:dyDescent="0.25">
      <c r="A756" s="104">
        <v>492</v>
      </c>
      <c r="B756" s="102">
        <v>492281005</v>
      </c>
      <c r="C756" s="103" t="s">
        <v>539</v>
      </c>
      <c r="D756" s="104">
        <v>281</v>
      </c>
      <c r="E756" s="103" t="s">
        <v>313</v>
      </c>
      <c r="F756" s="104">
        <v>5</v>
      </c>
      <c r="G756" s="103" t="s">
        <v>37</v>
      </c>
      <c r="H756" s="179">
        <v>1</v>
      </c>
      <c r="I756" s="152"/>
      <c r="J756" s="153">
        <v>11484.212958768376</v>
      </c>
      <c r="K756" s="153">
        <v>5011</v>
      </c>
      <c r="L756" s="153">
        <v>0</v>
      </c>
      <c r="M756" s="153">
        <v>937.65</v>
      </c>
      <c r="N756" s="153">
        <v>17432.862958768375</v>
      </c>
      <c r="O756" s="152"/>
      <c r="P756" s="157">
        <v>1</v>
      </c>
      <c r="Q756" s="157">
        <v>0</v>
      </c>
      <c r="R756" s="155">
        <v>16495</v>
      </c>
      <c r="S756" s="155">
        <v>0</v>
      </c>
      <c r="T756" s="155">
        <v>0</v>
      </c>
      <c r="U756" s="155">
        <v>938</v>
      </c>
      <c r="V756" s="112">
        <v>17433</v>
      </c>
      <c r="W756" s="156"/>
      <c r="X756" s="157">
        <v>0</v>
      </c>
      <c r="Y756" s="178">
        <v>0.09</v>
      </c>
      <c r="Z756" s="178">
        <v>1.2597643942327298E-2</v>
      </c>
      <c r="AA756" s="155">
        <v>0</v>
      </c>
      <c r="AB756" s="158"/>
      <c r="AC756" s="157">
        <v>0</v>
      </c>
      <c r="AD756" s="157">
        <v>0</v>
      </c>
      <c r="AE756" s="155">
        <v>0</v>
      </c>
      <c r="AF756" s="157">
        <v>0</v>
      </c>
      <c r="AG756" s="155">
        <v>0</v>
      </c>
      <c r="AH756" s="159"/>
    </row>
    <row r="757" spans="1:34" ht="12.6" customHeight="1" x14ac:dyDescent="0.25">
      <c r="A757" s="104">
        <v>492</v>
      </c>
      <c r="B757" s="102">
        <v>492281137</v>
      </c>
      <c r="C757" s="103" t="s">
        <v>539</v>
      </c>
      <c r="D757" s="104">
        <v>281</v>
      </c>
      <c r="E757" s="103" t="s">
        <v>313</v>
      </c>
      <c r="F757" s="104">
        <v>137</v>
      </c>
      <c r="G757" s="103" t="s">
        <v>169</v>
      </c>
      <c r="H757" s="179">
        <v>2</v>
      </c>
      <c r="I757" s="152"/>
      <c r="J757" s="153">
        <v>13713</v>
      </c>
      <c r="K757" s="153">
        <v>0</v>
      </c>
      <c r="L757" s="153">
        <v>0</v>
      </c>
      <c r="M757" s="153">
        <v>937.65</v>
      </c>
      <c r="N757" s="153">
        <v>14650.65</v>
      </c>
      <c r="O757" s="152"/>
      <c r="P757" s="157">
        <v>2</v>
      </c>
      <c r="Q757" s="157">
        <v>0</v>
      </c>
      <c r="R757" s="155">
        <v>27426</v>
      </c>
      <c r="S757" s="155">
        <v>0</v>
      </c>
      <c r="T757" s="155">
        <v>0</v>
      </c>
      <c r="U757" s="155">
        <v>1876</v>
      </c>
      <c r="V757" s="112">
        <v>29302</v>
      </c>
      <c r="W757" s="156"/>
      <c r="X757" s="157">
        <v>0</v>
      </c>
      <c r="Y757" s="178">
        <v>0.09</v>
      </c>
      <c r="Z757" s="178">
        <v>0.1201773901141599</v>
      </c>
      <c r="AA757" s="155">
        <v>0</v>
      </c>
      <c r="AB757" s="158"/>
      <c r="AC757" s="157">
        <v>0</v>
      </c>
      <c r="AD757" s="157">
        <v>0</v>
      </c>
      <c r="AE757" s="155">
        <v>0</v>
      </c>
      <c r="AF757" s="157">
        <v>0</v>
      </c>
      <c r="AG757" s="155">
        <v>0</v>
      </c>
      <c r="AH757" s="159"/>
    </row>
    <row r="758" spans="1:34" ht="12.6" customHeight="1" x14ac:dyDescent="0.25">
      <c r="A758" s="104">
        <v>492</v>
      </c>
      <c r="B758" s="102">
        <v>492281281</v>
      </c>
      <c r="C758" s="103" t="s">
        <v>539</v>
      </c>
      <c r="D758" s="104">
        <v>281</v>
      </c>
      <c r="E758" s="103" t="s">
        <v>313</v>
      </c>
      <c r="F758" s="104">
        <v>281</v>
      </c>
      <c r="G758" s="103" t="s">
        <v>313</v>
      </c>
      <c r="H758" s="179">
        <v>357</v>
      </c>
      <c r="I758" s="152"/>
      <c r="J758" s="153">
        <v>13335</v>
      </c>
      <c r="K758" s="153">
        <v>0</v>
      </c>
      <c r="L758" s="153">
        <v>0</v>
      </c>
      <c r="M758" s="153">
        <v>937.65</v>
      </c>
      <c r="N758" s="153">
        <v>14272.65</v>
      </c>
      <c r="O758" s="152"/>
      <c r="P758" s="157">
        <v>357</v>
      </c>
      <c r="Q758" s="157">
        <v>0</v>
      </c>
      <c r="R758" s="155">
        <v>4760595</v>
      </c>
      <c r="S758" s="155">
        <v>0</v>
      </c>
      <c r="T758" s="155">
        <v>0</v>
      </c>
      <c r="U758" s="155">
        <v>334866</v>
      </c>
      <c r="V758" s="112">
        <v>5095461</v>
      </c>
      <c r="W758" s="156"/>
      <c r="X758" s="157">
        <v>0</v>
      </c>
      <c r="Y758" s="178">
        <v>0.09</v>
      </c>
      <c r="Z758" s="178">
        <v>0.13196842428298433</v>
      </c>
      <c r="AA758" s="155">
        <v>0</v>
      </c>
      <c r="AB758" s="158"/>
      <c r="AC758" s="157">
        <v>0</v>
      </c>
      <c r="AD758" s="157">
        <v>0</v>
      </c>
      <c r="AE758" s="155">
        <v>0</v>
      </c>
      <c r="AF758" s="157">
        <v>0</v>
      </c>
      <c r="AG758" s="155">
        <v>0</v>
      </c>
      <c r="AH758" s="159"/>
    </row>
    <row r="759" spans="1:34" ht="12.6" customHeight="1" x14ac:dyDescent="0.25">
      <c r="A759" s="104">
        <v>493</v>
      </c>
      <c r="B759" s="102">
        <v>493057035</v>
      </c>
      <c r="C759" s="103" t="s">
        <v>540</v>
      </c>
      <c r="D759" s="104">
        <v>57</v>
      </c>
      <c r="E759" s="103" t="s">
        <v>89</v>
      </c>
      <c r="F759" s="104">
        <v>35</v>
      </c>
      <c r="G759" s="103" t="s">
        <v>67</v>
      </c>
      <c r="H759" s="179">
        <v>28</v>
      </c>
      <c r="I759" s="152"/>
      <c r="J759" s="153">
        <v>14110</v>
      </c>
      <c r="K759" s="153">
        <v>4834</v>
      </c>
      <c r="L759" s="153">
        <v>0</v>
      </c>
      <c r="M759" s="153">
        <v>937.65</v>
      </c>
      <c r="N759" s="153">
        <v>19881.650000000001</v>
      </c>
      <c r="O759" s="152"/>
      <c r="P759" s="157">
        <v>28</v>
      </c>
      <c r="Q759" s="157">
        <v>0</v>
      </c>
      <c r="R759" s="155">
        <v>527968</v>
      </c>
      <c r="S759" s="155">
        <v>0</v>
      </c>
      <c r="T759" s="155">
        <v>0</v>
      </c>
      <c r="U759" s="155">
        <v>26124</v>
      </c>
      <c r="V759" s="112">
        <v>554092</v>
      </c>
      <c r="W759" s="156"/>
      <c r="X759" s="157">
        <v>0.12962962962962954</v>
      </c>
      <c r="Y759" s="178">
        <v>0.09</v>
      </c>
      <c r="Z759" s="178">
        <v>0.15535199624359353</v>
      </c>
      <c r="AA759" s="155">
        <v>0</v>
      </c>
      <c r="AB759" s="158"/>
      <c r="AC759" s="157">
        <v>0</v>
      </c>
      <c r="AD759" s="157">
        <v>0</v>
      </c>
      <c r="AE759" s="155">
        <v>0</v>
      </c>
      <c r="AF759" s="157">
        <v>0</v>
      </c>
      <c r="AG759" s="155">
        <v>0</v>
      </c>
      <c r="AH759" s="159"/>
    </row>
    <row r="760" spans="1:34" ht="12.6" customHeight="1" x14ac:dyDescent="0.25">
      <c r="A760" s="104">
        <v>493</v>
      </c>
      <c r="B760" s="102">
        <v>493057057</v>
      </c>
      <c r="C760" s="103" t="s">
        <v>540</v>
      </c>
      <c r="D760" s="104">
        <v>57</v>
      </c>
      <c r="E760" s="103" t="s">
        <v>89</v>
      </c>
      <c r="F760" s="104">
        <v>57</v>
      </c>
      <c r="G760" s="103" t="s">
        <v>89</v>
      </c>
      <c r="H760" s="179">
        <v>112</v>
      </c>
      <c r="I760" s="152"/>
      <c r="J760" s="153">
        <v>15228</v>
      </c>
      <c r="K760" s="153">
        <v>425</v>
      </c>
      <c r="L760" s="153">
        <v>0</v>
      </c>
      <c r="M760" s="153">
        <v>937.65</v>
      </c>
      <c r="N760" s="153">
        <v>16590.650000000001</v>
      </c>
      <c r="O760" s="152"/>
      <c r="P760" s="157">
        <v>112</v>
      </c>
      <c r="Q760" s="157">
        <v>0</v>
      </c>
      <c r="R760" s="155">
        <v>1745072</v>
      </c>
      <c r="S760" s="155">
        <v>0</v>
      </c>
      <c r="T760" s="155">
        <v>0</v>
      </c>
      <c r="U760" s="155">
        <v>104496</v>
      </c>
      <c r="V760" s="112">
        <v>1849568</v>
      </c>
      <c r="W760" s="156"/>
      <c r="X760" s="157">
        <v>0.51851851851851938</v>
      </c>
      <c r="Y760" s="178">
        <v>0.09</v>
      </c>
      <c r="Z760" s="178">
        <v>0.13358419508453406</v>
      </c>
      <c r="AA760" s="155">
        <v>0</v>
      </c>
      <c r="AB760" s="158"/>
      <c r="AC760" s="157">
        <v>0</v>
      </c>
      <c r="AD760" s="157">
        <v>0</v>
      </c>
      <c r="AE760" s="155">
        <v>0</v>
      </c>
      <c r="AF760" s="157">
        <v>0</v>
      </c>
      <c r="AG760" s="155">
        <v>0</v>
      </c>
      <c r="AH760" s="159"/>
    </row>
    <row r="761" spans="1:34" ht="12.6" customHeight="1" x14ac:dyDescent="0.25">
      <c r="A761" s="104">
        <v>493</v>
      </c>
      <c r="B761" s="102">
        <v>493057093</v>
      </c>
      <c r="C761" s="103" t="s">
        <v>540</v>
      </c>
      <c r="D761" s="104">
        <v>57</v>
      </c>
      <c r="E761" s="103" t="s">
        <v>89</v>
      </c>
      <c r="F761" s="104">
        <v>93</v>
      </c>
      <c r="G761" s="103" t="s">
        <v>125</v>
      </c>
      <c r="H761" s="179">
        <v>29</v>
      </c>
      <c r="I761" s="152"/>
      <c r="J761" s="153">
        <v>14043</v>
      </c>
      <c r="K761" s="153">
        <v>485</v>
      </c>
      <c r="L761" s="153">
        <v>0</v>
      </c>
      <c r="M761" s="153">
        <v>937.65</v>
      </c>
      <c r="N761" s="153">
        <v>15465.65</v>
      </c>
      <c r="O761" s="152"/>
      <c r="P761" s="157">
        <v>29</v>
      </c>
      <c r="Q761" s="157">
        <v>0</v>
      </c>
      <c r="R761" s="155">
        <v>419369</v>
      </c>
      <c r="S761" s="155">
        <v>0</v>
      </c>
      <c r="T761" s="155">
        <v>0</v>
      </c>
      <c r="U761" s="155">
        <v>27057</v>
      </c>
      <c r="V761" s="112">
        <v>446426</v>
      </c>
      <c r="W761" s="156"/>
      <c r="X761" s="157">
        <v>0.13425925925925916</v>
      </c>
      <c r="Y761" s="178">
        <v>0.09</v>
      </c>
      <c r="Z761" s="178">
        <v>7.5403840807501968E-2</v>
      </c>
      <c r="AA761" s="155">
        <v>0</v>
      </c>
      <c r="AB761" s="158"/>
      <c r="AC761" s="157">
        <v>3</v>
      </c>
      <c r="AD761" s="157">
        <v>0</v>
      </c>
      <c r="AE761" s="155">
        <v>0</v>
      </c>
      <c r="AF761" s="157">
        <v>0</v>
      </c>
      <c r="AG761" s="155">
        <v>0</v>
      </c>
      <c r="AH761" s="159"/>
    </row>
    <row r="762" spans="1:34" ht="12.6" customHeight="1" x14ac:dyDescent="0.25">
      <c r="A762" s="104">
        <v>493</v>
      </c>
      <c r="B762" s="102">
        <v>493057163</v>
      </c>
      <c r="C762" s="103" t="s">
        <v>540</v>
      </c>
      <c r="D762" s="104">
        <v>57</v>
      </c>
      <c r="E762" s="103" t="s">
        <v>89</v>
      </c>
      <c r="F762" s="104">
        <v>163</v>
      </c>
      <c r="G762" s="103" t="s">
        <v>195</v>
      </c>
      <c r="H762" s="179">
        <v>10</v>
      </c>
      <c r="I762" s="152"/>
      <c r="J762" s="153">
        <v>15437</v>
      </c>
      <c r="K762" s="153">
        <v>0</v>
      </c>
      <c r="L762" s="153">
        <v>0</v>
      </c>
      <c r="M762" s="153">
        <v>937.65</v>
      </c>
      <c r="N762" s="153">
        <v>16374.65</v>
      </c>
      <c r="O762" s="152"/>
      <c r="P762" s="157">
        <v>10</v>
      </c>
      <c r="Q762" s="157">
        <v>0</v>
      </c>
      <c r="R762" s="155">
        <v>153660</v>
      </c>
      <c r="S762" s="155">
        <v>0</v>
      </c>
      <c r="T762" s="155">
        <v>0</v>
      </c>
      <c r="U762" s="155">
        <v>9330</v>
      </c>
      <c r="V762" s="112">
        <v>162990</v>
      </c>
      <c r="W762" s="156"/>
      <c r="X762" s="157">
        <v>4.6296296296296294E-2</v>
      </c>
      <c r="Y762" s="178">
        <v>0.09</v>
      </c>
      <c r="Z762" s="178">
        <v>9.7279927468082797E-2</v>
      </c>
      <c r="AA762" s="155">
        <v>0</v>
      </c>
      <c r="AB762" s="158"/>
      <c r="AC762" s="157">
        <v>0</v>
      </c>
      <c r="AD762" s="157">
        <v>0</v>
      </c>
      <c r="AE762" s="155">
        <v>0</v>
      </c>
      <c r="AF762" s="157">
        <v>0</v>
      </c>
      <c r="AG762" s="155">
        <v>0</v>
      </c>
      <c r="AH762" s="159"/>
    </row>
    <row r="763" spans="1:34" ht="12.6" customHeight="1" x14ac:dyDescent="0.25">
      <c r="A763" s="104">
        <v>493</v>
      </c>
      <c r="B763" s="102">
        <v>493057165</v>
      </c>
      <c r="C763" s="103" t="s">
        <v>540</v>
      </c>
      <c r="D763" s="104">
        <v>57</v>
      </c>
      <c r="E763" s="103" t="s">
        <v>89</v>
      </c>
      <c r="F763" s="104">
        <v>165</v>
      </c>
      <c r="G763" s="103" t="s">
        <v>197</v>
      </c>
      <c r="H763" s="179">
        <v>5</v>
      </c>
      <c r="I763" s="152"/>
      <c r="J763" s="153">
        <v>13248</v>
      </c>
      <c r="K763" s="153">
        <v>243</v>
      </c>
      <c r="L763" s="153">
        <v>0</v>
      </c>
      <c r="M763" s="153">
        <v>937.65</v>
      </c>
      <c r="N763" s="153">
        <v>14428.65</v>
      </c>
      <c r="O763" s="152"/>
      <c r="P763" s="157">
        <v>5</v>
      </c>
      <c r="Q763" s="157">
        <v>0</v>
      </c>
      <c r="R763" s="155">
        <v>67145</v>
      </c>
      <c r="S763" s="155">
        <v>0</v>
      </c>
      <c r="T763" s="155">
        <v>0</v>
      </c>
      <c r="U763" s="155">
        <v>4665</v>
      </c>
      <c r="V763" s="112">
        <v>71810</v>
      </c>
      <c r="W763" s="156"/>
      <c r="X763" s="157">
        <v>2.3148148148148147E-2</v>
      </c>
      <c r="Y763" s="178">
        <v>0.09</v>
      </c>
      <c r="Z763" s="178">
        <v>0.10085794544540803</v>
      </c>
      <c r="AA763" s="155">
        <v>0</v>
      </c>
      <c r="AB763" s="158"/>
      <c r="AC763" s="157">
        <v>0</v>
      </c>
      <c r="AD763" s="157">
        <v>0</v>
      </c>
      <c r="AE763" s="155">
        <v>0</v>
      </c>
      <c r="AF763" s="157">
        <v>0</v>
      </c>
      <c r="AG763" s="155">
        <v>0</v>
      </c>
      <c r="AH763" s="159"/>
    </row>
    <row r="764" spans="1:34" ht="12.6" customHeight="1" x14ac:dyDescent="0.25">
      <c r="A764" s="104">
        <v>493</v>
      </c>
      <c r="B764" s="102">
        <v>493057176</v>
      </c>
      <c r="C764" s="103" t="s">
        <v>540</v>
      </c>
      <c r="D764" s="104">
        <v>57</v>
      </c>
      <c r="E764" s="103" t="s">
        <v>89</v>
      </c>
      <c r="F764" s="104">
        <v>176</v>
      </c>
      <c r="G764" s="103" t="s">
        <v>208</v>
      </c>
      <c r="H764" s="179">
        <v>3</v>
      </c>
      <c r="I764" s="152"/>
      <c r="J764" s="153">
        <v>15618</v>
      </c>
      <c r="K764" s="153">
        <v>5401</v>
      </c>
      <c r="L764" s="153">
        <v>0</v>
      </c>
      <c r="M764" s="153">
        <v>937.65</v>
      </c>
      <c r="N764" s="153">
        <v>21956.65</v>
      </c>
      <c r="O764" s="152"/>
      <c r="P764" s="157">
        <v>3</v>
      </c>
      <c r="Q764" s="157">
        <v>0</v>
      </c>
      <c r="R764" s="155">
        <v>62766</v>
      </c>
      <c r="S764" s="155">
        <v>0</v>
      </c>
      <c r="T764" s="155">
        <v>0</v>
      </c>
      <c r="U764" s="155">
        <v>2799</v>
      </c>
      <c r="V764" s="112">
        <v>65565</v>
      </c>
      <c r="W764" s="156"/>
      <c r="X764" s="157">
        <v>1.3888888888888888E-2</v>
      </c>
      <c r="Y764" s="178">
        <v>0.09</v>
      </c>
      <c r="Z764" s="178">
        <v>8.794296909091473E-2</v>
      </c>
      <c r="AA764" s="155">
        <v>0</v>
      </c>
      <c r="AB764" s="158"/>
      <c r="AC764" s="157">
        <v>0</v>
      </c>
      <c r="AD764" s="157">
        <v>0</v>
      </c>
      <c r="AE764" s="155">
        <v>0</v>
      </c>
      <c r="AF764" s="157">
        <v>0</v>
      </c>
      <c r="AG764" s="155">
        <v>0</v>
      </c>
      <c r="AH764" s="159"/>
    </row>
    <row r="765" spans="1:34" ht="12.6" customHeight="1" x14ac:dyDescent="0.25">
      <c r="A765" s="104">
        <v>493</v>
      </c>
      <c r="B765" s="102">
        <v>493057229</v>
      </c>
      <c r="C765" s="103" t="s">
        <v>540</v>
      </c>
      <c r="D765" s="104">
        <v>57</v>
      </c>
      <c r="E765" s="103" t="s">
        <v>89</v>
      </c>
      <c r="F765" s="104">
        <v>229</v>
      </c>
      <c r="G765" s="103" t="s">
        <v>261</v>
      </c>
      <c r="H765" s="179">
        <v>1</v>
      </c>
      <c r="I765" s="152"/>
      <c r="J765" s="153">
        <v>11726.721266519022</v>
      </c>
      <c r="K765" s="153">
        <v>1916</v>
      </c>
      <c r="L765" s="153">
        <v>0</v>
      </c>
      <c r="M765" s="153">
        <v>937.65</v>
      </c>
      <c r="N765" s="153">
        <v>14580.371266519021</v>
      </c>
      <c r="O765" s="152"/>
      <c r="P765" s="157">
        <v>1</v>
      </c>
      <c r="Q765" s="157">
        <v>0</v>
      </c>
      <c r="R765" s="155">
        <v>13580</v>
      </c>
      <c r="S765" s="155">
        <v>0</v>
      </c>
      <c r="T765" s="155">
        <v>0</v>
      </c>
      <c r="U765" s="155">
        <v>933</v>
      </c>
      <c r="V765" s="112">
        <v>14513</v>
      </c>
      <c r="W765" s="156"/>
      <c r="X765" s="157">
        <v>4.6296296296296294E-3</v>
      </c>
      <c r="Y765" s="178">
        <v>0.09</v>
      </c>
      <c r="Z765" s="178">
        <v>9.9476018153705648E-3</v>
      </c>
      <c r="AA765" s="155">
        <v>0</v>
      </c>
      <c r="AB765" s="158"/>
      <c r="AC765" s="157">
        <v>0</v>
      </c>
      <c r="AD765" s="157">
        <v>0</v>
      </c>
      <c r="AE765" s="155">
        <v>0</v>
      </c>
      <c r="AF765" s="157">
        <v>0</v>
      </c>
      <c r="AG765" s="155">
        <v>0</v>
      </c>
      <c r="AH765" s="159"/>
    </row>
    <row r="766" spans="1:34" ht="12.6" customHeight="1" x14ac:dyDescent="0.25">
      <c r="A766" s="104">
        <v>493</v>
      </c>
      <c r="B766" s="102">
        <v>493057248</v>
      </c>
      <c r="C766" s="103" t="s">
        <v>540</v>
      </c>
      <c r="D766" s="104">
        <v>57</v>
      </c>
      <c r="E766" s="103" t="s">
        <v>89</v>
      </c>
      <c r="F766" s="104">
        <v>248</v>
      </c>
      <c r="G766" s="103" t="s">
        <v>280</v>
      </c>
      <c r="H766" s="179">
        <v>23</v>
      </c>
      <c r="I766" s="152"/>
      <c r="J766" s="153">
        <v>15052</v>
      </c>
      <c r="K766" s="153">
        <v>866</v>
      </c>
      <c r="L766" s="153">
        <v>0</v>
      </c>
      <c r="M766" s="153">
        <v>937.65</v>
      </c>
      <c r="N766" s="153">
        <v>16855.650000000001</v>
      </c>
      <c r="O766" s="152"/>
      <c r="P766" s="157">
        <v>23</v>
      </c>
      <c r="Q766" s="157">
        <v>0</v>
      </c>
      <c r="R766" s="155">
        <v>364412</v>
      </c>
      <c r="S766" s="155">
        <v>0</v>
      </c>
      <c r="T766" s="155">
        <v>0</v>
      </c>
      <c r="U766" s="155">
        <v>21459</v>
      </c>
      <c r="V766" s="112">
        <v>385871</v>
      </c>
      <c r="W766" s="156"/>
      <c r="X766" s="157">
        <v>0.10648148148148143</v>
      </c>
      <c r="Y766" s="178">
        <v>0.09</v>
      </c>
      <c r="Z766" s="178">
        <v>5.0565041450819942E-2</v>
      </c>
      <c r="AA766" s="155">
        <v>0</v>
      </c>
      <c r="AB766" s="158"/>
      <c r="AC766" s="157">
        <v>0</v>
      </c>
      <c r="AD766" s="157">
        <v>0</v>
      </c>
      <c r="AE766" s="155">
        <v>0</v>
      </c>
      <c r="AF766" s="157">
        <v>0</v>
      </c>
      <c r="AG766" s="155">
        <v>0</v>
      </c>
      <c r="AH766" s="159"/>
    </row>
    <row r="767" spans="1:34" ht="12.6" customHeight="1" x14ac:dyDescent="0.25">
      <c r="A767" s="104">
        <v>493</v>
      </c>
      <c r="B767" s="102">
        <v>493057262</v>
      </c>
      <c r="C767" s="103" t="s">
        <v>540</v>
      </c>
      <c r="D767" s="104">
        <v>57</v>
      </c>
      <c r="E767" s="103" t="s">
        <v>89</v>
      </c>
      <c r="F767" s="104">
        <v>262</v>
      </c>
      <c r="G767" s="103" t="s">
        <v>294</v>
      </c>
      <c r="H767" s="179">
        <v>3</v>
      </c>
      <c r="I767" s="152"/>
      <c r="J767" s="153">
        <v>17534</v>
      </c>
      <c r="K767" s="153">
        <v>6514</v>
      </c>
      <c r="L767" s="153">
        <v>0</v>
      </c>
      <c r="M767" s="153">
        <v>937.65</v>
      </c>
      <c r="N767" s="153">
        <v>24985.65</v>
      </c>
      <c r="O767" s="152"/>
      <c r="P767" s="157">
        <v>3</v>
      </c>
      <c r="Q767" s="157">
        <v>0</v>
      </c>
      <c r="R767" s="155">
        <v>71811</v>
      </c>
      <c r="S767" s="155">
        <v>0</v>
      </c>
      <c r="T767" s="155">
        <v>0</v>
      </c>
      <c r="U767" s="155">
        <v>2799</v>
      </c>
      <c r="V767" s="112">
        <v>74610</v>
      </c>
      <c r="W767" s="156"/>
      <c r="X767" s="157">
        <v>1.3888888888888888E-2</v>
      </c>
      <c r="Y767" s="178">
        <v>0.09</v>
      </c>
      <c r="Z767" s="178">
        <v>7.2023226007255373E-2</v>
      </c>
      <c r="AA767" s="155">
        <v>0</v>
      </c>
      <c r="AB767" s="158"/>
      <c r="AC767" s="157">
        <v>0</v>
      </c>
      <c r="AD767" s="157">
        <v>0</v>
      </c>
      <c r="AE767" s="155">
        <v>0</v>
      </c>
      <c r="AF767" s="157">
        <v>0</v>
      </c>
      <c r="AG767" s="155">
        <v>0</v>
      </c>
      <c r="AH767" s="159"/>
    </row>
    <row r="768" spans="1:34" ht="12.6" customHeight="1" x14ac:dyDescent="0.25">
      <c r="A768" s="104">
        <v>493</v>
      </c>
      <c r="B768" s="102">
        <v>493057274</v>
      </c>
      <c r="C768" s="103" t="s">
        <v>540</v>
      </c>
      <c r="D768" s="104">
        <v>57</v>
      </c>
      <c r="E768" s="103" t="s">
        <v>89</v>
      </c>
      <c r="F768" s="104">
        <v>274</v>
      </c>
      <c r="G768" s="103" t="s">
        <v>306</v>
      </c>
      <c r="H768" s="179">
        <v>2</v>
      </c>
      <c r="I768" s="152"/>
      <c r="J768" s="153">
        <v>15618</v>
      </c>
      <c r="K768" s="153">
        <v>7223</v>
      </c>
      <c r="L768" s="153">
        <v>0</v>
      </c>
      <c r="M768" s="153">
        <v>937.65</v>
      </c>
      <c r="N768" s="153">
        <v>23778.65</v>
      </c>
      <c r="O768" s="152"/>
      <c r="P768" s="157">
        <v>2</v>
      </c>
      <c r="Q768" s="157">
        <v>0</v>
      </c>
      <c r="R768" s="155">
        <v>45470</v>
      </c>
      <c r="S768" s="155">
        <v>0</v>
      </c>
      <c r="T768" s="155">
        <v>0</v>
      </c>
      <c r="U768" s="155">
        <v>1866</v>
      </c>
      <c r="V768" s="112">
        <v>47336</v>
      </c>
      <c r="W768" s="156"/>
      <c r="X768" s="157">
        <v>9.2592592592592587E-3</v>
      </c>
      <c r="Y768" s="178">
        <v>0.09</v>
      </c>
      <c r="Z768" s="178">
        <v>7.2067021277626361E-2</v>
      </c>
      <c r="AA768" s="155">
        <v>0</v>
      </c>
      <c r="AB768" s="158"/>
      <c r="AC768" s="157">
        <v>0</v>
      </c>
      <c r="AD768" s="157">
        <v>0</v>
      </c>
      <c r="AE768" s="155">
        <v>0</v>
      </c>
      <c r="AF768" s="157">
        <v>0</v>
      </c>
      <c r="AG768" s="155">
        <v>0</v>
      </c>
      <c r="AH768" s="159"/>
    </row>
    <row r="769" spans="1:34" ht="12.6" customHeight="1" x14ac:dyDescent="0.25">
      <c r="A769" s="104">
        <v>494</v>
      </c>
      <c r="B769" s="102">
        <v>494093035</v>
      </c>
      <c r="C769" s="103" t="s">
        <v>541</v>
      </c>
      <c r="D769" s="104">
        <v>93</v>
      </c>
      <c r="E769" s="103" t="s">
        <v>125</v>
      </c>
      <c r="F769" s="104">
        <v>35</v>
      </c>
      <c r="G769" s="103" t="s">
        <v>67</v>
      </c>
      <c r="H769" s="179">
        <v>4</v>
      </c>
      <c r="I769" s="152"/>
      <c r="J769" s="153">
        <v>12840</v>
      </c>
      <c r="K769" s="153">
        <v>4399</v>
      </c>
      <c r="L769" s="153">
        <v>0</v>
      </c>
      <c r="M769" s="153">
        <v>937.65</v>
      </c>
      <c r="N769" s="153">
        <v>18176.650000000001</v>
      </c>
      <c r="O769" s="152"/>
      <c r="P769" s="157">
        <v>4</v>
      </c>
      <c r="Q769" s="157">
        <v>0</v>
      </c>
      <c r="R769" s="155">
        <v>67824</v>
      </c>
      <c r="S769" s="155">
        <v>0</v>
      </c>
      <c r="T769" s="155">
        <v>0</v>
      </c>
      <c r="U769" s="155">
        <v>3688</v>
      </c>
      <c r="V769" s="112">
        <v>71512</v>
      </c>
      <c r="W769" s="156"/>
      <c r="X769" s="157">
        <v>6.5573770491803282E-2</v>
      </c>
      <c r="Y769" s="178">
        <v>0.09</v>
      </c>
      <c r="Z769" s="178">
        <v>0.15535199624359353</v>
      </c>
      <c r="AA769" s="155">
        <v>0</v>
      </c>
      <c r="AB769" s="158"/>
      <c r="AC769" s="157">
        <v>3</v>
      </c>
      <c r="AD769" s="157">
        <v>0</v>
      </c>
      <c r="AE769" s="155">
        <v>0</v>
      </c>
      <c r="AF769" s="157">
        <v>0</v>
      </c>
      <c r="AG769" s="155">
        <v>0</v>
      </c>
      <c r="AH769" s="159"/>
    </row>
    <row r="770" spans="1:34" ht="12.6" customHeight="1" x14ac:dyDescent="0.25">
      <c r="A770" s="104">
        <v>494</v>
      </c>
      <c r="B770" s="102">
        <v>494093049</v>
      </c>
      <c r="C770" s="103" t="s">
        <v>541</v>
      </c>
      <c r="D770" s="104">
        <v>93</v>
      </c>
      <c r="E770" s="103" t="s">
        <v>125</v>
      </c>
      <c r="F770" s="104">
        <v>49</v>
      </c>
      <c r="G770" s="103" t="s">
        <v>81</v>
      </c>
      <c r="H770" s="179">
        <v>1</v>
      </c>
      <c r="I770" s="152"/>
      <c r="J770" s="153">
        <v>12835.73758161946</v>
      </c>
      <c r="K770" s="153">
        <v>15294</v>
      </c>
      <c r="L770" s="153">
        <v>0</v>
      </c>
      <c r="M770" s="153">
        <v>937.65</v>
      </c>
      <c r="N770" s="153">
        <v>29067.387581619463</v>
      </c>
      <c r="O770" s="152"/>
      <c r="P770" s="157">
        <v>1</v>
      </c>
      <c r="Q770" s="157">
        <v>0</v>
      </c>
      <c r="R770" s="155">
        <v>27669</v>
      </c>
      <c r="S770" s="155">
        <v>0</v>
      </c>
      <c r="T770" s="155">
        <v>0</v>
      </c>
      <c r="U770" s="155">
        <v>922</v>
      </c>
      <c r="V770" s="112">
        <v>28591</v>
      </c>
      <c r="W770" s="156"/>
      <c r="X770" s="157">
        <v>1.6393442622950821E-2</v>
      </c>
      <c r="Y770" s="178">
        <v>0.09</v>
      </c>
      <c r="Z770" s="178">
        <v>7.1351009916066549E-2</v>
      </c>
      <c r="AA770" s="155">
        <v>0</v>
      </c>
      <c r="AB770" s="158"/>
      <c r="AC770" s="157">
        <v>0</v>
      </c>
      <c r="AD770" s="157">
        <v>0</v>
      </c>
      <c r="AE770" s="155">
        <v>0</v>
      </c>
      <c r="AF770" s="157">
        <v>0</v>
      </c>
      <c r="AG770" s="155">
        <v>0</v>
      </c>
      <c r="AH770" s="159"/>
    </row>
    <row r="771" spans="1:34" ht="12.6" customHeight="1" x14ac:dyDescent="0.25">
      <c r="A771" s="104">
        <v>494</v>
      </c>
      <c r="B771" s="102">
        <v>494093056</v>
      </c>
      <c r="C771" s="103" t="s">
        <v>541</v>
      </c>
      <c r="D771" s="104">
        <v>93</v>
      </c>
      <c r="E771" s="103" t="s">
        <v>125</v>
      </c>
      <c r="F771" s="104">
        <v>56</v>
      </c>
      <c r="G771" s="103" t="s">
        <v>88</v>
      </c>
      <c r="H771" s="179">
        <v>2</v>
      </c>
      <c r="I771" s="152"/>
      <c r="J771" s="153">
        <v>11375</v>
      </c>
      <c r="K771" s="153">
        <v>3847</v>
      </c>
      <c r="L771" s="153">
        <v>0</v>
      </c>
      <c r="M771" s="153">
        <v>937.65</v>
      </c>
      <c r="N771" s="153">
        <v>16159.65</v>
      </c>
      <c r="O771" s="152"/>
      <c r="P771" s="157">
        <v>2</v>
      </c>
      <c r="Q771" s="157">
        <v>0</v>
      </c>
      <c r="R771" s="155">
        <v>29944</v>
      </c>
      <c r="S771" s="155">
        <v>0</v>
      </c>
      <c r="T771" s="155">
        <v>0</v>
      </c>
      <c r="U771" s="155">
        <v>1844</v>
      </c>
      <c r="V771" s="112">
        <v>31788</v>
      </c>
      <c r="W771" s="156"/>
      <c r="X771" s="157">
        <v>3.2786885245901641E-2</v>
      </c>
      <c r="Y771" s="178">
        <v>0.09</v>
      </c>
      <c r="Z771" s="178">
        <v>1.9310208478394927E-2</v>
      </c>
      <c r="AA771" s="155">
        <v>0</v>
      </c>
      <c r="AB771" s="158"/>
      <c r="AC771" s="157">
        <v>2</v>
      </c>
      <c r="AD771" s="157">
        <v>0</v>
      </c>
      <c r="AE771" s="155">
        <v>0</v>
      </c>
      <c r="AF771" s="157">
        <v>0</v>
      </c>
      <c r="AG771" s="155">
        <v>0</v>
      </c>
      <c r="AH771" s="159"/>
    </row>
    <row r="772" spans="1:34" ht="12.6" customHeight="1" x14ac:dyDescent="0.25">
      <c r="A772" s="104">
        <v>494</v>
      </c>
      <c r="B772" s="102">
        <v>494093057</v>
      </c>
      <c r="C772" s="103" t="s">
        <v>541</v>
      </c>
      <c r="D772" s="104">
        <v>93</v>
      </c>
      <c r="E772" s="103" t="s">
        <v>125</v>
      </c>
      <c r="F772" s="104">
        <v>57</v>
      </c>
      <c r="G772" s="103" t="s">
        <v>89</v>
      </c>
      <c r="H772" s="179">
        <v>79</v>
      </c>
      <c r="I772" s="152"/>
      <c r="J772" s="153">
        <v>13009</v>
      </c>
      <c r="K772" s="153">
        <v>363</v>
      </c>
      <c r="L772" s="153">
        <v>0</v>
      </c>
      <c r="M772" s="153">
        <v>937.65</v>
      </c>
      <c r="N772" s="153">
        <v>14309.65</v>
      </c>
      <c r="O772" s="152"/>
      <c r="P772" s="157">
        <v>79</v>
      </c>
      <c r="Q772" s="157">
        <v>0</v>
      </c>
      <c r="R772" s="155">
        <v>1039087</v>
      </c>
      <c r="S772" s="155">
        <v>0</v>
      </c>
      <c r="T772" s="155">
        <v>0</v>
      </c>
      <c r="U772" s="155">
        <v>72838</v>
      </c>
      <c r="V772" s="112">
        <v>1111925</v>
      </c>
      <c r="W772" s="156"/>
      <c r="X772" s="157">
        <v>1.2950819672131157</v>
      </c>
      <c r="Y772" s="178">
        <v>0.09</v>
      </c>
      <c r="Z772" s="178">
        <v>0.13358419508453406</v>
      </c>
      <c r="AA772" s="155">
        <v>0</v>
      </c>
      <c r="AB772" s="158"/>
      <c r="AC772" s="157">
        <v>29</v>
      </c>
      <c r="AD772" s="157">
        <v>0</v>
      </c>
      <c r="AE772" s="155">
        <v>0</v>
      </c>
      <c r="AF772" s="157">
        <v>0</v>
      </c>
      <c r="AG772" s="155">
        <v>0</v>
      </c>
      <c r="AH772" s="159"/>
    </row>
    <row r="773" spans="1:34" ht="12.6" customHeight="1" x14ac:dyDescent="0.25">
      <c r="A773" s="104">
        <v>494</v>
      </c>
      <c r="B773" s="102">
        <v>494093071</v>
      </c>
      <c r="C773" s="103" t="s">
        <v>541</v>
      </c>
      <c r="D773" s="104">
        <v>93</v>
      </c>
      <c r="E773" s="103" t="s">
        <v>125</v>
      </c>
      <c r="F773" s="104">
        <v>71</v>
      </c>
      <c r="G773" s="103" t="s">
        <v>103</v>
      </c>
      <c r="H773" s="179">
        <v>2</v>
      </c>
      <c r="I773" s="152"/>
      <c r="J773" s="153">
        <v>10467.592438273588</v>
      </c>
      <c r="K773" s="153">
        <v>4896</v>
      </c>
      <c r="L773" s="153">
        <v>0</v>
      </c>
      <c r="M773" s="153">
        <v>937.65</v>
      </c>
      <c r="N773" s="153">
        <v>16301.242438273588</v>
      </c>
      <c r="O773" s="152"/>
      <c r="P773" s="157">
        <v>2</v>
      </c>
      <c r="Q773" s="157">
        <v>0</v>
      </c>
      <c r="R773" s="155">
        <v>30224</v>
      </c>
      <c r="S773" s="155">
        <v>0</v>
      </c>
      <c r="T773" s="155">
        <v>0</v>
      </c>
      <c r="U773" s="155">
        <v>1844</v>
      </c>
      <c r="V773" s="112">
        <v>32068</v>
      </c>
      <c r="W773" s="156"/>
      <c r="X773" s="157">
        <v>3.2786885245901641E-2</v>
      </c>
      <c r="Y773" s="178">
        <v>0.09</v>
      </c>
      <c r="Z773" s="178">
        <v>2.7636394584059491E-3</v>
      </c>
      <c r="AA773" s="155">
        <v>0</v>
      </c>
      <c r="AB773" s="158"/>
      <c r="AC773" s="157">
        <v>1</v>
      </c>
      <c r="AD773" s="157">
        <v>0</v>
      </c>
      <c r="AE773" s="155">
        <v>0</v>
      </c>
      <c r="AF773" s="157">
        <v>0</v>
      </c>
      <c r="AG773" s="155">
        <v>0</v>
      </c>
      <c r="AH773" s="159"/>
    </row>
    <row r="774" spans="1:34" ht="12.6" customHeight="1" x14ac:dyDescent="0.25">
      <c r="A774" s="104">
        <v>494</v>
      </c>
      <c r="B774" s="102">
        <v>494093093</v>
      </c>
      <c r="C774" s="103" t="s">
        <v>541</v>
      </c>
      <c r="D774" s="104">
        <v>93</v>
      </c>
      <c r="E774" s="103" t="s">
        <v>125</v>
      </c>
      <c r="F774" s="104">
        <v>93</v>
      </c>
      <c r="G774" s="103" t="s">
        <v>125</v>
      </c>
      <c r="H774" s="179">
        <v>328</v>
      </c>
      <c r="I774" s="152"/>
      <c r="J774" s="153">
        <v>12513</v>
      </c>
      <c r="K774" s="153">
        <v>432</v>
      </c>
      <c r="L774" s="153">
        <v>0</v>
      </c>
      <c r="M774" s="153">
        <v>937.65</v>
      </c>
      <c r="N774" s="153">
        <v>13882.65</v>
      </c>
      <c r="O774" s="152"/>
      <c r="P774" s="157">
        <v>328</v>
      </c>
      <c r="Q774" s="157">
        <v>0</v>
      </c>
      <c r="R774" s="155">
        <v>4176424</v>
      </c>
      <c r="S774" s="155">
        <v>0</v>
      </c>
      <c r="T774" s="155">
        <v>0</v>
      </c>
      <c r="U774" s="155">
        <v>302416</v>
      </c>
      <c r="V774" s="112">
        <v>4478840</v>
      </c>
      <c r="W774" s="156"/>
      <c r="X774" s="157">
        <v>5.3770491803278286</v>
      </c>
      <c r="Y774" s="178">
        <v>0.09</v>
      </c>
      <c r="Z774" s="178">
        <v>7.5403840807501968E-2</v>
      </c>
      <c r="AA774" s="155">
        <v>0</v>
      </c>
      <c r="AB774" s="158"/>
      <c r="AC774" s="157">
        <v>210</v>
      </c>
      <c r="AD774" s="157">
        <v>0</v>
      </c>
      <c r="AE774" s="155">
        <v>0</v>
      </c>
      <c r="AF774" s="157">
        <v>0</v>
      </c>
      <c r="AG774" s="155">
        <v>0</v>
      </c>
      <c r="AH774" s="159"/>
    </row>
    <row r="775" spans="1:34" ht="12.6" customHeight="1" x14ac:dyDescent="0.25">
      <c r="A775" s="104">
        <v>494</v>
      </c>
      <c r="B775" s="102">
        <v>494093128</v>
      </c>
      <c r="C775" s="103" t="s">
        <v>541</v>
      </c>
      <c r="D775" s="104">
        <v>93</v>
      </c>
      <c r="E775" s="103" t="s">
        <v>125</v>
      </c>
      <c r="F775" s="104">
        <v>128</v>
      </c>
      <c r="G775" s="103" t="s">
        <v>160</v>
      </c>
      <c r="H775" s="179">
        <v>1</v>
      </c>
      <c r="I775" s="152"/>
      <c r="J775" s="153">
        <v>9452</v>
      </c>
      <c r="K775" s="153">
        <v>676</v>
      </c>
      <c r="L775" s="153">
        <v>0</v>
      </c>
      <c r="M775" s="153">
        <v>937.65</v>
      </c>
      <c r="N775" s="153">
        <v>11065.65</v>
      </c>
      <c r="O775" s="152"/>
      <c r="P775" s="157">
        <v>1</v>
      </c>
      <c r="Q775" s="157">
        <v>0</v>
      </c>
      <c r="R775" s="155">
        <v>9962</v>
      </c>
      <c r="S775" s="155">
        <v>0</v>
      </c>
      <c r="T775" s="155">
        <v>0</v>
      </c>
      <c r="U775" s="155">
        <v>922</v>
      </c>
      <c r="V775" s="112">
        <v>10884</v>
      </c>
      <c r="W775" s="156"/>
      <c r="X775" s="157">
        <v>1.6393442622950821E-2</v>
      </c>
      <c r="Y775" s="178">
        <v>0.09</v>
      </c>
      <c r="Z775" s="178">
        <v>3.6122537397744604E-2</v>
      </c>
      <c r="AA775" s="155">
        <v>0</v>
      </c>
      <c r="AB775" s="158"/>
      <c r="AC775" s="157">
        <v>0</v>
      </c>
      <c r="AD775" s="157">
        <v>0</v>
      </c>
      <c r="AE775" s="155">
        <v>0</v>
      </c>
      <c r="AF775" s="157">
        <v>0</v>
      </c>
      <c r="AG775" s="155">
        <v>0</v>
      </c>
      <c r="AH775" s="159"/>
    </row>
    <row r="776" spans="1:34" ht="12.6" customHeight="1" x14ac:dyDescent="0.25">
      <c r="A776" s="104">
        <v>494</v>
      </c>
      <c r="B776" s="102">
        <v>494093133</v>
      </c>
      <c r="C776" s="103" t="s">
        <v>541</v>
      </c>
      <c r="D776" s="104">
        <v>93</v>
      </c>
      <c r="E776" s="103" t="s">
        <v>125</v>
      </c>
      <c r="F776" s="104">
        <v>133</v>
      </c>
      <c r="G776" s="103" t="s">
        <v>165</v>
      </c>
      <c r="H776" s="179">
        <v>1</v>
      </c>
      <c r="I776" s="152"/>
      <c r="J776" s="153">
        <v>11801.284612904081</v>
      </c>
      <c r="K776" s="153">
        <v>2333</v>
      </c>
      <c r="L776" s="153">
        <v>0</v>
      </c>
      <c r="M776" s="153">
        <v>937.65</v>
      </c>
      <c r="N776" s="153">
        <v>15071.93461290408</v>
      </c>
      <c r="O776" s="152"/>
      <c r="P776" s="157">
        <v>1</v>
      </c>
      <c r="Q776" s="157">
        <v>0</v>
      </c>
      <c r="R776" s="155">
        <v>13903</v>
      </c>
      <c r="S776" s="155">
        <v>0</v>
      </c>
      <c r="T776" s="155">
        <v>0</v>
      </c>
      <c r="U776" s="155">
        <v>922</v>
      </c>
      <c r="V776" s="112">
        <v>14825</v>
      </c>
      <c r="W776" s="156"/>
      <c r="X776" s="157">
        <v>1.6393442622950821E-2</v>
      </c>
      <c r="Y776" s="178">
        <v>0.09</v>
      </c>
      <c r="Z776" s="178">
        <v>3.1594626033757463E-2</v>
      </c>
      <c r="AA776" s="155">
        <v>0</v>
      </c>
      <c r="AB776" s="158"/>
      <c r="AC776" s="157">
        <v>0</v>
      </c>
      <c r="AD776" s="157">
        <v>0</v>
      </c>
      <c r="AE776" s="155">
        <v>0</v>
      </c>
      <c r="AF776" s="157">
        <v>0</v>
      </c>
      <c r="AG776" s="155">
        <v>0</v>
      </c>
      <c r="AH776" s="159"/>
    </row>
    <row r="777" spans="1:34" ht="12.6" customHeight="1" x14ac:dyDescent="0.25">
      <c r="A777" s="104">
        <v>494</v>
      </c>
      <c r="B777" s="102">
        <v>494093149</v>
      </c>
      <c r="C777" s="103" t="s">
        <v>541</v>
      </c>
      <c r="D777" s="104">
        <v>93</v>
      </c>
      <c r="E777" s="103" t="s">
        <v>125</v>
      </c>
      <c r="F777" s="104">
        <v>149</v>
      </c>
      <c r="G777" s="103" t="s">
        <v>181</v>
      </c>
      <c r="H777" s="179">
        <v>2</v>
      </c>
      <c r="I777" s="152"/>
      <c r="J777" s="153">
        <v>9452</v>
      </c>
      <c r="K777" s="153">
        <v>0</v>
      </c>
      <c r="L777" s="153">
        <v>0</v>
      </c>
      <c r="M777" s="153">
        <v>937.65</v>
      </c>
      <c r="N777" s="153">
        <v>10389.65</v>
      </c>
      <c r="O777" s="152"/>
      <c r="P777" s="157">
        <v>2</v>
      </c>
      <c r="Q777" s="157">
        <v>0</v>
      </c>
      <c r="R777" s="155">
        <v>18594</v>
      </c>
      <c r="S777" s="155">
        <v>0</v>
      </c>
      <c r="T777" s="155">
        <v>0</v>
      </c>
      <c r="U777" s="155">
        <v>1844</v>
      </c>
      <c r="V777" s="112">
        <v>20438</v>
      </c>
      <c r="W777" s="156"/>
      <c r="X777" s="157">
        <v>3.2786885245901641E-2</v>
      </c>
      <c r="Y777" s="178">
        <v>0.09</v>
      </c>
      <c r="Z777" s="178">
        <v>0.11713940008623763</v>
      </c>
      <c r="AA777" s="155">
        <v>0</v>
      </c>
      <c r="AB777" s="158"/>
      <c r="AC777" s="157">
        <v>2</v>
      </c>
      <c r="AD777" s="157">
        <v>0</v>
      </c>
      <c r="AE777" s="155">
        <v>0</v>
      </c>
      <c r="AF777" s="157">
        <v>0</v>
      </c>
      <c r="AG777" s="155">
        <v>0</v>
      </c>
      <c r="AH777" s="159"/>
    </row>
    <row r="778" spans="1:34" ht="12.6" customHeight="1" x14ac:dyDescent="0.25">
      <c r="A778" s="104">
        <v>494</v>
      </c>
      <c r="B778" s="102">
        <v>494093163</v>
      </c>
      <c r="C778" s="103" t="s">
        <v>541</v>
      </c>
      <c r="D778" s="104">
        <v>93</v>
      </c>
      <c r="E778" s="103" t="s">
        <v>125</v>
      </c>
      <c r="F778" s="104">
        <v>163</v>
      </c>
      <c r="G778" s="103" t="s">
        <v>195</v>
      </c>
      <c r="H778" s="179">
        <v>10</v>
      </c>
      <c r="I778" s="152"/>
      <c r="J778" s="153">
        <v>11837</v>
      </c>
      <c r="K778" s="153">
        <v>0</v>
      </c>
      <c r="L778" s="153">
        <v>0</v>
      </c>
      <c r="M778" s="153">
        <v>937.65</v>
      </c>
      <c r="N778" s="153">
        <v>12774.65</v>
      </c>
      <c r="O778" s="152"/>
      <c r="P778" s="157">
        <v>10</v>
      </c>
      <c r="Q778" s="157">
        <v>0</v>
      </c>
      <c r="R778" s="155">
        <v>116430</v>
      </c>
      <c r="S778" s="155">
        <v>0</v>
      </c>
      <c r="T778" s="155">
        <v>0</v>
      </c>
      <c r="U778" s="155">
        <v>9220</v>
      </c>
      <c r="V778" s="112">
        <v>125650</v>
      </c>
      <c r="W778" s="156"/>
      <c r="X778" s="157">
        <v>0.16393442622950818</v>
      </c>
      <c r="Y778" s="178">
        <v>0.09</v>
      </c>
      <c r="Z778" s="178">
        <v>9.7279927468082797E-2</v>
      </c>
      <c r="AA778" s="155">
        <v>0</v>
      </c>
      <c r="AB778" s="158"/>
      <c r="AC778" s="157">
        <v>7</v>
      </c>
      <c r="AD778" s="157">
        <v>2.4074663179142721</v>
      </c>
      <c r="AE778" s="155">
        <v>30751</v>
      </c>
      <c r="AF778" s="157">
        <v>0</v>
      </c>
      <c r="AG778" s="155">
        <v>0</v>
      </c>
      <c r="AH778" s="159"/>
    </row>
    <row r="779" spans="1:34" ht="12.6" customHeight="1" x14ac:dyDescent="0.25">
      <c r="A779" s="104">
        <v>494</v>
      </c>
      <c r="B779" s="102">
        <v>494093165</v>
      </c>
      <c r="C779" s="103" t="s">
        <v>541</v>
      </c>
      <c r="D779" s="104">
        <v>93</v>
      </c>
      <c r="E779" s="103" t="s">
        <v>125</v>
      </c>
      <c r="F779" s="104">
        <v>165</v>
      </c>
      <c r="G779" s="103" t="s">
        <v>197</v>
      </c>
      <c r="H779" s="179">
        <v>63</v>
      </c>
      <c r="I779" s="152"/>
      <c r="J779" s="153">
        <v>13612</v>
      </c>
      <c r="K779" s="153">
        <v>249</v>
      </c>
      <c r="L779" s="153">
        <v>0</v>
      </c>
      <c r="M779" s="153">
        <v>937.65</v>
      </c>
      <c r="N779" s="153">
        <v>14798.65</v>
      </c>
      <c r="O779" s="152"/>
      <c r="P779" s="157">
        <v>63</v>
      </c>
      <c r="Q779" s="157">
        <v>0</v>
      </c>
      <c r="R779" s="155">
        <v>858942</v>
      </c>
      <c r="S779" s="155">
        <v>0</v>
      </c>
      <c r="T779" s="155">
        <v>0</v>
      </c>
      <c r="U779" s="155">
        <v>58124</v>
      </c>
      <c r="V779" s="112">
        <v>917066</v>
      </c>
      <c r="W779" s="156"/>
      <c r="X779" s="157">
        <v>1.0327868852459023</v>
      </c>
      <c r="Y779" s="178">
        <v>0.09</v>
      </c>
      <c r="Z779" s="178">
        <v>0.10085794544540803</v>
      </c>
      <c r="AA779" s="155">
        <v>0</v>
      </c>
      <c r="AB779" s="158"/>
      <c r="AC779" s="157">
        <v>38</v>
      </c>
      <c r="AD779" s="157">
        <v>2.8225572564329857</v>
      </c>
      <c r="AE779" s="155">
        <v>41800</v>
      </c>
      <c r="AF779" s="157">
        <v>0</v>
      </c>
      <c r="AG779" s="155">
        <v>0</v>
      </c>
      <c r="AH779" s="159"/>
    </row>
    <row r="780" spans="1:34" ht="12.6" customHeight="1" x14ac:dyDescent="0.25">
      <c r="A780" s="104">
        <v>494</v>
      </c>
      <c r="B780" s="102">
        <v>494093176</v>
      </c>
      <c r="C780" s="103" t="s">
        <v>541</v>
      </c>
      <c r="D780" s="104">
        <v>93</v>
      </c>
      <c r="E780" s="103" t="s">
        <v>125</v>
      </c>
      <c r="F780" s="104">
        <v>176</v>
      </c>
      <c r="G780" s="103" t="s">
        <v>208</v>
      </c>
      <c r="H780" s="179">
        <v>5</v>
      </c>
      <c r="I780" s="152"/>
      <c r="J780" s="153">
        <v>14041</v>
      </c>
      <c r="K780" s="153">
        <v>4856</v>
      </c>
      <c r="L780" s="153">
        <v>0</v>
      </c>
      <c r="M780" s="153">
        <v>937.65</v>
      </c>
      <c r="N780" s="153">
        <v>19834.650000000001</v>
      </c>
      <c r="O780" s="152"/>
      <c r="P780" s="157">
        <v>5</v>
      </c>
      <c r="Q780" s="157">
        <v>0</v>
      </c>
      <c r="R780" s="155">
        <v>92935</v>
      </c>
      <c r="S780" s="155">
        <v>0</v>
      </c>
      <c r="T780" s="155">
        <v>0</v>
      </c>
      <c r="U780" s="155">
        <v>4610</v>
      </c>
      <c r="V780" s="112">
        <v>97545</v>
      </c>
      <c r="W780" s="156"/>
      <c r="X780" s="157">
        <v>8.1967213114754106E-2</v>
      </c>
      <c r="Y780" s="178">
        <v>0.09</v>
      </c>
      <c r="Z780" s="178">
        <v>8.794296909091473E-2</v>
      </c>
      <c r="AA780" s="155">
        <v>0</v>
      </c>
      <c r="AB780" s="158"/>
      <c r="AC780" s="157">
        <v>3</v>
      </c>
      <c r="AD780" s="157">
        <v>0</v>
      </c>
      <c r="AE780" s="155">
        <v>0</v>
      </c>
      <c r="AF780" s="157">
        <v>0</v>
      </c>
      <c r="AG780" s="155">
        <v>0</v>
      </c>
      <c r="AH780" s="159"/>
    </row>
    <row r="781" spans="1:34" ht="12.6" customHeight="1" x14ac:dyDescent="0.25">
      <c r="A781" s="104">
        <v>494</v>
      </c>
      <c r="B781" s="102">
        <v>494093178</v>
      </c>
      <c r="C781" s="103" t="s">
        <v>541</v>
      </c>
      <c r="D781" s="104">
        <v>93</v>
      </c>
      <c r="E781" s="103" t="s">
        <v>125</v>
      </c>
      <c r="F781" s="104">
        <v>178</v>
      </c>
      <c r="G781" s="103" t="s">
        <v>210</v>
      </c>
      <c r="H781" s="179">
        <v>2</v>
      </c>
      <c r="I781" s="152"/>
      <c r="J781" s="153">
        <v>10938</v>
      </c>
      <c r="K781" s="153">
        <v>1324</v>
      </c>
      <c r="L781" s="153">
        <v>0</v>
      </c>
      <c r="M781" s="153">
        <v>937.65</v>
      </c>
      <c r="N781" s="153">
        <v>13199.65</v>
      </c>
      <c r="O781" s="152"/>
      <c r="P781" s="157">
        <v>2</v>
      </c>
      <c r="Q781" s="157">
        <v>0</v>
      </c>
      <c r="R781" s="155">
        <v>24122</v>
      </c>
      <c r="S781" s="155">
        <v>0</v>
      </c>
      <c r="T781" s="155">
        <v>0</v>
      </c>
      <c r="U781" s="155">
        <v>1844</v>
      </c>
      <c r="V781" s="112">
        <v>25966</v>
      </c>
      <c r="W781" s="156"/>
      <c r="X781" s="157">
        <v>3.2786885245901641E-2</v>
      </c>
      <c r="Y781" s="178">
        <v>0.09</v>
      </c>
      <c r="Z781" s="178">
        <v>5.997931867429647E-2</v>
      </c>
      <c r="AA781" s="155">
        <v>0</v>
      </c>
      <c r="AB781" s="158"/>
      <c r="AC781" s="157">
        <v>2</v>
      </c>
      <c r="AD781" s="157">
        <v>0</v>
      </c>
      <c r="AE781" s="155">
        <v>0</v>
      </c>
      <c r="AF781" s="157">
        <v>0</v>
      </c>
      <c r="AG781" s="155">
        <v>0</v>
      </c>
      <c r="AH781" s="159"/>
    </row>
    <row r="782" spans="1:34" ht="12.6" customHeight="1" x14ac:dyDescent="0.25">
      <c r="A782" s="104">
        <v>494</v>
      </c>
      <c r="B782" s="102">
        <v>494093181</v>
      </c>
      <c r="C782" s="103" t="s">
        <v>541</v>
      </c>
      <c r="D782" s="104">
        <v>93</v>
      </c>
      <c r="E782" s="103" t="s">
        <v>125</v>
      </c>
      <c r="F782" s="104">
        <v>181</v>
      </c>
      <c r="G782" s="103" t="s">
        <v>213</v>
      </c>
      <c r="H782" s="179">
        <v>5</v>
      </c>
      <c r="I782" s="152"/>
      <c r="J782" s="153">
        <v>12072.515470674136</v>
      </c>
      <c r="K782" s="153">
        <v>500</v>
      </c>
      <c r="L782" s="153">
        <v>0</v>
      </c>
      <c r="M782" s="153">
        <v>937.65</v>
      </c>
      <c r="N782" s="153">
        <v>13510.165470674136</v>
      </c>
      <c r="O782" s="152"/>
      <c r="P782" s="157">
        <v>5</v>
      </c>
      <c r="Q782" s="157">
        <v>0</v>
      </c>
      <c r="R782" s="155">
        <v>61830</v>
      </c>
      <c r="S782" s="155">
        <v>0</v>
      </c>
      <c r="T782" s="155">
        <v>0</v>
      </c>
      <c r="U782" s="155">
        <v>4610</v>
      </c>
      <c r="V782" s="112">
        <v>66440</v>
      </c>
      <c r="W782" s="156"/>
      <c r="X782" s="157">
        <v>8.1967213114754106E-2</v>
      </c>
      <c r="Y782" s="178">
        <v>0.09</v>
      </c>
      <c r="Z782" s="178">
        <v>1.7769329049204179E-2</v>
      </c>
      <c r="AA782" s="155">
        <v>0</v>
      </c>
      <c r="AB782" s="158"/>
      <c r="AC782" s="157">
        <v>4</v>
      </c>
      <c r="AD782" s="157">
        <v>0</v>
      </c>
      <c r="AE782" s="155">
        <v>0</v>
      </c>
      <c r="AF782" s="157">
        <v>0</v>
      </c>
      <c r="AG782" s="155">
        <v>0</v>
      </c>
      <c r="AH782" s="159"/>
    </row>
    <row r="783" spans="1:34" ht="12.6" customHeight="1" x14ac:dyDescent="0.25">
      <c r="A783" s="104">
        <v>494</v>
      </c>
      <c r="B783" s="102">
        <v>494093229</v>
      </c>
      <c r="C783" s="103" t="s">
        <v>541</v>
      </c>
      <c r="D783" s="104">
        <v>93</v>
      </c>
      <c r="E783" s="103" t="s">
        <v>125</v>
      </c>
      <c r="F783" s="104">
        <v>229</v>
      </c>
      <c r="G783" s="103" t="s">
        <v>261</v>
      </c>
      <c r="H783" s="179">
        <v>4</v>
      </c>
      <c r="I783" s="152"/>
      <c r="J783" s="153">
        <v>11726.721266519022</v>
      </c>
      <c r="K783" s="153">
        <v>1916</v>
      </c>
      <c r="L783" s="153">
        <v>0</v>
      </c>
      <c r="M783" s="153">
        <v>937.65</v>
      </c>
      <c r="N783" s="153">
        <v>14580.371266519021</v>
      </c>
      <c r="O783" s="152"/>
      <c r="P783" s="157">
        <v>4</v>
      </c>
      <c r="Q783" s="157">
        <v>0</v>
      </c>
      <c r="R783" s="155">
        <v>53676</v>
      </c>
      <c r="S783" s="155">
        <v>0</v>
      </c>
      <c r="T783" s="155">
        <v>0</v>
      </c>
      <c r="U783" s="155">
        <v>3688</v>
      </c>
      <c r="V783" s="112">
        <v>57364</v>
      </c>
      <c r="W783" s="156"/>
      <c r="X783" s="157">
        <v>6.5573770491803282E-2</v>
      </c>
      <c r="Y783" s="178">
        <v>0.09</v>
      </c>
      <c r="Z783" s="178">
        <v>9.9476018153705648E-3</v>
      </c>
      <c r="AA783" s="155">
        <v>0</v>
      </c>
      <c r="AB783" s="158"/>
      <c r="AC783" s="157">
        <v>4</v>
      </c>
      <c r="AD783" s="157">
        <v>0</v>
      </c>
      <c r="AE783" s="155">
        <v>0</v>
      </c>
      <c r="AF783" s="157">
        <v>0</v>
      </c>
      <c r="AG783" s="155">
        <v>0</v>
      </c>
      <c r="AH783" s="159"/>
    </row>
    <row r="784" spans="1:34" ht="12.6" customHeight="1" x14ac:dyDescent="0.25">
      <c r="A784" s="104">
        <v>494</v>
      </c>
      <c r="B784" s="102">
        <v>494093244</v>
      </c>
      <c r="C784" s="103" t="s">
        <v>541</v>
      </c>
      <c r="D784" s="104">
        <v>93</v>
      </c>
      <c r="E784" s="103" t="s">
        <v>125</v>
      </c>
      <c r="F784" s="104">
        <v>244</v>
      </c>
      <c r="G784" s="103" t="s">
        <v>276</v>
      </c>
      <c r="H784" s="179">
        <v>4</v>
      </c>
      <c r="I784" s="152"/>
      <c r="J784" s="153">
        <v>12517.586445965193</v>
      </c>
      <c r="K784" s="153">
        <v>4526</v>
      </c>
      <c r="L784" s="153">
        <v>0</v>
      </c>
      <c r="M784" s="153">
        <v>937.65</v>
      </c>
      <c r="N784" s="153">
        <v>17981.236445965194</v>
      </c>
      <c r="O784" s="152"/>
      <c r="P784" s="157">
        <v>4</v>
      </c>
      <c r="Q784" s="157">
        <v>0</v>
      </c>
      <c r="R784" s="155">
        <v>67056</v>
      </c>
      <c r="S784" s="155">
        <v>0</v>
      </c>
      <c r="T784" s="155">
        <v>0</v>
      </c>
      <c r="U784" s="155">
        <v>3688</v>
      </c>
      <c r="V784" s="112">
        <v>70744</v>
      </c>
      <c r="W784" s="156"/>
      <c r="X784" s="157">
        <v>6.5573770491803282E-2</v>
      </c>
      <c r="Y784" s="178">
        <v>0.09</v>
      </c>
      <c r="Z784" s="178">
        <v>0.119598061583465</v>
      </c>
      <c r="AA784" s="155">
        <v>0</v>
      </c>
      <c r="AB784" s="158"/>
      <c r="AC784" s="157">
        <v>2</v>
      </c>
      <c r="AD784" s="157">
        <v>1.3178846700075049</v>
      </c>
      <c r="AE784" s="155">
        <v>23698</v>
      </c>
      <c r="AF784" s="157">
        <v>0</v>
      </c>
      <c r="AG784" s="155">
        <v>0</v>
      </c>
      <c r="AH784" s="159"/>
    </row>
    <row r="785" spans="1:34" ht="12.6" customHeight="1" x14ac:dyDescent="0.25">
      <c r="A785" s="104">
        <v>494</v>
      </c>
      <c r="B785" s="102">
        <v>494093248</v>
      </c>
      <c r="C785" s="103" t="s">
        <v>541</v>
      </c>
      <c r="D785" s="104">
        <v>93</v>
      </c>
      <c r="E785" s="103" t="s">
        <v>125</v>
      </c>
      <c r="F785" s="104">
        <v>248</v>
      </c>
      <c r="G785" s="103" t="s">
        <v>280</v>
      </c>
      <c r="H785" s="179">
        <v>255</v>
      </c>
      <c r="I785" s="152"/>
      <c r="J785" s="153">
        <v>12622</v>
      </c>
      <c r="K785" s="153">
        <v>726</v>
      </c>
      <c r="L785" s="153">
        <v>0</v>
      </c>
      <c r="M785" s="153">
        <v>937.65</v>
      </c>
      <c r="N785" s="153">
        <v>14285.65</v>
      </c>
      <c r="O785" s="152"/>
      <c r="P785" s="157">
        <v>255</v>
      </c>
      <c r="Q785" s="157">
        <v>0</v>
      </c>
      <c r="R785" s="155">
        <v>3347895</v>
      </c>
      <c r="S785" s="155">
        <v>0</v>
      </c>
      <c r="T785" s="155">
        <v>0</v>
      </c>
      <c r="U785" s="155">
        <v>235110</v>
      </c>
      <c r="V785" s="112">
        <v>3583005</v>
      </c>
      <c r="W785" s="156"/>
      <c r="X785" s="157">
        <v>4.1803278688524337</v>
      </c>
      <c r="Y785" s="178">
        <v>0.09</v>
      </c>
      <c r="Z785" s="178">
        <v>5.0565041450819942E-2</v>
      </c>
      <c r="AA785" s="155">
        <v>0</v>
      </c>
      <c r="AB785" s="158"/>
      <c r="AC785" s="157">
        <v>116</v>
      </c>
      <c r="AD785" s="157">
        <v>0</v>
      </c>
      <c r="AE785" s="155">
        <v>0</v>
      </c>
      <c r="AF785" s="157">
        <v>0</v>
      </c>
      <c r="AG785" s="155">
        <v>0</v>
      </c>
      <c r="AH785" s="159"/>
    </row>
    <row r="786" spans="1:34" ht="12.6" customHeight="1" x14ac:dyDescent="0.25">
      <c r="A786" s="104">
        <v>494</v>
      </c>
      <c r="B786" s="102">
        <v>494093262</v>
      </c>
      <c r="C786" s="103" t="s">
        <v>541</v>
      </c>
      <c r="D786" s="104">
        <v>93</v>
      </c>
      <c r="E786" s="103" t="s">
        <v>125</v>
      </c>
      <c r="F786" s="104">
        <v>262</v>
      </c>
      <c r="G786" s="103" t="s">
        <v>294</v>
      </c>
      <c r="H786" s="179">
        <v>13</v>
      </c>
      <c r="I786" s="152"/>
      <c r="J786" s="153">
        <v>14717</v>
      </c>
      <c r="K786" s="153">
        <v>5467</v>
      </c>
      <c r="L786" s="153">
        <v>0</v>
      </c>
      <c r="M786" s="153">
        <v>937.65</v>
      </c>
      <c r="N786" s="153">
        <v>21121.65</v>
      </c>
      <c r="O786" s="152"/>
      <c r="P786" s="157">
        <v>13</v>
      </c>
      <c r="Q786" s="157">
        <v>0</v>
      </c>
      <c r="R786" s="155">
        <v>258089</v>
      </c>
      <c r="S786" s="155">
        <v>0</v>
      </c>
      <c r="T786" s="155">
        <v>0</v>
      </c>
      <c r="U786" s="155">
        <v>11986</v>
      </c>
      <c r="V786" s="112">
        <v>270075</v>
      </c>
      <c r="W786" s="156"/>
      <c r="X786" s="157">
        <v>0.21311475409836061</v>
      </c>
      <c r="Y786" s="178">
        <v>0.09</v>
      </c>
      <c r="Z786" s="178">
        <v>7.2023226007255373E-2</v>
      </c>
      <c r="AA786" s="155">
        <v>0</v>
      </c>
      <c r="AB786" s="158"/>
      <c r="AC786" s="157">
        <v>6</v>
      </c>
      <c r="AD786" s="157">
        <v>0</v>
      </c>
      <c r="AE786" s="155">
        <v>0</v>
      </c>
      <c r="AF786" s="157">
        <v>0</v>
      </c>
      <c r="AG786" s="155">
        <v>0</v>
      </c>
      <c r="AH786" s="159"/>
    </row>
    <row r="787" spans="1:34" ht="12.6" customHeight="1" x14ac:dyDescent="0.25">
      <c r="A787" s="104">
        <v>494</v>
      </c>
      <c r="B787" s="102">
        <v>494093291</v>
      </c>
      <c r="C787" s="103" t="s">
        <v>541</v>
      </c>
      <c r="D787" s="104">
        <v>93</v>
      </c>
      <c r="E787" s="103" t="s">
        <v>125</v>
      </c>
      <c r="F787" s="104">
        <v>291</v>
      </c>
      <c r="G787" s="103" t="s">
        <v>323</v>
      </c>
      <c r="H787" s="179">
        <v>2</v>
      </c>
      <c r="I787" s="152"/>
      <c r="J787" s="153">
        <v>13868</v>
      </c>
      <c r="K787" s="153">
        <v>6804</v>
      </c>
      <c r="L787" s="153">
        <v>0</v>
      </c>
      <c r="M787" s="153">
        <v>937.65</v>
      </c>
      <c r="N787" s="153">
        <v>21609.65</v>
      </c>
      <c r="O787" s="152"/>
      <c r="P787" s="157">
        <v>2</v>
      </c>
      <c r="Q787" s="157">
        <v>0</v>
      </c>
      <c r="R787" s="155">
        <v>40666</v>
      </c>
      <c r="S787" s="155">
        <v>0</v>
      </c>
      <c r="T787" s="155">
        <v>0</v>
      </c>
      <c r="U787" s="155">
        <v>1844</v>
      </c>
      <c r="V787" s="112">
        <v>42510</v>
      </c>
      <c r="W787" s="156"/>
      <c r="X787" s="157">
        <v>3.2786885245901641E-2</v>
      </c>
      <c r="Y787" s="178">
        <v>0.09</v>
      </c>
      <c r="Z787" s="178">
        <v>2.0490117661372563E-2</v>
      </c>
      <c r="AA787" s="155">
        <v>0</v>
      </c>
      <c r="AB787" s="158"/>
      <c r="AC787" s="157">
        <v>2</v>
      </c>
      <c r="AD787" s="157">
        <v>0</v>
      </c>
      <c r="AE787" s="155">
        <v>0</v>
      </c>
      <c r="AF787" s="157">
        <v>0</v>
      </c>
      <c r="AG787" s="155">
        <v>0</v>
      </c>
      <c r="AH787" s="159"/>
    </row>
    <row r="788" spans="1:34" ht="12.6" customHeight="1" x14ac:dyDescent="0.25">
      <c r="A788" s="104">
        <v>494</v>
      </c>
      <c r="B788" s="102">
        <v>494093293</v>
      </c>
      <c r="C788" s="103" t="s">
        <v>541</v>
      </c>
      <c r="D788" s="104">
        <v>93</v>
      </c>
      <c r="E788" s="103" t="s">
        <v>125</v>
      </c>
      <c r="F788" s="104">
        <v>293</v>
      </c>
      <c r="G788" s="103" t="s">
        <v>325</v>
      </c>
      <c r="H788" s="179">
        <v>3</v>
      </c>
      <c r="I788" s="152"/>
      <c r="J788" s="153">
        <v>15213</v>
      </c>
      <c r="K788" s="153">
        <v>916</v>
      </c>
      <c r="L788" s="153">
        <v>0</v>
      </c>
      <c r="M788" s="153">
        <v>937.65</v>
      </c>
      <c r="N788" s="153">
        <v>17066.650000000001</v>
      </c>
      <c r="O788" s="152"/>
      <c r="P788" s="157">
        <v>3</v>
      </c>
      <c r="Q788" s="157">
        <v>0</v>
      </c>
      <c r="R788" s="155">
        <v>47595</v>
      </c>
      <c r="S788" s="155">
        <v>0</v>
      </c>
      <c r="T788" s="155">
        <v>0</v>
      </c>
      <c r="U788" s="155">
        <v>2766</v>
      </c>
      <c r="V788" s="112">
        <v>50361</v>
      </c>
      <c r="W788" s="156"/>
      <c r="X788" s="157">
        <v>4.9180327868852458E-2</v>
      </c>
      <c r="Y788" s="178">
        <v>0.09</v>
      </c>
      <c r="Z788" s="178">
        <v>7.9585403832054952E-3</v>
      </c>
      <c r="AA788" s="155">
        <v>0</v>
      </c>
      <c r="AB788" s="158"/>
      <c r="AC788" s="157">
        <v>3</v>
      </c>
      <c r="AD788" s="157">
        <v>0</v>
      </c>
      <c r="AE788" s="155">
        <v>0</v>
      </c>
      <c r="AF788" s="157">
        <v>0</v>
      </c>
      <c r="AG788" s="155">
        <v>0</v>
      </c>
      <c r="AH788" s="159"/>
    </row>
    <row r="789" spans="1:34" ht="12.6" customHeight="1" x14ac:dyDescent="0.25">
      <c r="A789" s="104">
        <v>494</v>
      </c>
      <c r="B789" s="102">
        <v>494093295</v>
      </c>
      <c r="C789" s="103" t="s">
        <v>541</v>
      </c>
      <c r="D789" s="104">
        <v>93</v>
      </c>
      <c r="E789" s="103" t="s">
        <v>125</v>
      </c>
      <c r="F789" s="104">
        <v>295</v>
      </c>
      <c r="G789" s="103" t="s">
        <v>327</v>
      </c>
      <c r="H789" s="179">
        <v>2</v>
      </c>
      <c r="I789" s="152"/>
      <c r="J789" s="153">
        <v>10515.244450766257</v>
      </c>
      <c r="K789" s="153">
        <v>5818</v>
      </c>
      <c r="L789" s="153">
        <v>0</v>
      </c>
      <c r="M789" s="153">
        <v>937.65</v>
      </c>
      <c r="N789" s="153">
        <v>17270.894450766256</v>
      </c>
      <c r="O789" s="152"/>
      <c r="P789" s="157">
        <v>2</v>
      </c>
      <c r="Q789" s="157">
        <v>0</v>
      </c>
      <c r="R789" s="155">
        <v>32130</v>
      </c>
      <c r="S789" s="155">
        <v>0</v>
      </c>
      <c r="T789" s="155">
        <v>0</v>
      </c>
      <c r="U789" s="155">
        <v>1844</v>
      </c>
      <c r="V789" s="112">
        <v>33974</v>
      </c>
      <c r="W789" s="156"/>
      <c r="X789" s="157">
        <v>3.2786885245901641E-2</v>
      </c>
      <c r="Y789" s="178">
        <v>0.09</v>
      </c>
      <c r="Z789" s="178">
        <v>1.6858554141238661E-2</v>
      </c>
      <c r="AA789" s="155">
        <v>0</v>
      </c>
      <c r="AB789" s="158"/>
      <c r="AC789" s="157">
        <v>2</v>
      </c>
      <c r="AD789" s="157">
        <v>0</v>
      </c>
      <c r="AE789" s="155">
        <v>0</v>
      </c>
      <c r="AF789" s="157">
        <v>0</v>
      </c>
      <c r="AG789" s="155">
        <v>0</v>
      </c>
      <c r="AH789" s="159"/>
    </row>
    <row r="790" spans="1:34" ht="12.6" customHeight="1" x14ac:dyDescent="0.25">
      <c r="A790" s="104">
        <v>494</v>
      </c>
      <c r="B790" s="102">
        <v>494093346</v>
      </c>
      <c r="C790" s="103" t="s">
        <v>541</v>
      </c>
      <c r="D790" s="104">
        <v>93</v>
      </c>
      <c r="E790" s="103" t="s">
        <v>125</v>
      </c>
      <c r="F790" s="104">
        <v>346</v>
      </c>
      <c r="G790" s="103" t="s">
        <v>378</v>
      </c>
      <c r="H790" s="179">
        <v>4</v>
      </c>
      <c r="I790" s="152"/>
      <c r="J790" s="153">
        <v>12278</v>
      </c>
      <c r="K790" s="153">
        <v>1297</v>
      </c>
      <c r="L790" s="153">
        <v>0</v>
      </c>
      <c r="M790" s="153">
        <v>937.65</v>
      </c>
      <c r="N790" s="153">
        <v>14512.65</v>
      </c>
      <c r="O790" s="152"/>
      <c r="P790" s="157">
        <v>4</v>
      </c>
      <c r="Q790" s="157">
        <v>0</v>
      </c>
      <c r="R790" s="155">
        <v>53408</v>
      </c>
      <c r="S790" s="155">
        <v>0</v>
      </c>
      <c r="T790" s="155">
        <v>0</v>
      </c>
      <c r="U790" s="155">
        <v>3688</v>
      </c>
      <c r="V790" s="112">
        <v>57096</v>
      </c>
      <c r="W790" s="156"/>
      <c r="X790" s="157">
        <v>6.5573770491803282E-2</v>
      </c>
      <c r="Y790" s="178">
        <v>0.09</v>
      </c>
      <c r="Z790" s="178">
        <v>1.2504619763641452E-2</v>
      </c>
      <c r="AA790" s="155">
        <v>0</v>
      </c>
      <c r="AB790" s="158"/>
      <c r="AC790" s="157">
        <v>2</v>
      </c>
      <c r="AD790" s="157">
        <v>0</v>
      </c>
      <c r="AE790" s="155">
        <v>0</v>
      </c>
      <c r="AF790" s="157">
        <v>0</v>
      </c>
      <c r="AG790" s="155">
        <v>0</v>
      </c>
      <c r="AH790" s="159"/>
    </row>
    <row r="791" spans="1:34" ht="12.6" customHeight="1" x14ac:dyDescent="0.25">
      <c r="A791" s="104">
        <v>494</v>
      </c>
      <c r="B791" s="102">
        <v>494093347</v>
      </c>
      <c r="C791" s="103" t="s">
        <v>541</v>
      </c>
      <c r="D791" s="104">
        <v>93</v>
      </c>
      <c r="E791" s="103" t="s">
        <v>125</v>
      </c>
      <c r="F791" s="104">
        <v>347</v>
      </c>
      <c r="G791" s="103" t="s">
        <v>379</v>
      </c>
      <c r="H791" s="179">
        <v>1</v>
      </c>
      <c r="I791" s="152"/>
      <c r="J791" s="153">
        <v>11714.818489909112</v>
      </c>
      <c r="K791" s="153">
        <v>5241</v>
      </c>
      <c r="L791" s="153">
        <v>0</v>
      </c>
      <c r="M791" s="153">
        <v>937.65</v>
      </c>
      <c r="N791" s="153">
        <v>17893.468489909115</v>
      </c>
      <c r="O791" s="152"/>
      <c r="P791" s="157">
        <v>1</v>
      </c>
      <c r="Q791" s="157">
        <v>0</v>
      </c>
      <c r="R791" s="155">
        <v>16678</v>
      </c>
      <c r="S791" s="155">
        <v>0</v>
      </c>
      <c r="T791" s="155">
        <v>0</v>
      </c>
      <c r="U791" s="155">
        <v>922</v>
      </c>
      <c r="V791" s="112">
        <v>17600</v>
      </c>
      <c r="W791" s="156"/>
      <c r="X791" s="157">
        <v>1.6393442622950821E-2</v>
      </c>
      <c r="Y791" s="178">
        <v>0.09</v>
      </c>
      <c r="Z791" s="178">
        <v>6.79811259964764E-3</v>
      </c>
      <c r="AA791" s="155">
        <v>0</v>
      </c>
      <c r="AB791" s="158"/>
      <c r="AC791" s="157">
        <v>0</v>
      </c>
      <c r="AD791" s="157">
        <v>0</v>
      </c>
      <c r="AE791" s="155">
        <v>0</v>
      </c>
      <c r="AF791" s="157">
        <v>0</v>
      </c>
      <c r="AG791" s="155">
        <v>0</v>
      </c>
      <c r="AH791" s="159"/>
    </row>
    <row r="792" spans="1:34" ht="12.6" customHeight="1" x14ac:dyDescent="0.25">
      <c r="A792" s="104">
        <v>496</v>
      </c>
      <c r="B792" s="102">
        <v>496201003</v>
      </c>
      <c r="C792" s="103" t="s">
        <v>542</v>
      </c>
      <c r="D792" s="104">
        <v>201</v>
      </c>
      <c r="E792" s="103" t="s">
        <v>233</v>
      </c>
      <c r="F792" s="104">
        <v>3</v>
      </c>
      <c r="G792" s="103" t="s">
        <v>35</v>
      </c>
      <c r="H792" s="179">
        <v>2</v>
      </c>
      <c r="I792" s="152"/>
      <c r="J792" s="153">
        <v>10556</v>
      </c>
      <c r="K792" s="153">
        <v>1439</v>
      </c>
      <c r="L792" s="153">
        <v>0</v>
      </c>
      <c r="M792" s="153">
        <v>937.65</v>
      </c>
      <c r="N792" s="153">
        <v>12932.65</v>
      </c>
      <c r="O792" s="152"/>
      <c r="P792" s="157">
        <v>2</v>
      </c>
      <c r="Q792" s="157">
        <v>0</v>
      </c>
      <c r="R792" s="155">
        <v>23658</v>
      </c>
      <c r="S792" s="155">
        <v>0</v>
      </c>
      <c r="T792" s="155">
        <v>0</v>
      </c>
      <c r="U792" s="155">
        <v>1850</v>
      </c>
      <c r="V792" s="112">
        <v>25508</v>
      </c>
      <c r="W792" s="156"/>
      <c r="X792" s="157">
        <v>2.7613412228796843E-2</v>
      </c>
      <c r="Y792" s="178">
        <v>0.09</v>
      </c>
      <c r="Z792" s="178">
        <v>3.0704269611961529E-3</v>
      </c>
      <c r="AA792" s="155">
        <v>0</v>
      </c>
      <c r="AB792" s="158"/>
      <c r="AC792" s="157">
        <v>0</v>
      </c>
      <c r="AD792" s="157">
        <v>0</v>
      </c>
      <c r="AE792" s="155">
        <v>0</v>
      </c>
      <c r="AF792" s="157">
        <v>0</v>
      </c>
      <c r="AG792" s="155">
        <v>0</v>
      </c>
      <c r="AH792" s="159"/>
    </row>
    <row r="793" spans="1:34" ht="12.6" customHeight="1" x14ac:dyDescent="0.25">
      <c r="A793" s="104">
        <v>496</v>
      </c>
      <c r="B793" s="102">
        <v>496201072</v>
      </c>
      <c r="C793" s="103" t="s">
        <v>542</v>
      </c>
      <c r="D793" s="104">
        <v>201</v>
      </c>
      <c r="E793" s="103" t="s">
        <v>233</v>
      </c>
      <c r="F793" s="104">
        <v>72</v>
      </c>
      <c r="G793" s="103" t="s">
        <v>104</v>
      </c>
      <c r="H793" s="179">
        <v>4</v>
      </c>
      <c r="I793" s="152"/>
      <c r="J793" s="153">
        <v>13998</v>
      </c>
      <c r="K793" s="153">
        <v>3066</v>
      </c>
      <c r="L793" s="153">
        <v>0</v>
      </c>
      <c r="M793" s="153">
        <v>937.65</v>
      </c>
      <c r="N793" s="153">
        <v>18001.650000000001</v>
      </c>
      <c r="O793" s="152"/>
      <c r="P793" s="157">
        <v>4</v>
      </c>
      <c r="Q793" s="157">
        <v>0</v>
      </c>
      <c r="R793" s="155">
        <v>67312</v>
      </c>
      <c r="S793" s="155">
        <v>0</v>
      </c>
      <c r="T793" s="155">
        <v>0</v>
      </c>
      <c r="U793" s="155">
        <v>3700</v>
      </c>
      <c r="V793" s="112">
        <v>71012</v>
      </c>
      <c r="W793" s="156"/>
      <c r="X793" s="157">
        <v>5.5226824457593686E-2</v>
      </c>
      <c r="Y793" s="178">
        <v>0.09</v>
      </c>
      <c r="Z793" s="178">
        <v>3.7994183853051798E-3</v>
      </c>
      <c r="AA793" s="155">
        <v>0</v>
      </c>
      <c r="AB793" s="158"/>
      <c r="AC793" s="157">
        <v>1</v>
      </c>
      <c r="AD793" s="157">
        <v>0</v>
      </c>
      <c r="AE793" s="155">
        <v>0</v>
      </c>
      <c r="AF793" s="157">
        <v>0</v>
      </c>
      <c r="AG793" s="155">
        <v>0</v>
      </c>
      <c r="AH793" s="159"/>
    </row>
    <row r="794" spans="1:34" ht="12.6" customHeight="1" x14ac:dyDescent="0.25">
      <c r="A794" s="104">
        <v>496</v>
      </c>
      <c r="B794" s="102">
        <v>496201095</v>
      </c>
      <c r="C794" s="103" t="s">
        <v>542</v>
      </c>
      <c r="D794" s="104">
        <v>201</v>
      </c>
      <c r="E794" s="103" t="s">
        <v>233</v>
      </c>
      <c r="F794" s="104">
        <v>95</v>
      </c>
      <c r="G794" s="103" t="s">
        <v>127</v>
      </c>
      <c r="H794" s="179">
        <v>3</v>
      </c>
      <c r="I794" s="152"/>
      <c r="J794" s="153">
        <v>13375</v>
      </c>
      <c r="K794" s="153">
        <v>0</v>
      </c>
      <c r="L794" s="153">
        <v>0</v>
      </c>
      <c r="M794" s="153">
        <v>937.65</v>
      </c>
      <c r="N794" s="153">
        <v>14312.65</v>
      </c>
      <c r="O794" s="152"/>
      <c r="P794" s="157">
        <v>3</v>
      </c>
      <c r="Q794" s="157">
        <v>0</v>
      </c>
      <c r="R794" s="155">
        <v>39570</v>
      </c>
      <c r="S794" s="155">
        <v>0</v>
      </c>
      <c r="T794" s="155">
        <v>0</v>
      </c>
      <c r="U794" s="155">
        <v>2775</v>
      </c>
      <c r="V794" s="112">
        <v>42345</v>
      </c>
      <c r="W794" s="156"/>
      <c r="X794" s="157">
        <v>4.1420118343195263E-2</v>
      </c>
      <c r="Y794" s="178">
        <v>0.09</v>
      </c>
      <c r="Z794" s="178">
        <v>0.13425712454464486</v>
      </c>
      <c r="AA794" s="155">
        <v>0</v>
      </c>
      <c r="AB794" s="158"/>
      <c r="AC794" s="157">
        <v>1</v>
      </c>
      <c r="AD794" s="157">
        <v>0</v>
      </c>
      <c r="AE794" s="155">
        <v>0</v>
      </c>
      <c r="AF794" s="157">
        <v>0</v>
      </c>
      <c r="AG794" s="155">
        <v>0</v>
      </c>
      <c r="AH794" s="159"/>
    </row>
    <row r="795" spans="1:34" ht="12.6" customHeight="1" x14ac:dyDescent="0.25">
      <c r="A795" s="104">
        <v>496</v>
      </c>
      <c r="B795" s="102">
        <v>496201201</v>
      </c>
      <c r="C795" s="103" t="s">
        <v>542</v>
      </c>
      <c r="D795" s="104">
        <v>201</v>
      </c>
      <c r="E795" s="103" t="s">
        <v>233</v>
      </c>
      <c r="F795" s="104">
        <v>201</v>
      </c>
      <c r="G795" s="103" t="s">
        <v>233</v>
      </c>
      <c r="H795" s="179">
        <v>496</v>
      </c>
      <c r="I795" s="152"/>
      <c r="J795" s="153">
        <v>12456</v>
      </c>
      <c r="K795" s="153">
        <v>0</v>
      </c>
      <c r="L795" s="153">
        <v>875</v>
      </c>
      <c r="M795" s="153">
        <v>937.65</v>
      </c>
      <c r="N795" s="153">
        <v>14268.65</v>
      </c>
      <c r="O795" s="152"/>
      <c r="P795" s="157">
        <v>496</v>
      </c>
      <c r="Q795" s="157">
        <v>0</v>
      </c>
      <c r="R795" s="155">
        <v>6092864</v>
      </c>
      <c r="S795" s="155">
        <v>0</v>
      </c>
      <c r="T795" s="155">
        <v>0</v>
      </c>
      <c r="U795" s="155">
        <v>458800</v>
      </c>
      <c r="V795" s="112">
        <v>6551664</v>
      </c>
      <c r="W795" s="156"/>
      <c r="X795" s="157">
        <v>6.8481262327416124</v>
      </c>
      <c r="Y795" s="178">
        <v>0.09</v>
      </c>
      <c r="Z795" s="178">
        <v>8.3552678591292298E-2</v>
      </c>
      <c r="AA795" s="155">
        <v>0</v>
      </c>
      <c r="AB795" s="158"/>
      <c r="AC795" s="157">
        <v>35</v>
      </c>
      <c r="AD795" s="157">
        <v>0</v>
      </c>
      <c r="AE795" s="155">
        <v>0</v>
      </c>
      <c r="AF795" s="157">
        <v>0</v>
      </c>
      <c r="AG795" s="155">
        <v>0</v>
      </c>
      <c r="AH795" s="159"/>
    </row>
    <row r="796" spans="1:34" ht="12.6" customHeight="1" x14ac:dyDescent="0.25">
      <c r="A796" s="104">
        <v>496</v>
      </c>
      <c r="B796" s="102">
        <v>496201292</v>
      </c>
      <c r="C796" s="103" t="s">
        <v>542</v>
      </c>
      <c r="D796" s="104">
        <v>201</v>
      </c>
      <c r="E796" s="103" t="s">
        <v>233</v>
      </c>
      <c r="F796" s="104">
        <v>292</v>
      </c>
      <c r="G796" s="103" t="s">
        <v>324</v>
      </c>
      <c r="H796" s="179">
        <v>1</v>
      </c>
      <c r="I796" s="152"/>
      <c r="J796" s="153">
        <v>10603.425215749898</v>
      </c>
      <c r="K796" s="153">
        <v>1843</v>
      </c>
      <c r="L796" s="153">
        <v>0</v>
      </c>
      <c r="M796" s="153">
        <v>937.65</v>
      </c>
      <c r="N796" s="153">
        <v>13384.075215749897</v>
      </c>
      <c r="O796" s="152"/>
      <c r="P796" s="157">
        <v>1</v>
      </c>
      <c r="Q796" s="157">
        <v>0</v>
      </c>
      <c r="R796" s="155">
        <v>12275</v>
      </c>
      <c r="S796" s="155">
        <v>0</v>
      </c>
      <c r="T796" s="155">
        <v>0</v>
      </c>
      <c r="U796" s="155">
        <v>925</v>
      </c>
      <c r="V796" s="112">
        <v>13200</v>
      </c>
      <c r="W796" s="156"/>
      <c r="X796" s="157">
        <v>1.3806706114398421E-2</v>
      </c>
      <c r="Y796" s="178">
        <v>0.09</v>
      </c>
      <c r="Z796" s="178">
        <v>3.9128083579077896E-3</v>
      </c>
      <c r="AA796" s="155">
        <v>0</v>
      </c>
      <c r="AB796" s="158"/>
      <c r="AC796" s="157">
        <v>0</v>
      </c>
      <c r="AD796" s="157">
        <v>0</v>
      </c>
      <c r="AE796" s="155">
        <v>0</v>
      </c>
      <c r="AF796" s="157">
        <v>0</v>
      </c>
      <c r="AG796" s="155">
        <v>0</v>
      </c>
      <c r="AH796" s="159"/>
    </row>
    <row r="797" spans="1:34" ht="12.6" customHeight="1" x14ac:dyDescent="0.25">
      <c r="A797" s="104">
        <v>496</v>
      </c>
      <c r="B797" s="102">
        <v>496201763</v>
      </c>
      <c r="C797" s="103" t="s">
        <v>542</v>
      </c>
      <c r="D797" s="104">
        <v>201</v>
      </c>
      <c r="E797" s="103" t="s">
        <v>233</v>
      </c>
      <c r="F797" s="104">
        <v>763</v>
      </c>
      <c r="G797" s="103" t="s">
        <v>434</v>
      </c>
      <c r="H797" s="179">
        <v>1</v>
      </c>
      <c r="I797" s="152"/>
      <c r="J797" s="153">
        <v>11680.397943773243</v>
      </c>
      <c r="K797" s="153">
        <v>2371</v>
      </c>
      <c r="L797" s="153">
        <v>0</v>
      </c>
      <c r="M797" s="153">
        <v>937.65</v>
      </c>
      <c r="N797" s="153">
        <v>14989.047943773243</v>
      </c>
      <c r="O797" s="152"/>
      <c r="P797" s="157">
        <v>1</v>
      </c>
      <c r="Q797" s="157">
        <v>0</v>
      </c>
      <c r="R797" s="155">
        <v>13857</v>
      </c>
      <c r="S797" s="155">
        <v>0</v>
      </c>
      <c r="T797" s="155">
        <v>0</v>
      </c>
      <c r="U797" s="155">
        <v>925</v>
      </c>
      <c r="V797" s="112">
        <v>14782</v>
      </c>
      <c r="W797" s="156"/>
      <c r="X797" s="157">
        <v>1.3806706114398421E-2</v>
      </c>
      <c r="Y797" s="178">
        <v>0.09</v>
      </c>
      <c r="Z797" s="178">
        <v>6.2419586533827356E-3</v>
      </c>
      <c r="AA797" s="155">
        <v>0</v>
      </c>
      <c r="AB797" s="158"/>
      <c r="AC797" s="157">
        <v>0</v>
      </c>
      <c r="AD797" s="157">
        <v>0</v>
      </c>
      <c r="AE797" s="155">
        <v>0</v>
      </c>
      <c r="AF797" s="157">
        <v>0</v>
      </c>
      <c r="AG797" s="155">
        <v>0</v>
      </c>
      <c r="AH797" s="159"/>
    </row>
    <row r="798" spans="1:34" ht="12.6" customHeight="1" x14ac:dyDescent="0.25">
      <c r="A798" s="104">
        <v>497</v>
      </c>
      <c r="B798" s="102">
        <v>497117005</v>
      </c>
      <c r="C798" s="103" t="s">
        <v>543</v>
      </c>
      <c r="D798" s="104">
        <v>117</v>
      </c>
      <c r="E798" s="103" t="s">
        <v>149</v>
      </c>
      <c r="F798" s="104">
        <v>5</v>
      </c>
      <c r="G798" s="103" t="s">
        <v>37</v>
      </c>
      <c r="H798" s="179">
        <v>8</v>
      </c>
      <c r="I798" s="152"/>
      <c r="J798" s="153">
        <v>9495</v>
      </c>
      <c r="K798" s="153">
        <v>4143</v>
      </c>
      <c r="L798" s="153">
        <v>0</v>
      </c>
      <c r="M798" s="153">
        <v>937.65</v>
      </c>
      <c r="N798" s="153">
        <v>14575.65</v>
      </c>
      <c r="O798" s="152"/>
      <c r="P798" s="157">
        <v>8</v>
      </c>
      <c r="Q798" s="157">
        <v>0</v>
      </c>
      <c r="R798" s="155">
        <v>109104</v>
      </c>
      <c r="S798" s="155">
        <v>0</v>
      </c>
      <c r="T798" s="155">
        <v>0</v>
      </c>
      <c r="U798" s="155">
        <v>7504</v>
      </c>
      <c r="V798" s="112">
        <v>116608</v>
      </c>
      <c r="W798" s="156"/>
      <c r="X798" s="157">
        <v>0</v>
      </c>
      <c r="Y798" s="178">
        <v>0.09</v>
      </c>
      <c r="Z798" s="178">
        <v>1.2597643942327298E-2</v>
      </c>
      <c r="AA798" s="155">
        <v>0</v>
      </c>
      <c r="AB798" s="158"/>
      <c r="AC798" s="157">
        <v>0</v>
      </c>
      <c r="AD798" s="157">
        <v>0</v>
      </c>
      <c r="AE798" s="155">
        <v>0</v>
      </c>
      <c r="AF798" s="157">
        <v>0</v>
      </c>
      <c r="AG798" s="155">
        <v>0</v>
      </c>
      <c r="AH798" s="159"/>
    </row>
    <row r="799" spans="1:34" ht="12.6" customHeight="1" x14ac:dyDescent="0.25">
      <c r="A799" s="104">
        <v>497</v>
      </c>
      <c r="B799" s="102">
        <v>497117008</v>
      </c>
      <c r="C799" s="103" t="s">
        <v>543</v>
      </c>
      <c r="D799" s="104">
        <v>117</v>
      </c>
      <c r="E799" s="103" t="s">
        <v>149</v>
      </c>
      <c r="F799" s="104">
        <v>8</v>
      </c>
      <c r="G799" s="103" t="s">
        <v>40</v>
      </c>
      <c r="H799" s="179">
        <v>82</v>
      </c>
      <c r="I799" s="152"/>
      <c r="J799" s="153">
        <v>9927</v>
      </c>
      <c r="K799" s="153">
        <v>9811</v>
      </c>
      <c r="L799" s="153">
        <v>0</v>
      </c>
      <c r="M799" s="153">
        <v>937.65</v>
      </c>
      <c r="N799" s="153">
        <v>20675.650000000001</v>
      </c>
      <c r="O799" s="152"/>
      <c r="P799" s="157">
        <v>82</v>
      </c>
      <c r="Q799" s="157">
        <v>0</v>
      </c>
      <c r="R799" s="155">
        <v>1618516</v>
      </c>
      <c r="S799" s="155">
        <v>0</v>
      </c>
      <c r="T799" s="155">
        <v>0</v>
      </c>
      <c r="U799" s="155">
        <v>76916</v>
      </c>
      <c r="V799" s="112">
        <v>1695432</v>
      </c>
      <c r="W799" s="156"/>
      <c r="X799" s="157">
        <v>0</v>
      </c>
      <c r="Y799" s="178">
        <v>0.09</v>
      </c>
      <c r="Z799" s="178">
        <v>6.6264860912829113E-2</v>
      </c>
      <c r="AA799" s="155">
        <v>0</v>
      </c>
      <c r="AB799" s="158"/>
      <c r="AC799" s="157">
        <v>0</v>
      </c>
      <c r="AD799" s="157">
        <v>0</v>
      </c>
      <c r="AE799" s="155">
        <v>0</v>
      </c>
      <c r="AF799" s="157">
        <v>0</v>
      </c>
      <c r="AG799" s="155">
        <v>0</v>
      </c>
      <c r="AH799" s="159"/>
    </row>
    <row r="800" spans="1:34" ht="12.6" customHeight="1" x14ac:dyDescent="0.25">
      <c r="A800" s="104">
        <v>497</v>
      </c>
      <c r="B800" s="102">
        <v>497117024</v>
      </c>
      <c r="C800" s="103" t="s">
        <v>543</v>
      </c>
      <c r="D800" s="104">
        <v>117</v>
      </c>
      <c r="E800" s="103" t="s">
        <v>149</v>
      </c>
      <c r="F800" s="104">
        <v>24</v>
      </c>
      <c r="G800" s="103" t="s">
        <v>56</v>
      </c>
      <c r="H800" s="179">
        <v>25</v>
      </c>
      <c r="I800" s="152"/>
      <c r="J800" s="153">
        <v>10067</v>
      </c>
      <c r="K800" s="153">
        <v>2009</v>
      </c>
      <c r="L800" s="153">
        <v>0</v>
      </c>
      <c r="M800" s="153">
        <v>937.65</v>
      </c>
      <c r="N800" s="153">
        <v>13013.65</v>
      </c>
      <c r="O800" s="152"/>
      <c r="P800" s="157">
        <v>25</v>
      </c>
      <c r="Q800" s="157">
        <v>0</v>
      </c>
      <c r="R800" s="155">
        <v>301900</v>
      </c>
      <c r="S800" s="155">
        <v>0</v>
      </c>
      <c r="T800" s="155">
        <v>0</v>
      </c>
      <c r="U800" s="155">
        <v>23450</v>
      </c>
      <c r="V800" s="112">
        <v>325350</v>
      </c>
      <c r="W800" s="156"/>
      <c r="X800" s="157">
        <v>0</v>
      </c>
      <c r="Y800" s="178">
        <v>0.09</v>
      </c>
      <c r="Z800" s="178">
        <v>1.9009925698836087E-2</v>
      </c>
      <c r="AA800" s="155">
        <v>0</v>
      </c>
      <c r="AB800" s="158"/>
      <c r="AC800" s="157">
        <v>0</v>
      </c>
      <c r="AD800" s="157">
        <v>0</v>
      </c>
      <c r="AE800" s="155">
        <v>0</v>
      </c>
      <c r="AF800" s="157">
        <v>0</v>
      </c>
      <c r="AG800" s="155">
        <v>0</v>
      </c>
      <c r="AH800" s="159"/>
    </row>
    <row r="801" spans="1:34" ht="12.6" customHeight="1" x14ac:dyDescent="0.25">
      <c r="A801" s="104">
        <v>497</v>
      </c>
      <c r="B801" s="102">
        <v>497117035</v>
      </c>
      <c r="C801" s="103" t="s">
        <v>543</v>
      </c>
      <c r="D801" s="104">
        <v>117</v>
      </c>
      <c r="E801" s="103" t="s">
        <v>149</v>
      </c>
      <c r="F801" s="104">
        <v>35</v>
      </c>
      <c r="G801" s="103" t="s">
        <v>67</v>
      </c>
      <c r="H801" s="179">
        <v>2</v>
      </c>
      <c r="I801" s="152"/>
      <c r="J801" s="153">
        <v>14282.026065243112</v>
      </c>
      <c r="K801" s="153">
        <v>4893</v>
      </c>
      <c r="L801" s="153">
        <v>0</v>
      </c>
      <c r="M801" s="153">
        <v>937.65</v>
      </c>
      <c r="N801" s="153">
        <v>20112.676065243111</v>
      </c>
      <c r="O801" s="152"/>
      <c r="P801" s="157">
        <v>2</v>
      </c>
      <c r="Q801" s="157">
        <v>0</v>
      </c>
      <c r="R801" s="155">
        <v>38350</v>
      </c>
      <c r="S801" s="155">
        <v>0</v>
      </c>
      <c r="T801" s="155">
        <v>0</v>
      </c>
      <c r="U801" s="155">
        <v>1876</v>
      </c>
      <c r="V801" s="112">
        <v>40226</v>
      </c>
      <c r="W801" s="156"/>
      <c r="X801" s="157">
        <v>0</v>
      </c>
      <c r="Y801" s="178">
        <v>0.09</v>
      </c>
      <c r="Z801" s="178">
        <v>0.15535199624359353</v>
      </c>
      <c r="AA801" s="155">
        <v>0</v>
      </c>
      <c r="AB801" s="158"/>
      <c r="AC801" s="157">
        <v>0</v>
      </c>
      <c r="AD801" s="157">
        <v>0</v>
      </c>
      <c r="AE801" s="155">
        <v>0</v>
      </c>
      <c r="AF801" s="157">
        <v>0</v>
      </c>
      <c r="AG801" s="155">
        <v>0</v>
      </c>
      <c r="AH801" s="159"/>
    </row>
    <row r="802" spans="1:34" ht="12.6" customHeight="1" x14ac:dyDescent="0.25">
      <c r="A802" s="104">
        <v>497</v>
      </c>
      <c r="B802" s="102">
        <v>497117061</v>
      </c>
      <c r="C802" s="103" t="s">
        <v>543</v>
      </c>
      <c r="D802" s="104">
        <v>117</v>
      </c>
      <c r="E802" s="103" t="s">
        <v>149</v>
      </c>
      <c r="F802" s="104">
        <v>61</v>
      </c>
      <c r="G802" s="103" t="s">
        <v>93</v>
      </c>
      <c r="H802" s="179">
        <v>17</v>
      </c>
      <c r="I802" s="152"/>
      <c r="J802" s="153">
        <v>10722</v>
      </c>
      <c r="K802" s="153">
        <v>496</v>
      </c>
      <c r="L802" s="153">
        <v>0</v>
      </c>
      <c r="M802" s="153">
        <v>937.65</v>
      </c>
      <c r="N802" s="153">
        <v>12155.65</v>
      </c>
      <c r="O802" s="152"/>
      <c r="P802" s="157">
        <v>17</v>
      </c>
      <c r="Q802" s="157">
        <v>0</v>
      </c>
      <c r="R802" s="155">
        <v>190706</v>
      </c>
      <c r="S802" s="155">
        <v>0</v>
      </c>
      <c r="T802" s="155">
        <v>0</v>
      </c>
      <c r="U802" s="155">
        <v>15946</v>
      </c>
      <c r="V802" s="112">
        <v>206652</v>
      </c>
      <c r="W802" s="156"/>
      <c r="X802" s="157">
        <v>0</v>
      </c>
      <c r="Y802" s="178">
        <v>0.09</v>
      </c>
      <c r="Z802" s="178">
        <v>3.5095664291367269E-2</v>
      </c>
      <c r="AA802" s="155">
        <v>0</v>
      </c>
      <c r="AB802" s="158"/>
      <c r="AC802" s="157">
        <v>0</v>
      </c>
      <c r="AD802" s="157">
        <v>0</v>
      </c>
      <c r="AE802" s="155">
        <v>0</v>
      </c>
      <c r="AF802" s="157">
        <v>0</v>
      </c>
      <c r="AG802" s="155">
        <v>0</v>
      </c>
      <c r="AH802" s="159"/>
    </row>
    <row r="803" spans="1:34" ht="12.6" customHeight="1" x14ac:dyDescent="0.25">
      <c r="A803" s="104">
        <v>497</v>
      </c>
      <c r="B803" s="102">
        <v>497117074</v>
      </c>
      <c r="C803" s="103" t="s">
        <v>543</v>
      </c>
      <c r="D803" s="104">
        <v>117</v>
      </c>
      <c r="E803" s="103" t="s">
        <v>149</v>
      </c>
      <c r="F803" s="104">
        <v>74</v>
      </c>
      <c r="G803" s="103" t="s">
        <v>106</v>
      </c>
      <c r="H803" s="179">
        <v>5</v>
      </c>
      <c r="I803" s="152"/>
      <c r="J803" s="153">
        <v>9831</v>
      </c>
      <c r="K803" s="153">
        <v>7517</v>
      </c>
      <c r="L803" s="153">
        <v>0</v>
      </c>
      <c r="M803" s="153">
        <v>937.65</v>
      </c>
      <c r="N803" s="153">
        <v>18285.650000000001</v>
      </c>
      <c r="O803" s="152"/>
      <c r="P803" s="157">
        <v>5</v>
      </c>
      <c r="Q803" s="157">
        <v>0</v>
      </c>
      <c r="R803" s="155">
        <v>86740</v>
      </c>
      <c r="S803" s="155">
        <v>0</v>
      </c>
      <c r="T803" s="155">
        <v>0</v>
      </c>
      <c r="U803" s="155">
        <v>4690</v>
      </c>
      <c r="V803" s="112">
        <v>91430</v>
      </c>
      <c r="W803" s="156"/>
      <c r="X803" s="157">
        <v>0</v>
      </c>
      <c r="Y803" s="178">
        <v>0.09</v>
      </c>
      <c r="Z803" s="178">
        <v>1.4561638144935989E-2</v>
      </c>
      <c r="AA803" s="155">
        <v>0</v>
      </c>
      <c r="AB803" s="158"/>
      <c r="AC803" s="157">
        <v>2</v>
      </c>
      <c r="AD803" s="157">
        <v>0</v>
      </c>
      <c r="AE803" s="155">
        <v>0</v>
      </c>
      <c r="AF803" s="157">
        <v>0</v>
      </c>
      <c r="AG803" s="155">
        <v>0</v>
      </c>
      <c r="AH803" s="159"/>
    </row>
    <row r="804" spans="1:34" ht="12.6" customHeight="1" x14ac:dyDescent="0.25">
      <c r="A804" s="104">
        <v>497</v>
      </c>
      <c r="B804" s="102">
        <v>497117086</v>
      </c>
      <c r="C804" s="103" t="s">
        <v>543</v>
      </c>
      <c r="D804" s="104">
        <v>117</v>
      </c>
      <c r="E804" s="103" t="s">
        <v>149</v>
      </c>
      <c r="F804" s="104">
        <v>86</v>
      </c>
      <c r="G804" s="103" t="s">
        <v>118</v>
      </c>
      <c r="H804" s="179">
        <v>30</v>
      </c>
      <c r="I804" s="152"/>
      <c r="J804" s="153">
        <v>9810</v>
      </c>
      <c r="K804" s="153">
        <v>1631</v>
      </c>
      <c r="L804" s="153">
        <v>0</v>
      </c>
      <c r="M804" s="153">
        <v>937.65</v>
      </c>
      <c r="N804" s="153">
        <v>12378.65</v>
      </c>
      <c r="O804" s="152"/>
      <c r="P804" s="157">
        <v>30</v>
      </c>
      <c r="Q804" s="157">
        <v>0</v>
      </c>
      <c r="R804" s="155">
        <v>343230</v>
      </c>
      <c r="S804" s="155">
        <v>0</v>
      </c>
      <c r="T804" s="155">
        <v>0</v>
      </c>
      <c r="U804" s="155">
        <v>28140</v>
      </c>
      <c r="V804" s="112">
        <v>371370</v>
      </c>
      <c r="W804" s="156"/>
      <c r="X804" s="157">
        <v>0</v>
      </c>
      <c r="Y804" s="178">
        <v>0.09</v>
      </c>
      <c r="Z804" s="178">
        <v>5.7906961422527728E-2</v>
      </c>
      <c r="AA804" s="155">
        <v>0</v>
      </c>
      <c r="AB804" s="158"/>
      <c r="AC804" s="157">
        <v>0</v>
      </c>
      <c r="AD804" s="157">
        <v>0</v>
      </c>
      <c r="AE804" s="155">
        <v>0</v>
      </c>
      <c r="AF804" s="157">
        <v>0</v>
      </c>
      <c r="AG804" s="155">
        <v>0</v>
      </c>
      <c r="AH804" s="159"/>
    </row>
    <row r="805" spans="1:34" ht="12.6" customHeight="1" x14ac:dyDescent="0.25">
      <c r="A805" s="104">
        <v>497</v>
      </c>
      <c r="B805" s="102">
        <v>497117087</v>
      </c>
      <c r="C805" s="103" t="s">
        <v>543</v>
      </c>
      <c r="D805" s="104">
        <v>117</v>
      </c>
      <c r="E805" s="103" t="s">
        <v>149</v>
      </c>
      <c r="F805" s="104">
        <v>87</v>
      </c>
      <c r="G805" s="103" t="s">
        <v>119</v>
      </c>
      <c r="H805" s="179">
        <v>2</v>
      </c>
      <c r="I805" s="152"/>
      <c r="J805" s="153">
        <v>13713</v>
      </c>
      <c r="K805" s="153">
        <v>4654</v>
      </c>
      <c r="L805" s="153">
        <v>0</v>
      </c>
      <c r="M805" s="153">
        <v>937.65</v>
      </c>
      <c r="N805" s="153">
        <v>19304.650000000001</v>
      </c>
      <c r="O805" s="152"/>
      <c r="P805" s="157">
        <v>2</v>
      </c>
      <c r="Q805" s="157">
        <v>0</v>
      </c>
      <c r="R805" s="155">
        <v>36734</v>
      </c>
      <c r="S805" s="155">
        <v>0</v>
      </c>
      <c r="T805" s="155">
        <v>0</v>
      </c>
      <c r="U805" s="155">
        <v>1876</v>
      </c>
      <c r="V805" s="112">
        <v>38610</v>
      </c>
      <c r="W805" s="156"/>
      <c r="X805" s="157">
        <v>0</v>
      </c>
      <c r="Y805" s="178">
        <v>0.09</v>
      </c>
      <c r="Z805" s="178">
        <v>4.3760811112899516E-3</v>
      </c>
      <c r="AA805" s="155">
        <v>0</v>
      </c>
      <c r="AB805" s="158"/>
      <c r="AC805" s="157">
        <v>0</v>
      </c>
      <c r="AD805" s="157">
        <v>0</v>
      </c>
      <c r="AE805" s="155">
        <v>0</v>
      </c>
      <c r="AF805" s="157">
        <v>0</v>
      </c>
      <c r="AG805" s="155">
        <v>0</v>
      </c>
      <c r="AH805" s="159"/>
    </row>
    <row r="806" spans="1:34" ht="12.6" customHeight="1" x14ac:dyDescent="0.25">
      <c r="A806" s="104">
        <v>497</v>
      </c>
      <c r="B806" s="102">
        <v>497117111</v>
      </c>
      <c r="C806" s="103" t="s">
        <v>543</v>
      </c>
      <c r="D806" s="104">
        <v>117</v>
      </c>
      <c r="E806" s="103" t="s">
        <v>149</v>
      </c>
      <c r="F806" s="104">
        <v>111</v>
      </c>
      <c r="G806" s="103" t="s">
        <v>143</v>
      </c>
      <c r="H806" s="179">
        <v>9</v>
      </c>
      <c r="I806" s="152"/>
      <c r="J806" s="153">
        <v>9487</v>
      </c>
      <c r="K806" s="153">
        <v>3337</v>
      </c>
      <c r="L806" s="153">
        <v>0</v>
      </c>
      <c r="M806" s="153">
        <v>937.65</v>
      </c>
      <c r="N806" s="153">
        <v>13761.65</v>
      </c>
      <c r="O806" s="152"/>
      <c r="P806" s="157">
        <v>9</v>
      </c>
      <c r="Q806" s="157">
        <v>0</v>
      </c>
      <c r="R806" s="155">
        <v>115416</v>
      </c>
      <c r="S806" s="155">
        <v>0</v>
      </c>
      <c r="T806" s="155">
        <v>0</v>
      </c>
      <c r="U806" s="155">
        <v>8442</v>
      </c>
      <c r="V806" s="112">
        <v>123858</v>
      </c>
      <c r="W806" s="156"/>
      <c r="X806" s="157">
        <v>0</v>
      </c>
      <c r="Y806" s="178">
        <v>0.09</v>
      </c>
      <c r="Z806" s="178">
        <v>2.6442943599205637E-2</v>
      </c>
      <c r="AA806" s="155">
        <v>0</v>
      </c>
      <c r="AB806" s="158"/>
      <c r="AC806" s="157">
        <v>0</v>
      </c>
      <c r="AD806" s="157">
        <v>0</v>
      </c>
      <c r="AE806" s="155">
        <v>0</v>
      </c>
      <c r="AF806" s="157">
        <v>0</v>
      </c>
      <c r="AG806" s="155">
        <v>0</v>
      </c>
      <c r="AH806" s="159"/>
    </row>
    <row r="807" spans="1:34" ht="12.6" customHeight="1" x14ac:dyDescent="0.25">
      <c r="A807" s="104">
        <v>497</v>
      </c>
      <c r="B807" s="102">
        <v>497117114</v>
      </c>
      <c r="C807" s="103" t="s">
        <v>543</v>
      </c>
      <c r="D807" s="104">
        <v>117</v>
      </c>
      <c r="E807" s="103" t="s">
        <v>149</v>
      </c>
      <c r="F807" s="104">
        <v>114</v>
      </c>
      <c r="G807" s="103" t="s">
        <v>146</v>
      </c>
      <c r="H807" s="179">
        <v>13</v>
      </c>
      <c r="I807" s="152"/>
      <c r="J807" s="153">
        <v>9626</v>
      </c>
      <c r="K807" s="153">
        <v>1711</v>
      </c>
      <c r="L807" s="153">
        <v>0</v>
      </c>
      <c r="M807" s="153">
        <v>937.65</v>
      </c>
      <c r="N807" s="153">
        <v>12274.65</v>
      </c>
      <c r="O807" s="152"/>
      <c r="P807" s="157">
        <v>13</v>
      </c>
      <c r="Q807" s="157">
        <v>0</v>
      </c>
      <c r="R807" s="155">
        <v>147381</v>
      </c>
      <c r="S807" s="155">
        <v>0</v>
      </c>
      <c r="T807" s="155">
        <v>0</v>
      </c>
      <c r="U807" s="155">
        <v>12194</v>
      </c>
      <c r="V807" s="112">
        <v>159575</v>
      </c>
      <c r="W807" s="156"/>
      <c r="X807" s="157">
        <v>0</v>
      </c>
      <c r="Y807" s="178">
        <v>0.09</v>
      </c>
      <c r="Z807" s="178">
        <v>4.0251860157206769E-2</v>
      </c>
      <c r="AA807" s="155">
        <v>0</v>
      </c>
      <c r="AB807" s="158"/>
      <c r="AC807" s="157">
        <v>0</v>
      </c>
      <c r="AD807" s="157">
        <v>0</v>
      </c>
      <c r="AE807" s="155">
        <v>0</v>
      </c>
      <c r="AF807" s="157">
        <v>0</v>
      </c>
      <c r="AG807" s="155">
        <v>0</v>
      </c>
      <c r="AH807" s="159"/>
    </row>
    <row r="808" spans="1:34" ht="12.6" customHeight="1" x14ac:dyDescent="0.25">
      <c r="A808" s="104">
        <v>497</v>
      </c>
      <c r="B808" s="102">
        <v>497117117</v>
      </c>
      <c r="C808" s="103" t="s">
        <v>543</v>
      </c>
      <c r="D808" s="104">
        <v>117</v>
      </c>
      <c r="E808" s="103" t="s">
        <v>149</v>
      </c>
      <c r="F808" s="104">
        <v>117</v>
      </c>
      <c r="G808" s="103" t="s">
        <v>149</v>
      </c>
      <c r="H808" s="179">
        <v>29</v>
      </c>
      <c r="I808" s="152"/>
      <c r="J808" s="153">
        <v>9329</v>
      </c>
      <c r="K808" s="153">
        <v>3832</v>
      </c>
      <c r="L808" s="153">
        <v>0</v>
      </c>
      <c r="M808" s="153">
        <v>937.65</v>
      </c>
      <c r="N808" s="153">
        <v>14098.65</v>
      </c>
      <c r="O808" s="152"/>
      <c r="P808" s="157">
        <v>29</v>
      </c>
      <c r="Q808" s="157">
        <v>0</v>
      </c>
      <c r="R808" s="155">
        <v>381669</v>
      </c>
      <c r="S808" s="155">
        <v>0</v>
      </c>
      <c r="T808" s="155">
        <v>0</v>
      </c>
      <c r="U808" s="155">
        <v>27202</v>
      </c>
      <c r="V808" s="112">
        <v>408871</v>
      </c>
      <c r="W808" s="156"/>
      <c r="X808" s="157">
        <v>0</v>
      </c>
      <c r="Y808" s="178">
        <v>0.09</v>
      </c>
      <c r="Z808" s="178">
        <v>6.6074138395909324E-2</v>
      </c>
      <c r="AA808" s="155">
        <v>0</v>
      </c>
      <c r="AB808" s="158"/>
      <c r="AC808" s="157">
        <v>15</v>
      </c>
      <c r="AD808" s="157">
        <v>0</v>
      </c>
      <c r="AE808" s="155">
        <v>0</v>
      </c>
      <c r="AF808" s="157">
        <v>0</v>
      </c>
      <c r="AG808" s="155">
        <v>0</v>
      </c>
      <c r="AH808" s="159"/>
    </row>
    <row r="809" spans="1:34" ht="12.6" customHeight="1" x14ac:dyDescent="0.25">
      <c r="A809" s="104">
        <v>497</v>
      </c>
      <c r="B809" s="102">
        <v>497117137</v>
      </c>
      <c r="C809" s="103" t="s">
        <v>543</v>
      </c>
      <c r="D809" s="104">
        <v>117</v>
      </c>
      <c r="E809" s="103" t="s">
        <v>149</v>
      </c>
      <c r="F809" s="104">
        <v>137</v>
      </c>
      <c r="G809" s="103" t="s">
        <v>169</v>
      </c>
      <c r="H809" s="179">
        <v>35</v>
      </c>
      <c r="I809" s="152"/>
      <c r="J809" s="153">
        <v>10300</v>
      </c>
      <c r="K809" s="153">
        <v>0</v>
      </c>
      <c r="L809" s="153">
        <v>0</v>
      </c>
      <c r="M809" s="153">
        <v>937.65</v>
      </c>
      <c r="N809" s="153">
        <v>11237.65</v>
      </c>
      <c r="O809" s="152"/>
      <c r="P809" s="157">
        <v>35</v>
      </c>
      <c r="Q809" s="157">
        <v>0</v>
      </c>
      <c r="R809" s="155">
        <v>360500</v>
      </c>
      <c r="S809" s="155">
        <v>0</v>
      </c>
      <c r="T809" s="155">
        <v>0</v>
      </c>
      <c r="U809" s="155">
        <v>32830</v>
      </c>
      <c r="V809" s="112">
        <v>393330</v>
      </c>
      <c r="W809" s="156"/>
      <c r="X809" s="157">
        <v>0</v>
      </c>
      <c r="Y809" s="178">
        <v>0.09</v>
      </c>
      <c r="Z809" s="178">
        <v>0.1201773901141599</v>
      </c>
      <c r="AA809" s="155">
        <v>0</v>
      </c>
      <c r="AB809" s="158"/>
      <c r="AC809" s="157">
        <v>0</v>
      </c>
      <c r="AD809" s="157">
        <v>0</v>
      </c>
      <c r="AE809" s="155">
        <v>0</v>
      </c>
      <c r="AF809" s="157">
        <v>0</v>
      </c>
      <c r="AG809" s="155">
        <v>0</v>
      </c>
      <c r="AH809" s="159"/>
    </row>
    <row r="810" spans="1:34" ht="12.6" customHeight="1" x14ac:dyDescent="0.25">
      <c r="A810" s="104">
        <v>497</v>
      </c>
      <c r="B810" s="102">
        <v>497117154</v>
      </c>
      <c r="C810" s="103" t="s">
        <v>543</v>
      </c>
      <c r="D810" s="104">
        <v>117</v>
      </c>
      <c r="E810" s="103" t="s">
        <v>149</v>
      </c>
      <c r="F810" s="104">
        <v>154</v>
      </c>
      <c r="G810" s="103" t="s">
        <v>186</v>
      </c>
      <c r="H810" s="179">
        <v>6</v>
      </c>
      <c r="I810" s="152"/>
      <c r="J810" s="153">
        <v>9114</v>
      </c>
      <c r="K810" s="153">
        <v>11810</v>
      </c>
      <c r="L810" s="153">
        <v>0</v>
      </c>
      <c r="M810" s="153">
        <v>937.65</v>
      </c>
      <c r="N810" s="153">
        <v>21861.65</v>
      </c>
      <c r="O810" s="152"/>
      <c r="P810" s="157">
        <v>6</v>
      </c>
      <c r="Q810" s="157">
        <v>0</v>
      </c>
      <c r="R810" s="155">
        <v>125544</v>
      </c>
      <c r="S810" s="155">
        <v>0</v>
      </c>
      <c r="T810" s="155">
        <v>0</v>
      </c>
      <c r="U810" s="155">
        <v>5628</v>
      </c>
      <c r="V810" s="112">
        <v>131172</v>
      </c>
      <c r="W810" s="156"/>
      <c r="X810" s="157">
        <v>0</v>
      </c>
      <c r="Y810" s="178">
        <v>0.09</v>
      </c>
      <c r="Z810" s="178">
        <v>4.6361722844731286E-2</v>
      </c>
      <c r="AA810" s="155">
        <v>0</v>
      </c>
      <c r="AB810" s="158"/>
      <c r="AC810" s="157">
        <v>4</v>
      </c>
      <c r="AD810" s="157">
        <v>0</v>
      </c>
      <c r="AE810" s="155">
        <v>0</v>
      </c>
      <c r="AF810" s="157">
        <v>0</v>
      </c>
      <c r="AG810" s="155">
        <v>0</v>
      </c>
      <c r="AH810" s="159"/>
    </row>
    <row r="811" spans="1:34" ht="12.6" customHeight="1" x14ac:dyDescent="0.25">
      <c r="A811" s="104">
        <v>497</v>
      </c>
      <c r="B811" s="102">
        <v>497117159</v>
      </c>
      <c r="C811" s="103" t="s">
        <v>543</v>
      </c>
      <c r="D811" s="104">
        <v>117</v>
      </c>
      <c r="E811" s="103" t="s">
        <v>149</v>
      </c>
      <c r="F811" s="104">
        <v>159</v>
      </c>
      <c r="G811" s="103" t="s">
        <v>191</v>
      </c>
      <c r="H811" s="179">
        <v>5</v>
      </c>
      <c r="I811" s="152"/>
      <c r="J811" s="153">
        <v>9530</v>
      </c>
      <c r="K811" s="153">
        <v>4184</v>
      </c>
      <c r="L811" s="153">
        <v>0</v>
      </c>
      <c r="M811" s="153">
        <v>937.65</v>
      </c>
      <c r="N811" s="153">
        <v>14651.65</v>
      </c>
      <c r="O811" s="152"/>
      <c r="P811" s="157">
        <v>5</v>
      </c>
      <c r="Q811" s="157">
        <v>0</v>
      </c>
      <c r="R811" s="155">
        <v>68570</v>
      </c>
      <c r="S811" s="155">
        <v>0</v>
      </c>
      <c r="T811" s="155">
        <v>0</v>
      </c>
      <c r="U811" s="155">
        <v>4690</v>
      </c>
      <c r="V811" s="112">
        <v>73260</v>
      </c>
      <c r="W811" s="156"/>
      <c r="X811" s="157">
        <v>0</v>
      </c>
      <c r="Y811" s="178">
        <v>0.09</v>
      </c>
      <c r="Z811" s="178">
        <v>3.4116569029761907E-3</v>
      </c>
      <c r="AA811" s="155">
        <v>0</v>
      </c>
      <c r="AB811" s="158"/>
      <c r="AC811" s="157">
        <v>0</v>
      </c>
      <c r="AD811" s="157">
        <v>0</v>
      </c>
      <c r="AE811" s="155">
        <v>0</v>
      </c>
      <c r="AF811" s="157">
        <v>0</v>
      </c>
      <c r="AG811" s="155">
        <v>0</v>
      </c>
      <c r="AH811" s="159"/>
    </row>
    <row r="812" spans="1:34" ht="12.6" customHeight="1" x14ac:dyDescent="0.25">
      <c r="A812" s="104">
        <v>497</v>
      </c>
      <c r="B812" s="102">
        <v>497117210</v>
      </c>
      <c r="C812" s="103" t="s">
        <v>543</v>
      </c>
      <c r="D812" s="104">
        <v>117</v>
      </c>
      <c r="E812" s="103" t="s">
        <v>149</v>
      </c>
      <c r="F812" s="104">
        <v>210</v>
      </c>
      <c r="G812" s="103" t="s">
        <v>242</v>
      </c>
      <c r="H812" s="179">
        <v>48</v>
      </c>
      <c r="I812" s="152"/>
      <c r="J812" s="153">
        <v>9599</v>
      </c>
      <c r="K812" s="153">
        <v>3069</v>
      </c>
      <c r="L812" s="153">
        <v>0</v>
      </c>
      <c r="M812" s="153">
        <v>937.65</v>
      </c>
      <c r="N812" s="153">
        <v>13605.65</v>
      </c>
      <c r="O812" s="152"/>
      <c r="P812" s="157">
        <v>48</v>
      </c>
      <c r="Q812" s="157">
        <v>0</v>
      </c>
      <c r="R812" s="155">
        <v>608064</v>
      </c>
      <c r="S812" s="155">
        <v>0</v>
      </c>
      <c r="T812" s="155">
        <v>0</v>
      </c>
      <c r="U812" s="155">
        <v>45024</v>
      </c>
      <c r="V812" s="112">
        <v>653088</v>
      </c>
      <c r="W812" s="156"/>
      <c r="X812" s="157">
        <v>0</v>
      </c>
      <c r="Y812" s="178">
        <v>0.09</v>
      </c>
      <c r="Z812" s="178">
        <v>5.4840361961596779E-2</v>
      </c>
      <c r="AA812" s="155">
        <v>0</v>
      </c>
      <c r="AB812" s="158"/>
      <c r="AC812" s="157">
        <v>0</v>
      </c>
      <c r="AD812" s="157">
        <v>0</v>
      </c>
      <c r="AE812" s="155">
        <v>0</v>
      </c>
      <c r="AF812" s="157">
        <v>0</v>
      </c>
      <c r="AG812" s="155">
        <v>0</v>
      </c>
      <c r="AH812" s="159"/>
    </row>
    <row r="813" spans="1:34" ht="12.6" customHeight="1" x14ac:dyDescent="0.25">
      <c r="A813" s="104">
        <v>497</v>
      </c>
      <c r="B813" s="102">
        <v>497117223</v>
      </c>
      <c r="C813" s="103" t="s">
        <v>543</v>
      </c>
      <c r="D813" s="104">
        <v>117</v>
      </c>
      <c r="E813" s="103" t="s">
        <v>149</v>
      </c>
      <c r="F813" s="104">
        <v>223</v>
      </c>
      <c r="G813" s="103" t="s">
        <v>255</v>
      </c>
      <c r="H813" s="179">
        <v>4</v>
      </c>
      <c r="I813" s="152"/>
      <c r="J813" s="153">
        <v>9111</v>
      </c>
      <c r="K813" s="153">
        <v>474</v>
      </c>
      <c r="L813" s="153">
        <v>0</v>
      </c>
      <c r="M813" s="153">
        <v>937.65</v>
      </c>
      <c r="N813" s="153">
        <v>10522.65</v>
      </c>
      <c r="O813" s="152"/>
      <c r="P813" s="157">
        <v>4</v>
      </c>
      <c r="Q813" s="157">
        <v>0</v>
      </c>
      <c r="R813" s="155">
        <v>38340</v>
      </c>
      <c r="S813" s="155">
        <v>0</v>
      </c>
      <c r="T813" s="155">
        <v>0</v>
      </c>
      <c r="U813" s="155">
        <v>3752</v>
      </c>
      <c r="V813" s="112">
        <v>42092</v>
      </c>
      <c r="W813" s="156"/>
      <c r="X813" s="157">
        <v>0</v>
      </c>
      <c r="Y813" s="178">
        <v>0.09</v>
      </c>
      <c r="Z813" s="178">
        <v>4.8784248813763921E-3</v>
      </c>
      <c r="AA813" s="155">
        <v>0</v>
      </c>
      <c r="AB813" s="158"/>
      <c r="AC813" s="157">
        <v>0</v>
      </c>
      <c r="AD813" s="157">
        <v>0</v>
      </c>
      <c r="AE813" s="155">
        <v>0</v>
      </c>
      <c r="AF813" s="157">
        <v>0</v>
      </c>
      <c r="AG813" s="155">
        <v>0</v>
      </c>
      <c r="AH813" s="159"/>
    </row>
    <row r="814" spans="1:34" ht="12.6" customHeight="1" x14ac:dyDescent="0.25">
      <c r="A814" s="104">
        <v>497</v>
      </c>
      <c r="B814" s="102">
        <v>497117272</v>
      </c>
      <c r="C814" s="103" t="s">
        <v>543</v>
      </c>
      <c r="D814" s="104">
        <v>117</v>
      </c>
      <c r="E814" s="103" t="s">
        <v>149</v>
      </c>
      <c r="F814" s="104">
        <v>272</v>
      </c>
      <c r="G814" s="103" t="s">
        <v>304</v>
      </c>
      <c r="H814" s="179">
        <v>2</v>
      </c>
      <c r="I814" s="152"/>
      <c r="J814" s="153">
        <v>8995</v>
      </c>
      <c r="K814" s="153">
        <v>8727</v>
      </c>
      <c r="L814" s="153">
        <v>0</v>
      </c>
      <c r="M814" s="153">
        <v>937.65</v>
      </c>
      <c r="N814" s="153">
        <v>18659.650000000001</v>
      </c>
      <c r="O814" s="152"/>
      <c r="P814" s="157">
        <v>2</v>
      </c>
      <c r="Q814" s="157">
        <v>0</v>
      </c>
      <c r="R814" s="155">
        <v>35444</v>
      </c>
      <c r="S814" s="155">
        <v>0</v>
      </c>
      <c r="T814" s="155">
        <v>0</v>
      </c>
      <c r="U814" s="155">
        <v>1876</v>
      </c>
      <c r="V814" s="112">
        <v>37320</v>
      </c>
      <c r="W814" s="156"/>
      <c r="X814" s="157">
        <v>0</v>
      </c>
      <c r="Y814" s="178">
        <v>0.09</v>
      </c>
      <c r="Z814" s="178">
        <v>1.3510795540334226E-2</v>
      </c>
      <c r="AA814" s="155">
        <v>0</v>
      </c>
      <c r="AB814" s="158"/>
      <c r="AC814" s="157">
        <v>0</v>
      </c>
      <c r="AD814" s="157">
        <v>0</v>
      </c>
      <c r="AE814" s="155">
        <v>0</v>
      </c>
      <c r="AF814" s="157">
        <v>0</v>
      </c>
      <c r="AG814" s="155">
        <v>0</v>
      </c>
      <c r="AH814" s="159"/>
    </row>
    <row r="815" spans="1:34" ht="12.6" customHeight="1" x14ac:dyDescent="0.25">
      <c r="A815" s="104">
        <v>497</v>
      </c>
      <c r="B815" s="102">
        <v>497117275</v>
      </c>
      <c r="C815" s="103" t="s">
        <v>543</v>
      </c>
      <c r="D815" s="104">
        <v>117</v>
      </c>
      <c r="E815" s="103" t="s">
        <v>149</v>
      </c>
      <c r="F815" s="104">
        <v>275</v>
      </c>
      <c r="G815" s="103" t="s">
        <v>307</v>
      </c>
      <c r="H815" s="179">
        <v>2</v>
      </c>
      <c r="I815" s="152"/>
      <c r="J815" s="153">
        <v>10498.243551820928</v>
      </c>
      <c r="K815" s="153">
        <v>3501</v>
      </c>
      <c r="L815" s="153">
        <v>0</v>
      </c>
      <c r="M815" s="153">
        <v>937.65</v>
      </c>
      <c r="N815" s="153">
        <v>14936.893551820927</v>
      </c>
      <c r="O815" s="152"/>
      <c r="P815" s="157">
        <v>2</v>
      </c>
      <c r="Q815" s="157">
        <v>0</v>
      </c>
      <c r="R815" s="155">
        <v>27998</v>
      </c>
      <c r="S815" s="155">
        <v>0</v>
      </c>
      <c r="T815" s="155">
        <v>0</v>
      </c>
      <c r="U815" s="155">
        <v>1876</v>
      </c>
      <c r="V815" s="112">
        <v>29874</v>
      </c>
      <c r="W815" s="156"/>
      <c r="X815" s="157">
        <v>0</v>
      </c>
      <c r="Y815" s="178">
        <v>0.09</v>
      </c>
      <c r="Z815" s="178">
        <v>1.316338515651758E-2</v>
      </c>
      <c r="AA815" s="155">
        <v>0</v>
      </c>
      <c r="AB815" s="158"/>
      <c r="AC815" s="157">
        <v>0</v>
      </c>
      <c r="AD815" s="157">
        <v>0</v>
      </c>
      <c r="AE815" s="155">
        <v>0</v>
      </c>
      <c r="AF815" s="157">
        <v>0</v>
      </c>
      <c r="AG815" s="155">
        <v>0</v>
      </c>
      <c r="AH815" s="159"/>
    </row>
    <row r="816" spans="1:34" ht="12.6" customHeight="1" x14ac:dyDescent="0.25">
      <c r="A816" s="104">
        <v>497</v>
      </c>
      <c r="B816" s="102">
        <v>497117278</v>
      </c>
      <c r="C816" s="103" t="s">
        <v>543</v>
      </c>
      <c r="D816" s="104">
        <v>117</v>
      </c>
      <c r="E816" s="103" t="s">
        <v>149</v>
      </c>
      <c r="F816" s="104">
        <v>278</v>
      </c>
      <c r="G816" s="103" t="s">
        <v>310</v>
      </c>
      <c r="H816" s="179">
        <v>42</v>
      </c>
      <c r="I816" s="152"/>
      <c r="J816" s="153">
        <v>9520</v>
      </c>
      <c r="K816" s="153">
        <v>1811</v>
      </c>
      <c r="L816" s="153">
        <v>0</v>
      </c>
      <c r="M816" s="153">
        <v>937.65</v>
      </c>
      <c r="N816" s="153">
        <v>12268.65</v>
      </c>
      <c r="O816" s="152"/>
      <c r="P816" s="157">
        <v>42</v>
      </c>
      <c r="Q816" s="157">
        <v>0</v>
      </c>
      <c r="R816" s="155">
        <v>475902</v>
      </c>
      <c r="S816" s="155">
        <v>0</v>
      </c>
      <c r="T816" s="155">
        <v>0</v>
      </c>
      <c r="U816" s="155">
        <v>39396</v>
      </c>
      <c r="V816" s="112">
        <v>515298</v>
      </c>
      <c r="W816" s="156"/>
      <c r="X816" s="157">
        <v>0</v>
      </c>
      <c r="Y816" s="178">
        <v>0.09</v>
      </c>
      <c r="Z816" s="178">
        <v>5.9706218118588478E-2</v>
      </c>
      <c r="AA816" s="155">
        <v>0</v>
      </c>
      <c r="AB816" s="158"/>
      <c r="AC816" s="157">
        <v>0</v>
      </c>
      <c r="AD816" s="157">
        <v>0</v>
      </c>
      <c r="AE816" s="155">
        <v>0</v>
      </c>
      <c r="AF816" s="157">
        <v>0</v>
      </c>
      <c r="AG816" s="155">
        <v>0</v>
      </c>
      <c r="AH816" s="159"/>
    </row>
    <row r="817" spans="1:34" ht="12.6" customHeight="1" x14ac:dyDescent="0.25">
      <c r="A817" s="104">
        <v>497</v>
      </c>
      <c r="B817" s="102">
        <v>497117281</v>
      </c>
      <c r="C817" s="103" t="s">
        <v>543</v>
      </c>
      <c r="D817" s="104">
        <v>117</v>
      </c>
      <c r="E817" s="103" t="s">
        <v>149</v>
      </c>
      <c r="F817" s="104">
        <v>281</v>
      </c>
      <c r="G817" s="103" t="s">
        <v>313</v>
      </c>
      <c r="H817" s="179">
        <v>74</v>
      </c>
      <c r="I817" s="152"/>
      <c r="J817" s="153">
        <v>11824</v>
      </c>
      <c r="K817" s="153">
        <v>0</v>
      </c>
      <c r="L817" s="153">
        <v>0</v>
      </c>
      <c r="M817" s="153">
        <v>937.65</v>
      </c>
      <c r="N817" s="153">
        <v>12761.65</v>
      </c>
      <c r="O817" s="152"/>
      <c r="P817" s="157">
        <v>74</v>
      </c>
      <c r="Q817" s="157">
        <v>0</v>
      </c>
      <c r="R817" s="155">
        <v>874976</v>
      </c>
      <c r="S817" s="155">
        <v>0</v>
      </c>
      <c r="T817" s="155">
        <v>0</v>
      </c>
      <c r="U817" s="155">
        <v>69412</v>
      </c>
      <c r="V817" s="112">
        <v>944388</v>
      </c>
      <c r="W817" s="156"/>
      <c r="X817" s="157">
        <v>0</v>
      </c>
      <c r="Y817" s="178">
        <v>0.09</v>
      </c>
      <c r="Z817" s="178">
        <v>0.13196842428298433</v>
      </c>
      <c r="AA817" s="155">
        <v>0</v>
      </c>
      <c r="AB817" s="158"/>
      <c r="AC817" s="157">
        <v>0</v>
      </c>
      <c r="AD817" s="157">
        <v>0</v>
      </c>
      <c r="AE817" s="155">
        <v>0</v>
      </c>
      <c r="AF817" s="157">
        <v>0</v>
      </c>
      <c r="AG817" s="155">
        <v>0</v>
      </c>
      <c r="AH817" s="159"/>
    </row>
    <row r="818" spans="1:34" ht="12.6" customHeight="1" x14ac:dyDescent="0.25">
      <c r="A818" s="104">
        <v>497</v>
      </c>
      <c r="B818" s="102">
        <v>497117325</v>
      </c>
      <c r="C818" s="103" t="s">
        <v>543</v>
      </c>
      <c r="D818" s="104">
        <v>117</v>
      </c>
      <c r="E818" s="103" t="s">
        <v>149</v>
      </c>
      <c r="F818" s="104">
        <v>325</v>
      </c>
      <c r="G818" s="103" t="s">
        <v>357</v>
      </c>
      <c r="H818" s="179">
        <v>6</v>
      </c>
      <c r="I818" s="152"/>
      <c r="J818" s="153">
        <v>10265</v>
      </c>
      <c r="K818" s="153">
        <v>1312</v>
      </c>
      <c r="L818" s="153">
        <v>0</v>
      </c>
      <c r="M818" s="153">
        <v>937.65</v>
      </c>
      <c r="N818" s="153">
        <v>12514.65</v>
      </c>
      <c r="O818" s="152"/>
      <c r="P818" s="157">
        <v>6</v>
      </c>
      <c r="Q818" s="157">
        <v>0</v>
      </c>
      <c r="R818" s="155">
        <v>69462</v>
      </c>
      <c r="S818" s="155">
        <v>0</v>
      </c>
      <c r="T818" s="155">
        <v>0</v>
      </c>
      <c r="U818" s="155">
        <v>5628</v>
      </c>
      <c r="V818" s="112">
        <v>75090</v>
      </c>
      <c r="W818" s="156"/>
      <c r="X818" s="157">
        <v>0</v>
      </c>
      <c r="Y818" s="178">
        <v>0.09</v>
      </c>
      <c r="Z818" s="178">
        <v>8.8523351738389582E-3</v>
      </c>
      <c r="AA818" s="155">
        <v>0</v>
      </c>
      <c r="AB818" s="158"/>
      <c r="AC818" s="157">
        <v>0</v>
      </c>
      <c r="AD818" s="157">
        <v>0</v>
      </c>
      <c r="AE818" s="155">
        <v>0</v>
      </c>
      <c r="AF818" s="157">
        <v>0</v>
      </c>
      <c r="AG818" s="155">
        <v>0</v>
      </c>
      <c r="AH818" s="159"/>
    </row>
    <row r="819" spans="1:34" ht="12.6" customHeight="1" x14ac:dyDescent="0.25">
      <c r="A819" s="104">
        <v>497</v>
      </c>
      <c r="B819" s="102">
        <v>497117327</v>
      </c>
      <c r="C819" s="103" t="s">
        <v>543</v>
      </c>
      <c r="D819" s="104">
        <v>117</v>
      </c>
      <c r="E819" s="103" t="s">
        <v>149</v>
      </c>
      <c r="F819" s="104">
        <v>327</v>
      </c>
      <c r="G819" s="103" t="s">
        <v>359</v>
      </c>
      <c r="H819" s="179">
        <v>3</v>
      </c>
      <c r="I819" s="152"/>
      <c r="J819" s="153">
        <v>9123</v>
      </c>
      <c r="K819" s="153">
        <v>7985</v>
      </c>
      <c r="L819" s="153">
        <v>0</v>
      </c>
      <c r="M819" s="153">
        <v>937.65</v>
      </c>
      <c r="N819" s="153">
        <v>18045.650000000001</v>
      </c>
      <c r="O819" s="152"/>
      <c r="P819" s="157">
        <v>3</v>
      </c>
      <c r="Q819" s="157">
        <v>0</v>
      </c>
      <c r="R819" s="155">
        <v>51324</v>
      </c>
      <c r="S819" s="155">
        <v>0</v>
      </c>
      <c r="T819" s="155">
        <v>0</v>
      </c>
      <c r="U819" s="155">
        <v>2814</v>
      </c>
      <c r="V819" s="112">
        <v>54138</v>
      </c>
      <c r="W819" s="156"/>
      <c r="X819" s="157">
        <v>0</v>
      </c>
      <c r="Y819" s="178">
        <v>0.09</v>
      </c>
      <c r="Z819" s="178">
        <v>3.2538040849762605E-2</v>
      </c>
      <c r="AA819" s="155">
        <v>0</v>
      </c>
      <c r="AB819" s="158"/>
      <c r="AC819" s="157">
        <v>2</v>
      </c>
      <c r="AD819" s="157">
        <v>0</v>
      </c>
      <c r="AE819" s="155">
        <v>0</v>
      </c>
      <c r="AF819" s="157">
        <v>0</v>
      </c>
      <c r="AG819" s="155">
        <v>0</v>
      </c>
      <c r="AH819" s="159"/>
    </row>
    <row r="820" spans="1:34" ht="12.6" customHeight="1" x14ac:dyDescent="0.25">
      <c r="A820" s="104">
        <v>497</v>
      </c>
      <c r="B820" s="102">
        <v>497117332</v>
      </c>
      <c r="C820" s="103" t="s">
        <v>543</v>
      </c>
      <c r="D820" s="104">
        <v>117</v>
      </c>
      <c r="E820" s="103" t="s">
        <v>149</v>
      </c>
      <c r="F820" s="104">
        <v>332</v>
      </c>
      <c r="G820" s="103" t="s">
        <v>364</v>
      </c>
      <c r="H820" s="179">
        <v>4</v>
      </c>
      <c r="I820" s="152"/>
      <c r="J820" s="153">
        <v>8954</v>
      </c>
      <c r="K820" s="153">
        <v>555</v>
      </c>
      <c r="L820" s="153">
        <v>0</v>
      </c>
      <c r="M820" s="153">
        <v>937.65</v>
      </c>
      <c r="N820" s="153">
        <v>10446.65</v>
      </c>
      <c r="O820" s="152"/>
      <c r="P820" s="157">
        <v>4</v>
      </c>
      <c r="Q820" s="157">
        <v>0</v>
      </c>
      <c r="R820" s="155">
        <v>38036</v>
      </c>
      <c r="S820" s="155">
        <v>0</v>
      </c>
      <c r="T820" s="155">
        <v>0</v>
      </c>
      <c r="U820" s="155">
        <v>3752</v>
      </c>
      <c r="V820" s="112">
        <v>41788</v>
      </c>
      <c r="W820" s="156"/>
      <c r="X820" s="157">
        <v>0</v>
      </c>
      <c r="Y820" s="178">
        <v>0.09</v>
      </c>
      <c r="Z820" s="178">
        <v>1.7074121226198394E-2</v>
      </c>
      <c r="AA820" s="155">
        <v>0</v>
      </c>
      <c r="AB820" s="158"/>
      <c r="AC820" s="157">
        <v>0</v>
      </c>
      <c r="AD820" s="157">
        <v>0</v>
      </c>
      <c r="AE820" s="155">
        <v>0</v>
      </c>
      <c r="AF820" s="157">
        <v>0</v>
      </c>
      <c r="AG820" s="155">
        <v>0</v>
      </c>
      <c r="AH820" s="159"/>
    </row>
    <row r="821" spans="1:34" ht="12.6" customHeight="1" x14ac:dyDescent="0.25">
      <c r="A821" s="104">
        <v>497</v>
      </c>
      <c r="B821" s="102">
        <v>497117340</v>
      </c>
      <c r="C821" s="103" t="s">
        <v>543</v>
      </c>
      <c r="D821" s="104">
        <v>117</v>
      </c>
      <c r="E821" s="103" t="s">
        <v>149</v>
      </c>
      <c r="F821" s="104">
        <v>340</v>
      </c>
      <c r="G821" s="103" t="s">
        <v>372</v>
      </c>
      <c r="H821" s="179">
        <v>4</v>
      </c>
      <c r="I821" s="152"/>
      <c r="J821" s="153">
        <v>11809</v>
      </c>
      <c r="K821" s="153">
        <v>9407</v>
      </c>
      <c r="L821" s="153">
        <v>0</v>
      </c>
      <c r="M821" s="153">
        <v>937.65</v>
      </c>
      <c r="N821" s="153">
        <v>22153.65</v>
      </c>
      <c r="O821" s="152"/>
      <c r="P821" s="157">
        <v>4</v>
      </c>
      <c r="Q821" s="157">
        <v>0</v>
      </c>
      <c r="R821" s="155">
        <v>84864</v>
      </c>
      <c r="S821" s="155">
        <v>0</v>
      </c>
      <c r="T821" s="155">
        <v>0</v>
      </c>
      <c r="U821" s="155">
        <v>3752</v>
      </c>
      <c r="V821" s="112">
        <v>88616</v>
      </c>
      <c r="W821" s="156"/>
      <c r="X821" s="157">
        <v>0</v>
      </c>
      <c r="Y821" s="178">
        <v>0.09</v>
      </c>
      <c r="Z821" s="178">
        <v>7.6931573403796485E-2</v>
      </c>
      <c r="AA821" s="155">
        <v>0</v>
      </c>
      <c r="AB821" s="158"/>
      <c r="AC821" s="157">
        <v>3</v>
      </c>
      <c r="AD821" s="157">
        <v>0</v>
      </c>
      <c r="AE821" s="155">
        <v>0</v>
      </c>
      <c r="AF821" s="157">
        <v>0</v>
      </c>
      <c r="AG821" s="155">
        <v>0</v>
      </c>
      <c r="AH821" s="159"/>
    </row>
    <row r="822" spans="1:34" ht="12.6" customHeight="1" x14ac:dyDescent="0.25">
      <c r="A822" s="104">
        <v>497</v>
      </c>
      <c r="B822" s="102">
        <v>497117605</v>
      </c>
      <c r="C822" s="103" t="s">
        <v>543</v>
      </c>
      <c r="D822" s="104">
        <v>117</v>
      </c>
      <c r="E822" s="103" t="s">
        <v>149</v>
      </c>
      <c r="F822" s="104">
        <v>605</v>
      </c>
      <c r="G822" s="103" t="s">
        <v>388</v>
      </c>
      <c r="H822" s="179">
        <v>47</v>
      </c>
      <c r="I822" s="152"/>
      <c r="J822" s="153">
        <v>10596</v>
      </c>
      <c r="K822" s="153">
        <v>7612</v>
      </c>
      <c r="L822" s="153">
        <v>0</v>
      </c>
      <c r="M822" s="153">
        <v>937.65</v>
      </c>
      <c r="N822" s="153">
        <v>19145.650000000001</v>
      </c>
      <c r="O822" s="152"/>
      <c r="P822" s="157">
        <v>47</v>
      </c>
      <c r="Q822" s="157">
        <v>0</v>
      </c>
      <c r="R822" s="155">
        <v>855776</v>
      </c>
      <c r="S822" s="155">
        <v>0</v>
      </c>
      <c r="T822" s="155">
        <v>0</v>
      </c>
      <c r="U822" s="155">
        <v>44086</v>
      </c>
      <c r="V822" s="112">
        <v>899862</v>
      </c>
      <c r="W822" s="156"/>
      <c r="X822" s="157">
        <v>0</v>
      </c>
      <c r="Y822" s="178">
        <v>0.09</v>
      </c>
      <c r="Z822" s="178">
        <v>5.3279106865985214E-2</v>
      </c>
      <c r="AA822" s="155">
        <v>0</v>
      </c>
      <c r="AB822" s="158"/>
      <c r="AC822" s="157">
        <v>0</v>
      </c>
      <c r="AD822" s="157">
        <v>0</v>
      </c>
      <c r="AE822" s="155">
        <v>0</v>
      </c>
      <c r="AF822" s="157">
        <v>0</v>
      </c>
      <c r="AG822" s="155">
        <v>0</v>
      </c>
      <c r="AH822" s="159"/>
    </row>
    <row r="823" spans="1:34" ht="12.6" customHeight="1" x14ac:dyDescent="0.25">
      <c r="A823" s="104">
        <v>497</v>
      </c>
      <c r="B823" s="102">
        <v>497117670</v>
      </c>
      <c r="C823" s="103" t="s">
        <v>543</v>
      </c>
      <c r="D823" s="104">
        <v>117</v>
      </c>
      <c r="E823" s="103" t="s">
        <v>149</v>
      </c>
      <c r="F823" s="104">
        <v>670</v>
      </c>
      <c r="G823" s="103" t="s">
        <v>406</v>
      </c>
      <c r="H823" s="179">
        <v>8</v>
      </c>
      <c r="I823" s="152"/>
      <c r="J823" s="153">
        <v>9929</v>
      </c>
      <c r="K823" s="153">
        <v>7812</v>
      </c>
      <c r="L823" s="153">
        <v>0</v>
      </c>
      <c r="M823" s="153">
        <v>937.65</v>
      </c>
      <c r="N823" s="153">
        <v>18678.650000000001</v>
      </c>
      <c r="O823" s="152"/>
      <c r="P823" s="157">
        <v>8</v>
      </c>
      <c r="Q823" s="157">
        <v>0</v>
      </c>
      <c r="R823" s="155">
        <v>141928</v>
      </c>
      <c r="S823" s="155">
        <v>0</v>
      </c>
      <c r="T823" s="155">
        <v>0</v>
      </c>
      <c r="U823" s="155">
        <v>7504</v>
      </c>
      <c r="V823" s="112">
        <v>149432</v>
      </c>
      <c r="W823" s="156"/>
      <c r="X823" s="157">
        <v>0</v>
      </c>
      <c r="Y823" s="178">
        <v>0.09</v>
      </c>
      <c r="Z823" s="178">
        <v>7.3810504290165377E-2</v>
      </c>
      <c r="AA823" s="155">
        <v>0</v>
      </c>
      <c r="AB823" s="158"/>
      <c r="AC823" s="157">
        <v>3</v>
      </c>
      <c r="AD823" s="157">
        <v>0</v>
      </c>
      <c r="AE823" s="155">
        <v>0</v>
      </c>
      <c r="AF823" s="157">
        <v>0</v>
      </c>
      <c r="AG823" s="155">
        <v>0</v>
      </c>
      <c r="AH823" s="159"/>
    </row>
    <row r="824" spans="1:34" ht="12.6" customHeight="1" x14ac:dyDescent="0.25">
      <c r="A824" s="104">
        <v>497</v>
      </c>
      <c r="B824" s="102">
        <v>497117674</v>
      </c>
      <c r="C824" s="103" t="s">
        <v>543</v>
      </c>
      <c r="D824" s="104">
        <v>117</v>
      </c>
      <c r="E824" s="103" t="s">
        <v>149</v>
      </c>
      <c r="F824" s="104">
        <v>674</v>
      </c>
      <c r="G824" s="103" t="s">
        <v>409</v>
      </c>
      <c r="H824" s="179">
        <v>18</v>
      </c>
      <c r="I824" s="152"/>
      <c r="J824" s="153">
        <v>10940</v>
      </c>
      <c r="K824" s="153">
        <v>3824</v>
      </c>
      <c r="L824" s="153">
        <v>0</v>
      </c>
      <c r="M824" s="153">
        <v>937.65</v>
      </c>
      <c r="N824" s="153">
        <v>15701.65</v>
      </c>
      <c r="O824" s="152"/>
      <c r="P824" s="157">
        <v>18</v>
      </c>
      <c r="Q824" s="157">
        <v>0</v>
      </c>
      <c r="R824" s="155">
        <v>265752</v>
      </c>
      <c r="S824" s="155">
        <v>0</v>
      </c>
      <c r="T824" s="155">
        <v>0</v>
      </c>
      <c r="U824" s="155">
        <v>16884</v>
      </c>
      <c r="V824" s="112">
        <v>282636</v>
      </c>
      <c r="W824" s="156"/>
      <c r="X824" s="157">
        <v>0</v>
      </c>
      <c r="Y824" s="178">
        <v>0.09</v>
      </c>
      <c r="Z824" s="178">
        <v>5.5184073941306463E-2</v>
      </c>
      <c r="AA824" s="155">
        <v>0</v>
      </c>
      <c r="AB824" s="158"/>
      <c r="AC824" s="157">
        <v>0</v>
      </c>
      <c r="AD824" s="157">
        <v>0</v>
      </c>
      <c r="AE824" s="155">
        <v>0</v>
      </c>
      <c r="AF824" s="157">
        <v>0</v>
      </c>
      <c r="AG824" s="155">
        <v>0</v>
      </c>
      <c r="AH824" s="159"/>
    </row>
    <row r="825" spans="1:34" ht="12.6" customHeight="1" x14ac:dyDescent="0.25">
      <c r="A825" s="104">
        <v>497</v>
      </c>
      <c r="B825" s="102">
        <v>497117680</v>
      </c>
      <c r="C825" s="103" t="s">
        <v>543</v>
      </c>
      <c r="D825" s="104">
        <v>117</v>
      </c>
      <c r="E825" s="103" t="s">
        <v>149</v>
      </c>
      <c r="F825" s="104">
        <v>680</v>
      </c>
      <c r="G825" s="103" t="s">
        <v>411</v>
      </c>
      <c r="H825" s="179">
        <v>1</v>
      </c>
      <c r="I825" s="152"/>
      <c r="J825" s="153">
        <v>13666</v>
      </c>
      <c r="K825" s="153">
        <v>4575</v>
      </c>
      <c r="L825" s="153">
        <v>0</v>
      </c>
      <c r="M825" s="153">
        <v>937.65</v>
      </c>
      <c r="N825" s="153">
        <v>19178.650000000001</v>
      </c>
      <c r="O825" s="152"/>
      <c r="P825" s="157">
        <v>1</v>
      </c>
      <c r="Q825" s="157">
        <v>0</v>
      </c>
      <c r="R825" s="155">
        <v>18241</v>
      </c>
      <c r="S825" s="155">
        <v>0</v>
      </c>
      <c r="T825" s="155">
        <v>0</v>
      </c>
      <c r="U825" s="155">
        <v>938</v>
      </c>
      <c r="V825" s="112">
        <v>19179</v>
      </c>
      <c r="W825" s="156"/>
      <c r="X825" s="157">
        <v>0</v>
      </c>
      <c r="Y825" s="178">
        <v>0.09</v>
      </c>
      <c r="Z825" s="178">
        <v>2.3760987026861893E-3</v>
      </c>
      <c r="AA825" s="155">
        <v>0</v>
      </c>
      <c r="AB825" s="158"/>
      <c r="AC825" s="157">
        <v>0</v>
      </c>
      <c r="AD825" s="157">
        <v>0</v>
      </c>
      <c r="AE825" s="155">
        <v>0</v>
      </c>
      <c r="AF825" s="157">
        <v>0</v>
      </c>
      <c r="AG825" s="155">
        <v>0</v>
      </c>
      <c r="AH825" s="159"/>
    </row>
    <row r="826" spans="1:34" ht="12.6" customHeight="1" x14ac:dyDescent="0.25">
      <c r="A826" s="104">
        <v>497</v>
      </c>
      <c r="B826" s="102">
        <v>497117683</v>
      </c>
      <c r="C826" s="103" t="s">
        <v>543</v>
      </c>
      <c r="D826" s="104">
        <v>117</v>
      </c>
      <c r="E826" s="103" t="s">
        <v>149</v>
      </c>
      <c r="F826" s="104">
        <v>683</v>
      </c>
      <c r="G826" s="103" t="s">
        <v>412</v>
      </c>
      <c r="H826" s="179">
        <v>3</v>
      </c>
      <c r="I826" s="152"/>
      <c r="J826" s="153">
        <v>11523</v>
      </c>
      <c r="K826" s="153">
        <v>8218</v>
      </c>
      <c r="L826" s="153">
        <v>0</v>
      </c>
      <c r="M826" s="153">
        <v>937.65</v>
      </c>
      <c r="N826" s="153">
        <v>20678.650000000001</v>
      </c>
      <c r="O826" s="152"/>
      <c r="P826" s="157">
        <v>3</v>
      </c>
      <c r="Q826" s="157">
        <v>0</v>
      </c>
      <c r="R826" s="155">
        <v>59223</v>
      </c>
      <c r="S826" s="155">
        <v>0</v>
      </c>
      <c r="T826" s="155">
        <v>0</v>
      </c>
      <c r="U826" s="155">
        <v>2814</v>
      </c>
      <c r="V826" s="112">
        <v>62037</v>
      </c>
      <c r="W826" s="156"/>
      <c r="X826" s="157">
        <v>0</v>
      </c>
      <c r="Y826" s="178">
        <v>0.09</v>
      </c>
      <c r="Z826" s="178">
        <v>2.5305735434480579E-2</v>
      </c>
      <c r="AA826" s="155">
        <v>0</v>
      </c>
      <c r="AB826" s="158"/>
      <c r="AC826" s="157">
        <v>3</v>
      </c>
      <c r="AD826" s="157">
        <v>0</v>
      </c>
      <c r="AE826" s="155">
        <v>0</v>
      </c>
      <c r="AF826" s="157">
        <v>0</v>
      </c>
      <c r="AG826" s="155">
        <v>0</v>
      </c>
      <c r="AH826" s="159"/>
    </row>
    <row r="827" spans="1:34" ht="12.6" customHeight="1" x14ac:dyDescent="0.25">
      <c r="A827" s="104">
        <v>497</v>
      </c>
      <c r="B827" s="102">
        <v>497117750</v>
      </c>
      <c r="C827" s="103" t="s">
        <v>543</v>
      </c>
      <c r="D827" s="104">
        <v>117</v>
      </c>
      <c r="E827" s="103" t="s">
        <v>149</v>
      </c>
      <c r="F827" s="104">
        <v>750</v>
      </c>
      <c r="G827" s="103" t="s">
        <v>430</v>
      </c>
      <c r="H827" s="179">
        <v>1</v>
      </c>
      <c r="I827" s="152"/>
      <c r="J827" s="153">
        <v>10556</v>
      </c>
      <c r="K827" s="153">
        <v>7339</v>
      </c>
      <c r="L827" s="153">
        <v>0</v>
      </c>
      <c r="M827" s="153">
        <v>937.65</v>
      </c>
      <c r="N827" s="153">
        <v>18832.650000000001</v>
      </c>
      <c r="O827" s="152"/>
      <c r="P827" s="157">
        <v>1</v>
      </c>
      <c r="Q827" s="157">
        <v>0</v>
      </c>
      <c r="R827" s="155">
        <v>17895</v>
      </c>
      <c r="S827" s="155">
        <v>0</v>
      </c>
      <c r="T827" s="155">
        <v>0</v>
      </c>
      <c r="U827" s="155">
        <v>938</v>
      </c>
      <c r="V827" s="112">
        <v>18833</v>
      </c>
      <c r="W827" s="156"/>
      <c r="X827" s="157">
        <v>0</v>
      </c>
      <c r="Y827" s="178">
        <v>0.09</v>
      </c>
      <c r="Z827" s="178">
        <v>3.128444116180492E-2</v>
      </c>
      <c r="AA827" s="155">
        <v>0</v>
      </c>
      <c r="AB827" s="158"/>
      <c r="AC827" s="157">
        <v>0</v>
      </c>
      <c r="AD827" s="157">
        <v>0</v>
      </c>
      <c r="AE827" s="155">
        <v>0</v>
      </c>
      <c r="AF827" s="157">
        <v>0</v>
      </c>
      <c r="AG827" s="155">
        <v>0</v>
      </c>
      <c r="AH827" s="159"/>
    </row>
    <row r="828" spans="1:34" ht="12.6" customHeight="1" x14ac:dyDescent="0.25">
      <c r="A828" s="104">
        <v>497</v>
      </c>
      <c r="B828" s="102">
        <v>497117755</v>
      </c>
      <c r="C828" s="103" t="s">
        <v>543</v>
      </c>
      <c r="D828" s="104">
        <v>117</v>
      </c>
      <c r="E828" s="103" t="s">
        <v>149</v>
      </c>
      <c r="F828" s="104">
        <v>755</v>
      </c>
      <c r="G828" s="103" t="s">
        <v>432</v>
      </c>
      <c r="H828" s="179">
        <v>3</v>
      </c>
      <c r="I828" s="152"/>
      <c r="J828" s="153">
        <v>9670</v>
      </c>
      <c r="K828" s="153">
        <v>4822</v>
      </c>
      <c r="L828" s="153">
        <v>0</v>
      </c>
      <c r="M828" s="153">
        <v>937.65</v>
      </c>
      <c r="N828" s="153">
        <v>15429.65</v>
      </c>
      <c r="O828" s="152"/>
      <c r="P828" s="157">
        <v>3</v>
      </c>
      <c r="Q828" s="157">
        <v>0</v>
      </c>
      <c r="R828" s="155">
        <v>43476</v>
      </c>
      <c r="S828" s="155">
        <v>0</v>
      </c>
      <c r="T828" s="155">
        <v>0</v>
      </c>
      <c r="U828" s="155">
        <v>2814</v>
      </c>
      <c r="V828" s="112">
        <v>46290</v>
      </c>
      <c r="W828" s="156"/>
      <c r="X828" s="157">
        <v>0</v>
      </c>
      <c r="Y828" s="178">
        <v>0.09</v>
      </c>
      <c r="Z828" s="178">
        <v>1.7516177347152398E-2</v>
      </c>
      <c r="AA828" s="155">
        <v>0</v>
      </c>
      <c r="AB828" s="158"/>
      <c r="AC828" s="157">
        <v>0</v>
      </c>
      <c r="AD828" s="157">
        <v>0</v>
      </c>
      <c r="AE828" s="155">
        <v>0</v>
      </c>
      <c r="AF828" s="157">
        <v>0</v>
      </c>
      <c r="AG828" s="155">
        <v>0</v>
      </c>
      <c r="AH828" s="159"/>
    </row>
    <row r="829" spans="1:34" ht="12.6" customHeight="1" x14ac:dyDescent="0.25">
      <c r="A829" s="104">
        <v>497</v>
      </c>
      <c r="B829" s="102">
        <v>497117766</v>
      </c>
      <c r="C829" s="103" t="s">
        <v>543</v>
      </c>
      <c r="D829" s="104">
        <v>117</v>
      </c>
      <c r="E829" s="103" t="s">
        <v>149</v>
      </c>
      <c r="F829" s="104">
        <v>766</v>
      </c>
      <c r="G829" s="103" t="s">
        <v>436</v>
      </c>
      <c r="H829" s="179">
        <v>2</v>
      </c>
      <c r="I829" s="152"/>
      <c r="J829" s="153">
        <v>10556</v>
      </c>
      <c r="K829" s="153">
        <v>3524</v>
      </c>
      <c r="L829" s="153">
        <v>0</v>
      </c>
      <c r="M829" s="153">
        <v>937.65</v>
      </c>
      <c r="N829" s="153">
        <v>15017.65</v>
      </c>
      <c r="O829" s="152"/>
      <c r="P829" s="157">
        <v>2</v>
      </c>
      <c r="Q829" s="157">
        <v>0</v>
      </c>
      <c r="R829" s="155">
        <v>28160</v>
      </c>
      <c r="S829" s="155">
        <v>0</v>
      </c>
      <c r="T829" s="155">
        <v>0</v>
      </c>
      <c r="U829" s="155">
        <v>1876</v>
      </c>
      <c r="V829" s="112">
        <v>30036</v>
      </c>
      <c r="W829" s="156"/>
      <c r="X829" s="157">
        <v>0</v>
      </c>
      <c r="Y829" s="178">
        <v>0.09</v>
      </c>
      <c r="Z829" s="178">
        <v>3.3457480423110119E-3</v>
      </c>
      <c r="AA829" s="155">
        <v>0</v>
      </c>
      <c r="AB829" s="158"/>
      <c r="AC829" s="157">
        <v>2</v>
      </c>
      <c r="AD829" s="157">
        <v>0</v>
      </c>
      <c r="AE829" s="155">
        <v>0</v>
      </c>
      <c r="AF829" s="157">
        <v>0</v>
      </c>
      <c r="AG829" s="155">
        <v>0</v>
      </c>
      <c r="AH829" s="159"/>
    </row>
    <row r="830" spans="1:34" ht="12.6" customHeight="1" x14ac:dyDescent="0.25">
      <c r="A830" s="104">
        <v>498</v>
      </c>
      <c r="B830" s="102">
        <v>498281061</v>
      </c>
      <c r="C830" s="103" t="s">
        <v>544</v>
      </c>
      <c r="D830" s="104">
        <v>281</v>
      </c>
      <c r="E830" s="103" t="s">
        <v>313</v>
      </c>
      <c r="F830" s="104">
        <v>61</v>
      </c>
      <c r="G830" s="103" t="s">
        <v>93</v>
      </c>
      <c r="H830" s="179">
        <v>4</v>
      </c>
      <c r="I830" s="152"/>
      <c r="J830" s="153">
        <v>9123</v>
      </c>
      <c r="K830" s="153">
        <v>422</v>
      </c>
      <c r="L830" s="153">
        <v>0</v>
      </c>
      <c r="M830" s="153">
        <v>937.65</v>
      </c>
      <c r="N830" s="153">
        <v>10482.65</v>
      </c>
      <c r="O830" s="152"/>
      <c r="P830" s="157">
        <v>4</v>
      </c>
      <c r="Q830" s="157">
        <v>0</v>
      </c>
      <c r="R830" s="155">
        <v>38180</v>
      </c>
      <c r="S830" s="155">
        <v>0</v>
      </c>
      <c r="T830" s="155">
        <v>0</v>
      </c>
      <c r="U830" s="155">
        <v>3752</v>
      </c>
      <c r="V830" s="112">
        <v>41932</v>
      </c>
      <c r="W830" s="156"/>
      <c r="X830" s="157">
        <v>0</v>
      </c>
      <c r="Y830" s="178">
        <v>0.09</v>
      </c>
      <c r="Z830" s="178">
        <v>3.5095664291367269E-2</v>
      </c>
      <c r="AA830" s="155">
        <v>0</v>
      </c>
      <c r="AB830" s="158"/>
      <c r="AC830" s="157">
        <v>0</v>
      </c>
      <c r="AD830" s="157">
        <v>0</v>
      </c>
      <c r="AE830" s="155">
        <v>0</v>
      </c>
      <c r="AF830" s="157">
        <v>0</v>
      </c>
      <c r="AG830" s="155">
        <v>0</v>
      </c>
      <c r="AH830" s="159"/>
    </row>
    <row r="831" spans="1:34" ht="12.6" customHeight="1" x14ac:dyDescent="0.25">
      <c r="A831" s="104">
        <v>498</v>
      </c>
      <c r="B831" s="102">
        <v>498281281</v>
      </c>
      <c r="C831" s="103" t="s">
        <v>544</v>
      </c>
      <c r="D831" s="104">
        <v>281</v>
      </c>
      <c r="E831" s="103" t="s">
        <v>313</v>
      </c>
      <c r="F831" s="104">
        <v>281</v>
      </c>
      <c r="G831" s="103" t="s">
        <v>313</v>
      </c>
      <c r="H831" s="179">
        <v>360</v>
      </c>
      <c r="I831" s="152"/>
      <c r="J831" s="153">
        <v>12862</v>
      </c>
      <c r="K831" s="153">
        <v>0</v>
      </c>
      <c r="L831" s="153">
        <v>0</v>
      </c>
      <c r="M831" s="153">
        <v>937.65</v>
      </c>
      <c r="N831" s="153">
        <v>13799.65</v>
      </c>
      <c r="O831" s="152"/>
      <c r="P831" s="157">
        <v>360</v>
      </c>
      <c r="Q831" s="157">
        <v>0</v>
      </c>
      <c r="R831" s="155">
        <v>4630320</v>
      </c>
      <c r="S831" s="155">
        <v>0</v>
      </c>
      <c r="T831" s="155">
        <v>0</v>
      </c>
      <c r="U831" s="155">
        <v>337680</v>
      </c>
      <c r="V831" s="112">
        <v>4968000</v>
      </c>
      <c r="W831" s="156"/>
      <c r="X831" s="157">
        <v>0</v>
      </c>
      <c r="Y831" s="178">
        <v>0.09</v>
      </c>
      <c r="Z831" s="178">
        <v>0.13196842428298433</v>
      </c>
      <c r="AA831" s="155">
        <v>0</v>
      </c>
      <c r="AB831" s="158"/>
      <c r="AC831" s="157">
        <v>0</v>
      </c>
      <c r="AD831" s="157">
        <v>0</v>
      </c>
      <c r="AE831" s="155">
        <v>0</v>
      </c>
      <c r="AF831" s="157">
        <v>0</v>
      </c>
      <c r="AG831" s="155">
        <v>0</v>
      </c>
      <c r="AH831" s="159"/>
    </row>
    <row r="832" spans="1:34" ht="12.6" customHeight="1" x14ac:dyDescent="0.25">
      <c r="A832" s="104">
        <v>498</v>
      </c>
      <c r="B832" s="102">
        <v>498281332</v>
      </c>
      <c r="C832" s="103" t="s">
        <v>544</v>
      </c>
      <c r="D832" s="104">
        <v>281</v>
      </c>
      <c r="E832" s="103" t="s">
        <v>313</v>
      </c>
      <c r="F832" s="104">
        <v>332</v>
      </c>
      <c r="G832" s="103" t="s">
        <v>364</v>
      </c>
      <c r="H832" s="179">
        <v>1</v>
      </c>
      <c r="I832" s="152"/>
      <c r="J832" s="153">
        <v>12448.342661352113</v>
      </c>
      <c r="K832" s="153">
        <v>771</v>
      </c>
      <c r="L832" s="153">
        <v>0</v>
      </c>
      <c r="M832" s="153">
        <v>937.65</v>
      </c>
      <c r="N832" s="153">
        <v>14156.992661352113</v>
      </c>
      <c r="O832" s="152"/>
      <c r="P832" s="157">
        <v>1</v>
      </c>
      <c r="Q832" s="157">
        <v>0</v>
      </c>
      <c r="R832" s="155">
        <v>13219</v>
      </c>
      <c r="S832" s="155">
        <v>0</v>
      </c>
      <c r="T832" s="155">
        <v>0</v>
      </c>
      <c r="U832" s="155">
        <v>938</v>
      </c>
      <c r="V832" s="112">
        <v>14157</v>
      </c>
      <c r="W832" s="156"/>
      <c r="X832" s="157">
        <v>0</v>
      </c>
      <c r="Y832" s="178">
        <v>0.09</v>
      </c>
      <c r="Z832" s="178">
        <v>1.7074121226198394E-2</v>
      </c>
      <c r="AA832" s="155">
        <v>0</v>
      </c>
      <c r="AB832" s="158"/>
      <c r="AC832" s="157">
        <v>0</v>
      </c>
      <c r="AD832" s="157">
        <v>0</v>
      </c>
      <c r="AE832" s="155">
        <v>0</v>
      </c>
      <c r="AF832" s="157">
        <v>0</v>
      </c>
      <c r="AG832" s="155">
        <v>0</v>
      </c>
      <c r="AH832" s="159"/>
    </row>
    <row r="833" spans="1:34" ht="12.6" customHeight="1" x14ac:dyDescent="0.25">
      <c r="A833" s="104">
        <v>499</v>
      </c>
      <c r="B833" s="102">
        <v>499061061</v>
      </c>
      <c r="C833" s="103" t="s">
        <v>545</v>
      </c>
      <c r="D833" s="104">
        <v>61</v>
      </c>
      <c r="E833" s="103" t="s">
        <v>93</v>
      </c>
      <c r="F833" s="104">
        <v>61</v>
      </c>
      <c r="G833" s="103" t="s">
        <v>93</v>
      </c>
      <c r="H833" s="179">
        <v>128</v>
      </c>
      <c r="I833" s="152"/>
      <c r="J833" s="153">
        <v>11570</v>
      </c>
      <c r="K833" s="153">
        <v>535</v>
      </c>
      <c r="L833" s="153">
        <v>0</v>
      </c>
      <c r="M833" s="153">
        <v>937.65</v>
      </c>
      <c r="N833" s="153">
        <v>13042.65</v>
      </c>
      <c r="O833" s="152"/>
      <c r="P833" s="157">
        <v>128</v>
      </c>
      <c r="Q833" s="157">
        <v>0</v>
      </c>
      <c r="R833" s="155">
        <v>1549440</v>
      </c>
      <c r="S833" s="155">
        <v>0</v>
      </c>
      <c r="T833" s="155">
        <v>0</v>
      </c>
      <c r="U833" s="155">
        <v>120064</v>
      </c>
      <c r="V833" s="112">
        <v>1669504</v>
      </c>
      <c r="W833" s="156"/>
      <c r="X833" s="157">
        <v>0</v>
      </c>
      <c r="Y833" s="178">
        <v>0.09</v>
      </c>
      <c r="Z833" s="178">
        <v>3.5095664291367269E-2</v>
      </c>
      <c r="AA833" s="155">
        <v>0</v>
      </c>
      <c r="AB833" s="158"/>
      <c r="AC833" s="157">
        <v>0</v>
      </c>
      <c r="AD833" s="157">
        <v>0</v>
      </c>
      <c r="AE833" s="155">
        <v>0</v>
      </c>
      <c r="AF833" s="157">
        <v>0</v>
      </c>
      <c r="AG833" s="155">
        <v>0</v>
      </c>
      <c r="AH833" s="159"/>
    </row>
    <row r="834" spans="1:34" ht="12.6" customHeight="1" x14ac:dyDescent="0.25">
      <c r="A834" s="104">
        <v>499</v>
      </c>
      <c r="B834" s="102">
        <v>499061111</v>
      </c>
      <c r="C834" s="103" t="s">
        <v>545</v>
      </c>
      <c r="D834" s="104">
        <v>61</v>
      </c>
      <c r="E834" s="103" t="s">
        <v>93</v>
      </c>
      <c r="F834" s="104">
        <v>111</v>
      </c>
      <c r="G834" s="103" t="s">
        <v>143</v>
      </c>
      <c r="H834" s="179">
        <v>1</v>
      </c>
      <c r="I834" s="152"/>
      <c r="J834" s="153">
        <v>11150.358491643728</v>
      </c>
      <c r="K834" s="153">
        <v>3922</v>
      </c>
      <c r="L834" s="153">
        <v>0</v>
      </c>
      <c r="M834" s="153">
        <v>937.65</v>
      </c>
      <c r="N834" s="153">
        <v>16010.008491643728</v>
      </c>
      <c r="O834" s="152"/>
      <c r="P834" s="157">
        <v>1</v>
      </c>
      <c r="Q834" s="157">
        <v>0</v>
      </c>
      <c r="R834" s="155">
        <v>15072</v>
      </c>
      <c r="S834" s="155">
        <v>0</v>
      </c>
      <c r="T834" s="155">
        <v>0</v>
      </c>
      <c r="U834" s="155">
        <v>938</v>
      </c>
      <c r="V834" s="112">
        <v>16010</v>
      </c>
      <c r="W834" s="156"/>
      <c r="X834" s="157">
        <v>0</v>
      </c>
      <c r="Y834" s="178">
        <v>0.09</v>
      </c>
      <c r="Z834" s="178">
        <v>2.6442943599205637E-2</v>
      </c>
      <c r="AA834" s="155">
        <v>0</v>
      </c>
      <c r="AB834" s="158"/>
      <c r="AC834" s="157">
        <v>0</v>
      </c>
      <c r="AD834" s="157">
        <v>0</v>
      </c>
      <c r="AE834" s="155">
        <v>0</v>
      </c>
      <c r="AF834" s="157">
        <v>0</v>
      </c>
      <c r="AG834" s="155">
        <v>0</v>
      </c>
      <c r="AH834" s="159"/>
    </row>
    <row r="835" spans="1:34" ht="12.6" customHeight="1" x14ac:dyDescent="0.25">
      <c r="A835" s="104">
        <v>499</v>
      </c>
      <c r="B835" s="102">
        <v>499061137</v>
      </c>
      <c r="C835" s="103" t="s">
        <v>545</v>
      </c>
      <c r="D835" s="104">
        <v>61</v>
      </c>
      <c r="E835" s="103" t="s">
        <v>93</v>
      </c>
      <c r="F835" s="104">
        <v>137</v>
      </c>
      <c r="G835" s="103" t="s">
        <v>169</v>
      </c>
      <c r="H835" s="179">
        <v>7</v>
      </c>
      <c r="I835" s="152"/>
      <c r="J835" s="153">
        <v>13519</v>
      </c>
      <c r="K835" s="153">
        <v>0</v>
      </c>
      <c r="L835" s="153">
        <v>0</v>
      </c>
      <c r="M835" s="153">
        <v>937.65</v>
      </c>
      <c r="N835" s="153">
        <v>14456.65</v>
      </c>
      <c r="O835" s="152"/>
      <c r="P835" s="157">
        <v>7</v>
      </c>
      <c r="Q835" s="157">
        <v>0</v>
      </c>
      <c r="R835" s="155">
        <v>94633</v>
      </c>
      <c r="S835" s="155">
        <v>0</v>
      </c>
      <c r="T835" s="155">
        <v>0</v>
      </c>
      <c r="U835" s="155">
        <v>6566</v>
      </c>
      <c r="V835" s="112">
        <v>101199</v>
      </c>
      <c r="W835" s="156"/>
      <c r="X835" s="157">
        <v>0</v>
      </c>
      <c r="Y835" s="178">
        <v>0.09</v>
      </c>
      <c r="Z835" s="178">
        <v>0.1201773901141599</v>
      </c>
      <c r="AA835" s="155">
        <v>0</v>
      </c>
      <c r="AB835" s="158"/>
      <c r="AC835" s="157">
        <v>0</v>
      </c>
      <c r="AD835" s="157">
        <v>0</v>
      </c>
      <c r="AE835" s="155">
        <v>0</v>
      </c>
      <c r="AF835" s="157">
        <v>0</v>
      </c>
      <c r="AG835" s="155">
        <v>0</v>
      </c>
      <c r="AH835" s="159"/>
    </row>
    <row r="836" spans="1:34" ht="12.6" customHeight="1" x14ac:dyDescent="0.25">
      <c r="A836" s="104">
        <v>499</v>
      </c>
      <c r="B836" s="102">
        <v>499061161</v>
      </c>
      <c r="C836" s="103" t="s">
        <v>545</v>
      </c>
      <c r="D836" s="104">
        <v>61</v>
      </c>
      <c r="E836" s="103" t="s">
        <v>93</v>
      </c>
      <c r="F836" s="104">
        <v>161</v>
      </c>
      <c r="G836" s="103" t="s">
        <v>193</v>
      </c>
      <c r="H836" s="179">
        <v>13</v>
      </c>
      <c r="I836" s="152"/>
      <c r="J836" s="153">
        <v>11249</v>
      </c>
      <c r="K836" s="153">
        <v>4427</v>
      </c>
      <c r="L836" s="153">
        <v>0</v>
      </c>
      <c r="M836" s="153">
        <v>937.65</v>
      </c>
      <c r="N836" s="153">
        <v>16613.650000000001</v>
      </c>
      <c r="O836" s="152"/>
      <c r="P836" s="157">
        <v>13</v>
      </c>
      <c r="Q836" s="157">
        <v>0</v>
      </c>
      <c r="R836" s="155">
        <v>203788</v>
      </c>
      <c r="S836" s="155">
        <v>0</v>
      </c>
      <c r="T836" s="155">
        <v>0</v>
      </c>
      <c r="U836" s="155">
        <v>12194</v>
      </c>
      <c r="V836" s="112">
        <v>215982</v>
      </c>
      <c r="W836" s="156"/>
      <c r="X836" s="157">
        <v>0</v>
      </c>
      <c r="Y836" s="178">
        <v>0.09</v>
      </c>
      <c r="Z836" s="178">
        <v>1.0975009473130026E-2</v>
      </c>
      <c r="AA836" s="155">
        <v>0</v>
      </c>
      <c r="AB836" s="158"/>
      <c r="AC836" s="157">
        <v>0</v>
      </c>
      <c r="AD836" s="157">
        <v>0</v>
      </c>
      <c r="AE836" s="155">
        <v>0</v>
      </c>
      <c r="AF836" s="157">
        <v>0</v>
      </c>
      <c r="AG836" s="155">
        <v>0</v>
      </c>
      <c r="AH836" s="159"/>
    </row>
    <row r="837" spans="1:34" ht="12.6" customHeight="1" x14ac:dyDescent="0.25">
      <c r="A837" s="104">
        <v>499</v>
      </c>
      <c r="B837" s="102">
        <v>499061278</v>
      </c>
      <c r="C837" s="103" t="s">
        <v>545</v>
      </c>
      <c r="D837" s="104">
        <v>61</v>
      </c>
      <c r="E837" s="103" t="s">
        <v>93</v>
      </c>
      <c r="F837" s="104">
        <v>278</v>
      </c>
      <c r="G837" s="103" t="s">
        <v>310</v>
      </c>
      <c r="H837" s="179">
        <v>3</v>
      </c>
      <c r="I837" s="152"/>
      <c r="J837" s="153">
        <v>10556</v>
      </c>
      <c r="K837" s="153">
        <v>2008</v>
      </c>
      <c r="L837" s="153">
        <v>0</v>
      </c>
      <c r="M837" s="153">
        <v>937.65</v>
      </c>
      <c r="N837" s="153">
        <v>13501.65</v>
      </c>
      <c r="O837" s="152"/>
      <c r="P837" s="157">
        <v>3</v>
      </c>
      <c r="Q837" s="157">
        <v>0</v>
      </c>
      <c r="R837" s="155">
        <v>37692</v>
      </c>
      <c r="S837" s="155">
        <v>0</v>
      </c>
      <c r="T837" s="155">
        <v>0</v>
      </c>
      <c r="U837" s="155">
        <v>2814</v>
      </c>
      <c r="V837" s="112">
        <v>40506</v>
      </c>
      <c r="W837" s="156"/>
      <c r="X837" s="157">
        <v>0</v>
      </c>
      <c r="Y837" s="178">
        <v>0.09</v>
      </c>
      <c r="Z837" s="178">
        <v>5.9706218118588478E-2</v>
      </c>
      <c r="AA837" s="155">
        <v>0</v>
      </c>
      <c r="AB837" s="158"/>
      <c r="AC837" s="157">
        <v>0</v>
      </c>
      <c r="AD837" s="157">
        <v>0</v>
      </c>
      <c r="AE837" s="155">
        <v>0</v>
      </c>
      <c r="AF837" s="157">
        <v>0</v>
      </c>
      <c r="AG837" s="155">
        <v>0</v>
      </c>
      <c r="AH837" s="159"/>
    </row>
    <row r="838" spans="1:34" ht="12.6" customHeight="1" x14ac:dyDescent="0.25">
      <c r="A838" s="104">
        <v>499</v>
      </c>
      <c r="B838" s="102">
        <v>499061281</v>
      </c>
      <c r="C838" s="103" t="s">
        <v>545</v>
      </c>
      <c r="D838" s="104">
        <v>61</v>
      </c>
      <c r="E838" s="103" t="s">
        <v>93</v>
      </c>
      <c r="F838" s="104">
        <v>281</v>
      </c>
      <c r="G838" s="103" t="s">
        <v>313</v>
      </c>
      <c r="H838" s="179">
        <v>360</v>
      </c>
      <c r="I838" s="152"/>
      <c r="J838" s="153">
        <v>12145</v>
      </c>
      <c r="K838" s="153">
        <v>0</v>
      </c>
      <c r="L838" s="153">
        <v>0</v>
      </c>
      <c r="M838" s="153">
        <v>937.65</v>
      </c>
      <c r="N838" s="153">
        <v>13082.65</v>
      </c>
      <c r="O838" s="152"/>
      <c r="P838" s="157">
        <v>360</v>
      </c>
      <c r="Q838" s="157">
        <v>0</v>
      </c>
      <c r="R838" s="155">
        <v>4372200</v>
      </c>
      <c r="S838" s="155">
        <v>0</v>
      </c>
      <c r="T838" s="155">
        <v>0</v>
      </c>
      <c r="U838" s="155">
        <v>337680</v>
      </c>
      <c r="V838" s="112">
        <v>4709880</v>
      </c>
      <c r="W838" s="156"/>
      <c r="X838" s="157">
        <v>0</v>
      </c>
      <c r="Y838" s="178">
        <v>0.09</v>
      </c>
      <c r="Z838" s="178">
        <v>0.13196842428298433</v>
      </c>
      <c r="AA838" s="155">
        <v>0</v>
      </c>
      <c r="AB838" s="158"/>
      <c r="AC838" s="157">
        <v>0</v>
      </c>
      <c r="AD838" s="157">
        <v>0</v>
      </c>
      <c r="AE838" s="155">
        <v>0</v>
      </c>
      <c r="AF838" s="157">
        <v>0</v>
      </c>
      <c r="AG838" s="155">
        <v>0</v>
      </c>
      <c r="AH838" s="159"/>
    </row>
    <row r="839" spans="1:34" ht="12.6" customHeight="1" x14ac:dyDescent="0.25">
      <c r="A839" s="104">
        <v>499</v>
      </c>
      <c r="B839" s="102">
        <v>499061325</v>
      </c>
      <c r="C839" s="103" t="s">
        <v>545</v>
      </c>
      <c r="D839" s="104">
        <v>61</v>
      </c>
      <c r="E839" s="103" t="s">
        <v>93</v>
      </c>
      <c r="F839" s="104">
        <v>325</v>
      </c>
      <c r="G839" s="103" t="s">
        <v>357</v>
      </c>
      <c r="H839" s="179">
        <v>2</v>
      </c>
      <c r="I839" s="152"/>
      <c r="J839" s="153">
        <v>12171.454391264475</v>
      </c>
      <c r="K839" s="153">
        <v>1555</v>
      </c>
      <c r="L839" s="153">
        <v>0</v>
      </c>
      <c r="M839" s="153">
        <v>937.65</v>
      </c>
      <c r="N839" s="153">
        <v>14664.104391264475</v>
      </c>
      <c r="O839" s="152"/>
      <c r="P839" s="157">
        <v>2</v>
      </c>
      <c r="Q839" s="157">
        <v>0</v>
      </c>
      <c r="R839" s="155">
        <v>27452</v>
      </c>
      <c r="S839" s="155">
        <v>0</v>
      </c>
      <c r="T839" s="155">
        <v>0</v>
      </c>
      <c r="U839" s="155">
        <v>1876</v>
      </c>
      <c r="V839" s="112">
        <v>29328</v>
      </c>
      <c r="W839" s="156"/>
      <c r="X839" s="157">
        <v>0</v>
      </c>
      <c r="Y839" s="178">
        <v>0.09</v>
      </c>
      <c r="Z839" s="178">
        <v>8.8523351738389582E-3</v>
      </c>
      <c r="AA839" s="155">
        <v>0</v>
      </c>
      <c r="AB839" s="158"/>
      <c r="AC839" s="157">
        <v>0</v>
      </c>
      <c r="AD839" s="157">
        <v>0</v>
      </c>
      <c r="AE839" s="155">
        <v>0</v>
      </c>
      <c r="AF839" s="157">
        <v>0</v>
      </c>
      <c r="AG839" s="155">
        <v>0</v>
      </c>
      <c r="AH839" s="159"/>
    </row>
    <row r="840" spans="1:34" ht="12.6" customHeight="1" x14ac:dyDescent="0.25">
      <c r="A840" s="104">
        <v>499</v>
      </c>
      <c r="B840" s="102">
        <v>499061332</v>
      </c>
      <c r="C840" s="103" t="s">
        <v>545</v>
      </c>
      <c r="D840" s="104">
        <v>61</v>
      </c>
      <c r="E840" s="103" t="s">
        <v>93</v>
      </c>
      <c r="F840" s="104">
        <v>332</v>
      </c>
      <c r="G840" s="103" t="s">
        <v>364</v>
      </c>
      <c r="H840" s="179">
        <v>9</v>
      </c>
      <c r="I840" s="152"/>
      <c r="J840" s="153">
        <v>13224</v>
      </c>
      <c r="K840" s="153">
        <v>819</v>
      </c>
      <c r="L840" s="153">
        <v>0</v>
      </c>
      <c r="M840" s="153">
        <v>937.65</v>
      </c>
      <c r="N840" s="153">
        <v>14980.65</v>
      </c>
      <c r="O840" s="152"/>
      <c r="P840" s="157">
        <v>9</v>
      </c>
      <c r="Q840" s="157">
        <v>0</v>
      </c>
      <c r="R840" s="155">
        <v>126387</v>
      </c>
      <c r="S840" s="155">
        <v>0</v>
      </c>
      <c r="T840" s="155">
        <v>0</v>
      </c>
      <c r="U840" s="155">
        <v>8442</v>
      </c>
      <c r="V840" s="112">
        <v>134829</v>
      </c>
      <c r="W840" s="156"/>
      <c r="X840" s="157">
        <v>0</v>
      </c>
      <c r="Y840" s="178">
        <v>0.09</v>
      </c>
      <c r="Z840" s="178">
        <v>1.7074121226198394E-2</v>
      </c>
      <c r="AA840" s="155">
        <v>0</v>
      </c>
      <c r="AB840" s="158"/>
      <c r="AC840" s="157">
        <v>0</v>
      </c>
      <c r="AD840" s="157">
        <v>0</v>
      </c>
      <c r="AE840" s="155">
        <v>0</v>
      </c>
      <c r="AF840" s="157">
        <v>0</v>
      </c>
      <c r="AG840" s="155">
        <v>0</v>
      </c>
      <c r="AH840" s="159"/>
    </row>
    <row r="841" spans="1:34" ht="12.6" customHeight="1" x14ac:dyDescent="0.25">
      <c r="A841" s="104">
        <v>499</v>
      </c>
      <c r="B841" s="102">
        <v>499061672</v>
      </c>
      <c r="C841" s="103" t="s">
        <v>545</v>
      </c>
      <c r="D841" s="104">
        <v>61</v>
      </c>
      <c r="E841" s="103" t="s">
        <v>93</v>
      </c>
      <c r="F841" s="104">
        <v>672</v>
      </c>
      <c r="G841" s="103" t="s">
        <v>407</v>
      </c>
      <c r="H841" s="179">
        <v>1</v>
      </c>
      <c r="I841" s="152"/>
      <c r="J841" s="153">
        <v>11417.772716368092</v>
      </c>
      <c r="K841" s="153">
        <v>3963</v>
      </c>
      <c r="L841" s="153">
        <v>0</v>
      </c>
      <c r="M841" s="153">
        <v>937.65</v>
      </c>
      <c r="N841" s="153">
        <v>16318.422716368092</v>
      </c>
      <c r="O841" s="152"/>
      <c r="P841" s="157">
        <v>1</v>
      </c>
      <c r="Q841" s="157">
        <v>0</v>
      </c>
      <c r="R841" s="155">
        <v>15381</v>
      </c>
      <c r="S841" s="155">
        <v>0</v>
      </c>
      <c r="T841" s="155">
        <v>0</v>
      </c>
      <c r="U841" s="155">
        <v>938</v>
      </c>
      <c r="V841" s="112">
        <v>16319</v>
      </c>
      <c r="W841" s="156"/>
      <c r="X841" s="157">
        <v>0</v>
      </c>
      <c r="Y841" s="178">
        <v>0.09</v>
      </c>
      <c r="Z841" s="178">
        <v>3.8966680659634147E-3</v>
      </c>
      <c r="AA841" s="155">
        <v>0</v>
      </c>
      <c r="AB841" s="158"/>
      <c r="AC841" s="157">
        <v>0</v>
      </c>
      <c r="AD841" s="157">
        <v>0</v>
      </c>
      <c r="AE841" s="155">
        <v>0</v>
      </c>
      <c r="AF841" s="157">
        <v>0</v>
      </c>
      <c r="AG841" s="155">
        <v>0</v>
      </c>
      <c r="AH841" s="159"/>
    </row>
    <row r="842" spans="1:34" ht="12.6" customHeight="1" x14ac:dyDescent="0.25">
      <c r="A842" s="104">
        <v>3501</v>
      </c>
      <c r="B842" s="102">
        <v>3501061061</v>
      </c>
      <c r="C842" s="103" t="s">
        <v>546</v>
      </c>
      <c r="D842" s="104">
        <v>61</v>
      </c>
      <c r="E842" s="103" t="s">
        <v>93</v>
      </c>
      <c r="F842" s="104">
        <v>61</v>
      </c>
      <c r="G842" s="103" t="s">
        <v>93</v>
      </c>
      <c r="H842" s="179">
        <v>31</v>
      </c>
      <c r="I842" s="152"/>
      <c r="J842" s="153">
        <v>13870</v>
      </c>
      <c r="K842" s="153">
        <v>642</v>
      </c>
      <c r="L842" s="153">
        <v>0</v>
      </c>
      <c r="M842" s="153">
        <v>937.65</v>
      </c>
      <c r="N842" s="153">
        <v>15449.65</v>
      </c>
      <c r="O842" s="152"/>
      <c r="P842" s="157">
        <v>31</v>
      </c>
      <c r="Q842" s="157">
        <v>0</v>
      </c>
      <c r="R842" s="155">
        <v>449872</v>
      </c>
      <c r="S842" s="155">
        <v>0</v>
      </c>
      <c r="T842" s="155">
        <v>0</v>
      </c>
      <c r="U842" s="155">
        <v>29078</v>
      </c>
      <c r="V842" s="112">
        <v>478950</v>
      </c>
      <c r="W842" s="156"/>
      <c r="X842" s="157">
        <v>0</v>
      </c>
      <c r="Y842" s="178">
        <v>0.09</v>
      </c>
      <c r="Z842" s="178">
        <v>3.5095664291367269E-2</v>
      </c>
      <c r="AA842" s="155">
        <v>0</v>
      </c>
      <c r="AB842" s="158"/>
      <c r="AC842" s="157">
        <v>0</v>
      </c>
      <c r="AD842" s="157">
        <v>0</v>
      </c>
      <c r="AE842" s="155">
        <v>0</v>
      </c>
      <c r="AF842" s="157">
        <v>0</v>
      </c>
      <c r="AG842" s="155">
        <v>0</v>
      </c>
      <c r="AH842" s="159"/>
    </row>
    <row r="843" spans="1:34" ht="12.6" customHeight="1" x14ac:dyDescent="0.25">
      <c r="A843" s="104">
        <v>3501</v>
      </c>
      <c r="B843" s="102">
        <v>3501061111</v>
      </c>
      <c r="C843" s="103" t="s">
        <v>546</v>
      </c>
      <c r="D843" s="104">
        <v>61</v>
      </c>
      <c r="E843" s="103" t="s">
        <v>93</v>
      </c>
      <c r="F843" s="104">
        <v>111</v>
      </c>
      <c r="G843" s="103" t="s">
        <v>143</v>
      </c>
      <c r="H843" s="179">
        <v>1</v>
      </c>
      <c r="I843" s="152"/>
      <c r="J843" s="153">
        <v>11150.358491643728</v>
      </c>
      <c r="K843" s="153">
        <v>3922</v>
      </c>
      <c r="L843" s="153">
        <v>0</v>
      </c>
      <c r="M843" s="153">
        <v>937.65</v>
      </c>
      <c r="N843" s="153">
        <v>16010.008491643728</v>
      </c>
      <c r="O843" s="152"/>
      <c r="P843" s="157">
        <v>1</v>
      </c>
      <c r="Q843" s="157">
        <v>0</v>
      </c>
      <c r="R843" s="155">
        <v>15072</v>
      </c>
      <c r="S843" s="155">
        <v>0</v>
      </c>
      <c r="T843" s="155">
        <v>0</v>
      </c>
      <c r="U843" s="155">
        <v>938</v>
      </c>
      <c r="V843" s="112">
        <v>16010</v>
      </c>
      <c r="W843" s="156"/>
      <c r="X843" s="157">
        <v>0</v>
      </c>
      <c r="Y843" s="178">
        <v>0.09</v>
      </c>
      <c r="Z843" s="178">
        <v>2.6442943599205637E-2</v>
      </c>
      <c r="AA843" s="155">
        <v>0</v>
      </c>
      <c r="AB843" s="158"/>
      <c r="AC843" s="157">
        <v>0</v>
      </c>
      <c r="AD843" s="157">
        <v>0</v>
      </c>
      <c r="AE843" s="155">
        <v>0</v>
      </c>
      <c r="AF843" s="157">
        <v>0</v>
      </c>
      <c r="AG843" s="155">
        <v>0</v>
      </c>
      <c r="AH843" s="159"/>
    </row>
    <row r="844" spans="1:34" ht="12.6" customHeight="1" x14ac:dyDescent="0.25">
      <c r="A844" s="104">
        <v>3501</v>
      </c>
      <c r="B844" s="102">
        <v>3501061117</v>
      </c>
      <c r="C844" s="103" t="s">
        <v>546</v>
      </c>
      <c r="D844" s="104">
        <v>61</v>
      </c>
      <c r="E844" s="103" t="s">
        <v>93</v>
      </c>
      <c r="F844" s="104">
        <v>117</v>
      </c>
      <c r="G844" s="103" t="s">
        <v>149</v>
      </c>
      <c r="H844" s="179">
        <v>1</v>
      </c>
      <c r="I844" s="152"/>
      <c r="J844" s="153">
        <v>11146.071382604689</v>
      </c>
      <c r="K844" s="153">
        <v>4578</v>
      </c>
      <c r="L844" s="153">
        <v>0</v>
      </c>
      <c r="M844" s="153">
        <v>937.65</v>
      </c>
      <c r="N844" s="153">
        <v>16661.72138260469</v>
      </c>
      <c r="O844" s="152"/>
      <c r="P844" s="157">
        <v>1</v>
      </c>
      <c r="Q844" s="157">
        <v>0</v>
      </c>
      <c r="R844" s="155">
        <v>15724</v>
      </c>
      <c r="S844" s="155">
        <v>0</v>
      </c>
      <c r="T844" s="155">
        <v>0</v>
      </c>
      <c r="U844" s="155">
        <v>938</v>
      </c>
      <c r="V844" s="112">
        <v>16662</v>
      </c>
      <c r="W844" s="156"/>
      <c r="X844" s="157">
        <v>0</v>
      </c>
      <c r="Y844" s="178">
        <v>0.09</v>
      </c>
      <c r="Z844" s="178">
        <v>6.6074138395909324E-2</v>
      </c>
      <c r="AA844" s="155">
        <v>0</v>
      </c>
      <c r="AB844" s="158"/>
      <c r="AC844" s="157">
        <v>0</v>
      </c>
      <c r="AD844" s="157">
        <v>0</v>
      </c>
      <c r="AE844" s="155">
        <v>0</v>
      </c>
      <c r="AF844" s="157">
        <v>0</v>
      </c>
      <c r="AG844" s="155">
        <v>0</v>
      </c>
      <c r="AH844" s="159"/>
    </row>
    <row r="845" spans="1:34" ht="12.6" customHeight="1" x14ac:dyDescent="0.25">
      <c r="A845" s="104">
        <v>3501</v>
      </c>
      <c r="B845" s="102">
        <v>3501061137</v>
      </c>
      <c r="C845" s="103" t="s">
        <v>546</v>
      </c>
      <c r="D845" s="104">
        <v>61</v>
      </c>
      <c r="E845" s="103" t="s">
        <v>93</v>
      </c>
      <c r="F845" s="104">
        <v>137</v>
      </c>
      <c r="G845" s="103" t="s">
        <v>169</v>
      </c>
      <c r="H845" s="179">
        <v>148</v>
      </c>
      <c r="I845" s="152"/>
      <c r="J845" s="153">
        <v>14742</v>
      </c>
      <c r="K845" s="153">
        <v>0</v>
      </c>
      <c r="L845" s="153">
        <v>0</v>
      </c>
      <c r="M845" s="153">
        <v>937.65</v>
      </c>
      <c r="N845" s="153">
        <v>15679.65</v>
      </c>
      <c r="O845" s="152"/>
      <c r="P845" s="157">
        <v>148</v>
      </c>
      <c r="Q845" s="157">
        <v>0</v>
      </c>
      <c r="R845" s="155">
        <v>2181816</v>
      </c>
      <c r="S845" s="155">
        <v>0</v>
      </c>
      <c r="T845" s="155">
        <v>0</v>
      </c>
      <c r="U845" s="155">
        <v>138824</v>
      </c>
      <c r="V845" s="112">
        <v>2320640</v>
      </c>
      <c r="W845" s="156"/>
      <c r="X845" s="157">
        <v>0</v>
      </c>
      <c r="Y845" s="178">
        <v>0.09</v>
      </c>
      <c r="Z845" s="178">
        <v>0.1201773901141599</v>
      </c>
      <c r="AA845" s="155">
        <v>0</v>
      </c>
      <c r="AB845" s="158"/>
      <c r="AC845" s="157">
        <v>0</v>
      </c>
      <c r="AD845" s="157">
        <v>0</v>
      </c>
      <c r="AE845" s="155">
        <v>0</v>
      </c>
      <c r="AF845" s="157">
        <v>0</v>
      </c>
      <c r="AG845" s="155">
        <v>0</v>
      </c>
      <c r="AH845" s="159"/>
    </row>
    <row r="846" spans="1:34" ht="12.6" customHeight="1" x14ac:dyDescent="0.25">
      <c r="A846" s="104">
        <v>3501</v>
      </c>
      <c r="B846" s="102">
        <v>3501061161</v>
      </c>
      <c r="C846" s="103" t="s">
        <v>546</v>
      </c>
      <c r="D846" s="104">
        <v>61</v>
      </c>
      <c r="E846" s="103" t="s">
        <v>93</v>
      </c>
      <c r="F846" s="104">
        <v>161</v>
      </c>
      <c r="G846" s="103" t="s">
        <v>193</v>
      </c>
      <c r="H846" s="179">
        <v>1</v>
      </c>
      <c r="I846" s="152"/>
      <c r="J846" s="153">
        <v>10556</v>
      </c>
      <c r="K846" s="153">
        <v>4154</v>
      </c>
      <c r="L846" s="153">
        <v>0</v>
      </c>
      <c r="M846" s="153">
        <v>937.65</v>
      </c>
      <c r="N846" s="153">
        <v>15647.65</v>
      </c>
      <c r="O846" s="152"/>
      <c r="P846" s="157">
        <v>1</v>
      </c>
      <c r="Q846" s="157">
        <v>0</v>
      </c>
      <c r="R846" s="155">
        <v>14710</v>
      </c>
      <c r="S846" s="155">
        <v>0</v>
      </c>
      <c r="T846" s="155">
        <v>0</v>
      </c>
      <c r="U846" s="155">
        <v>938</v>
      </c>
      <c r="V846" s="112">
        <v>15648</v>
      </c>
      <c r="W846" s="156"/>
      <c r="X846" s="157">
        <v>0</v>
      </c>
      <c r="Y846" s="178">
        <v>0.09</v>
      </c>
      <c r="Z846" s="178">
        <v>1.0975009473130026E-2</v>
      </c>
      <c r="AA846" s="155">
        <v>0</v>
      </c>
      <c r="AB846" s="158"/>
      <c r="AC846" s="157">
        <v>0</v>
      </c>
      <c r="AD846" s="157">
        <v>0</v>
      </c>
      <c r="AE846" s="155">
        <v>0</v>
      </c>
      <c r="AF846" s="157">
        <v>0</v>
      </c>
      <c r="AG846" s="155">
        <v>0</v>
      </c>
      <c r="AH846" s="159"/>
    </row>
    <row r="847" spans="1:34" ht="12.6" customHeight="1" x14ac:dyDescent="0.25">
      <c r="A847" s="104">
        <v>3501</v>
      </c>
      <c r="B847" s="102">
        <v>3501061210</v>
      </c>
      <c r="C847" s="103" t="s">
        <v>546</v>
      </c>
      <c r="D847" s="104">
        <v>61</v>
      </c>
      <c r="E847" s="103" t="s">
        <v>93</v>
      </c>
      <c r="F847" s="104">
        <v>210</v>
      </c>
      <c r="G847" s="103" t="s">
        <v>242</v>
      </c>
      <c r="H847" s="179">
        <v>1</v>
      </c>
      <c r="I847" s="152"/>
      <c r="J847" s="153">
        <v>10556</v>
      </c>
      <c r="K847" s="153">
        <v>3375</v>
      </c>
      <c r="L847" s="153">
        <v>0</v>
      </c>
      <c r="M847" s="153">
        <v>937.65</v>
      </c>
      <c r="N847" s="153">
        <v>14868.65</v>
      </c>
      <c r="O847" s="152"/>
      <c r="P847" s="157">
        <v>1</v>
      </c>
      <c r="Q847" s="157">
        <v>0</v>
      </c>
      <c r="R847" s="155">
        <v>13931</v>
      </c>
      <c r="S847" s="155">
        <v>0</v>
      </c>
      <c r="T847" s="155">
        <v>0</v>
      </c>
      <c r="U847" s="155">
        <v>938</v>
      </c>
      <c r="V847" s="112">
        <v>14869</v>
      </c>
      <c r="W847" s="156"/>
      <c r="X847" s="157">
        <v>0</v>
      </c>
      <c r="Y847" s="178">
        <v>0.09</v>
      </c>
      <c r="Z847" s="178">
        <v>5.4840361961596779E-2</v>
      </c>
      <c r="AA847" s="155">
        <v>0</v>
      </c>
      <c r="AB847" s="158"/>
      <c r="AC847" s="157">
        <v>0</v>
      </c>
      <c r="AD847" s="157">
        <v>0</v>
      </c>
      <c r="AE847" s="155">
        <v>0</v>
      </c>
      <c r="AF847" s="157">
        <v>0</v>
      </c>
      <c r="AG847" s="155">
        <v>0</v>
      </c>
      <c r="AH847" s="159"/>
    </row>
    <row r="848" spans="1:34" ht="12.6" customHeight="1" x14ac:dyDescent="0.25">
      <c r="A848" s="104">
        <v>3501</v>
      </c>
      <c r="B848" s="102">
        <v>3501061278</v>
      </c>
      <c r="C848" s="103" t="s">
        <v>546</v>
      </c>
      <c r="D848" s="104">
        <v>61</v>
      </c>
      <c r="E848" s="103" t="s">
        <v>93</v>
      </c>
      <c r="F848" s="104">
        <v>278</v>
      </c>
      <c r="G848" s="103" t="s">
        <v>310</v>
      </c>
      <c r="H848" s="179">
        <v>3</v>
      </c>
      <c r="I848" s="152"/>
      <c r="J848" s="153">
        <v>15145</v>
      </c>
      <c r="K848" s="153">
        <v>2880</v>
      </c>
      <c r="L848" s="153">
        <v>0</v>
      </c>
      <c r="M848" s="153">
        <v>937.65</v>
      </c>
      <c r="N848" s="153">
        <v>18962.650000000001</v>
      </c>
      <c r="O848" s="152"/>
      <c r="P848" s="157">
        <v>3</v>
      </c>
      <c r="Q848" s="157">
        <v>0</v>
      </c>
      <c r="R848" s="155">
        <v>54075</v>
      </c>
      <c r="S848" s="155">
        <v>0</v>
      </c>
      <c r="T848" s="155">
        <v>0</v>
      </c>
      <c r="U848" s="155">
        <v>2814</v>
      </c>
      <c r="V848" s="112">
        <v>56889</v>
      </c>
      <c r="W848" s="156"/>
      <c r="X848" s="157">
        <v>0</v>
      </c>
      <c r="Y848" s="178">
        <v>0.09</v>
      </c>
      <c r="Z848" s="178">
        <v>5.9706218118588478E-2</v>
      </c>
      <c r="AA848" s="155">
        <v>0</v>
      </c>
      <c r="AB848" s="158"/>
      <c r="AC848" s="157">
        <v>0</v>
      </c>
      <c r="AD848" s="157">
        <v>0</v>
      </c>
      <c r="AE848" s="155">
        <v>0</v>
      </c>
      <c r="AF848" s="157">
        <v>0</v>
      </c>
      <c r="AG848" s="155">
        <v>0</v>
      </c>
      <c r="AH848" s="159"/>
    </row>
    <row r="849" spans="1:34" ht="12.6" customHeight="1" x14ac:dyDescent="0.25">
      <c r="A849" s="104">
        <v>3501</v>
      </c>
      <c r="B849" s="102">
        <v>3501061281</v>
      </c>
      <c r="C849" s="103" t="s">
        <v>546</v>
      </c>
      <c r="D849" s="104">
        <v>61</v>
      </c>
      <c r="E849" s="103" t="s">
        <v>93</v>
      </c>
      <c r="F849" s="104">
        <v>281</v>
      </c>
      <c r="G849" s="103" t="s">
        <v>313</v>
      </c>
      <c r="H849" s="179">
        <v>88</v>
      </c>
      <c r="I849" s="152"/>
      <c r="J849" s="153">
        <v>14849</v>
      </c>
      <c r="K849" s="153">
        <v>0</v>
      </c>
      <c r="L849" s="153">
        <v>0</v>
      </c>
      <c r="M849" s="153">
        <v>937.65</v>
      </c>
      <c r="N849" s="153">
        <v>15786.65</v>
      </c>
      <c r="O849" s="152"/>
      <c r="P849" s="157">
        <v>88</v>
      </c>
      <c r="Q849" s="157">
        <v>0</v>
      </c>
      <c r="R849" s="155">
        <v>1306712</v>
      </c>
      <c r="S849" s="155">
        <v>0</v>
      </c>
      <c r="T849" s="155">
        <v>0</v>
      </c>
      <c r="U849" s="155">
        <v>82544</v>
      </c>
      <c r="V849" s="112">
        <v>1389256</v>
      </c>
      <c r="W849" s="156"/>
      <c r="X849" s="157">
        <v>0</v>
      </c>
      <c r="Y849" s="178">
        <v>0.09</v>
      </c>
      <c r="Z849" s="178">
        <v>0.13196842428298433</v>
      </c>
      <c r="AA849" s="155">
        <v>0</v>
      </c>
      <c r="AB849" s="158"/>
      <c r="AC849" s="157">
        <v>0</v>
      </c>
      <c r="AD849" s="157">
        <v>0</v>
      </c>
      <c r="AE849" s="155">
        <v>0</v>
      </c>
      <c r="AF849" s="157">
        <v>0</v>
      </c>
      <c r="AG849" s="155">
        <v>0</v>
      </c>
      <c r="AH849" s="159"/>
    </row>
    <row r="850" spans="1:34" ht="12.6" customHeight="1" x14ac:dyDescent="0.25">
      <c r="A850" s="104">
        <v>3501</v>
      </c>
      <c r="B850" s="102">
        <v>3501061332</v>
      </c>
      <c r="C850" s="103" t="s">
        <v>546</v>
      </c>
      <c r="D850" s="104">
        <v>61</v>
      </c>
      <c r="E850" s="103" t="s">
        <v>93</v>
      </c>
      <c r="F850" s="104">
        <v>332</v>
      </c>
      <c r="G850" s="103" t="s">
        <v>364</v>
      </c>
      <c r="H850" s="179">
        <v>3</v>
      </c>
      <c r="I850" s="152"/>
      <c r="J850" s="153">
        <v>14235</v>
      </c>
      <c r="K850" s="153">
        <v>882</v>
      </c>
      <c r="L850" s="153">
        <v>0</v>
      </c>
      <c r="M850" s="153">
        <v>937.65</v>
      </c>
      <c r="N850" s="153">
        <v>16054.65</v>
      </c>
      <c r="O850" s="152"/>
      <c r="P850" s="157">
        <v>3</v>
      </c>
      <c r="Q850" s="157">
        <v>0</v>
      </c>
      <c r="R850" s="155">
        <v>45351</v>
      </c>
      <c r="S850" s="155">
        <v>0</v>
      </c>
      <c r="T850" s="155">
        <v>0</v>
      </c>
      <c r="U850" s="155">
        <v>2814</v>
      </c>
      <c r="V850" s="112">
        <v>48165</v>
      </c>
      <c r="W850" s="156"/>
      <c r="X850" s="157">
        <v>0</v>
      </c>
      <c r="Y850" s="178">
        <v>0.09</v>
      </c>
      <c r="Z850" s="178">
        <v>1.7074121226198394E-2</v>
      </c>
      <c r="AA850" s="155">
        <v>0</v>
      </c>
      <c r="AB850" s="158"/>
      <c r="AC850" s="157">
        <v>0</v>
      </c>
      <c r="AD850" s="157">
        <v>0</v>
      </c>
      <c r="AE850" s="155">
        <v>0</v>
      </c>
      <c r="AF850" s="157">
        <v>0</v>
      </c>
      <c r="AG850" s="155">
        <v>0</v>
      </c>
      <c r="AH850" s="159"/>
    </row>
    <row r="851" spans="1:34" ht="12.6" customHeight="1" x14ac:dyDescent="0.25">
      <c r="A851" s="104">
        <v>3501</v>
      </c>
      <c r="B851" s="102">
        <v>3501061683</v>
      </c>
      <c r="C851" s="103" t="s">
        <v>546</v>
      </c>
      <c r="D851" s="104">
        <v>61</v>
      </c>
      <c r="E851" s="103" t="s">
        <v>93</v>
      </c>
      <c r="F851" s="104">
        <v>683</v>
      </c>
      <c r="G851" s="103" t="s">
        <v>412</v>
      </c>
      <c r="H851" s="179">
        <v>1</v>
      </c>
      <c r="I851" s="152"/>
      <c r="J851" s="153">
        <v>10999.493447986555</v>
      </c>
      <c r="K851" s="153">
        <v>7844</v>
      </c>
      <c r="L851" s="153">
        <v>0</v>
      </c>
      <c r="M851" s="153">
        <v>937.65</v>
      </c>
      <c r="N851" s="153">
        <v>19781.143447986557</v>
      </c>
      <c r="O851" s="152"/>
      <c r="P851" s="157">
        <v>1</v>
      </c>
      <c r="Q851" s="157">
        <v>0</v>
      </c>
      <c r="R851" s="155">
        <v>18843</v>
      </c>
      <c r="S851" s="155">
        <v>0</v>
      </c>
      <c r="T851" s="155">
        <v>0</v>
      </c>
      <c r="U851" s="155">
        <v>938</v>
      </c>
      <c r="V851" s="112">
        <v>19781</v>
      </c>
      <c r="W851" s="156"/>
      <c r="X851" s="157">
        <v>0</v>
      </c>
      <c r="Y851" s="178">
        <v>0.09</v>
      </c>
      <c r="Z851" s="178">
        <v>2.5305735434480579E-2</v>
      </c>
      <c r="AA851" s="155">
        <v>0</v>
      </c>
      <c r="AB851" s="158"/>
      <c r="AC851" s="157">
        <v>0</v>
      </c>
      <c r="AD851" s="157">
        <v>0</v>
      </c>
      <c r="AE851" s="155">
        <v>0</v>
      </c>
      <c r="AF851" s="157">
        <v>0</v>
      </c>
      <c r="AG851" s="155">
        <v>0</v>
      </c>
      <c r="AH851" s="159"/>
    </row>
    <row r="852" spans="1:34" ht="12.6" customHeight="1" x14ac:dyDescent="0.25">
      <c r="A852" s="104">
        <v>3502</v>
      </c>
      <c r="B852" s="102">
        <v>3502281061</v>
      </c>
      <c r="C852" s="103" t="s">
        <v>547</v>
      </c>
      <c r="D852" s="104">
        <v>281</v>
      </c>
      <c r="E852" s="103" t="s">
        <v>313</v>
      </c>
      <c r="F852" s="104">
        <v>61</v>
      </c>
      <c r="G852" s="103" t="s">
        <v>93</v>
      </c>
      <c r="H852" s="179">
        <v>2</v>
      </c>
      <c r="I852" s="152"/>
      <c r="J852" s="153">
        <v>13375</v>
      </c>
      <c r="K852" s="153">
        <v>619</v>
      </c>
      <c r="L852" s="153">
        <v>0</v>
      </c>
      <c r="M852" s="153">
        <v>937.65</v>
      </c>
      <c r="N852" s="153">
        <v>14931.65</v>
      </c>
      <c r="O852" s="152"/>
      <c r="P852" s="157">
        <v>2</v>
      </c>
      <c r="Q852" s="157">
        <v>0</v>
      </c>
      <c r="R852" s="155">
        <v>27988</v>
      </c>
      <c r="S852" s="155">
        <v>0</v>
      </c>
      <c r="T852" s="155">
        <v>0</v>
      </c>
      <c r="U852" s="155">
        <v>1876</v>
      </c>
      <c r="V852" s="112">
        <v>29864</v>
      </c>
      <c r="W852" s="156"/>
      <c r="X852" s="157">
        <v>0</v>
      </c>
      <c r="Y852" s="178">
        <v>0.09</v>
      </c>
      <c r="Z852" s="178">
        <v>3.5095664291367269E-2</v>
      </c>
      <c r="AA852" s="155">
        <v>0</v>
      </c>
      <c r="AB852" s="158"/>
      <c r="AC852" s="157">
        <v>0</v>
      </c>
      <c r="AD852" s="157">
        <v>0</v>
      </c>
      <c r="AE852" s="155">
        <v>0</v>
      </c>
      <c r="AF852" s="157">
        <v>0</v>
      </c>
      <c r="AG852" s="155">
        <v>0</v>
      </c>
      <c r="AH852" s="159"/>
    </row>
    <row r="853" spans="1:34" ht="12.6" customHeight="1" x14ac:dyDescent="0.25">
      <c r="A853" s="104">
        <v>3502</v>
      </c>
      <c r="B853" s="102">
        <v>3502281281</v>
      </c>
      <c r="C853" s="103" t="s">
        <v>547</v>
      </c>
      <c r="D853" s="104">
        <v>281</v>
      </c>
      <c r="E853" s="103" t="s">
        <v>313</v>
      </c>
      <c r="F853" s="104">
        <v>281</v>
      </c>
      <c r="G853" s="103" t="s">
        <v>313</v>
      </c>
      <c r="H853" s="179">
        <v>461</v>
      </c>
      <c r="I853" s="152"/>
      <c r="J853" s="153">
        <v>13533</v>
      </c>
      <c r="K853" s="153">
        <v>0</v>
      </c>
      <c r="L853" s="153">
        <v>0</v>
      </c>
      <c r="M853" s="153">
        <v>937.65</v>
      </c>
      <c r="N853" s="153">
        <v>14470.65</v>
      </c>
      <c r="O853" s="152"/>
      <c r="P853" s="157">
        <v>461</v>
      </c>
      <c r="Q853" s="157">
        <v>0</v>
      </c>
      <c r="R853" s="155">
        <v>6238713</v>
      </c>
      <c r="S853" s="155">
        <v>0</v>
      </c>
      <c r="T853" s="155">
        <v>0</v>
      </c>
      <c r="U853" s="155">
        <v>432418</v>
      </c>
      <c r="V853" s="112">
        <v>6671131</v>
      </c>
      <c r="W853" s="156"/>
      <c r="X853" s="157">
        <v>0</v>
      </c>
      <c r="Y853" s="178">
        <v>0.09</v>
      </c>
      <c r="Z853" s="178">
        <v>0.13196842428298433</v>
      </c>
      <c r="AA853" s="155">
        <v>0</v>
      </c>
      <c r="AB853" s="158"/>
      <c r="AC853" s="157">
        <v>0</v>
      </c>
      <c r="AD853" s="157">
        <v>0</v>
      </c>
      <c r="AE853" s="155">
        <v>0</v>
      </c>
      <c r="AF853" s="157">
        <v>0</v>
      </c>
      <c r="AG853" s="155">
        <v>0</v>
      </c>
      <c r="AH853" s="159"/>
    </row>
    <row r="854" spans="1:34" ht="12.6" customHeight="1" x14ac:dyDescent="0.25">
      <c r="A854" s="104">
        <v>3503</v>
      </c>
      <c r="B854" s="102">
        <v>3503160031</v>
      </c>
      <c r="C854" s="103" t="s">
        <v>548</v>
      </c>
      <c r="D854" s="104">
        <v>160</v>
      </c>
      <c r="E854" s="103" t="s">
        <v>192</v>
      </c>
      <c r="F854" s="104">
        <v>31</v>
      </c>
      <c r="G854" s="103" t="s">
        <v>63</v>
      </c>
      <c r="H854" s="179">
        <v>5</v>
      </c>
      <c r="I854" s="152"/>
      <c r="J854" s="153">
        <v>10735</v>
      </c>
      <c r="K854" s="153">
        <v>5051</v>
      </c>
      <c r="L854" s="153">
        <v>0</v>
      </c>
      <c r="M854" s="153">
        <v>937.65</v>
      </c>
      <c r="N854" s="153">
        <v>16723.650000000001</v>
      </c>
      <c r="O854" s="152"/>
      <c r="P854" s="157">
        <v>5</v>
      </c>
      <c r="Q854" s="157">
        <v>0</v>
      </c>
      <c r="R854" s="155">
        <v>78930</v>
      </c>
      <c r="S854" s="155">
        <v>0</v>
      </c>
      <c r="T854" s="155">
        <v>0</v>
      </c>
      <c r="U854" s="155">
        <v>4690</v>
      </c>
      <c r="V854" s="112">
        <v>83620</v>
      </c>
      <c r="W854" s="156"/>
      <c r="X854" s="157">
        <v>0</v>
      </c>
      <c r="Y854" s="178">
        <v>0.09</v>
      </c>
      <c r="Z854" s="178">
        <v>2.276308224576884E-2</v>
      </c>
      <c r="AA854" s="155">
        <v>0</v>
      </c>
      <c r="AB854" s="158"/>
      <c r="AC854" s="157">
        <v>1</v>
      </c>
      <c r="AD854" s="157">
        <v>0</v>
      </c>
      <c r="AE854" s="155">
        <v>0</v>
      </c>
      <c r="AF854" s="157">
        <v>0</v>
      </c>
      <c r="AG854" s="155">
        <v>0</v>
      </c>
      <c r="AH854" s="159"/>
    </row>
    <row r="855" spans="1:34" ht="12.6" customHeight="1" x14ac:dyDescent="0.25">
      <c r="A855" s="104">
        <v>3503</v>
      </c>
      <c r="B855" s="102">
        <v>3503160044</v>
      </c>
      <c r="C855" s="103" t="s">
        <v>548</v>
      </c>
      <c r="D855" s="104">
        <v>160</v>
      </c>
      <c r="E855" s="103" t="s">
        <v>192</v>
      </c>
      <c r="F855" s="104">
        <v>44</v>
      </c>
      <c r="G855" s="103" t="s">
        <v>76</v>
      </c>
      <c r="H855" s="179">
        <v>2</v>
      </c>
      <c r="I855" s="152"/>
      <c r="J855" s="153">
        <v>9100</v>
      </c>
      <c r="K855" s="153">
        <v>0</v>
      </c>
      <c r="L855" s="153">
        <v>0</v>
      </c>
      <c r="M855" s="153">
        <v>937.65</v>
      </c>
      <c r="N855" s="153">
        <v>10037.65</v>
      </c>
      <c r="O855" s="152"/>
      <c r="P855" s="157">
        <v>2</v>
      </c>
      <c r="Q855" s="157">
        <v>0</v>
      </c>
      <c r="R855" s="155">
        <v>18200</v>
      </c>
      <c r="S855" s="155">
        <v>0</v>
      </c>
      <c r="T855" s="155">
        <v>0</v>
      </c>
      <c r="U855" s="155">
        <v>1876</v>
      </c>
      <c r="V855" s="112">
        <v>20076</v>
      </c>
      <c r="W855" s="156"/>
      <c r="X855" s="157">
        <v>0</v>
      </c>
      <c r="Y855" s="178">
        <v>0.09</v>
      </c>
      <c r="Z855" s="178">
        <v>6.5788845188208198E-2</v>
      </c>
      <c r="AA855" s="155">
        <v>0</v>
      </c>
      <c r="AB855" s="158"/>
      <c r="AC855" s="157">
        <v>1</v>
      </c>
      <c r="AD855" s="157">
        <v>0</v>
      </c>
      <c r="AE855" s="155">
        <v>0</v>
      </c>
      <c r="AF855" s="157">
        <v>0</v>
      </c>
      <c r="AG855" s="155">
        <v>0</v>
      </c>
      <c r="AH855" s="159"/>
    </row>
    <row r="856" spans="1:34" ht="12.6" customHeight="1" x14ac:dyDescent="0.25">
      <c r="A856" s="104">
        <v>3503</v>
      </c>
      <c r="B856" s="102">
        <v>3503160048</v>
      </c>
      <c r="C856" s="103" t="s">
        <v>548</v>
      </c>
      <c r="D856" s="104">
        <v>160</v>
      </c>
      <c r="E856" s="103" t="s">
        <v>192</v>
      </c>
      <c r="F856" s="104">
        <v>48</v>
      </c>
      <c r="G856" s="103" t="s">
        <v>80</v>
      </c>
      <c r="H856" s="179">
        <v>4</v>
      </c>
      <c r="I856" s="152"/>
      <c r="J856" s="153">
        <v>9123</v>
      </c>
      <c r="K856" s="153">
        <v>7334</v>
      </c>
      <c r="L856" s="153">
        <v>0</v>
      </c>
      <c r="M856" s="153">
        <v>937.65</v>
      </c>
      <c r="N856" s="153">
        <v>17394.650000000001</v>
      </c>
      <c r="O856" s="152"/>
      <c r="P856" s="157">
        <v>4</v>
      </c>
      <c r="Q856" s="157">
        <v>0</v>
      </c>
      <c r="R856" s="155">
        <v>65828</v>
      </c>
      <c r="S856" s="155">
        <v>0</v>
      </c>
      <c r="T856" s="155">
        <v>0</v>
      </c>
      <c r="U856" s="155">
        <v>3752</v>
      </c>
      <c r="V856" s="112">
        <v>69580</v>
      </c>
      <c r="W856" s="156"/>
      <c r="X856" s="157">
        <v>0</v>
      </c>
      <c r="Y856" s="178">
        <v>0.09</v>
      </c>
      <c r="Z856" s="178">
        <v>1.88496864605146E-3</v>
      </c>
      <c r="AA856" s="155">
        <v>0</v>
      </c>
      <c r="AB856" s="158"/>
      <c r="AC856" s="157">
        <v>0</v>
      </c>
      <c r="AD856" s="157">
        <v>0</v>
      </c>
      <c r="AE856" s="155">
        <v>0</v>
      </c>
      <c r="AF856" s="157">
        <v>0</v>
      </c>
      <c r="AG856" s="155">
        <v>0</v>
      </c>
      <c r="AH856" s="159"/>
    </row>
    <row r="857" spans="1:34" ht="12.6" customHeight="1" x14ac:dyDescent="0.25">
      <c r="A857" s="104">
        <v>3503</v>
      </c>
      <c r="B857" s="102">
        <v>3503160056</v>
      </c>
      <c r="C857" s="103" t="s">
        <v>548</v>
      </c>
      <c r="D857" s="104">
        <v>160</v>
      </c>
      <c r="E857" s="103" t="s">
        <v>192</v>
      </c>
      <c r="F857" s="104">
        <v>56</v>
      </c>
      <c r="G857" s="103" t="s">
        <v>88</v>
      </c>
      <c r="H857" s="179">
        <v>2</v>
      </c>
      <c r="I857" s="152"/>
      <c r="J857" s="153">
        <v>10103</v>
      </c>
      <c r="K857" s="153">
        <v>3416</v>
      </c>
      <c r="L857" s="153">
        <v>0</v>
      </c>
      <c r="M857" s="153">
        <v>937.65</v>
      </c>
      <c r="N857" s="153">
        <v>14456.65</v>
      </c>
      <c r="O857" s="152"/>
      <c r="P857" s="157">
        <v>2</v>
      </c>
      <c r="Q857" s="157">
        <v>0</v>
      </c>
      <c r="R857" s="155">
        <v>27038</v>
      </c>
      <c r="S857" s="155">
        <v>0</v>
      </c>
      <c r="T857" s="155">
        <v>0</v>
      </c>
      <c r="U857" s="155">
        <v>1876</v>
      </c>
      <c r="V857" s="112">
        <v>28914</v>
      </c>
      <c r="W857" s="156"/>
      <c r="X857" s="157">
        <v>0</v>
      </c>
      <c r="Y857" s="178">
        <v>0.09</v>
      </c>
      <c r="Z857" s="178">
        <v>1.9310208478394927E-2</v>
      </c>
      <c r="AA857" s="155">
        <v>0</v>
      </c>
      <c r="AB857" s="158"/>
      <c r="AC857" s="157">
        <v>0</v>
      </c>
      <c r="AD857" s="157">
        <v>0</v>
      </c>
      <c r="AE857" s="155">
        <v>0</v>
      </c>
      <c r="AF857" s="157">
        <v>0</v>
      </c>
      <c r="AG857" s="155">
        <v>0</v>
      </c>
      <c r="AH857" s="159"/>
    </row>
    <row r="858" spans="1:34" ht="12.6" customHeight="1" x14ac:dyDescent="0.25">
      <c r="A858" s="104">
        <v>3503</v>
      </c>
      <c r="B858" s="102">
        <v>3503160079</v>
      </c>
      <c r="C858" s="103" t="s">
        <v>548</v>
      </c>
      <c r="D858" s="104">
        <v>160</v>
      </c>
      <c r="E858" s="103" t="s">
        <v>192</v>
      </c>
      <c r="F858" s="104">
        <v>79</v>
      </c>
      <c r="G858" s="103" t="s">
        <v>111</v>
      </c>
      <c r="H858" s="179">
        <v>47</v>
      </c>
      <c r="I858" s="152"/>
      <c r="J858" s="153">
        <v>10289</v>
      </c>
      <c r="K858" s="153">
        <v>193</v>
      </c>
      <c r="L858" s="153">
        <v>0</v>
      </c>
      <c r="M858" s="153">
        <v>937.65</v>
      </c>
      <c r="N858" s="153">
        <v>11419.65</v>
      </c>
      <c r="O858" s="152"/>
      <c r="P858" s="157">
        <v>47</v>
      </c>
      <c r="Q858" s="157">
        <v>0</v>
      </c>
      <c r="R858" s="155">
        <v>492654</v>
      </c>
      <c r="S858" s="155">
        <v>0</v>
      </c>
      <c r="T858" s="155">
        <v>0</v>
      </c>
      <c r="U858" s="155">
        <v>44086</v>
      </c>
      <c r="V858" s="112">
        <v>536740</v>
      </c>
      <c r="W858" s="156"/>
      <c r="X858" s="157">
        <v>0</v>
      </c>
      <c r="Y858" s="178">
        <v>0.09</v>
      </c>
      <c r="Z858" s="178">
        <v>6.0226233374528294E-2</v>
      </c>
      <c r="AA858" s="155">
        <v>0</v>
      </c>
      <c r="AB858" s="158"/>
      <c r="AC858" s="157">
        <v>1</v>
      </c>
      <c r="AD858" s="157">
        <v>0</v>
      </c>
      <c r="AE858" s="155">
        <v>0</v>
      </c>
      <c r="AF858" s="157">
        <v>0</v>
      </c>
      <c r="AG858" s="155">
        <v>0</v>
      </c>
      <c r="AH858" s="159"/>
    </row>
    <row r="859" spans="1:34" ht="12.6" customHeight="1" x14ac:dyDescent="0.25">
      <c r="A859" s="104">
        <v>3503</v>
      </c>
      <c r="B859" s="102">
        <v>3503160149</v>
      </c>
      <c r="C859" s="103" t="s">
        <v>548</v>
      </c>
      <c r="D859" s="104">
        <v>160</v>
      </c>
      <c r="E859" s="103" t="s">
        <v>192</v>
      </c>
      <c r="F859" s="104">
        <v>149</v>
      </c>
      <c r="G859" s="103" t="s">
        <v>181</v>
      </c>
      <c r="H859" s="179">
        <v>2</v>
      </c>
      <c r="I859" s="152"/>
      <c r="J859" s="153">
        <v>13689</v>
      </c>
      <c r="K859" s="153">
        <v>0</v>
      </c>
      <c r="L859" s="153">
        <v>0</v>
      </c>
      <c r="M859" s="153">
        <v>937.65</v>
      </c>
      <c r="N859" s="153">
        <v>14626.65</v>
      </c>
      <c r="O859" s="152"/>
      <c r="P859" s="157">
        <v>2</v>
      </c>
      <c r="Q859" s="157">
        <v>0</v>
      </c>
      <c r="R859" s="155">
        <v>27378</v>
      </c>
      <c r="S859" s="155">
        <v>0</v>
      </c>
      <c r="T859" s="155">
        <v>0</v>
      </c>
      <c r="U859" s="155">
        <v>1876</v>
      </c>
      <c r="V859" s="112">
        <v>29254</v>
      </c>
      <c r="W859" s="156"/>
      <c r="X859" s="157">
        <v>0</v>
      </c>
      <c r="Y859" s="178">
        <v>0.09</v>
      </c>
      <c r="Z859" s="178">
        <v>0.11713940008623763</v>
      </c>
      <c r="AA859" s="155">
        <v>0</v>
      </c>
      <c r="AB859" s="158"/>
      <c r="AC859" s="157">
        <v>1</v>
      </c>
      <c r="AD859" s="157">
        <v>0</v>
      </c>
      <c r="AE859" s="155">
        <v>0</v>
      </c>
      <c r="AF859" s="157">
        <v>0</v>
      </c>
      <c r="AG859" s="155">
        <v>0</v>
      </c>
      <c r="AH859" s="159"/>
    </row>
    <row r="860" spans="1:34" ht="12.6" customHeight="1" x14ac:dyDescent="0.25">
      <c r="A860" s="104">
        <v>3503</v>
      </c>
      <c r="B860" s="102">
        <v>3503160160</v>
      </c>
      <c r="C860" s="103" t="s">
        <v>548</v>
      </c>
      <c r="D860" s="104">
        <v>160</v>
      </c>
      <c r="E860" s="103" t="s">
        <v>192</v>
      </c>
      <c r="F860" s="104">
        <v>160</v>
      </c>
      <c r="G860" s="103" t="s">
        <v>192</v>
      </c>
      <c r="H860" s="179">
        <v>864</v>
      </c>
      <c r="I860" s="152"/>
      <c r="J860" s="153">
        <v>11885</v>
      </c>
      <c r="K860" s="153">
        <v>40</v>
      </c>
      <c r="L860" s="153">
        <v>0</v>
      </c>
      <c r="M860" s="153">
        <v>937.65</v>
      </c>
      <c r="N860" s="153">
        <v>12862.65</v>
      </c>
      <c r="O860" s="152"/>
      <c r="P860" s="157">
        <v>864</v>
      </c>
      <c r="Q860" s="157">
        <v>0</v>
      </c>
      <c r="R860" s="155">
        <v>10303200</v>
      </c>
      <c r="S860" s="155">
        <v>0</v>
      </c>
      <c r="T860" s="155">
        <v>0</v>
      </c>
      <c r="U860" s="155">
        <v>810432</v>
      </c>
      <c r="V860" s="112">
        <v>11113632</v>
      </c>
      <c r="W860" s="156"/>
      <c r="X860" s="157">
        <v>0</v>
      </c>
      <c r="Y860" s="178">
        <v>0.09</v>
      </c>
      <c r="Z860" s="178">
        <v>0.11305562560291077</v>
      </c>
      <c r="AA860" s="155">
        <v>0</v>
      </c>
      <c r="AB860" s="158"/>
      <c r="AC860" s="157">
        <v>26</v>
      </c>
      <c r="AD860" s="157">
        <v>0</v>
      </c>
      <c r="AE860" s="155">
        <v>0</v>
      </c>
      <c r="AF860" s="157">
        <v>0</v>
      </c>
      <c r="AG860" s="155">
        <v>0</v>
      </c>
      <c r="AH860" s="159"/>
    </row>
    <row r="861" spans="1:34" ht="12.6" customHeight="1" x14ac:dyDescent="0.25">
      <c r="A861" s="104">
        <v>3503</v>
      </c>
      <c r="B861" s="102">
        <v>3503160301</v>
      </c>
      <c r="C861" s="103" t="s">
        <v>548</v>
      </c>
      <c r="D861" s="104">
        <v>160</v>
      </c>
      <c r="E861" s="103" t="s">
        <v>192</v>
      </c>
      <c r="F861" s="104">
        <v>301</v>
      </c>
      <c r="G861" s="103" t="s">
        <v>333</v>
      </c>
      <c r="H861" s="179">
        <v>3</v>
      </c>
      <c r="I861" s="152"/>
      <c r="J861" s="153">
        <v>14028</v>
      </c>
      <c r="K861" s="153">
        <v>5733</v>
      </c>
      <c r="L861" s="153">
        <v>0</v>
      </c>
      <c r="M861" s="153">
        <v>937.65</v>
      </c>
      <c r="N861" s="153">
        <v>20698.650000000001</v>
      </c>
      <c r="O861" s="152"/>
      <c r="P861" s="157">
        <v>3</v>
      </c>
      <c r="Q861" s="157">
        <v>0</v>
      </c>
      <c r="R861" s="155">
        <v>59283</v>
      </c>
      <c r="S861" s="155">
        <v>0</v>
      </c>
      <c r="T861" s="155">
        <v>0</v>
      </c>
      <c r="U861" s="155">
        <v>2814</v>
      </c>
      <c r="V861" s="112">
        <v>62097</v>
      </c>
      <c r="W861" s="156"/>
      <c r="X861" s="157">
        <v>0</v>
      </c>
      <c r="Y861" s="178">
        <v>0.09</v>
      </c>
      <c r="Z861" s="178">
        <v>4.3835413764325801E-2</v>
      </c>
      <c r="AA861" s="155">
        <v>0</v>
      </c>
      <c r="AB861" s="158"/>
      <c r="AC861" s="157">
        <v>0</v>
      </c>
      <c r="AD861" s="157">
        <v>0</v>
      </c>
      <c r="AE861" s="155">
        <v>0</v>
      </c>
      <c r="AF861" s="157">
        <v>0</v>
      </c>
      <c r="AG861" s="155">
        <v>0</v>
      </c>
      <c r="AH861" s="159"/>
    </row>
    <row r="862" spans="1:34" ht="12.6" customHeight="1" x14ac:dyDescent="0.25">
      <c r="A862" s="104">
        <v>3503</v>
      </c>
      <c r="B862" s="102">
        <v>3503160673</v>
      </c>
      <c r="C862" s="103" t="s">
        <v>548</v>
      </c>
      <c r="D862" s="104">
        <v>160</v>
      </c>
      <c r="E862" s="103" t="s">
        <v>192</v>
      </c>
      <c r="F862" s="104">
        <v>673</v>
      </c>
      <c r="G862" s="103" t="s">
        <v>408</v>
      </c>
      <c r="H862" s="179">
        <v>1</v>
      </c>
      <c r="I862" s="152"/>
      <c r="J862" s="153">
        <v>11399</v>
      </c>
      <c r="K862" s="153">
        <v>6027</v>
      </c>
      <c r="L862" s="153">
        <v>0</v>
      </c>
      <c r="M862" s="153">
        <v>937.65</v>
      </c>
      <c r="N862" s="153">
        <v>18363.650000000001</v>
      </c>
      <c r="O862" s="152"/>
      <c r="P862" s="157">
        <v>1</v>
      </c>
      <c r="Q862" s="157">
        <v>0</v>
      </c>
      <c r="R862" s="155">
        <v>17426</v>
      </c>
      <c r="S862" s="155">
        <v>0</v>
      </c>
      <c r="T862" s="155">
        <v>0</v>
      </c>
      <c r="U862" s="155">
        <v>938</v>
      </c>
      <c r="V862" s="112">
        <v>18364</v>
      </c>
      <c r="W862" s="156"/>
      <c r="X862" s="157">
        <v>0</v>
      </c>
      <c r="Y862" s="178">
        <v>0.09</v>
      </c>
      <c r="Z862" s="178">
        <v>1.7714960398958771E-2</v>
      </c>
      <c r="AA862" s="155">
        <v>0</v>
      </c>
      <c r="AB862" s="158"/>
      <c r="AC862" s="157">
        <v>0</v>
      </c>
      <c r="AD862" s="157">
        <v>0</v>
      </c>
      <c r="AE862" s="155">
        <v>0</v>
      </c>
      <c r="AF862" s="157">
        <v>0</v>
      </c>
      <c r="AG862" s="155">
        <v>0</v>
      </c>
      <c r="AH862" s="159"/>
    </row>
    <row r="863" spans="1:34" ht="12.6" customHeight="1" x14ac:dyDescent="0.25">
      <c r="A863" s="104">
        <v>3503</v>
      </c>
      <c r="B863" s="102">
        <v>3503160735</v>
      </c>
      <c r="C863" s="103" t="s">
        <v>548</v>
      </c>
      <c r="D863" s="104">
        <v>160</v>
      </c>
      <c r="E863" s="103" t="s">
        <v>192</v>
      </c>
      <c r="F863" s="104">
        <v>735</v>
      </c>
      <c r="G863" s="103" t="s">
        <v>427</v>
      </c>
      <c r="H863" s="179">
        <v>2</v>
      </c>
      <c r="I863" s="152"/>
      <c r="J863" s="153">
        <v>13713</v>
      </c>
      <c r="K863" s="153">
        <v>5351</v>
      </c>
      <c r="L863" s="153">
        <v>0</v>
      </c>
      <c r="M863" s="153">
        <v>937.65</v>
      </c>
      <c r="N863" s="153">
        <v>20001.650000000001</v>
      </c>
      <c r="O863" s="152"/>
      <c r="P863" s="157">
        <v>2</v>
      </c>
      <c r="Q863" s="157">
        <v>0</v>
      </c>
      <c r="R863" s="155">
        <v>38128</v>
      </c>
      <c r="S863" s="155">
        <v>0</v>
      </c>
      <c r="T863" s="155">
        <v>0</v>
      </c>
      <c r="U863" s="155">
        <v>1876</v>
      </c>
      <c r="V863" s="112">
        <v>40004</v>
      </c>
      <c r="W863" s="156"/>
      <c r="X863" s="157">
        <v>0</v>
      </c>
      <c r="Y863" s="178">
        <v>0.09</v>
      </c>
      <c r="Z863" s="178">
        <v>1.6672205894791514E-2</v>
      </c>
      <c r="AA863" s="155">
        <v>0</v>
      </c>
      <c r="AB863" s="158"/>
      <c r="AC863" s="157">
        <v>0</v>
      </c>
      <c r="AD863" s="157">
        <v>0</v>
      </c>
      <c r="AE863" s="155">
        <v>0</v>
      </c>
      <c r="AF863" s="157">
        <v>0</v>
      </c>
      <c r="AG863" s="155">
        <v>0</v>
      </c>
      <c r="AH863" s="159"/>
    </row>
    <row r="864" spans="1:34" ht="12.6" customHeight="1" x14ac:dyDescent="0.25">
      <c r="A864" s="104">
        <v>3504</v>
      </c>
      <c r="B864" s="102">
        <v>3504035035</v>
      </c>
      <c r="C864" s="103" t="s">
        <v>549</v>
      </c>
      <c r="D864" s="104">
        <v>35</v>
      </c>
      <c r="E864" s="103" t="s">
        <v>67</v>
      </c>
      <c r="F864" s="104">
        <v>35</v>
      </c>
      <c r="G864" s="103" t="s">
        <v>67</v>
      </c>
      <c r="H864" s="179">
        <v>188</v>
      </c>
      <c r="I864" s="152"/>
      <c r="J864" s="153">
        <v>14861</v>
      </c>
      <c r="K864" s="153">
        <v>5092</v>
      </c>
      <c r="L864" s="153">
        <v>765</v>
      </c>
      <c r="M864" s="153">
        <v>937.65</v>
      </c>
      <c r="N864" s="153">
        <v>21655.65</v>
      </c>
      <c r="O864" s="152"/>
      <c r="P864" s="157">
        <v>188</v>
      </c>
      <c r="Q864" s="157">
        <v>0</v>
      </c>
      <c r="R864" s="155">
        <v>3751164</v>
      </c>
      <c r="S864" s="155">
        <v>0</v>
      </c>
      <c r="T864" s="155">
        <v>0</v>
      </c>
      <c r="U864" s="155">
        <v>176344</v>
      </c>
      <c r="V864" s="112">
        <v>3927508</v>
      </c>
      <c r="W864" s="156"/>
      <c r="X864" s="157">
        <v>0</v>
      </c>
      <c r="Y864" s="178">
        <v>0.09</v>
      </c>
      <c r="Z864" s="178">
        <v>0.15535199624359353</v>
      </c>
      <c r="AA864" s="155">
        <v>0</v>
      </c>
      <c r="AB864" s="158"/>
      <c r="AC864" s="157">
        <v>0</v>
      </c>
      <c r="AD864" s="157">
        <v>0</v>
      </c>
      <c r="AE864" s="155">
        <v>0</v>
      </c>
      <c r="AF864" s="157">
        <v>0</v>
      </c>
      <c r="AG864" s="155">
        <v>0</v>
      </c>
      <c r="AH864" s="159"/>
    </row>
    <row r="865" spans="1:34" ht="12.6" customHeight="1" x14ac:dyDescent="0.25">
      <c r="A865" s="104">
        <v>3504</v>
      </c>
      <c r="B865" s="102">
        <v>3504035044</v>
      </c>
      <c r="C865" s="103" t="s">
        <v>549</v>
      </c>
      <c r="D865" s="104">
        <v>35</v>
      </c>
      <c r="E865" s="103" t="s">
        <v>67</v>
      </c>
      <c r="F865" s="104">
        <v>44</v>
      </c>
      <c r="G865" s="103" t="s">
        <v>76</v>
      </c>
      <c r="H865" s="179">
        <v>2</v>
      </c>
      <c r="I865" s="152"/>
      <c r="J865" s="153">
        <v>16181</v>
      </c>
      <c r="K865" s="153">
        <v>0</v>
      </c>
      <c r="L865" s="153">
        <v>0</v>
      </c>
      <c r="M865" s="153">
        <v>937.65</v>
      </c>
      <c r="N865" s="153">
        <v>17118.650000000001</v>
      </c>
      <c r="O865" s="152"/>
      <c r="P865" s="157">
        <v>2</v>
      </c>
      <c r="Q865" s="157">
        <v>0</v>
      </c>
      <c r="R865" s="155">
        <v>32362</v>
      </c>
      <c r="S865" s="155">
        <v>0</v>
      </c>
      <c r="T865" s="155">
        <v>0</v>
      </c>
      <c r="U865" s="155">
        <v>1876</v>
      </c>
      <c r="V865" s="112">
        <v>34238</v>
      </c>
      <c r="W865" s="156"/>
      <c r="X865" s="157">
        <v>0</v>
      </c>
      <c r="Y865" s="178">
        <v>0.09</v>
      </c>
      <c r="Z865" s="178">
        <v>6.5788845188208198E-2</v>
      </c>
      <c r="AA865" s="155">
        <v>0</v>
      </c>
      <c r="AB865" s="158"/>
      <c r="AC865" s="157">
        <v>0</v>
      </c>
      <c r="AD865" s="157">
        <v>0</v>
      </c>
      <c r="AE865" s="155">
        <v>0</v>
      </c>
      <c r="AF865" s="157">
        <v>0</v>
      </c>
      <c r="AG865" s="155">
        <v>0</v>
      </c>
      <c r="AH865" s="159"/>
    </row>
    <row r="866" spans="1:34" ht="12.6" customHeight="1" x14ac:dyDescent="0.25">
      <c r="A866" s="104">
        <v>3504</v>
      </c>
      <c r="B866" s="102">
        <v>3504035088</v>
      </c>
      <c r="C866" s="103" t="s">
        <v>549</v>
      </c>
      <c r="D866" s="104">
        <v>35</v>
      </c>
      <c r="E866" s="103" t="s">
        <v>67</v>
      </c>
      <c r="F866" s="104">
        <v>88</v>
      </c>
      <c r="G866" s="103" t="s">
        <v>120</v>
      </c>
      <c r="H866" s="179">
        <v>1</v>
      </c>
      <c r="I866" s="152"/>
      <c r="J866" s="153">
        <v>16181</v>
      </c>
      <c r="K866" s="153">
        <v>4743</v>
      </c>
      <c r="L866" s="153">
        <v>0</v>
      </c>
      <c r="M866" s="153">
        <v>937.65</v>
      </c>
      <c r="N866" s="153">
        <v>21861.65</v>
      </c>
      <c r="O866" s="152"/>
      <c r="P866" s="157">
        <v>1</v>
      </c>
      <c r="Q866" s="157">
        <v>0</v>
      </c>
      <c r="R866" s="155">
        <v>20924</v>
      </c>
      <c r="S866" s="155">
        <v>0</v>
      </c>
      <c r="T866" s="155">
        <v>0</v>
      </c>
      <c r="U866" s="155">
        <v>938</v>
      </c>
      <c r="V866" s="112">
        <v>21862</v>
      </c>
      <c r="W866" s="156"/>
      <c r="X866" s="157">
        <v>0</v>
      </c>
      <c r="Y866" s="178">
        <v>0.09</v>
      </c>
      <c r="Z866" s="178">
        <v>7.5059296729763445E-3</v>
      </c>
      <c r="AA866" s="155">
        <v>0</v>
      </c>
      <c r="AB866" s="158"/>
      <c r="AC866" s="157">
        <v>0</v>
      </c>
      <c r="AD866" s="157">
        <v>0</v>
      </c>
      <c r="AE866" s="155">
        <v>0</v>
      </c>
      <c r="AF866" s="157">
        <v>0</v>
      </c>
      <c r="AG866" s="155">
        <v>0</v>
      </c>
      <c r="AH866" s="159"/>
    </row>
    <row r="867" spans="1:34" ht="12.6" customHeight="1" x14ac:dyDescent="0.25">
      <c r="A867" s="104">
        <v>3504</v>
      </c>
      <c r="B867" s="102">
        <v>3504035189</v>
      </c>
      <c r="C867" s="103" t="s">
        <v>549</v>
      </c>
      <c r="D867" s="104">
        <v>35</v>
      </c>
      <c r="E867" s="103" t="s">
        <v>67</v>
      </c>
      <c r="F867" s="104">
        <v>189</v>
      </c>
      <c r="G867" s="103" t="s">
        <v>221</v>
      </c>
      <c r="H867" s="179">
        <v>1</v>
      </c>
      <c r="I867" s="152"/>
      <c r="J867" s="153">
        <v>13721</v>
      </c>
      <c r="K867" s="153">
        <v>5089</v>
      </c>
      <c r="L867" s="153">
        <v>0</v>
      </c>
      <c r="M867" s="153">
        <v>937.65</v>
      </c>
      <c r="N867" s="153">
        <v>19747.650000000001</v>
      </c>
      <c r="O867" s="152"/>
      <c r="P867" s="157">
        <v>1</v>
      </c>
      <c r="Q867" s="157">
        <v>0</v>
      </c>
      <c r="R867" s="155">
        <v>18810</v>
      </c>
      <c r="S867" s="155">
        <v>0</v>
      </c>
      <c r="T867" s="155">
        <v>0</v>
      </c>
      <c r="U867" s="155">
        <v>938</v>
      </c>
      <c r="V867" s="112">
        <v>19748</v>
      </c>
      <c r="W867" s="156"/>
      <c r="X867" s="157">
        <v>0</v>
      </c>
      <c r="Y867" s="178">
        <v>0.09</v>
      </c>
      <c r="Z867" s="178">
        <v>1.1311118370931686E-3</v>
      </c>
      <c r="AA867" s="155">
        <v>0</v>
      </c>
      <c r="AB867" s="158"/>
      <c r="AC867" s="157">
        <v>0</v>
      </c>
      <c r="AD867" s="157">
        <v>0</v>
      </c>
      <c r="AE867" s="155">
        <v>0</v>
      </c>
      <c r="AF867" s="157">
        <v>0</v>
      </c>
      <c r="AG867" s="155">
        <v>0</v>
      </c>
      <c r="AH867" s="159"/>
    </row>
    <row r="868" spans="1:34" ht="12.6" customHeight="1" x14ac:dyDescent="0.25">
      <c r="A868" s="104">
        <v>3504</v>
      </c>
      <c r="B868" s="102">
        <v>3504035308</v>
      </c>
      <c r="C868" s="103" t="s">
        <v>549</v>
      </c>
      <c r="D868" s="104">
        <v>35</v>
      </c>
      <c r="E868" s="103" t="s">
        <v>67</v>
      </c>
      <c r="F868" s="104">
        <v>308</v>
      </c>
      <c r="G868" s="103" t="s">
        <v>340</v>
      </c>
      <c r="H868" s="179">
        <v>1</v>
      </c>
      <c r="I868" s="152"/>
      <c r="J868" s="153">
        <v>16181</v>
      </c>
      <c r="K868" s="153">
        <v>8072</v>
      </c>
      <c r="L868" s="153">
        <v>0</v>
      </c>
      <c r="M868" s="153">
        <v>937.65</v>
      </c>
      <c r="N868" s="153">
        <v>25190.65</v>
      </c>
      <c r="O868" s="152"/>
      <c r="P868" s="157">
        <v>1</v>
      </c>
      <c r="Q868" s="157">
        <v>0</v>
      </c>
      <c r="R868" s="155">
        <v>24253</v>
      </c>
      <c r="S868" s="155">
        <v>0</v>
      </c>
      <c r="T868" s="155">
        <v>0</v>
      </c>
      <c r="U868" s="155">
        <v>938</v>
      </c>
      <c r="V868" s="112">
        <v>25191</v>
      </c>
      <c r="W868" s="156"/>
      <c r="X868" s="157">
        <v>0</v>
      </c>
      <c r="Y868" s="178">
        <v>0.09</v>
      </c>
      <c r="Z868" s="178">
        <v>2.6285383140546735E-3</v>
      </c>
      <c r="AA868" s="155">
        <v>0</v>
      </c>
      <c r="AB868" s="158"/>
      <c r="AC868" s="157">
        <v>0</v>
      </c>
      <c r="AD868" s="157">
        <v>0</v>
      </c>
      <c r="AE868" s="155">
        <v>0</v>
      </c>
      <c r="AF868" s="157">
        <v>0</v>
      </c>
      <c r="AG868" s="155">
        <v>0</v>
      </c>
      <c r="AH868" s="159"/>
    </row>
    <row r="869" spans="1:34" ht="12.6" customHeight="1" x14ac:dyDescent="0.25">
      <c r="A869" s="104">
        <v>3506</v>
      </c>
      <c r="B869" s="102">
        <v>3506262030</v>
      </c>
      <c r="C869" s="103" t="s">
        <v>550</v>
      </c>
      <c r="D869" s="104">
        <v>262</v>
      </c>
      <c r="E869" s="103" t="s">
        <v>294</v>
      </c>
      <c r="F869" s="104">
        <v>30</v>
      </c>
      <c r="G869" s="103" t="s">
        <v>62</v>
      </c>
      <c r="H869" s="179">
        <v>2</v>
      </c>
      <c r="I869" s="152"/>
      <c r="J869" s="153">
        <v>11091.610376181779</v>
      </c>
      <c r="K869" s="153">
        <v>2953</v>
      </c>
      <c r="L869" s="153">
        <v>0</v>
      </c>
      <c r="M869" s="153">
        <v>937.65</v>
      </c>
      <c r="N869" s="153">
        <v>14982.260376181779</v>
      </c>
      <c r="O869" s="152"/>
      <c r="P869" s="157">
        <v>2</v>
      </c>
      <c r="Q869" s="157">
        <v>0</v>
      </c>
      <c r="R869" s="155">
        <v>28090</v>
      </c>
      <c r="S869" s="155">
        <v>0</v>
      </c>
      <c r="T869" s="155">
        <v>0</v>
      </c>
      <c r="U869" s="155">
        <v>1876</v>
      </c>
      <c r="V869" s="112">
        <v>29966</v>
      </c>
      <c r="W869" s="156"/>
      <c r="X869" s="157">
        <v>0</v>
      </c>
      <c r="Y869" s="178">
        <v>0.09</v>
      </c>
      <c r="Z869" s="178">
        <v>2.6479090673251354E-3</v>
      </c>
      <c r="AA869" s="155">
        <v>0</v>
      </c>
      <c r="AB869" s="158"/>
      <c r="AC869" s="157">
        <v>2</v>
      </c>
      <c r="AD869" s="157">
        <v>0</v>
      </c>
      <c r="AE869" s="155">
        <v>0</v>
      </c>
      <c r="AF869" s="157">
        <v>0</v>
      </c>
      <c r="AG869" s="155">
        <v>0</v>
      </c>
      <c r="AH869" s="159"/>
    </row>
    <row r="870" spans="1:34" ht="12.6" customHeight="1" x14ac:dyDescent="0.25">
      <c r="A870" s="104">
        <v>3506</v>
      </c>
      <c r="B870" s="102">
        <v>3506262049</v>
      </c>
      <c r="C870" s="103" t="s">
        <v>550</v>
      </c>
      <c r="D870" s="104">
        <v>262</v>
      </c>
      <c r="E870" s="103" t="s">
        <v>294</v>
      </c>
      <c r="F870" s="104">
        <v>49</v>
      </c>
      <c r="G870" s="103" t="s">
        <v>81</v>
      </c>
      <c r="H870" s="179">
        <v>2</v>
      </c>
      <c r="I870" s="152"/>
      <c r="J870" s="153">
        <v>15450</v>
      </c>
      <c r="K870" s="153">
        <v>18409</v>
      </c>
      <c r="L870" s="153">
        <v>0</v>
      </c>
      <c r="M870" s="153">
        <v>937.65</v>
      </c>
      <c r="N870" s="153">
        <v>34796.65</v>
      </c>
      <c r="O870" s="152"/>
      <c r="P870" s="157">
        <v>2</v>
      </c>
      <c r="Q870" s="157">
        <v>0</v>
      </c>
      <c r="R870" s="155">
        <v>67718</v>
      </c>
      <c r="S870" s="155">
        <v>0</v>
      </c>
      <c r="T870" s="155">
        <v>0</v>
      </c>
      <c r="U870" s="155">
        <v>1876</v>
      </c>
      <c r="V870" s="112">
        <v>69594</v>
      </c>
      <c r="W870" s="156"/>
      <c r="X870" s="157">
        <v>0</v>
      </c>
      <c r="Y870" s="178">
        <v>0.09</v>
      </c>
      <c r="Z870" s="178">
        <v>7.1351009916066549E-2</v>
      </c>
      <c r="AA870" s="155">
        <v>0</v>
      </c>
      <c r="AB870" s="158"/>
      <c r="AC870" s="157">
        <v>1</v>
      </c>
      <c r="AD870" s="157">
        <v>0</v>
      </c>
      <c r="AE870" s="155">
        <v>0</v>
      </c>
      <c r="AF870" s="157">
        <v>0</v>
      </c>
      <c r="AG870" s="155">
        <v>0</v>
      </c>
      <c r="AH870" s="159"/>
    </row>
    <row r="871" spans="1:34" ht="12.6" customHeight="1" x14ac:dyDescent="0.25">
      <c r="A871" s="104">
        <v>3506</v>
      </c>
      <c r="B871" s="102">
        <v>3506262071</v>
      </c>
      <c r="C871" s="103" t="s">
        <v>550</v>
      </c>
      <c r="D871" s="104">
        <v>262</v>
      </c>
      <c r="E871" s="103" t="s">
        <v>294</v>
      </c>
      <c r="F871" s="104">
        <v>71</v>
      </c>
      <c r="G871" s="103" t="s">
        <v>103</v>
      </c>
      <c r="H871" s="179">
        <v>3</v>
      </c>
      <c r="I871" s="152"/>
      <c r="J871" s="153">
        <v>10556</v>
      </c>
      <c r="K871" s="153">
        <v>4938</v>
      </c>
      <c r="L871" s="153">
        <v>0</v>
      </c>
      <c r="M871" s="153">
        <v>937.65</v>
      </c>
      <c r="N871" s="153">
        <v>16431.650000000001</v>
      </c>
      <c r="O871" s="152"/>
      <c r="P871" s="157">
        <v>3</v>
      </c>
      <c r="Q871" s="157">
        <v>0</v>
      </c>
      <c r="R871" s="155">
        <v>46482</v>
      </c>
      <c r="S871" s="155">
        <v>0</v>
      </c>
      <c r="T871" s="155">
        <v>0</v>
      </c>
      <c r="U871" s="155">
        <v>2814</v>
      </c>
      <c r="V871" s="112">
        <v>49296</v>
      </c>
      <c r="W871" s="156"/>
      <c r="X871" s="157">
        <v>0</v>
      </c>
      <c r="Y871" s="178">
        <v>0.09</v>
      </c>
      <c r="Z871" s="178">
        <v>2.7636394584059491E-3</v>
      </c>
      <c r="AA871" s="155">
        <v>0</v>
      </c>
      <c r="AB871" s="158"/>
      <c r="AC871" s="157">
        <v>1</v>
      </c>
      <c r="AD871" s="157">
        <v>0</v>
      </c>
      <c r="AE871" s="155">
        <v>0</v>
      </c>
      <c r="AF871" s="157">
        <v>0</v>
      </c>
      <c r="AG871" s="155">
        <v>0</v>
      </c>
      <c r="AH871" s="159"/>
    </row>
    <row r="872" spans="1:34" ht="12.6" customHeight="1" x14ac:dyDescent="0.25">
      <c r="A872" s="104">
        <v>3506</v>
      </c>
      <c r="B872" s="102">
        <v>3506262093</v>
      </c>
      <c r="C872" s="103" t="s">
        <v>550</v>
      </c>
      <c r="D872" s="104">
        <v>262</v>
      </c>
      <c r="E872" s="103" t="s">
        <v>294</v>
      </c>
      <c r="F872" s="104">
        <v>93</v>
      </c>
      <c r="G872" s="103" t="s">
        <v>125</v>
      </c>
      <c r="H872" s="179">
        <v>3</v>
      </c>
      <c r="I872" s="152"/>
      <c r="J872" s="153">
        <v>11703</v>
      </c>
      <c r="K872" s="153">
        <v>404</v>
      </c>
      <c r="L872" s="153">
        <v>0</v>
      </c>
      <c r="M872" s="153">
        <v>937.65</v>
      </c>
      <c r="N872" s="153">
        <v>13044.65</v>
      </c>
      <c r="O872" s="152"/>
      <c r="P872" s="157">
        <v>3</v>
      </c>
      <c r="Q872" s="157">
        <v>0</v>
      </c>
      <c r="R872" s="155">
        <v>36321</v>
      </c>
      <c r="S872" s="155">
        <v>0</v>
      </c>
      <c r="T872" s="155">
        <v>0</v>
      </c>
      <c r="U872" s="155">
        <v>2814</v>
      </c>
      <c r="V872" s="112">
        <v>39135</v>
      </c>
      <c r="W872" s="156"/>
      <c r="X872" s="157">
        <v>0</v>
      </c>
      <c r="Y872" s="178">
        <v>0.09</v>
      </c>
      <c r="Z872" s="178">
        <v>7.5403840807501968E-2</v>
      </c>
      <c r="AA872" s="155">
        <v>0</v>
      </c>
      <c r="AB872" s="158"/>
      <c r="AC872" s="157">
        <v>0</v>
      </c>
      <c r="AD872" s="157">
        <v>0</v>
      </c>
      <c r="AE872" s="155">
        <v>0</v>
      </c>
      <c r="AF872" s="157">
        <v>0</v>
      </c>
      <c r="AG872" s="155">
        <v>0</v>
      </c>
      <c r="AH872" s="159"/>
    </row>
    <row r="873" spans="1:34" ht="12.6" customHeight="1" x14ac:dyDescent="0.25">
      <c r="A873" s="104">
        <v>3506</v>
      </c>
      <c r="B873" s="102">
        <v>3506262149</v>
      </c>
      <c r="C873" s="103" t="s">
        <v>550</v>
      </c>
      <c r="D873" s="104">
        <v>262</v>
      </c>
      <c r="E873" s="103" t="s">
        <v>294</v>
      </c>
      <c r="F873" s="104">
        <v>149</v>
      </c>
      <c r="G873" s="103" t="s">
        <v>181</v>
      </c>
      <c r="H873" s="179">
        <v>3</v>
      </c>
      <c r="I873" s="152"/>
      <c r="J873" s="153">
        <v>13615</v>
      </c>
      <c r="K873" s="153">
        <v>0</v>
      </c>
      <c r="L873" s="153">
        <v>0</v>
      </c>
      <c r="M873" s="153">
        <v>937.65</v>
      </c>
      <c r="N873" s="153">
        <v>14552.65</v>
      </c>
      <c r="O873" s="152"/>
      <c r="P873" s="157">
        <v>3</v>
      </c>
      <c r="Q873" s="157">
        <v>0</v>
      </c>
      <c r="R873" s="155">
        <v>40845</v>
      </c>
      <c r="S873" s="155">
        <v>0</v>
      </c>
      <c r="T873" s="155">
        <v>0</v>
      </c>
      <c r="U873" s="155">
        <v>2814</v>
      </c>
      <c r="V873" s="112">
        <v>43659</v>
      </c>
      <c r="W873" s="156"/>
      <c r="X873" s="157">
        <v>0</v>
      </c>
      <c r="Y873" s="178">
        <v>0.09</v>
      </c>
      <c r="Z873" s="178">
        <v>0.11713940008623763</v>
      </c>
      <c r="AA873" s="155">
        <v>0</v>
      </c>
      <c r="AB873" s="158"/>
      <c r="AC873" s="157">
        <v>2</v>
      </c>
      <c r="AD873" s="157">
        <v>0</v>
      </c>
      <c r="AE873" s="155">
        <v>0</v>
      </c>
      <c r="AF873" s="157">
        <v>0</v>
      </c>
      <c r="AG873" s="155">
        <v>0</v>
      </c>
      <c r="AH873" s="159"/>
    </row>
    <row r="874" spans="1:34" ht="12.6" customHeight="1" x14ac:dyDescent="0.25">
      <c r="A874" s="104">
        <v>3506</v>
      </c>
      <c r="B874" s="102">
        <v>3506262163</v>
      </c>
      <c r="C874" s="103" t="s">
        <v>550</v>
      </c>
      <c r="D874" s="104">
        <v>262</v>
      </c>
      <c r="E874" s="103" t="s">
        <v>294</v>
      </c>
      <c r="F874" s="104">
        <v>163</v>
      </c>
      <c r="G874" s="103" t="s">
        <v>195</v>
      </c>
      <c r="H874" s="179">
        <v>150</v>
      </c>
      <c r="I874" s="152"/>
      <c r="J874" s="153">
        <v>12390</v>
      </c>
      <c r="K874" s="153">
        <v>0</v>
      </c>
      <c r="L874" s="153">
        <v>0</v>
      </c>
      <c r="M874" s="153">
        <v>937.65</v>
      </c>
      <c r="N874" s="153">
        <v>13327.65</v>
      </c>
      <c r="O874" s="152"/>
      <c r="P874" s="157">
        <v>150</v>
      </c>
      <c r="Q874" s="157">
        <v>0</v>
      </c>
      <c r="R874" s="155">
        <v>1858500</v>
      </c>
      <c r="S874" s="155">
        <v>0</v>
      </c>
      <c r="T874" s="155">
        <v>0</v>
      </c>
      <c r="U874" s="155">
        <v>140700</v>
      </c>
      <c r="V874" s="112">
        <v>1999200</v>
      </c>
      <c r="W874" s="156"/>
      <c r="X874" s="157">
        <v>0</v>
      </c>
      <c r="Y874" s="178">
        <v>0.09</v>
      </c>
      <c r="Z874" s="178">
        <v>9.7279927468082797E-2</v>
      </c>
      <c r="AA874" s="155">
        <v>0</v>
      </c>
      <c r="AB874" s="158"/>
      <c r="AC874" s="157">
        <v>45</v>
      </c>
      <c r="AD874" s="157">
        <v>15.734512006368286</v>
      </c>
      <c r="AE874" s="155">
        <v>209700</v>
      </c>
      <c r="AF874" s="157">
        <v>0</v>
      </c>
      <c r="AG874" s="155">
        <v>0</v>
      </c>
      <c r="AH874" s="159"/>
    </row>
    <row r="875" spans="1:34" ht="12.6" customHeight="1" x14ac:dyDescent="0.25">
      <c r="A875" s="104">
        <v>3506</v>
      </c>
      <c r="B875" s="102">
        <v>3506262165</v>
      </c>
      <c r="C875" s="103" t="s">
        <v>550</v>
      </c>
      <c r="D875" s="104">
        <v>262</v>
      </c>
      <c r="E875" s="103" t="s">
        <v>294</v>
      </c>
      <c r="F875" s="104">
        <v>165</v>
      </c>
      <c r="G875" s="103" t="s">
        <v>197</v>
      </c>
      <c r="H875" s="179">
        <v>39</v>
      </c>
      <c r="I875" s="152"/>
      <c r="J875" s="153">
        <v>11589</v>
      </c>
      <c r="K875" s="153">
        <v>212</v>
      </c>
      <c r="L875" s="153">
        <v>0</v>
      </c>
      <c r="M875" s="153">
        <v>937.65</v>
      </c>
      <c r="N875" s="153">
        <v>12738.65</v>
      </c>
      <c r="O875" s="152"/>
      <c r="P875" s="157">
        <v>39</v>
      </c>
      <c r="Q875" s="157">
        <v>0</v>
      </c>
      <c r="R875" s="155">
        <v>460239</v>
      </c>
      <c r="S875" s="155">
        <v>0</v>
      </c>
      <c r="T875" s="155">
        <v>0</v>
      </c>
      <c r="U875" s="155">
        <v>36582</v>
      </c>
      <c r="V875" s="112">
        <v>496821</v>
      </c>
      <c r="W875" s="156"/>
      <c r="X875" s="157">
        <v>0</v>
      </c>
      <c r="Y875" s="178">
        <v>0.09</v>
      </c>
      <c r="Z875" s="178">
        <v>0.10085794544540803</v>
      </c>
      <c r="AA875" s="155">
        <v>0</v>
      </c>
      <c r="AB875" s="158"/>
      <c r="AC875" s="157">
        <v>21</v>
      </c>
      <c r="AD875" s="157">
        <v>1.5858315111801113</v>
      </c>
      <c r="AE875" s="155">
        <v>20202</v>
      </c>
      <c r="AF875" s="157">
        <v>0</v>
      </c>
      <c r="AG875" s="155">
        <v>0</v>
      </c>
      <c r="AH875" s="159"/>
    </row>
    <row r="876" spans="1:34" ht="12.6" customHeight="1" x14ac:dyDescent="0.25">
      <c r="A876" s="104">
        <v>3506</v>
      </c>
      <c r="B876" s="102">
        <v>3506262176</v>
      </c>
      <c r="C876" s="103" t="s">
        <v>550</v>
      </c>
      <c r="D876" s="104">
        <v>262</v>
      </c>
      <c r="E876" s="103" t="s">
        <v>294</v>
      </c>
      <c r="F876" s="104">
        <v>176</v>
      </c>
      <c r="G876" s="103" t="s">
        <v>208</v>
      </c>
      <c r="H876" s="179">
        <v>10</v>
      </c>
      <c r="I876" s="152"/>
      <c r="J876" s="153">
        <v>11644</v>
      </c>
      <c r="K876" s="153">
        <v>4027</v>
      </c>
      <c r="L876" s="153">
        <v>0</v>
      </c>
      <c r="M876" s="153">
        <v>937.65</v>
      </c>
      <c r="N876" s="153">
        <v>16608.650000000001</v>
      </c>
      <c r="O876" s="152"/>
      <c r="P876" s="157">
        <v>10</v>
      </c>
      <c r="Q876" s="157">
        <v>0</v>
      </c>
      <c r="R876" s="155">
        <v>156710</v>
      </c>
      <c r="S876" s="155">
        <v>0</v>
      </c>
      <c r="T876" s="155">
        <v>0</v>
      </c>
      <c r="U876" s="155">
        <v>9380</v>
      </c>
      <c r="V876" s="112">
        <v>166090</v>
      </c>
      <c r="W876" s="156"/>
      <c r="X876" s="157">
        <v>0</v>
      </c>
      <c r="Y876" s="178">
        <v>0.09</v>
      </c>
      <c r="Z876" s="178">
        <v>8.794296909091473E-2</v>
      </c>
      <c r="AA876" s="155">
        <v>0</v>
      </c>
      <c r="AB876" s="158"/>
      <c r="AC876" s="157">
        <v>6</v>
      </c>
      <c r="AD876" s="157">
        <v>0</v>
      </c>
      <c r="AE876" s="155">
        <v>0</v>
      </c>
      <c r="AF876" s="157">
        <v>0</v>
      </c>
      <c r="AG876" s="155">
        <v>0</v>
      </c>
      <c r="AH876" s="159"/>
    </row>
    <row r="877" spans="1:34" ht="12.6" customHeight="1" x14ac:dyDescent="0.25">
      <c r="A877" s="104">
        <v>3506</v>
      </c>
      <c r="B877" s="102">
        <v>3506262178</v>
      </c>
      <c r="C877" s="103" t="s">
        <v>550</v>
      </c>
      <c r="D877" s="104">
        <v>262</v>
      </c>
      <c r="E877" s="103" t="s">
        <v>294</v>
      </c>
      <c r="F877" s="104">
        <v>178</v>
      </c>
      <c r="G877" s="103" t="s">
        <v>210</v>
      </c>
      <c r="H877" s="179">
        <v>6</v>
      </c>
      <c r="I877" s="152"/>
      <c r="J877" s="153">
        <v>12067</v>
      </c>
      <c r="K877" s="153">
        <v>1460</v>
      </c>
      <c r="L877" s="153">
        <v>0</v>
      </c>
      <c r="M877" s="153">
        <v>937.65</v>
      </c>
      <c r="N877" s="153">
        <v>14464.65</v>
      </c>
      <c r="O877" s="152"/>
      <c r="P877" s="157">
        <v>6</v>
      </c>
      <c r="Q877" s="157">
        <v>0</v>
      </c>
      <c r="R877" s="155">
        <v>81162</v>
      </c>
      <c r="S877" s="155">
        <v>0</v>
      </c>
      <c r="T877" s="155">
        <v>0</v>
      </c>
      <c r="U877" s="155">
        <v>5628</v>
      </c>
      <c r="V877" s="112">
        <v>86790</v>
      </c>
      <c r="W877" s="156"/>
      <c r="X877" s="157">
        <v>0</v>
      </c>
      <c r="Y877" s="178">
        <v>0.09</v>
      </c>
      <c r="Z877" s="178">
        <v>5.997931867429647E-2</v>
      </c>
      <c r="AA877" s="155">
        <v>0</v>
      </c>
      <c r="AB877" s="158"/>
      <c r="AC877" s="157">
        <v>2</v>
      </c>
      <c r="AD877" s="157">
        <v>0</v>
      </c>
      <c r="AE877" s="155">
        <v>0</v>
      </c>
      <c r="AF877" s="157">
        <v>0</v>
      </c>
      <c r="AG877" s="155">
        <v>0</v>
      </c>
      <c r="AH877" s="159"/>
    </row>
    <row r="878" spans="1:34" ht="12.6" customHeight="1" x14ac:dyDescent="0.25">
      <c r="A878" s="104">
        <v>3506</v>
      </c>
      <c r="B878" s="102">
        <v>3506262229</v>
      </c>
      <c r="C878" s="103" t="s">
        <v>550</v>
      </c>
      <c r="D878" s="104">
        <v>262</v>
      </c>
      <c r="E878" s="103" t="s">
        <v>294</v>
      </c>
      <c r="F878" s="104">
        <v>229</v>
      </c>
      <c r="G878" s="103" t="s">
        <v>261</v>
      </c>
      <c r="H878" s="179">
        <v>15</v>
      </c>
      <c r="I878" s="152"/>
      <c r="J878" s="153">
        <v>11175</v>
      </c>
      <c r="K878" s="153">
        <v>1826</v>
      </c>
      <c r="L878" s="153">
        <v>0</v>
      </c>
      <c r="M878" s="153">
        <v>937.65</v>
      </c>
      <c r="N878" s="153">
        <v>13938.65</v>
      </c>
      <c r="O878" s="152"/>
      <c r="P878" s="157">
        <v>15</v>
      </c>
      <c r="Q878" s="157">
        <v>0</v>
      </c>
      <c r="R878" s="155">
        <v>195015</v>
      </c>
      <c r="S878" s="155">
        <v>0</v>
      </c>
      <c r="T878" s="155">
        <v>0</v>
      </c>
      <c r="U878" s="155">
        <v>14070</v>
      </c>
      <c r="V878" s="112">
        <v>209085</v>
      </c>
      <c r="W878" s="156"/>
      <c r="X878" s="157">
        <v>0</v>
      </c>
      <c r="Y878" s="178">
        <v>0.09</v>
      </c>
      <c r="Z878" s="178">
        <v>9.9476018153705648E-3</v>
      </c>
      <c r="AA878" s="155">
        <v>0</v>
      </c>
      <c r="AB878" s="158"/>
      <c r="AC878" s="157">
        <v>2</v>
      </c>
      <c r="AD878" s="157">
        <v>0</v>
      </c>
      <c r="AE878" s="155">
        <v>0</v>
      </c>
      <c r="AF878" s="157">
        <v>0</v>
      </c>
      <c r="AG878" s="155">
        <v>0</v>
      </c>
      <c r="AH878" s="159"/>
    </row>
    <row r="879" spans="1:34" ht="12.6" customHeight="1" x14ac:dyDescent="0.25">
      <c r="A879" s="104">
        <v>3506</v>
      </c>
      <c r="B879" s="102">
        <v>3506262244</v>
      </c>
      <c r="C879" s="103" t="s">
        <v>550</v>
      </c>
      <c r="D879" s="104">
        <v>262</v>
      </c>
      <c r="E879" s="103" t="s">
        <v>294</v>
      </c>
      <c r="F879" s="104">
        <v>244</v>
      </c>
      <c r="G879" s="103" t="s">
        <v>276</v>
      </c>
      <c r="H879" s="179">
        <v>2</v>
      </c>
      <c r="I879" s="152"/>
      <c r="J879" s="153">
        <v>12517.586445965193</v>
      </c>
      <c r="K879" s="153">
        <v>4526</v>
      </c>
      <c r="L879" s="153">
        <v>0</v>
      </c>
      <c r="M879" s="153">
        <v>937.65</v>
      </c>
      <c r="N879" s="153">
        <v>17981.236445965194</v>
      </c>
      <c r="O879" s="152"/>
      <c r="P879" s="157">
        <v>2</v>
      </c>
      <c r="Q879" s="157">
        <v>0</v>
      </c>
      <c r="R879" s="155">
        <v>34088</v>
      </c>
      <c r="S879" s="155">
        <v>0</v>
      </c>
      <c r="T879" s="155">
        <v>0</v>
      </c>
      <c r="U879" s="155">
        <v>1874</v>
      </c>
      <c r="V879" s="112">
        <v>35962</v>
      </c>
      <c r="W879" s="156"/>
      <c r="X879" s="157">
        <v>0</v>
      </c>
      <c r="Y879" s="178">
        <v>0.09</v>
      </c>
      <c r="Z879" s="178">
        <v>0.119598061583465</v>
      </c>
      <c r="AA879" s="155">
        <v>0</v>
      </c>
      <c r="AB879" s="158"/>
      <c r="AC879" s="157">
        <v>2</v>
      </c>
      <c r="AD879" s="157">
        <v>1.3398494145076301</v>
      </c>
      <c r="AE879" s="155">
        <v>24092</v>
      </c>
      <c r="AF879" s="157">
        <v>0</v>
      </c>
      <c r="AG879" s="155">
        <v>0</v>
      </c>
      <c r="AH879" s="159"/>
    </row>
    <row r="880" spans="1:34" ht="12.6" customHeight="1" x14ac:dyDescent="0.25">
      <c r="A880" s="104">
        <v>3506</v>
      </c>
      <c r="B880" s="102">
        <v>3506262248</v>
      </c>
      <c r="C880" s="103" t="s">
        <v>550</v>
      </c>
      <c r="D880" s="104">
        <v>262</v>
      </c>
      <c r="E880" s="103" t="s">
        <v>294</v>
      </c>
      <c r="F880" s="104">
        <v>248</v>
      </c>
      <c r="G880" s="103" t="s">
        <v>280</v>
      </c>
      <c r="H880" s="179">
        <v>9</v>
      </c>
      <c r="I880" s="152"/>
      <c r="J880" s="153">
        <v>11800</v>
      </c>
      <c r="K880" s="153">
        <v>679</v>
      </c>
      <c r="L880" s="153">
        <v>0</v>
      </c>
      <c r="M880" s="153">
        <v>937.65</v>
      </c>
      <c r="N880" s="153">
        <v>13416.65</v>
      </c>
      <c r="O880" s="152"/>
      <c r="P880" s="157">
        <v>9</v>
      </c>
      <c r="Q880" s="157">
        <v>0</v>
      </c>
      <c r="R880" s="155">
        <v>112311</v>
      </c>
      <c r="S880" s="155">
        <v>0</v>
      </c>
      <c r="T880" s="155">
        <v>0</v>
      </c>
      <c r="U880" s="155">
        <v>8442</v>
      </c>
      <c r="V880" s="112">
        <v>120753</v>
      </c>
      <c r="W880" s="156"/>
      <c r="X880" s="157">
        <v>0</v>
      </c>
      <c r="Y880" s="178">
        <v>0.09</v>
      </c>
      <c r="Z880" s="178">
        <v>5.0565041450819942E-2</v>
      </c>
      <c r="AA880" s="155">
        <v>0</v>
      </c>
      <c r="AB880" s="158"/>
      <c r="AC880" s="157">
        <v>7</v>
      </c>
      <c r="AD880" s="157">
        <v>0</v>
      </c>
      <c r="AE880" s="155">
        <v>0</v>
      </c>
      <c r="AF880" s="157">
        <v>0</v>
      </c>
      <c r="AG880" s="155">
        <v>0</v>
      </c>
      <c r="AH880" s="159"/>
    </row>
    <row r="881" spans="1:34" ht="12.6" customHeight="1" x14ac:dyDescent="0.25">
      <c r="A881" s="104">
        <v>3506</v>
      </c>
      <c r="B881" s="102">
        <v>3506262258</v>
      </c>
      <c r="C881" s="103" t="s">
        <v>550</v>
      </c>
      <c r="D881" s="104">
        <v>262</v>
      </c>
      <c r="E881" s="103" t="s">
        <v>294</v>
      </c>
      <c r="F881" s="104">
        <v>258</v>
      </c>
      <c r="G881" s="103" t="s">
        <v>290</v>
      </c>
      <c r="H881" s="179">
        <v>8</v>
      </c>
      <c r="I881" s="152"/>
      <c r="J881" s="153">
        <v>12193</v>
      </c>
      <c r="K881" s="153">
        <v>2636</v>
      </c>
      <c r="L881" s="153">
        <v>0</v>
      </c>
      <c r="M881" s="153">
        <v>937.65</v>
      </c>
      <c r="N881" s="153">
        <v>15766.65</v>
      </c>
      <c r="O881" s="152"/>
      <c r="P881" s="157">
        <v>8</v>
      </c>
      <c r="Q881" s="157">
        <v>0</v>
      </c>
      <c r="R881" s="155">
        <v>118632</v>
      </c>
      <c r="S881" s="155">
        <v>0</v>
      </c>
      <c r="T881" s="155">
        <v>0</v>
      </c>
      <c r="U881" s="155">
        <v>7504</v>
      </c>
      <c r="V881" s="112">
        <v>126136</v>
      </c>
      <c r="W881" s="156"/>
      <c r="X881" s="157">
        <v>0</v>
      </c>
      <c r="Y881" s="178">
        <v>0.09</v>
      </c>
      <c r="Z881" s="178">
        <v>9.1594444574851844E-2</v>
      </c>
      <c r="AA881" s="155">
        <v>0</v>
      </c>
      <c r="AB881" s="158"/>
      <c r="AC881" s="157">
        <v>0</v>
      </c>
      <c r="AD881" s="157">
        <v>0</v>
      </c>
      <c r="AE881" s="155">
        <v>0</v>
      </c>
      <c r="AF881" s="157">
        <v>0</v>
      </c>
      <c r="AG881" s="155">
        <v>0</v>
      </c>
      <c r="AH881" s="159"/>
    </row>
    <row r="882" spans="1:34" ht="12.6" customHeight="1" x14ac:dyDescent="0.25">
      <c r="A882" s="104">
        <v>3506</v>
      </c>
      <c r="B882" s="102">
        <v>3506262262</v>
      </c>
      <c r="C882" s="103" t="s">
        <v>550</v>
      </c>
      <c r="D882" s="104">
        <v>262</v>
      </c>
      <c r="E882" s="103" t="s">
        <v>294</v>
      </c>
      <c r="F882" s="104">
        <v>262</v>
      </c>
      <c r="G882" s="103" t="s">
        <v>294</v>
      </c>
      <c r="H882" s="179">
        <v>90</v>
      </c>
      <c r="I882" s="152"/>
      <c r="J882" s="153">
        <v>11015</v>
      </c>
      <c r="K882" s="153">
        <v>4092</v>
      </c>
      <c r="L882" s="153">
        <v>0</v>
      </c>
      <c r="M882" s="153">
        <v>937.65</v>
      </c>
      <c r="N882" s="153">
        <v>16044.65</v>
      </c>
      <c r="O882" s="152"/>
      <c r="P882" s="157">
        <v>90</v>
      </c>
      <c r="Q882" s="157">
        <v>0</v>
      </c>
      <c r="R882" s="155">
        <v>1359630</v>
      </c>
      <c r="S882" s="155">
        <v>0</v>
      </c>
      <c r="T882" s="155">
        <v>0</v>
      </c>
      <c r="U882" s="155">
        <v>84420</v>
      </c>
      <c r="V882" s="112">
        <v>1444050</v>
      </c>
      <c r="W882" s="156"/>
      <c r="X882" s="157">
        <v>0</v>
      </c>
      <c r="Y882" s="178">
        <v>0.09</v>
      </c>
      <c r="Z882" s="178">
        <v>7.2023226007255373E-2</v>
      </c>
      <c r="AA882" s="155">
        <v>0</v>
      </c>
      <c r="AB882" s="158"/>
      <c r="AC882" s="157">
        <v>30</v>
      </c>
      <c r="AD882" s="157">
        <v>0</v>
      </c>
      <c r="AE882" s="155">
        <v>0</v>
      </c>
      <c r="AF882" s="157">
        <v>0</v>
      </c>
      <c r="AG882" s="155">
        <v>0</v>
      </c>
      <c r="AH882" s="159"/>
    </row>
    <row r="883" spans="1:34" ht="12.6" customHeight="1" x14ac:dyDescent="0.25">
      <c r="A883" s="104">
        <v>3506</v>
      </c>
      <c r="B883" s="102">
        <v>3506262274</v>
      </c>
      <c r="C883" s="103" t="s">
        <v>550</v>
      </c>
      <c r="D883" s="104">
        <v>262</v>
      </c>
      <c r="E883" s="103" t="s">
        <v>294</v>
      </c>
      <c r="F883" s="104">
        <v>274</v>
      </c>
      <c r="G883" s="103" t="s">
        <v>306</v>
      </c>
      <c r="H883" s="179">
        <v>3</v>
      </c>
      <c r="I883" s="152"/>
      <c r="J883" s="153">
        <v>9995</v>
      </c>
      <c r="K883" s="153">
        <v>4622</v>
      </c>
      <c r="L883" s="153">
        <v>0</v>
      </c>
      <c r="M883" s="153">
        <v>937.65</v>
      </c>
      <c r="N883" s="153">
        <v>15554.65</v>
      </c>
      <c r="O883" s="152"/>
      <c r="P883" s="157">
        <v>3</v>
      </c>
      <c r="Q883" s="157">
        <v>0</v>
      </c>
      <c r="R883" s="155">
        <v>43851</v>
      </c>
      <c r="S883" s="155">
        <v>0</v>
      </c>
      <c r="T883" s="155">
        <v>0</v>
      </c>
      <c r="U883" s="155">
        <v>2814</v>
      </c>
      <c r="V883" s="112">
        <v>46665</v>
      </c>
      <c r="W883" s="156"/>
      <c r="X883" s="157">
        <v>0</v>
      </c>
      <c r="Y883" s="178">
        <v>0.09</v>
      </c>
      <c r="Z883" s="178">
        <v>7.2067021277626361E-2</v>
      </c>
      <c r="AA883" s="155">
        <v>0</v>
      </c>
      <c r="AB883" s="158"/>
      <c r="AC883" s="157">
        <v>2</v>
      </c>
      <c r="AD883" s="157">
        <v>0</v>
      </c>
      <c r="AE883" s="155">
        <v>0</v>
      </c>
      <c r="AF883" s="157">
        <v>0</v>
      </c>
      <c r="AG883" s="155">
        <v>0</v>
      </c>
      <c r="AH883" s="159"/>
    </row>
    <row r="884" spans="1:34" ht="12.6" customHeight="1" x14ac:dyDescent="0.25">
      <c r="A884" s="104">
        <v>3506</v>
      </c>
      <c r="B884" s="102">
        <v>3506262284</v>
      </c>
      <c r="C884" s="103" t="s">
        <v>550</v>
      </c>
      <c r="D884" s="104">
        <v>262</v>
      </c>
      <c r="E884" s="103" t="s">
        <v>294</v>
      </c>
      <c r="F884" s="104">
        <v>284</v>
      </c>
      <c r="G884" s="103" t="s">
        <v>316</v>
      </c>
      <c r="H884" s="179">
        <v>3</v>
      </c>
      <c r="I884" s="152"/>
      <c r="J884" s="153">
        <v>10759</v>
      </c>
      <c r="K884" s="153">
        <v>4533</v>
      </c>
      <c r="L884" s="153">
        <v>0</v>
      </c>
      <c r="M884" s="153">
        <v>937.65</v>
      </c>
      <c r="N884" s="153">
        <v>16229.65</v>
      </c>
      <c r="O884" s="152"/>
      <c r="P884" s="157">
        <v>3</v>
      </c>
      <c r="Q884" s="157">
        <v>0</v>
      </c>
      <c r="R884" s="155">
        <v>45876</v>
      </c>
      <c r="S884" s="155">
        <v>0</v>
      </c>
      <c r="T884" s="155">
        <v>0</v>
      </c>
      <c r="U884" s="155">
        <v>2814</v>
      </c>
      <c r="V884" s="112">
        <v>48690</v>
      </c>
      <c r="W884" s="156"/>
      <c r="X884" s="157">
        <v>0</v>
      </c>
      <c r="Y884" s="178">
        <v>0.09</v>
      </c>
      <c r="Z884" s="178">
        <v>3.8765635284222326E-2</v>
      </c>
      <c r="AA884" s="155">
        <v>0</v>
      </c>
      <c r="AB884" s="158"/>
      <c r="AC884" s="157">
        <v>2</v>
      </c>
      <c r="AD884" s="157">
        <v>0</v>
      </c>
      <c r="AE884" s="155">
        <v>0</v>
      </c>
      <c r="AF884" s="157">
        <v>0</v>
      </c>
      <c r="AG884" s="155">
        <v>0</v>
      </c>
      <c r="AH884" s="159"/>
    </row>
    <row r="885" spans="1:34" ht="12.6" customHeight="1" x14ac:dyDescent="0.25">
      <c r="A885" s="104">
        <v>3506</v>
      </c>
      <c r="B885" s="102">
        <v>3506262295</v>
      </c>
      <c r="C885" s="103" t="s">
        <v>550</v>
      </c>
      <c r="D885" s="104">
        <v>262</v>
      </c>
      <c r="E885" s="103" t="s">
        <v>294</v>
      </c>
      <c r="F885" s="104">
        <v>295</v>
      </c>
      <c r="G885" s="103" t="s">
        <v>327</v>
      </c>
      <c r="H885" s="179">
        <v>2</v>
      </c>
      <c r="I885" s="152"/>
      <c r="J885" s="153">
        <v>9670</v>
      </c>
      <c r="K885" s="153">
        <v>5351</v>
      </c>
      <c r="L885" s="153">
        <v>0</v>
      </c>
      <c r="M885" s="153">
        <v>937.65</v>
      </c>
      <c r="N885" s="153">
        <v>15958.65</v>
      </c>
      <c r="O885" s="152"/>
      <c r="P885" s="157">
        <v>2</v>
      </c>
      <c r="Q885" s="157">
        <v>0</v>
      </c>
      <c r="R885" s="155">
        <v>30042</v>
      </c>
      <c r="S885" s="155">
        <v>0</v>
      </c>
      <c r="T885" s="155">
        <v>0</v>
      </c>
      <c r="U885" s="155">
        <v>1876</v>
      </c>
      <c r="V885" s="112">
        <v>31918</v>
      </c>
      <c r="W885" s="156"/>
      <c r="X885" s="157">
        <v>0</v>
      </c>
      <c r="Y885" s="178">
        <v>0.09</v>
      </c>
      <c r="Z885" s="178">
        <v>1.6858554141238661E-2</v>
      </c>
      <c r="AA885" s="155">
        <v>0</v>
      </c>
      <c r="AB885" s="158"/>
      <c r="AC885" s="157">
        <v>2</v>
      </c>
      <c r="AD885" s="157">
        <v>0</v>
      </c>
      <c r="AE885" s="155">
        <v>0</v>
      </c>
      <c r="AF885" s="157">
        <v>0</v>
      </c>
      <c r="AG885" s="155">
        <v>0</v>
      </c>
      <c r="AH885" s="159"/>
    </row>
    <row r="886" spans="1:34" ht="12.6" customHeight="1" x14ac:dyDescent="0.25">
      <c r="A886" s="104">
        <v>3506</v>
      </c>
      <c r="B886" s="102">
        <v>3506262346</v>
      </c>
      <c r="C886" s="103" t="s">
        <v>550</v>
      </c>
      <c r="D886" s="104">
        <v>262</v>
      </c>
      <c r="E886" s="103" t="s">
        <v>294</v>
      </c>
      <c r="F886" s="104">
        <v>346</v>
      </c>
      <c r="G886" s="103" t="s">
        <v>378</v>
      </c>
      <c r="H886" s="179">
        <v>2</v>
      </c>
      <c r="I886" s="152"/>
      <c r="J886" s="153">
        <v>15145</v>
      </c>
      <c r="K886" s="153">
        <v>1600</v>
      </c>
      <c r="L886" s="153">
        <v>0</v>
      </c>
      <c r="M886" s="153">
        <v>937.65</v>
      </c>
      <c r="N886" s="153">
        <v>17682.650000000001</v>
      </c>
      <c r="O886" s="152"/>
      <c r="P886" s="157">
        <v>2</v>
      </c>
      <c r="Q886" s="157">
        <v>0</v>
      </c>
      <c r="R886" s="155">
        <v>33490</v>
      </c>
      <c r="S886" s="155">
        <v>0</v>
      </c>
      <c r="T886" s="155">
        <v>0</v>
      </c>
      <c r="U886" s="155">
        <v>1876</v>
      </c>
      <c r="V886" s="112">
        <v>35366</v>
      </c>
      <c r="W886" s="156"/>
      <c r="X886" s="157">
        <v>0</v>
      </c>
      <c r="Y886" s="178">
        <v>0.09</v>
      </c>
      <c r="Z886" s="178">
        <v>1.2504619763641452E-2</v>
      </c>
      <c r="AA886" s="155">
        <v>0</v>
      </c>
      <c r="AB886" s="158"/>
      <c r="AC886" s="157">
        <v>2</v>
      </c>
      <c r="AD886" s="157">
        <v>0</v>
      </c>
      <c r="AE886" s="155">
        <v>0</v>
      </c>
      <c r="AF886" s="157">
        <v>0</v>
      </c>
      <c r="AG886" s="155">
        <v>0</v>
      </c>
      <c r="AH886" s="159"/>
    </row>
    <row r="887" spans="1:34" ht="12.6" customHeight="1" x14ac:dyDescent="0.25">
      <c r="A887" s="104">
        <v>3506</v>
      </c>
      <c r="B887" s="102">
        <v>3506262347</v>
      </c>
      <c r="C887" s="103" t="s">
        <v>550</v>
      </c>
      <c r="D887" s="104">
        <v>262</v>
      </c>
      <c r="E887" s="103" t="s">
        <v>294</v>
      </c>
      <c r="F887" s="104">
        <v>347</v>
      </c>
      <c r="G887" s="103" t="s">
        <v>379</v>
      </c>
      <c r="H887" s="179">
        <v>8</v>
      </c>
      <c r="I887" s="152"/>
      <c r="J887" s="153">
        <v>11100</v>
      </c>
      <c r="K887" s="153">
        <v>4966</v>
      </c>
      <c r="L887" s="153">
        <v>0</v>
      </c>
      <c r="M887" s="153">
        <v>937.65</v>
      </c>
      <c r="N887" s="153">
        <v>17003.650000000001</v>
      </c>
      <c r="O887" s="152"/>
      <c r="P887" s="157">
        <v>8</v>
      </c>
      <c r="Q887" s="157">
        <v>0</v>
      </c>
      <c r="R887" s="155">
        <v>128528</v>
      </c>
      <c r="S887" s="155">
        <v>0</v>
      </c>
      <c r="T887" s="155">
        <v>0</v>
      </c>
      <c r="U887" s="155">
        <v>7504</v>
      </c>
      <c r="V887" s="112">
        <v>136032</v>
      </c>
      <c r="W887" s="156"/>
      <c r="X887" s="157">
        <v>0</v>
      </c>
      <c r="Y887" s="178">
        <v>0.09</v>
      </c>
      <c r="Z887" s="178">
        <v>6.79811259964764E-3</v>
      </c>
      <c r="AA887" s="155">
        <v>0</v>
      </c>
      <c r="AB887" s="158"/>
      <c r="AC887" s="157">
        <v>5</v>
      </c>
      <c r="AD887" s="157">
        <v>0</v>
      </c>
      <c r="AE887" s="155">
        <v>0</v>
      </c>
      <c r="AF887" s="157">
        <v>0</v>
      </c>
      <c r="AG887" s="155">
        <v>0</v>
      </c>
      <c r="AH887" s="159"/>
    </row>
    <row r="888" spans="1:34" ht="12.6" customHeight="1" x14ac:dyDescent="0.25">
      <c r="A888" s="104">
        <v>3507</v>
      </c>
      <c r="B888" s="102">
        <v>3507201035</v>
      </c>
      <c r="C888" s="103" t="s">
        <v>551</v>
      </c>
      <c r="D888" s="104">
        <v>201</v>
      </c>
      <c r="E888" s="103" t="s">
        <v>233</v>
      </c>
      <c r="F888" s="104">
        <v>35</v>
      </c>
      <c r="G888" s="103" t="s">
        <v>67</v>
      </c>
      <c r="H888" s="179">
        <v>1</v>
      </c>
      <c r="I888" s="152"/>
      <c r="J888" s="153">
        <v>14282.026065243112</v>
      </c>
      <c r="K888" s="153">
        <v>4893</v>
      </c>
      <c r="L888" s="153">
        <v>0</v>
      </c>
      <c r="M888" s="153">
        <v>937.65</v>
      </c>
      <c r="N888" s="153">
        <v>20112.676065243111</v>
      </c>
      <c r="O888" s="152"/>
      <c r="P888" s="157">
        <v>1</v>
      </c>
      <c r="Q888" s="157">
        <v>0</v>
      </c>
      <c r="R888" s="155">
        <v>19175</v>
      </c>
      <c r="S888" s="155">
        <v>0</v>
      </c>
      <c r="T888" s="155">
        <v>0</v>
      </c>
      <c r="U888" s="155">
        <v>938</v>
      </c>
      <c r="V888" s="112">
        <v>20113</v>
      </c>
      <c r="W888" s="156"/>
      <c r="X888" s="157">
        <v>0</v>
      </c>
      <c r="Y888" s="178">
        <v>0.09</v>
      </c>
      <c r="Z888" s="178">
        <v>0.15535199624359353</v>
      </c>
      <c r="AA888" s="155">
        <v>0</v>
      </c>
      <c r="AB888" s="158"/>
      <c r="AC888" s="157">
        <v>0</v>
      </c>
      <c r="AD888" s="157">
        <v>0</v>
      </c>
      <c r="AE888" s="155">
        <v>0</v>
      </c>
      <c r="AF888" s="157">
        <v>0</v>
      </c>
      <c r="AG888" s="155">
        <v>0</v>
      </c>
      <c r="AH888" s="159"/>
    </row>
    <row r="889" spans="1:34" ht="12.6" customHeight="1" x14ac:dyDescent="0.25">
      <c r="A889" s="104">
        <v>3507</v>
      </c>
      <c r="B889" s="102">
        <v>3507201072</v>
      </c>
      <c r="C889" s="103" t="s">
        <v>551</v>
      </c>
      <c r="D889" s="104">
        <v>201</v>
      </c>
      <c r="E889" s="103" t="s">
        <v>233</v>
      </c>
      <c r="F889" s="104">
        <v>72</v>
      </c>
      <c r="G889" s="103" t="s">
        <v>104</v>
      </c>
      <c r="H889" s="179">
        <v>1</v>
      </c>
      <c r="I889" s="152"/>
      <c r="J889" s="153">
        <v>10806.205558336456</v>
      </c>
      <c r="K889" s="153">
        <v>2367</v>
      </c>
      <c r="L889" s="153">
        <v>0</v>
      </c>
      <c r="M889" s="153">
        <v>937.65</v>
      </c>
      <c r="N889" s="153">
        <v>14110.855558336456</v>
      </c>
      <c r="O889" s="152"/>
      <c r="P889" s="157">
        <v>1</v>
      </c>
      <c r="Q889" s="157">
        <v>0</v>
      </c>
      <c r="R889" s="155">
        <v>13173</v>
      </c>
      <c r="S889" s="155">
        <v>0</v>
      </c>
      <c r="T889" s="155">
        <v>0</v>
      </c>
      <c r="U889" s="155">
        <v>938</v>
      </c>
      <c r="V889" s="112">
        <v>14111</v>
      </c>
      <c r="W889" s="156"/>
      <c r="X889" s="157">
        <v>0</v>
      </c>
      <c r="Y889" s="178">
        <v>0.09</v>
      </c>
      <c r="Z889" s="178">
        <v>3.7994183853051798E-3</v>
      </c>
      <c r="AA889" s="155">
        <v>0</v>
      </c>
      <c r="AB889" s="158"/>
      <c r="AC889" s="157">
        <v>0</v>
      </c>
      <c r="AD889" s="157">
        <v>0</v>
      </c>
      <c r="AE889" s="155">
        <v>0</v>
      </c>
      <c r="AF889" s="157">
        <v>0</v>
      </c>
      <c r="AG889" s="155">
        <v>0</v>
      </c>
      <c r="AH889" s="159"/>
    </row>
    <row r="890" spans="1:34" ht="12.6" customHeight="1" x14ac:dyDescent="0.25">
      <c r="A890" s="104">
        <v>3507</v>
      </c>
      <c r="B890" s="102">
        <v>3507201094</v>
      </c>
      <c r="C890" s="103" t="s">
        <v>551</v>
      </c>
      <c r="D890" s="104">
        <v>201</v>
      </c>
      <c r="E890" s="103" t="s">
        <v>233</v>
      </c>
      <c r="F890" s="104">
        <v>94</v>
      </c>
      <c r="G890" s="103" t="s">
        <v>126</v>
      </c>
      <c r="H890" s="179">
        <v>0.01</v>
      </c>
      <c r="I890" s="152"/>
      <c r="J890" s="153">
        <v>11395.758941280055</v>
      </c>
      <c r="K890" s="153">
        <v>801</v>
      </c>
      <c r="L890" s="153">
        <v>0</v>
      </c>
      <c r="M890" s="153">
        <v>937.65</v>
      </c>
      <c r="N890" s="153">
        <v>13134.408941280055</v>
      </c>
      <c r="O890" s="152"/>
      <c r="P890" s="157">
        <v>0.01</v>
      </c>
      <c r="Q890" s="157">
        <v>0</v>
      </c>
      <c r="R890" s="155">
        <v>122</v>
      </c>
      <c r="S890" s="155">
        <v>0</v>
      </c>
      <c r="T890" s="155">
        <v>0</v>
      </c>
      <c r="U890" s="155">
        <v>9</v>
      </c>
      <c r="V890" s="112">
        <v>131</v>
      </c>
      <c r="W890" s="156"/>
      <c r="X890" s="157">
        <v>0</v>
      </c>
      <c r="Y890" s="178">
        <v>0.09</v>
      </c>
      <c r="Z890" s="178">
        <v>3.096859169807752E-3</v>
      </c>
      <c r="AA890" s="155">
        <v>0</v>
      </c>
      <c r="AB890" s="158"/>
      <c r="AC890" s="157">
        <v>0</v>
      </c>
      <c r="AD890" s="157">
        <v>0</v>
      </c>
      <c r="AE890" s="155">
        <v>0</v>
      </c>
      <c r="AF890" s="157">
        <v>0</v>
      </c>
      <c r="AG890" s="155">
        <v>0</v>
      </c>
      <c r="AH890" s="159"/>
    </row>
    <row r="891" spans="1:34" ht="12.6" customHeight="1" x14ac:dyDescent="0.25">
      <c r="A891" s="104">
        <v>3507</v>
      </c>
      <c r="B891" s="102">
        <v>3507201095</v>
      </c>
      <c r="C891" s="103" t="s">
        <v>551</v>
      </c>
      <c r="D891" s="104">
        <v>201</v>
      </c>
      <c r="E891" s="103" t="s">
        <v>233</v>
      </c>
      <c r="F891" s="104">
        <v>95</v>
      </c>
      <c r="G891" s="103" t="s">
        <v>127</v>
      </c>
      <c r="H891" s="179">
        <v>1.08</v>
      </c>
      <c r="I891" s="152"/>
      <c r="J891" s="153">
        <v>13523.922462156292</v>
      </c>
      <c r="K891" s="153">
        <v>0</v>
      </c>
      <c r="L891" s="153">
        <v>0</v>
      </c>
      <c r="M891" s="153">
        <v>937.65</v>
      </c>
      <c r="N891" s="153">
        <v>14461.572462156291</v>
      </c>
      <c r="O891" s="152"/>
      <c r="P891" s="157">
        <v>1.08</v>
      </c>
      <c r="Q891" s="157">
        <v>0</v>
      </c>
      <c r="R891" s="155">
        <v>14606</v>
      </c>
      <c r="S891" s="155">
        <v>0</v>
      </c>
      <c r="T891" s="155">
        <v>0</v>
      </c>
      <c r="U891" s="155">
        <v>1013</v>
      </c>
      <c r="V891" s="112">
        <v>15619</v>
      </c>
      <c r="W891" s="156"/>
      <c r="X891" s="157">
        <v>0</v>
      </c>
      <c r="Y891" s="178">
        <v>0.09</v>
      </c>
      <c r="Z891" s="178">
        <v>0.13425712454464486</v>
      </c>
      <c r="AA891" s="155">
        <v>0</v>
      </c>
      <c r="AB891" s="158"/>
      <c r="AC891" s="157">
        <v>0</v>
      </c>
      <c r="AD891" s="157">
        <v>0</v>
      </c>
      <c r="AE891" s="155">
        <v>0</v>
      </c>
      <c r="AF891" s="157">
        <v>0</v>
      </c>
      <c r="AG891" s="155">
        <v>0</v>
      </c>
      <c r="AH891" s="159"/>
    </row>
    <row r="892" spans="1:34" ht="12.6" customHeight="1" x14ac:dyDescent="0.25">
      <c r="A892" s="104">
        <v>3507</v>
      </c>
      <c r="B892" s="102">
        <v>3507201201</v>
      </c>
      <c r="C892" s="103" t="s">
        <v>551</v>
      </c>
      <c r="D892" s="104">
        <v>201</v>
      </c>
      <c r="E892" s="103" t="s">
        <v>233</v>
      </c>
      <c r="F892" s="104">
        <v>201</v>
      </c>
      <c r="G892" s="103" t="s">
        <v>233</v>
      </c>
      <c r="H892" s="179">
        <v>100.61999999999996</v>
      </c>
      <c r="I892" s="152"/>
      <c r="J892" s="153">
        <v>14418</v>
      </c>
      <c r="K892" s="153">
        <v>0</v>
      </c>
      <c r="L892" s="153">
        <v>1115.7125819916521</v>
      </c>
      <c r="M892" s="153">
        <v>937.65</v>
      </c>
      <c r="N892" s="153">
        <v>17524.650000000001</v>
      </c>
      <c r="O892" s="152"/>
      <c r="P892" s="157">
        <v>100.61999999999996</v>
      </c>
      <c r="Q892" s="157">
        <v>51.760000000000005</v>
      </c>
      <c r="R892" s="155">
        <v>1450732</v>
      </c>
      <c r="S892" s="155">
        <v>0</v>
      </c>
      <c r="T892" s="155">
        <v>112263</v>
      </c>
      <c r="U892" s="155">
        <v>94375</v>
      </c>
      <c r="V892" s="112">
        <v>1657370</v>
      </c>
      <c r="W892" s="156"/>
      <c r="X892" s="157">
        <v>0</v>
      </c>
      <c r="Y892" s="178">
        <v>0.09</v>
      </c>
      <c r="Z892" s="178">
        <v>8.3552678591292298E-2</v>
      </c>
      <c r="AA892" s="155">
        <v>1115.7125819916521</v>
      </c>
      <c r="AB892" s="158"/>
      <c r="AC892" s="157">
        <v>0</v>
      </c>
      <c r="AD892" s="157">
        <v>0</v>
      </c>
      <c r="AE892" s="155">
        <v>0</v>
      </c>
      <c r="AF892" s="157">
        <v>1</v>
      </c>
      <c r="AG892" s="155">
        <v>15356</v>
      </c>
      <c r="AH892" s="159"/>
    </row>
    <row r="893" spans="1:34" ht="12.6" customHeight="1" x14ac:dyDescent="0.25">
      <c r="A893" s="104">
        <v>3508</v>
      </c>
      <c r="B893" s="102">
        <v>3508281061</v>
      </c>
      <c r="C893" s="103" t="s">
        <v>552</v>
      </c>
      <c r="D893" s="104">
        <v>281</v>
      </c>
      <c r="E893" s="103" t="s">
        <v>313</v>
      </c>
      <c r="F893" s="104">
        <v>61</v>
      </c>
      <c r="G893" s="103" t="s">
        <v>93</v>
      </c>
      <c r="H893" s="179">
        <v>3</v>
      </c>
      <c r="I893" s="152"/>
      <c r="J893" s="153">
        <v>14690</v>
      </c>
      <c r="K893" s="153">
        <v>680</v>
      </c>
      <c r="L893" s="153">
        <v>0</v>
      </c>
      <c r="M893" s="153">
        <v>937.65</v>
      </c>
      <c r="N893" s="153">
        <v>16307.65</v>
      </c>
      <c r="O893" s="152"/>
      <c r="P893" s="157">
        <v>3</v>
      </c>
      <c r="Q893" s="157">
        <v>0</v>
      </c>
      <c r="R893" s="155">
        <v>46110</v>
      </c>
      <c r="S893" s="155">
        <v>0</v>
      </c>
      <c r="T893" s="155">
        <v>0</v>
      </c>
      <c r="U893" s="155">
        <v>2814</v>
      </c>
      <c r="V893" s="112">
        <v>48924</v>
      </c>
      <c r="W893" s="156"/>
      <c r="X893" s="157">
        <v>0</v>
      </c>
      <c r="Y893" s="178">
        <v>0.09</v>
      </c>
      <c r="Z893" s="178">
        <v>3.5095664291367269E-2</v>
      </c>
      <c r="AA893" s="155">
        <v>0</v>
      </c>
      <c r="AB893" s="158"/>
      <c r="AC893" s="157">
        <v>0</v>
      </c>
      <c r="AD893" s="157">
        <v>0</v>
      </c>
      <c r="AE893" s="155">
        <v>0</v>
      </c>
      <c r="AF893" s="157">
        <v>0</v>
      </c>
      <c r="AG893" s="155">
        <v>0</v>
      </c>
      <c r="AH893" s="159"/>
    </row>
    <row r="894" spans="1:34" ht="12.6" customHeight="1" x14ac:dyDescent="0.25">
      <c r="A894" s="104">
        <v>3508</v>
      </c>
      <c r="B894" s="102">
        <v>3508281137</v>
      </c>
      <c r="C894" s="103" t="s">
        <v>552</v>
      </c>
      <c r="D894" s="104">
        <v>281</v>
      </c>
      <c r="E894" s="103" t="s">
        <v>313</v>
      </c>
      <c r="F894" s="104">
        <v>137</v>
      </c>
      <c r="G894" s="103" t="s">
        <v>169</v>
      </c>
      <c r="H894" s="179">
        <v>3</v>
      </c>
      <c r="I894" s="152"/>
      <c r="J894" s="153">
        <v>15145</v>
      </c>
      <c r="K894" s="153">
        <v>0</v>
      </c>
      <c r="L894" s="153">
        <v>0</v>
      </c>
      <c r="M894" s="153">
        <v>937.65</v>
      </c>
      <c r="N894" s="153">
        <v>16082.65</v>
      </c>
      <c r="O894" s="152"/>
      <c r="P894" s="157">
        <v>3</v>
      </c>
      <c r="Q894" s="157">
        <v>0</v>
      </c>
      <c r="R894" s="155">
        <v>45435</v>
      </c>
      <c r="S894" s="155">
        <v>0</v>
      </c>
      <c r="T894" s="155">
        <v>0</v>
      </c>
      <c r="U894" s="155">
        <v>2814</v>
      </c>
      <c r="V894" s="112">
        <v>48249</v>
      </c>
      <c r="W894" s="156"/>
      <c r="X894" s="157">
        <v>0</v>
      </c>
      <c r="Y894" s="178">
        <v>0.09</v>
      </c>
      <c r="Z894" s="178">
        <v>0.1201773901141599</v>
      </c>
      <c r="AA894" s="155">
        <v>0</v>
      </c>
      <c r="AB894" s="158"/>
      <c r="AC894" s="157">
        <v>0</v>
      </c>
      <c r="AD894" s="157">
        <v>0</v>
      </c>
      <c r="AE894" s="155">
        <v>0</v>
      </c>
      <c r="AF894" s="157">
        <v>0</v>
      </c>
      <c r="AG894" s="155">
        <v>0</v>
      </c>
      <c r="AH894" s="159"/>
    </row>
    <row r="895" spans="1:34" ht="12.6" customHeight="1" x14ac:dyDescent="0.25">
      <c r="A895" s="104">
        <v>3508</v>
      </c>
      <c r="B895" s="102">
        <v>3508281278</v>
      </c>
      <c r="C895" s="103" t="s">
        <v>552</v>
      </c>
      <c r="D895" s="104">
        <v>281</v>
      </c>
      <c r="E895" s="103" t="s">
        <v>313</v>
      </c>
      <c r="F895" s="104">
        <v>278</v>
      </c>
      <c r="G895" s="103" t="s">
        <v>310</v>
      </c>
      <c r="H895" s="179">
        <v>1</v>
      </c>
      <c r="I895" s="152"/>
      <c r="J895" s="153">
        <v>11322.773638541998</v>
      </c>
      <c r="K895" s="153">
        <v>2153</v>
      </c>
      <c r="L895" s="153">
        <v>0</v>
      </c>
      <c r="M895" s="153">
        <v>937.65</v>
      </c>
      <c r="N895" s="153">
        <v>14413.423638541997</v>
      </c>
      <c r="O895" s="152"/>
      <c r="P895" s="157">
        <v>1</v>
      </c>
      <c r="Q895" s="157">
        <v>0</v>
      </c>
      <c r="R895" s="155">
        <v>13476</v>
      </c>
      <c r="S895" s="155">
        <v>0</v>
      </c>
      <c r="T895" s="155">
        <v>0</v>
      </c>
      <c r="U895" s="155">
        <v>938</v>
      </c>
      <c r="V895" s="112">
        <v>14414</v>
      </c>
      <c r="W895" s="156"/>
      <c r="X895" s="157">
        <v>0</v>
      </c>
      <c r="Y895" s="178">
        <v>0.09</v>
      </c>
      <c r="Z895" s="178">
        <v>5.9706218118588478E-2</v>
      </c>
      <c r="AA895" s="155">
        <v>0</v>
      </c>
      <c r="AB895" s="158"/>
      <c r="AC895" s="157">
        <v>0</v>
      </c>
      <c r="AD895" s="157">
        <v>0</v>
      </c>
      <c r="AE895" s="155">
        <v>0</v>
      </c>
      <c r="AF895" s="157">
        <v>0</v>
      </c>
      <c r="AG895" s="155">
        <v>0</v>
      </c>
      <c r="AH895" s="159"/>
    </row>
    <row r="896" spans="1:34" ht="12.6" customHeight="1" x14ac:dyDescent="0.25">
      <c r="A896" s="104">
        <v>3508</v>
      </c>
      <c r="B896" s="102">
        <v>3508281281</v>
      </c>
      <c r="C896" s="103" t="s">
        <v>552</v>
      </c>
      <c r="D896" s="104">
        <v>281</v>
      </c>
      <c r="E896" s="103" t="s">
        <v>313</v>
      </c>
      <c r="F896" s="104">
        <v>281</v>
      </c>
      <c r="G896" s="103" t="s">
        <v>313</v>
      </c>
      <c r="H896" s="179">
        <v>178</v>
      </c>
      <c r="I896" s="152"/>
      <c r="J896" s="153">
        <v>15159</v>
      </c>
      <c r="K896" s="153">
        <v>0</v>
      </c>
      <c r="L896" s="153">
        <v>0</v>
      </c>
      <c r="M896" s="153">
        <v>937.65</v>
      </c>
      <c r="N896" s="153">
        <v>16096.65</v>
      </c>
      <c r="O896" s="152"/>
      <c r="P896" s="157">
        <v>178</v>
      </c>
      <c r="Q896" s="157">
        <v>0</v>
      </c>
      <c r="R896" s="155">
        <v>2698302</v>
      </c>
      <c r="S896" s="155">
        <v>0</v>
      </c>
      <c r="T896" s="155">
        <v>0</v>
      </c>
      <c r="U896" s="155">
        <v>166964</v>
      </c>
      <c r="V896" s="112">
        <v>2865266</v>
      </c>
      <c r="W896" s="156"/>
      <c r="X896" s="157">
        <v>0</v>
      </c>
      <c r="Y896" s="178">
        <v>0.09</v>
      </c>
      <c r="Z896" s="178">
        <v>0.13196842428298433</v>
      </c>
      <c r="AA896" s="155">
        <v>0</v>
      </c>
      <c r="AB896" s="158"/>
      <c r="AC896" s="157">
        <v>0</v>
      </c>
      <c r="AD896" s="157">
        <v>0</v>
      </c>
      <c r="AE896" s="155">
        <v>0</v>
      </c>
      <c r="AF896" s="157">
        <v>0</v>
      </c>
      <c r="AG896" s="155">
        <v>0</v>
      </c>
      <c r="AH896" s="159"/>
    </row>
    <row r="897" spans="1:34" ht="12.6" customHeight="1" x14ac:dyDescent="0.25">
      <c r="A897" s="104">
        <v>3508</v>
      </c>
      <c r="B897" s="102">
        <v>3508281332</v>
      </c>
      <c r="C897" s="103" t="s">
        <v>552</v>
      </c>
      <c r="D897" s="104">
        <v>281</v>
      </c>
      <c r="E897" s="103" t="s">
        <v>313</v>
      </c>
      <c r="F897" s="104">
        <v>332</v>
      </c>
      <c r="G897" s="103" t="s">
        <v>364</v>
      </c>
      <c r="H897" s="179">
        <v>3</v>
      </c>
      <c r="I897" s="152"/>
      <c r="J897" s="153">
        <v>15145</v>
      </c>
      <c r="K897" s="153">
        <v>938</v>
      </c>
      <c r="L897" s="153">
        <v>0</v>
      </c>
      <c r="M897" s="153">
        <v>937.65</v>
      </c>
      <c r="N897" s="153">
        <v>17020.650000000001</v>
      </c>
      <c r="O897" s="152"/>
      <c r="P897" s="157">
        <v>3</v>
      </c>
      <c r="Q897" s="157">
        <v>0</v>
      </c>
      <c r="R897" s="155">
        <v>48249</v>
      </c>
      <c r="S897" s="155">
        <v>0</v>
      </c>
      <c r="T897" s="155">
        <v>0</v>
      </c>
      <c r="U897" s="155">
        <v>2814</v>
      </c>
      <c r="V897" s="112">
        <v>51063</v>
      </c>
      <c r="W897" s="156"/>
      <c r="X897" s="157">
        <v>0</v>
      </c>
      <c r="Y897" s="178">
        <v>0.09</v>
      </c>
      <c r="Z897" s="178">
        <v>1.7074121226198394E-2</v>
      </c>
      <c r="AA897" s="155">
        <v>0</v>
      </c>
      <c r="AB897" s="158"/>
      <c r="AC897" s="157">
        <v>0</v>
      </c>
      <c r="AD897" s="157">
        <v>0</v>
      </c>
      <c r="AE897" s="155">
        <v>0</v>
      </c>
      <c r="AF897" s="157">
        <v>0</v>
      </c>
      <c r="AG897" s="155">
        <v>0</v>
      </c>
      <c r="AH897" s="159"/>
    </row>
    <row r="898" spans="1:34" ht="12.6" customHeight="1" x14ac:dyDescent="0.25">
      <c r="A898" s="104">
        <v>3509</v>
      </c>
      <c r="B898" s="102">
        <v>3509095072</v>
      </c>
      <c r="C898" s="103" t="s">
        <v>553</v>
      </c>
      <c r="D898" s="104">
        <v>95</v>
      </c>
      <c r="E898" s="103" t="s">
        <v>127</v>
      </c>
      <c r="F898" s="104">
        <v>72</v>
      </c>
      <c r="G898" s="103" t="s">
        <v>104</v>
      </c>
      <c r="H898" s="179">
        <v>2</v>
      </c>
      <c r="I898" s="152"/>
      <c r="J898" s="153">
        <v>13375</v>
      </c>
      <c r="K898" s="153">
        <v>2929</v>
      </c>
      <c r="L898" s="153">
        <v>0</v>
      </c>
      <c r="M898" s="153">
        <v>937.65</v>
      </c>
      <c r="N898" s="153">
        <v>17241.650000000001</v>
      </c>
      <c r="O898" s="152"/>
      <c r="P898" s="157">
        <v>2</v>
      </c>
      <c r="Q898" s="157">
        <v>0</v>
      </c>
      <c r="R898" s="155">
        <v>32608</v>
      </c>
      <c r="S898" s="155">
        <v>0</v>
      </c>
      <c r="T898" s="155">
        <v>0</v>
      </c>
      <c r="U898" s="155">
        <v>1876</v>
      </c>
      <c r="V898" s="112">
        <v>34484</v>
      </c>
      <c r="W898" s="156"/>
      <c r="X898" s="157">
        <v>0</v>
      </c>
      <c r="Y898" s="178">
        <v>0.09</v>
      </c>
      <c r="Z898" s="178">
        <v>3.7994183853051798E-3</v>
      </c>
      <c r="AA898" s="155">
        <v>0</v>
      </c>
      <c r="AB898" s="158"/>
      <c r="AC898" s="157">
        <v>0</v>
      </c>
      <c r="AD898" s="157">
        <v>0</v>
      </c>
      <c r="AE898" s="155">
        <v>0</v>
      </c>
      <c r="AF898" s="157">
        <v>0</v>
      </c>
      <c r="AG898" s="155">
        <v>0</v>
      </c>
      <c r="AH898" s="159"/>
    </row>
    <row r="899" spans="1:34" ht="12.6" customHeight="1" x14ac:dyDescent="0.25">
      <c r="A899" s="104">
        <v>3509</v>
      </c>
      <c r="B899" s="102">
        <v>3509095088</v>
      </c>
      <c r="C899" s="103" t="s">
        <v>553</v>
      </c>
      <c r="D899" s="104">
        <v>95</v>
      </c>
      <c r="E899" s="103" t="s">
        <v>127</v>
      </c>
      <c r="F899" s="104">
        <v>88</v>
      </c>
      <c r="G899" s="103" t="s">
        <v>120</v>
      </c>
      <c r="H899" s="179">
        <v>1</v>
      </c>
      <c r="I899" s="152"/>
      <c r="J899" s="153">
        <v>10470.651878469909</v>
      </c>
      <c r="K899" s="153">
        <v>3069</v>
      </c>
      <c r="L899" s="153">
        <v>0</v>
      </c>
      <c r="M899" s="153">
        <v>937.65</v>
      </c>
      <c r="N899" s="153">
        <v>14477.301878469909</v>
      </c>
      <c r="O899" s="152"/>
      <c r="P899" s="157">
        <v>1</v>
      </c>
      <c r="Q899" s="157">
        <v>0</v>
      </c>
      <c r="R899" s="155">
        <v>13540</v>
      </c>
      <c r="S899" s="155">
        <v>0</v>
      </c>
      <c r="T899" s="155">
        <v>0</v>
      </c>
      <c r="U899" s="155">
        <v>938</v>
      </c>
      <c r="V899" s="112">
        <v>14478</v>
      </c>
      <c r="W899" s="156"/>
      <c r="X899" s="157">
        <v>0</v>
      </c>
      <c r="Y899" s="178">
        <v>0.09</v>
      </c>
      <c r="Z899" s="178">
        <v>7.5059296729763445E-3</v>
      </c>
      <c r="AA899" s="155">
        <v>0</v>
      </c>
      <c r="AB899" s="158"/>
      <c r="AC899" s="157">
        <v>0</v>
      </c>
      <c r="AD899" s="157">
        <v>0</v>
      </c>
      <c r="AE899" s="155">
        <v>0</v>
      </c>
      <c r="AF899" s="157">
        <v>0</v>
      </c>
      <c r="AG899" s="155">
        <v>0</v>
      </c>
      <c r="AH899" s="159"/>
    </row>
    <row r="900" spans="1:34" ht="12.6" customHeight="1" x14ac:dyDescent="0.25">
      <c r="A900" s="104">
        <v>3509</v>
      </c>
      <c r="B900" s="102">
        <v>3509095095</v>
      </c>
      <c r="C900" s="103" t="s">
        <v>553</v>
      </c>
      <c r="D900" s="104">
        <v>95</v>
      </c>
      <c r="E900" s="103" t="s">
        <v>127</v>
      </c>
      <c r="F900" s="104">
        <v>95</v>
      </c>
      <c r="G900" s="103" t="s">
        <v>127</v>
      </c>
      <c r="H900" s="179">
        <v>513</v>
      </c>
      <c r="I900" s="152"/>
      <c r="J900" s="153">
        <v>13085</v>
      </c>
      <c r="K900" s="153">
        <v>0</v>
      </c>
      <c r="L900" s="153">
        <v>0</v>
      </c>
      <c r="M900" s="153">
        <v>937.65</v>
      </c>
      <c r="N900" s="153">
        <v>14022.65</v>
      </c>
      <c r="O900" s="152"/>
      <c r="P900" s="157">
        <v>513</v>
      </c>
      <c r="Q900" s="157">
        <v>0</v>
      </c>
      <c r="R900" s="155">
        <v>6712605</v>
      </c>
      <c r="S900" s="155">
        <v>0</v>
      </c>
      <c r="T900" s="155">
        <v>0</v>
      </c>
      <c r="U900" s="155">
        <v>481194</v>
      </c>
      <c r="V900" s="112">
        <v>7193799</v>
      </c>
      <c r="W900" s="156"/>
      <c r="X900" s="157">
        <v>0</v>
      </c>
      <c r="Y900" s="178">
        <v>0.09</v>
      </c>
      <c r="Z900" s="178">
        <v>0.13425712454464486</v>
      </c>
      <c r="AA900" s="155">
        <v>0</v>
      </c>
      <c r="AB900" s="158"/>
      <c r="AC900" s="157">
        <v>0</v>
      </c>
      <c r="AD900" s="157">
        <v>0</v>
      </c>
      <c r="AE900" s="155">
        <v>0</v>
      </c>
      <c r="AF900" s="157">
        <v>0</v>
      </c>
      <c r="AG900" s="155">
        <v>0</v>
      </c>
      <c r="AH900" s="159"/>
    </row>
    <row r="901" spans="1:34" ht="12.6" customHeight="1" x14ac:dyDescent="0.25">
      <c r="A901" s="104">
        <v>3509</v>
      </c>
      <c r="B901" s="102">
        <v>3509095201</v>
      </c>
      <c r="C901" s="103" t="s">
        <v>553</v>
      </c>
      <c r="D901" s="104">
        <v>95</v>
      </c>
      <c r="E901" s="103" t="s">
        <v>127</v>
      </c>
      <c r="F901" s="104">
        <v>201</v>
      </c>
      <c r="G901" s="103" t="s">
        <v>233</v>
      </c>
      <c r="H901" s="179">
        <v>2</v>
      </c>
      <c r="I901" s="152"/>
      <c r="J901" s="153">
        <v>10556</v>
      </c>
      <c r="K901" s="153">
        <v>0</v>
      </c>
      <c r="L901" s="153">
        <v>0</v>
      </c>
      <c r="M901" s="153">
        <v>937.65</v>
      </c>
      <c r="N901" s="153">
        <v>11493.65</v>
      </c>
      <c r="O901" s="152"/>
      <c r="P901" s="157">
        <v>2</v>
      </c>
      <c r="Q901" s="157">
        <v>0</v>
      </c>
      <c r="R901" s="155">
        <v>21112</v>
      </c>
      <c r="S901" s="155">
        <v>0</v>
      </c>
      <c r="T901" s="155">
        <v>0</v>
      </c>
      <c r="U901" s="155">
        <v>1876</v>
      </c>
      <c r="V901" s="112">
        <v>22988</v>
      </c>
      <c r="W901" s="156"/>
      <c r="X901" s="157">
        <v>0</v>
      </c>
      <c r="Y901" s="178">
        <v>0.09</v>
      </c>
      <c r="Z901" s="178">
        <v>8.3552678591292298E-2</v>
      </c>
      <c r="AA901" s="155">
        <v>0</v>
      </c>
      <c r="AB901" s="158"/>
      <c r="AC901" s="157">
        <v>0</v>
      </c>
      <c r="AD901" s="157">
        <v>0</v>
      </c>
      <c r="AE901" s="155">
        <v>0</v>
      </c>
      <c r="AF901" s="157">
        <v>0</v>
      </c>
      <c r="AG901" s="155">
        <v>0</v>
      </c>
      <c r="AH901" s="159"/>
    </row>
    <row r="902" spans="1:34" ht="12.6" customHeight="1" x14ac:dyDescent="0.25">
      <c r="A902" s="104">
        <v>3509</v>
      </c>
      <c r="B902" s="102">
        <v>3509095265</v>
      </c>
      <c r="C902" s="103" t="s">
        <v>553</v>
      </c>
      <c r="D902" s="104">
        <v>95</v>
      </c>
      <c r="E902" s="103" t="s">
        <v>127</v>
      </c>
      <c r="F902" s="104">
        <v>265</v>
      </c>
      <c r="G902" s="103" t="s">
        <v>297</v>
      </c>
      <c r="H902" s="179">
        <v>1</v>
      </c>
      <c r="I902" s="152"/>
      <c r="J902" s="153">
        <v>10499.184729073064</v>
      </c>
      <c r="K902" s="153">
        <v>4429</v>
      </c>
      <c r="L902" s="153">
        <v>0</v>
      </c>
      <c r="M902" s="153">
        <v>937.65</v>
      </c>
      <c r="N902" s="153">
        <v>15865.834729073063</v>
      </c>
      <c r="O902" s="152"/>
      <c r="P902" s="157">
        <v>1</v>
      </c>
      <c r="Q902" s="157">
        <v>0</v>
      </c>
      <c r="R902" s="155">
        <v>14928</v>
      </c>
      <c r="S902" s="155">
        <v>0</v>
      </c>
      <c r="T902" s="155">
        <v>0</v>
      </c>
      <c r="U902" s="155">
        <v>938</v>
      </c>
      <c r="V902" s="112">
        <v>15866</v>
      </c>
      <c r="W902" s="156"/>
      <c r="X902" s="157">
        <v>0</v>
      </c>
      <c r="Y902" s="178">
        <v>0.09</v>
      </c>
      <c r="Z902" s="178">
        <v>8.722167704706584E-4</v>
      </c>
      <c r="AA902" s="155">
        <v>0</v>
      </c>
      <c r="AB902" s="158"/>
      <c r="AC902" s="157">
        <v>0</v>
      </c>
      <c r="AD902" s="157">
        <v>0</v>
      </c>
      <c r="AE902" s="155">
        <v>0</v>
      </c>
      <c r="AF902" s="157">
        <v>0</v>
      </c>
      <c r="AG902" s="155">
        <v>0</v>
      </c>
      <c r="AH902" s="159"/>
    </row>
    <row r="903" spans="1:34" ht="12.6" customHeight="1" x14ac:dyDescent="0.25">
      <c r="A903" s="104">
        <v>3509</v>
      </c>
      <c r="B903" s="102">
        <v>3509095273</v>
      </c>
      <c r="C903" s="103" t="s">
        <v>553</v>
      </c>
      <c r="D903" s="104">
        <v>95</v>
      </c>
      <c r="E903" s="103" t="s">
        <v>127</v>
      </c>
      <c r="F903" s="104">
        <v>273</v>
      </c>
      <c r="G903" s="103" t="s">
        <v>305</v>
      </c>
      <c r="H903" s="179">
        <v>1</v>
      </c>
      <c r="I903" s="152"/>
      <c r="J903" s="153">
        <v>10309.066431617377</v>
      </c>
      <c r="K903" s="153">
        <v>3292</v>
      </c>
      <c r="L903" s="153">
        <v>0</v>
      </c>
      <c r="M903" s="153">
        <v>937.65</v>
      </c>
      <c r="N903" s="153">
        <v>14538.716431617377</v>
      </c>
      <c r="O903" s="152"/>
      <c r="P903" s="157">
        <v>1</v>
      </c>
      <c r="Q903" s="157">
        <v>0</v>
      </c>
      <c r="R903" s="155">
        <v>13601</v>
      </c>
      <c r="S903" s="155">
        <v>0</v>
      </c>
      <c r="T903" s="155">
        <v>0</v>
      </c>
      <c r="U903" s="155">
        <v>938</v>
      </c>
      <c r="V903" s="112">
        <v>14539</v>
      </c>
      <c r="W903" s="156"/>
      <c r="X903" s="157">
        <v>0</v>
      </c>
      <c r="Y903" s="178">
        <v>0.09</v>
      </c>
      <c r="Z903" s="178">
        <v>3.8816574962855744E-3</v>
      </c>
      <c r="AA903" s="155">
        <v>0</v>
      </c>
      <c r="AB903" s="158"/>
      <c r="AC903" s="157">
        <v>0</v>
      </c>
      <c r="AD903" s="157">
        <v>0</v>
      </c>
      <c r="AE903" s="155">
        <v>0</v>
      </c>
      <c r="AF903" s="157">
        <v>0</v>
      </c>
      <c r="AG903" s="155">
        <v>0</v>
      </c>
      <c r="AH903" s="159"/>
    </row>
    <row r="904" spans="1:34" ht="12.6" customHeight="1" x14ac:dyDescent="0.25">
      <c r="A904" s="104">
        <v>3509</v>
      </c>
      <c r="B904" s="102">
        <v>3509095331</v>
      </c>
      <c r="C904" s="103" t="s">
        <v>553</v>
      </c>
      <c r="D904" s="104">
        <v>95</v>
      </c>
      <c r="E904" s="103" t="s">
        <v>127</v>
      </c>
      <c r="F904" s="104">
        <v>331</v>
      </c>
      <c r="G904" s="103" t="s">
        <v>363</v>
      </c>
      <c r="H904" s="179">
        <v>2</v>
      </c>
      <c r="I904" s="152"/>
      <c r="J904" s="153">
        <v>10880.91009906836</v>
      </c>
      <c r="K904" s="153">
        <v>3720</v>
      </c>
      <c r="L904" s="153">
        <v>0</v>
      </c>
      <c r="M904" s="153">
        <v>937.65</v>
      </c>
      <c r="N904" s="153">
        <v>15538.56009906836</v>
      </c>
      <c r="O904" s="152"/>
      <c r="P904" s="157">
        <v>2</v>
      </c>
      <c r="Q904" s="157">
        <v>0</v>
      </c>
      <c r="R904" s="155">
        <v>29202</v>
      </c>
      <c r="S904" s="155">
        <v>0</v>
      </c>
      <c r="T904" s="155">
        <v>0</v>
      </c>
      <c r="U904" s="155">
        <v>1876</v>
      </c>
      <c r="V904" s="112">
        <v>31078</v>
      </c>
      <c r="W904" s="156"/>
      <c r="X904" s="157">
        <v>0</v>
      </c>
      <c r="Y904" s="178">
        <v>0.09</v>
      </c>
      <c r="Z904" s="178">
        <v>2.3459481692424667E-2</v>
      </c>
      <c r="AA904" s="155">
        <v>0</v>
      </c>
      <c r="AB904" s="158"/>
      <c r="AC904" s="157">
        <v>0</v>
      </c>
      <c r="AD904" s="157">
        <v>0</v>
      </c>
      <c r="AE904" s="155">
        <v>0</v>
      </c>
      <c r="AF904" s="157">
        <v>0</v>
      </c>
      <c r="AG904" s="155">
        <v>0</v>
      </c>
      <c r="AH904" s="159"/>
    </row>
    <row r="905" spans="1:34" ht="12.6" customHeight="1" x14ac:dyDescent="0.25">
      <c r="A905" s="104">
        <v>3509</v>
      </c>
      <c r="B905" s="102">
        <v>3509095650</v>
      </c>
      <c r="C905" s="103" t="s">
        <v>553</v>
      </c>
      <c r="D905" s="104">
        <v>95</v>
      </c>
      <c r="E905" s="103" t="s">
        <v>127</v>
      </c>
      <c r="F905" s="104">
        <v>650</v>
      </c>
      <c r="G905" s="103" t="s">
        <v>400</v>
      </c>
      <c r="H905" s="179">
        <v>1</v>
      </c>
      <c r="I905" s="152"/>
      <c r="J905" s="153">
        <v>10887.166411892416</v>
      </c>
      <c r="K905" s="153">
        <v>3420</v>
      </c>
      <c r="L905" s="153">
        <v>0</v>
      </c>
      <c r="M905" s="153">
        <v>937.65</v>
      </c>
      <c r="N905" s="153">
        <v>15244.816411892416</v>
      </c>
      <c r="O905" s="152"/>
      <c r="P905" s="157">
        <v>1</v>
      </c>
      <c r="Q905" s="157">
        <v>0</v>
      </c>
      <c r="R905" s="155">
        <v>14307</v>
      </c>
      <c r="S905" s="155">
        <v>0</v>
      </c>
      <c r="T905" s="155">
        <v>0</v>
      </c>
      <c r="U905" s="155">
        <v>938</v>
      </c>
      <c r="V905" s="112">
        <v>15245</v>
      </c>
      <c r="W905" s="156"/>
      <c r="X905" s="157">
        <v>0</v>
      </c>
      <c r="Y905" s="178">
        <v>0.09</v>
      </c>
      <c r="Z905" s="178">
        <v>2.6277933340063198E-3</v>
      </c>
      <c r="AA905" s="155">
        <v>0</v>
      </c>
      <c r="AB905" s="158"/>
      <c r="AC905" s="157">
        <v>0</v>
      </c>
      <c r="AD905" s="157">
        <v>0</v>
      </c>
      <c r="AE905" s="155">
        <v>0</v>
      </c>
      <c r="AF905" s="157">
        <v>0</v>
      </c>
      <c r="AG905" s="155">
        <v>0</v>
      </c>
      <c r="AH905" s="159"/>
    </row>
    <row r="906" spans="1:34" ht="12.6" customHeight="1" x14ac:dyDescent="0.25">
      <c r="A906" s="104">
        <v>3509</v>
      </c>
      <c r="B906" s="102">
        <v>3509095763</v>
      </c>
      <c r="C906" s="103" t="s">
        <v>553</v>
      </c>
      <c r="D906" s="104">
        <v>95</v>
      </c>
      <c r="E906" s="103" t="s">
        <v>127</v>
      </c>
      <c r="F906" s="104">
        <v>763</v>
      </c>
      <c r="G906" s="103" t="s">
        <v>434</v>
      </c>
      <c r="H906" s="179">
        <v>2</v>
      </c>
      <c r="I906" s="152"/>
      <c r="J906" s="153">
        <v>12414</v>
      </c>
      <c r="K906" s="153">
        <v>2520</v>
      </c>
      <c r="L906" s="153">
        <v>0</v>
      </c>
      <c r="M906" s="153">
        <v>937.65</v>
      </c>
      <c r="N906" s="153">
        <v>15871.65</v>
      </c>
      <c r="O906" s="152"/>
      <c r="P906" s="157">
        <v>2</v>
      </c>
      <c r="Q906" s="157">
        <v>0</v>
      </c>
      <c r="R906" s="155">
        <v>29868</v>
      </c>
      <c r="S906" s="155">
        <v>0</v>
      </c>
      <c r="T906" s="155">
        <v>0</v>
      </c>
      <c r="U906" s="155">
        <v>1876</v>
      </c>
      <c r="V906" s="112">
        <v>31744</v>
      </c>
      <c r="W906" s="156"/>
      <c r="X906" s="157">
        <v>0</v>
      </c>
      <c r="Y906" s="178">
        <v>0.09</v>
      </c>
      <c r="Z906" s="178">
        <v>6.2419586533827356E-3</v>
      </c>
      <c r="AA906" s="155">
        <v>0</v>
      </c>
      <c r="AB906" s="158"/>
      <c r="AC906" s="157">
        <v>0</v>
      </c>
      <c r="AD906" s="157">
        <v>0</v>
      </c>
      <c r="AE906" s="155">
        <v>0</v>
      </c>
      <c r="AF906" s="157">
        <v>0</v>
      </c>
      <c r="AG906" s="155">
        <v>0</v>
      </c>
      <c r="AH906" s="159"/>
    </row>
    <row r="907" spans="1:34" ht="12.6" customHeight="1" x14ac:dyDescent="0.25">
      <c r="A907" s="104">
        <v>3510</v>
      </c>
      <c r="B907" s="102">
        <v>3510281061</v>
      </c>
      <c r="C907" s="103" t="s">
        <v>554</v>
      </c>
      <c r="D907" s="104">
        <v>281</v>
      </c>
      <c r="E907" s="103" t="s">
        <v>313</v>
      </c>
      <c r="F907" s="104">
        <v>61</v>
      </c>
      <c r="G907" s="103" t="s">
        <v>93</v>
      </c>
      <c r="H907" s="179">
        <v>3</v>
      </c>
      <c r="I907" s="152"/>
      <c r="J907" s="153">
        <v>12183</v>
      </c>
      <c r="K907" s="153">
        <v>564</v>
      </c>
      <c r="L907" s="153">
        <v>0</v>
      </c>
      <c r="M907" s="153">
        <v>937.65</v>
      </c>
      <c r="N907" s="153">
        <v>13684.65</v>
      </c>
      <c r="O907" s="152"/>
      <c r="P907" s="157">
        <v>3</v>
      </c>
      <c r="Q907" s="157">
        <v>0</v>
      </c>
      <c r="R907" s="155">
        <v>38241</v>
      </c>
      <c r="S907" s="155">
        <v>0</v>
      </c>
      <c r="T907" s="155">
        <v>0</v>
      </c>
      <c r="U907" s="155">
        <v>2814</v>
      </c>
      <c r="V907" s="112">
        <v>41055</v>
      </c>
      <c r="W907" s="156"/>
      <c r="X907" s="157">
        <v>0</v>
      </c>
      <c r="Y907" s="178">
        <v>0.09</v>
      </c>
      <c r="Z907" s="178">
        <v>3.5095664291367269E-2</v>
      </c>
      <c r="AA907" s="155">
        <v>0</v>
      </c>
      <c r="AB907" s="158"/>
      <c r="AC907" s="157">
        <v>0</v>
      </c>
      <c r="AD907" s="157">
        <v>0</v>
      </c>
      <c r="AE907" s="155">
        <v>0</v>
      </c>
      <c r="AF907" s="157">
        <v>0</v>
      </c>
      <c r="AG907" s="155">
        <v>0</v>
      </c>
      <c r="AH907" s="159"/>
    </row>
    <row r="908" spans="1:34" ht="12.6" customHeight="1" x14ac:dyDescent="0.25">
      <c r="A908" s="104">
        <v>3510</v>
      </c>
      <c r="B908" s="102">
        <v>3510281137</v>
      </c>
      <c r="C908" s="103" t="s">
        <v>554</v>
      </c>
      <c r="D908" s="104">
        <v>281</v>
      </c>
      <c r="E908" s="103" t="s">
        <v>313</v>
      </c>
      <c r="F908" s="104">
        <v>137</v>
      </c>
      <c r="G908" s="103" t="s">
        <v>169</v>
      </c>
      <c r="H908" s="179">
        <v>4</v>
      </c>
      <c r="I908" s="152"/>
      <c r="J908" s="153">
        <v>13919.612294660523</v>
      </c>
      <c r="K908" s="153">
        <v>0</v>
      </c>
      <c r="L908" s="153">
        <v>0</v>
      </c>
      <c r="M908" s="153">
        <v>937.65</v>
      </c>
      <c r="N908" s="153">
        <v>14857.262294660522</v>
      </c>
      <c r="O908" s="152"/>
      <c r="P908" s="157">
        <v>4</v>
      </c>
      <c r="Q908" s="157">
        <v>0</v>
      </c>
      <c r="R908" s="155">
        <v>55680</v>
      </c>
      <c r="S908" s="155">
        <v>0</v>
      </c>
      <c r="T908" s="155">
        <v>0</v>
      </c>
      <c r="U908" s="155">
        <v>3752</v>
      </c>
      <c r="V908" s="112">
        <v>59432</v>
      </c>
      <c r="W908" s="156"/>
      <c r="X908" s="157">
        <v>0</v>
      </c>
      <c r="Y908" s="178">
        <v>0.09</v>
      </c>
      <c r="Z908" s="178">
        <v>0.1201773901141599</v>
      </c>
      <c r="AA908" s="155">
        <v>0</v>
      </c>
      <c r="AB908" s="158"/>
      <c r="AC908" s="157">
        <v>0</v>
      </c>
      <c r="AD908" s="157">
        <v>0</v>
      </c>
      <c r="AE908" s="155">
        <v>0</v>
      </c>
      <c r="AF908" s="157">
        <v>0</v>
      </c>
      <c r="AG908" s="155">
        <v>0</v>
      </c>
      <c r="AH908" s="159"/>
    </row>
    <row r="909" spans="1:34" ht="12.6" customHeight="1" x14ac:dyDescent="0.25">
      <c r="A909" s="104">
        <v>3510</v>
      </c>
      <c r="B909" s="102">
        <v>3510281281</v>
      </c>
      <c r="C909" s="103" t="s">
        <v>554</v>
      </c>
      <c r="D909" s="104">
        <v>281</v>
      </c>
      <c r="E909" s="103" t="s">
        <v>313</v>
      </c>
      <c r="F909" s="104">
        <v>281</v>
      </c>
      <c r="G909" s="103" t="s">
        <v>313</v>
      </c>
      <c r="H909" s="179">
        <v>314</v>
      </c>
      <c r="I909" s="152"/>
      <c r="J909" s="153">
        <v>13280</v>
      </c>
      <c r="K909" s="153">
        <v>0</v>
      </c>
      <c r="L909" s="153">
        <v>0</v>
      </c>
      <c r="M909" s="153">
        <v>937.65</v>
      </c>
      <c r="N909" s="153">
        <v>14217.65</v>
      </c>
      <c r="O909" s="152"/>
      <c r="P909" s="157">
        <v>314</v>
      </c>
      <c r="Q909" s="157">
        <v>0</v>
      </c>
      <c r="R909" s="155">
        <v>4169920</v>
      </c>
      <c r="S909" s="155">
        <v>0</v>
      </c>
      <c r="T909" s="155">
        <v>0</v>
      </c>
      <c r="U909" s="155">
        <v>294532</v>
      </c>
      <c r="V909" s="112">
        <v>4464452</v>
      </c>
      <c r="W909" s="156"/>
      <c r="X909" s="157">
        <v>0</v>
      </c>
      <c r="Y909" s="178">
        <v>0.09</v>
      </c>
      <c r="Z909" s="178">
        <v>0.13196842428298433</v>
      </c>
      <c r="AA909" s="155">
        <v>0</v>
      </c>
      <c r="AB909" s="158"/>
      <c r="AC909" s="157">
        <v>0</v>
      </c>
      <c r="AD909" s="157">
        <v>0</v>
      </c>
      <c r="AE909" s="155">
        <v>0</v>
      </c>
      <c r="AF909" s="157">
        <v>0</v>
      </c>
      <c r="AG909" s="155">
        <v>0</v>
      </c>
      <c r="AH909" s="159"/>
    </row>
    <row r="910" spans="1:34" ht="12.6" customHeight="1" x14ac:dyDescent="0.25">
      <c r="A910" s="104">
        <v>3510</v>
      </c>
      <c r="B910" s="102">
        <v>3510281332</v>
      </c>
      <c r="C910" s="103" t="s">
        <v>554</v>
      </c>
      <c r="D910" s="104">
        <v>281</v>
      </c>
      <c r="E910" s="103" t="s">
        <v>313</v>
      </c>
      <c r="F910" s="104">
        <v>332</v>
      </c>
      <c r="G910" s="103" t="s">
        <v>364</v>
      </c>
      <c r="H910" s="179">
        <v>3</v>
      </c>
      <c r="I910" s="152"/>
      <c r="J910" s="153">
        <v>12941</v>
      </c>
      <c r="K910" s="153">
        <v>802</v>
      </c>
      <c r="L910" s="153">
        <v>0</v>
      </c>
      <c r="M910" s="153">
        <v>937.65</v>
      </c>
      <c r="N910" s="153">
        <v>14680.65</v>
      </c>
      <c r="O910" s="152"/>
      <c r="P910" s="157">
        <v>3</v>
      </c>
      <c r="Q910" s="157">
        <v>0</v>
      </c>
      <c r="R910" s="155">
        <v>41229</v>
      </c>
      <c r="S910" s="155">
        <v>0</v>
      </c>
      <c r="T910" s="155">
        <v>0</v>
      </c>
      <c r="U910" s="155">
        <v>2814</v>
      </c>
      <c r="V910" s="112">
        <v>44043</v>
      </c>
      <c r="W910" s="156"/>
      <c r="X910" s="157">
        <v>0</v>
      </c>
      <c r="Y910" s="178">
        <v>0.09</v>
      </c>
      <c r="Z910" s="178">
        <v>1.7074121226198394E-2</v>
      </c>
      <c r="AA910" s="155">
        <v>0</v>
      </c>
      <c r="AB910" s="158"/>
      <c r="AC910" s="157">
        <v>0</v>
      </c>
      <c r="AD910" s="157">
        <v>0</v>
      </c>
      <c r="AE910" s="155">
        <v>0</v>
      </c>
      <c r="AF910" s="157">
        <v>0</v>
      </c>
      <c r="AG910" s="155">
        <v>0</v>
      </c>
      <c r="AH910" s="159"/>
    </row>
    <row r="911" spans="1:34" ht="12.6" customHeight="1" x14ac:dyDescent="0.25">
      <c r="A911" s="104">
        <v>3513</v>
      </c>
      <c r="B911" s="102">
        <v>3513044018</v>
      </c>
      <c r="C911" s="103" t="s">
        <v>555</v>
      </c>
      <c r="D911" s="104">
        <v>44</v>
      </c>
      <c r="E911" s="103" t="s">
        <v>76</v>
      </c>
      <c r="F911" s="104">
        <v>18</v>
      </c>
      <c r="G911" s="103" t="s">
        <v>50</v>
      </c>
      <c r="H911" s="179">
        <v>2</v>
      </c>
      <c r="I911" s="152"/>
      <c r="J911" s="153">
        <v>11818.706982097145</v>
      </c>
      <c r="K911" s="153">
        <v>7343</v>
      </c>
      <c r="L911" s="153">
        <v>0</v>
      </c>
      <c r="M911" s="153">
        <v>937.65</v>
      </c>
      <c r="N911" s="153">
        <v>20099.356982097146</v>
      </c>
      <c r="O911" s="152"/>
      <c r="P911" s="157">
        <v>2</v>
      </c>
      <c r="Q911" s="157">
        <v>0</v>
      </c>
      <c r="R911" s="155">
        <v>38324</v>
      </c>
      <c r="S911" s="155">
        <v>0</v>
      </c>
      <c r="T911" s="155">
        <v>0</v>
      </c>
      <c r="U911" s="155">
        <v>1876</v>
      </c>
      <c r="V911" s="112">
        <v>40200</v>
      </c>
      <c r="W911" s="156"/>
      <c r="X911" s="157">
        <v>0</v>
      </c>
      <c r="Y911" s="178">
        <v>0.09</v>
      </c>
      <c r="Z911" s="178">
        <v>2.6082814367241886E-2</v>
      </c>
      <c r="AA911" s="155">
        <v>0</v>
      </c>
      <c r="AB911" s="158"/>
      <c r="AC911" s="157">
        <v>0</v>
      </c>
      <c r="AD911" s="157">
        <v>0</v>
      </c>
      <c r="AE911" s="155">
        <v>0</v>
      </c>
      <c r="AF911" s="157">
        <v>0</v>
      </c>
      <c r="AG911" s="155">
        <v>0</v>
      </c>
      <c r="AH911" s="159"/>
    </row>
    <row r="912" spans="1:34" ht="12.6" customHeight="1" x14ac:dyDescent="0.25">
      <c r="A912" s="104">
        <v>3513</v>
      </c>
      <c r="B912" s="102">
        <v>3513044035</v>
      </c>
      <c r="C912" s="103" t="s">
        <v>555</v>
      </c>
      <c r="D912" s="104">
        <v>44</v>
      </c>
      <c r="E912" s="103" t="s">
        <v>76</v>
      </c>
      <c r="F912" s="104">
        <v>35</v>
      </c>
      <c r="G912" s="103" t="s">
        <v>67</v>
      </c>
      <c r="H912" s="179">
        <v>1</v>
      </c>
      <c r="I912" s="152"/>
      <c r="J912" s="153">
        <v>11965</v>
      </c>
      <c r="K912" s="153">
        <v>4100</v>
      </c>
      <c r="L912" s="153">
        <v>0</v>
      </c>
      <c r="M912" s="153">
        <v>937.65</v>
      </c>
      <c r="N912" s="153">
        <v>17002.650000000001</v>
      </c>
      <c r="O912" s="152"/>
      <c r="P912" s="157">
        <v>1</v>
      </c>
      <c r="Q912" s="157">
        <v>0</v>
      </c>
      <c r="R912" s="155">
        <v>16065</v>
      </c>
      <c r="S912" s="155">
        <v>0</v>
      </c>
      <c r="T912" s="155">
        <v>0</v>
      </c>
      <c r="U912" s="155">
        <v>938</v>
      </c>
      <c r="V912" s="112">
        <v>17003</v>
      </c>
      <c r="W912" s="156"/>
      <c r="X912" s="157">
        <v>0</v>
      </c>
      <c r="Y912" s="178">
        <v>0.09</v>
      </c>
      <c r="Z912" s="178">
        <v>0.15535199624359353</v>
      </c>
      <c r="AA912" s="155">
        <v>0</v>
      </c>
      <c r="AB912" s="158"/>
      <c r="AC912" s="157">
        <v>0</v>
      </c>
      <c r="AD912" s="157">
        <v>0</v>
      </c>
      <c r="AE912" s="155">
        <v>0</v>
      </c>
      <c r="AF912" s="157">
        <v>0</v>
      </c>
      <c r="AG912" s="155">
        <v>0</v>
      </c>
      <c r="AH912" s="159"/>
    </row>
    <row r="913" spans="1:34" ht="12.6" customHeight="1" x14ac:dyDescent="0.25">
      <c r="A913" s="104">
        <v>3513</v>
      </c>
      <c r="B913" s="102">
        <v>3513044044</v>
      </c>
      <c r="C913" s="103" t="s">
        <v>555</v>
      </c>
      <c r="D913" s="104">
        <v>44</v>
      </c>
      <c r="E913" s="103" t="s">
        <v>76</v>
      </c>
      <c r="F913" s="104">
        <v>44</v>
      </c>
      <c r="G913" s="103" t="s">
        <v>76</v>
      </c>
      <c r="H913" s="179">
        <v>511</v>
      </c>
      <c r="I913" s="152"/>
      <c r="J913" s="153">
        <v>12127</v>
      </c>
      <c r="K913" s="153">
        <v>0</v>
      </c>
      <c r="L913" s="153">
        <v>0</v>
      </c>
      <c r="M913" s="153">
        <v>937.65</v>
      </c>
      <c r="N913" s="153">
        <v>13064.65</v>
      </c>
      <c r="O913" s="152"/>
      <c r="P913" s="157">
        <v>511</v>
      </c>
      <c r="Q913" s="157">
        <v>0</v>
      </c>
      <c r="R913" s="155">
        <v>6196897</v>
      </c>
      <c r="S913" s="155">
        <v>0</v>
      </c>
      <c r="T913" s="155">
        <v>0</v>
      </c>
      <c r="U913" s="155">
        <v>479318</v>
      </c>
      <c r="V913" s="112">
        <v>6676215</v>
      </c>
      <c r="W913" s="156"/>
      <c r="X913" s="157">
        <v>0</v>
      </c>
      <c r="Y913" s="178">
        <v>0.09</v>
      </c>
      <c r="Z913" s="178">
        <v>6.5788845188208198E-2</v>
      </c>
      <c r="AA913" s="155">
        <v>0</v>
      </c>
      <c r="AB913" s="158"/>
      <c r="AC913" s="157">
        <v>0</v>
      </c>
      <c r="AD913" s="157">
        <v>0</v>
      </c>
      <c r="AE913" s="155">
        <v>0</v>
      </c>
      <c r="AF913" s="157">
        <v>0</v>
      </c>
      <c r="AG913" s="155">
        <v>0</v>
      </c>
      <c r="AH913" s="159"/>
    </row>
    <row r="914" spans="1:34" ht="12.6" customHeight="1" x14ac:dyDescent="0.25">
      <c r="A914" s="104">
        <v>3513</v>
      </c>
      <c r="B914" s="102">
        <v>3513044050</v>
      </c>
      <c r="C914" s="103" t="s">
        <v>555</v>
      </c>
      <c r="D914" s="104">
        <v>44</v>
      </c>
      <c r="E914" s="103" t="s">
        <v>76</v>
      </c>
      <c r="F914" s="104">
        <v>50</v>
      </c>
      <c r="G914" s="103" t="s">
        <v>82</v>
      </c>
      <c r="H914" s="179">
        <v>1</v>
      </c>
      <c r="I914" s="152"/>
      <c r="J914" s="153">
        <v>10951.007300388614</v>
      </c>
      <c r="K914" s="153">
        <v>4696</v>
      </c>
      <c r="L914" s="153">
        <v>0</v>
      </c>
      <c r="M914" s="153">
        <v>937.65</v>
      </c>
      <c r="N914" s="153">
        <v>16584.657300388615</v>
      </c>
      <c r="O914" s="152"/>
      <c r="P914" s="157">
        <v>1</v>
      </c>
      <c r="Q914" s="157">
        <v>0</v>
      </c>
      <c r="R914" s="155">
        <v>15647</v>
      </c>
      <c r="S914" s="155">
        <v>0</v>
      </c>
      <c r="T914" s="155">
        <v>0</v>
      </c>
      <c r="U914" s="155">
        <v>938</v>
      </c>
      <c r="V914" s="112">
        <v>16585</v>
      </c>
      <c r="W914" s="156"/>
      <c r="X914" s="157">
        <v>0</v>
      </c>
      <c r="Y914" s="178">
        <v>0.09</v>
      </c>
      <c r="Z914" s="178">
        <v>4.1001636800894652E-3</v>
      </c>
      <c r="AA914" s="155">
        <v>0</v>
      </c>
      <c r="AB914" s="158"/>
      <c r="AC914" s="157">
        <v>0</v>
      </c>
      <c r="AD914" s="157">
        <v>0</v>
      </c>
      <c r="AE914" s="155">
        <v>0</v>
      </c>
      <c r="AF914" s="157">
        <v>0</v>
      </c>
      <c r="AG914" s="155">
        <v>0</v>
      </c>
      <c r="AH914" s="159"/>
    </row>
    <row r="915" spans="1:34" ht="12.6" customHeight="1" x14ac:dyDescent="0.25">
      <c r="A915" s="104">
        <v>3513</v>
      </c>
      <c r="B915" s="102">
        <v>3513044095</v>
      </c>
      <c r="C915" s="103" t="s">
        <v>555</v>
      </c>
      <c r="D915" s="104">
        <v>44</v>
      </c>
      <c r="E915" s="103" t="s">
        <v>76</v>
      </c>
      <c r="F915" s="104">
        <v>95</v>
      </c>
      <c r="G915" s="103" t="s">
        <v>127</v>
      </c>
      <c r="H915" s="179">
        <v>2</v>
      </c>
      <c r="I915" s="152"/>
      <c r="J915" s="153">
        <v>13375</v>
      </c>
      <c r="K915" s="153">
        <v>0</v>
      </c>
      <c r="L915" s="153">
        <v>0</v>
      </c>
      <c r="M915" s="153">
        <v>937.65</v>
      </c>
      <c r="N915" s="153">
        <v>14312.65</v>
      </c>
      <c r="O915" s="152"/>
      <c r="P915" s="157">
        <v>2</v>
      </c>
      <c r="Q915" s="157">
        <v>0</v>
      </c>
      <c r="R915" s="155">
        <v>26750</v>
      </c>
      <c r="S915" s="155">
        <v>0</v>
      </c>
      <c r="T915" s="155">
        <v>0</v>
      </c>
      <c r="U915" s="155">
        <v>1876</v>
      </c>
      <c r="V915" s="112">
        <v>28626</v>
      </c>
      <c r="W915" s="156"/>
      <c r="X915" s="157">
        <v>0</v>
      </c>
      <c r="Y915" s="178">
        <v>0.09</v>
      </c>
      <c r="Z915" s="178">
        <v>0.13425712454464486</v>
      </c>
      <c r="AA915" s="155">
        <v>0</v>
      </c>
      <c r="AB915" s="158"/>
      <c r="AC915" s="157">
        <v>0</v>
      </c>
      <c r="AD915" s="157">
        <v>0</v>
      </c>
      <c r="AE915" s="155">
        <v>0</v>
      </c>
      <c r="AF915" s="157">
        <v>0</v>
      </c>
      <c r="AG915" s="155">
        <v>0</v>
      </c>
      <c r="AH915" s="159"/>
    </row>
    <row r="916" spans="1:34" ht="12.6" customHeight="1" x14ac:dyDescent="0.25">
      <c r="A916" s="104">
        <v>3513</v>
      </c>
      <c r="B916" s="102">
        <v>3513044182</v>
      </c>
      <c r="C916" s="103" t="s">
        <v>555</v>
      </c>
      <c r="D916" s="104">
        <v>44</v>
      </c>
      <c r="E916" s="103" t="s">
        <v>76</v>
      </c>
      <c r="F916" s="104">
        <v>182</v>
      </c>
      <c r="G916" s="103" t="s">
        <v>214</v>
      </c>
      <c r="H916" s="179">
        <v>4</v>
      </c>
      <c r="I916" s="152"/>
      <c r="J916" s="153">
        <v>11173.700061997984</v>
      </c>
      <c r="K916" s="153">
        <v>2281</v>
      </c>
      <c r="L916" s="153">
        <v>0</v>
      </c>
      <c r="M916" s="153">
        <v>937.65</v>
      </c>
      <c r="N916" s="153">
        <v>14392.350061997984</v>
      </c>
      <c r="O916" s="152"/>
      <c r="P916" s="157">
        <v>4</v>
      </c>
      <c r="Q916" s="157">
        <v>0</v>
      </c>
      <c r="R916" s="155">
        <v>53820</v>
      </c>
      <c r="S916" s="155">
        <v>0</v>
      </c>
      <c r="T916" s="155">
        <v>0</v>
      </c>
      <c r="U916" s="155">
        <v>3752</v>
      </c>
      <c r="V916" s="112">
        <v>57572</v>
      </c>
      <c r="W916" s="156"/>
      <c r="X916" s="157">
        <v>0</v>
      </c>
      <c r="Y916" s="178">
        <v>0.09</v>
      </c>
      <c r="Z916" s="178">
        <v>1.4449932180339808E-2</v>
      </c>
      <c r="AA916" s="155">
        <v>0</v>
      </c>
      <c r="AB916" s="158"/>
      <c r="AC916" s="157">
        <v>0</v>
      </c>
      <c r="AD916" s="157">
        <v>0</v>
      </c>
      <c r="AE916" s="155">
        <v>0</v>
      </c>
      <c r="AF916" s="157">
        <v>0</v>
      </c>
      <c r="AG916" s="155">
        <v>0</v>
      </c>
      <c r="AH916" s="159"/>
    </row>
    <row r="917" spans="1:34" ht="12.6" customHeight="1" x14ac:dyDescent="0.25">
      <c r="A917" s="104">
        <v>3513</v>
      </c>
      <c r="B917" s="102">
        <v>3513044244</v>
      </c>
      <c r="C917" s="103" t="s">
        <v>555</v>
      </c>
      <c r="D917" s="104">
        <v>44</v>
      </c>
      <c r="E917" s="103" t="s">
        <v>76</v>
      </c>
      <c r="F917" s="104">
        <v>244</v>
      </c>
      <c r="G917" s="103" t="s">
        <v>276</v>
      </c>
      <c r="H917" s="179">
        <v>63</v>
      </c>
      <c r="I917" s="152"/>
      <c r="J917" s="153">
        <v>11376</v>
      </c>
      <c r="K917" s="153">
        <v>4114</v>
      </c>
      <c r="L917" s="153">
        <v>0</v>
      </c>
      <c r="M917" s="153">
        <v>937.65</v>
      </c>
      <c r="N917" s="153">
        <v>16427.650000000001</v>
      </c>
      <c r="O917" s="152"/>
      <c r="P917" s="157">
        <v>63</v>
      </c>
      <c r="Q917" s="157">
        <v>0</v>
      </c>
      <c r="R917" s="155">
        <v>975870</v>
      </c>
      <c r="S917" s="155">
        <v>0</v>
      </c>
      <c r="T917" s="155">
        <v>0</v>
      </c>
      <c r="U917" s="155">
        <v>59094</v>
      </c>
      <c r="V917" s="112">
        <v>1034964</v>
      </c>
      <c r="W917" s="156"/>
      <c r="X917" s="157">
        <v>0</v>
      </c>
      <c r="Y917" s="178">
        <v>0.09</v>
      </c>
      <c r="Z917" s="178">
        <v>0.119598061583465</v>
      </c>
      <c r="AA917" s="155">
        <v>0</v>
      </c>
      <c r="AB917" s="158"/>
      <c r="AC917" s="157">
        <v>0</v>
      </c>
      <c r="AD917" s="157">
        <v>0</v>
      </c>
      <c r="AE917" s="155">
        <v>0</v>
      </c>
      <c r="AF917" s="157">
        <v>0</v>
      </c>
      <c r="AG917" s="155">
        <v>0</v>
      </c>
      <c r="AH917" s="159"/>
    </row>
    <row r="918" spans="1:34" ht="12.6" customHeight="1" x14ac:dyDescent="0.25">
      <c r="A918" s="104">
        <v>3513</v>
      </c>
      <c r="B918" s="102">
        <v>3513044251</v>
      </c>
      <c r="C918" s="103" t="s">
        <v>555</v>
      </c>
      <c r="D918" s="104">
        <v>44</v>
      </c>
      <c r="E918" s="103" t="s">
        <v>76</v>
      </c>
      <c r="F918" s="104">
        <v>251</v>
      </c>
      <c r="G918" s="103" t="s">
        <v>283</v>
      </c>
      <c r="H918" s="179">
        <v>2</v>
      </c>
      <c r="I918" s="152"/>
      <c r="J918" s="153">
        <v>8785</v>
      </c>
      <c r="K918" s="153">
        <v>2020</v>
      </c>
      <c r="L918" s="153">
        <v>0</v>
      </c>
      <c r="M918" s="153">
        <v>937.65</v>
      </c>
      <c r="N918" s="153">
        <v>11742.65</v>
      </c>
      <c r="O918" s="152"/>
      <c r="P918" s="157">
        <v>2</v>
      </c>
      <c r="Q918" s="157">
        <v>0</v>
      </c>
      <c r="R918" s="155">
        <v>21610</v>
      </c>
      <c r="S918" s="155">
        <v>0</v>
      </c>
      <c r="T918" s="155">
        <v>0</v>
      </c>
      <c r="U918" s="155">
        <v>1876</v>
      </c>
      <c r="V918" s="112">
        <v>23486</v>
      </c>
      <c r="W918" s="156"/>
      <c r="X918" s="157">
        <v>0</v>
      </c>
      <c r="Y918" s="178">
        <v>0.09</v>
      </c>
      <c r="Z918" s="178">
        <v>3.9999984451192412E-2</v>
      </c>
      <c r="AA918" s="155">
        <v>0</v>
      </c>
      <c r="AB918" s="158"/>
      <c r="AC918" s="157">
        <v>0</v>
      </c>
      <c r="AD918" s="157">
        <v>0</v>
      </c>
      <c r="AE918" s="155">
        <v>0</v>
      </c>
      <c r="AF918" s="157">
        <v>0</v>
      </c>
      <c r="AG918" s="155">
        <v>0</v>
      </c>
      <c r="AH918" s="159"/>
    </row>
    <row r="919" spans="1:34" ht="12.6" customHeight="1" x14ac:dyDescent="0.25">
      <c r="A919" s="104">
        <v>3513</v>
      </c>
      <c r="B919" s="102">
        <v>3513044293</v>
      </c>
      <c r="C919" s="103" t="s">
        <v>555</v>
      </c>
      <c r="D919" s="104">
        <v>44</v>
      </c>
      <c r="E919" s="103" t="s">
        <v>76</v>
      </c>
      <c r="F919" s="104">
        <v>293</v>
      </c>
      <c r="G919" s="103" t="s">
        <v>325</v>
      </c>
      <c r="H919" s="179">
        <v>32</v>
      </c>
      <c r="I919" s="152"/>
      <c r="J919" s="153">
        <v>10637</v>
      </c>
      <c r="K919" s="153">
        <v>640</v>
      </c>
      <c r="L919" s="153">
        <v>0</v>
      </c>
      <c r="M919" s="153">
        <v>937.65</v>
      </c>
      <c r="N919" s="153">
        <v>12214.65</v>
      </c>
      <c r="O919" s="152"/>
      <c r="P919" s="157">
        <v>32</v>
      </c>
      <c r="Q919" s="157">
        <v>0</v>
      </c>
      <c r="R919" s="155">
        <v>360864</v>
      </c>
      <c r="S919" s="155">
        <v>0</v>
      </c>
      <c r="T919" s="155">
        <v>0</v>
      </c>
      <c r="U919" s="155">
        <v>30016</v>
      </c>
      <c r="V919" s="112">
        <v>390880</v>
      </c>
      <c r="W919" s="156"/>
      <c r="X919" s="157">
        <v>0</v>
      </c>
      <c r="Y919" s="178">
        <v>0.09</v>
      </c>
      <c r="Z919" s="178">
        <v>7.9585403832054952E-3</v>
      </c>
      <c r="AA919" s="155">
        <v>0</v>
      </c>
      <c r="AB919" s="158"/>
      <c r="AC919" s="157">
        <v>0</v>
      </c>
      <c r="AD919" s="157">
        <v>0</v>
      </c>
      <c r="AE919" s="155">
        <v>0</v>
      </c>
      <c r="AF919" s="157">
        <v>0</v>
      </c>
      <c r="AG919" s="155">
        <v>0</v>
      </c>
      <c r="AH919" s="159"/>
    </row>
    <row r="920" spans="1:34" ht="12.6" customHeight="1" x14ac:dyDescent="0.25">
      <c r="A920" s="104">
        <v>3513</v>
      </c>
      <c r="B920" s="102">
        <v>3513044625</v>
      </c>
      <c r="C920" s="103" t="s">
        <v>555</v>
      </c>
      <c r="D920" s="104">
        <v>44</v>
      </c>
      <c r="E920" s="103" t="s">
        <v>76</v>
      </c>
      <c r="F920" s="104">
        <v>625</v>
      </c>
      <c r="G920" s="103" t="s">
        <v>395</v>
      </c>
      <c r="H920" s="179">
        <v>1</v>
      </c>
      <c r="I920" s="152"/>
      <c r="J920" s="153">
        <v>10508.673207733596</v>
      </c>
      <c r="K920" s="153">
        <v>1519</v>
      </c>
      <c r="L920" s="153">
        <v>0</v>
      </c>
      <c r="M920" s="153">
        <v>937.65</v>
      </c>
      <c r="N920" s="153">
        <v>12965.323207733596</v>
      </c>
      <c r="O920" s="152"/>
      <c r="P920" s="157">
        <v>1</v>
      </c>
      <c r="Q920" s="157">
        <v>0</v>
      </c>
      <c r="R920" s="155">
        <v>12028</v>
      </c>
      <c r="S920" s="155">
        <v>0</v>
      </c>
      <c r="T920" s="155">
        <v>0</v>
      </c>
      <c r="U920" s="155">
        <v>938</v>
      </c>
      <c r="V920" s="112">
        <v>12966</v>
      </c>
      <c r="W920" s="156"/>
      <c r="X920" s="157">
        <v>0</v>
      </c>
      <c r="Y920" s="178">
        <v>0.09</v>
      </c>
      <c r="Z920" s="178">
        <v>5.745617253681853E-3</v>
      </c>
      <c r="AA920" s="155">
        <v>0</v>
      </c>
      <c r="AB920" s="158"/>
      <c r="AC920" s="157">
        <v>0</v>
      </c>
      <c r="AD920" s="157">
        <v>0</v>
      </c>
      <c r="AE920" s="155">
        <v>0</v>
      </c>
      <c r="AF920" s="157">
        <v>0</v>
      </c>
      <c r="AG920" s="155">
        <v>0</v>
      </c>
      <c r="AH920" s="159"/>
    </row>
    <row r="921" spans="1:34" ht="12.6" customHeight="1" x14ac:dyDescent="0.25">
      <c r="A921" s="104">
        <v>3513</v>
      </c>
      <c r="B921" s="102">
        <v>3513044690</v>
      </c>
      <c r="C921" s="103" t="s">
        <v>555</v>
      </c>
      <c r="D921" s="104">
        <v>44</v>
      </c>
      <c r="E921" s="103" t="s">
        <v>76</v>
      </c>
      <c r="F921" s="104">
        <v>690</v>
      </c>
      <c r="G921" s="103" t="s">
        <v>414</v>
      </c>
      <c r="H921" s="179">
        <v>1</v>
      </c>
      <c r="I921" s="152"/>
      <c r="J921" s="153">
        <v>10824.028614408538</v>
      </c>
      <c r="K921" s="153">
        <v>3356</v>
      </c>
      <c r="L921" s="153">
        <v>0</v>
      </c>
      <c r="M921" s="153">
        <v>937.65</v>
      </c>
      <c r="N921" s="153">
        <v>15117.678614408538</v>
      </c>
      <c r="O921" s="152"/>
      <c r="P921" s="157">
        <v>1</v>
      </c>
      <c r="Q921" s="157">
        <v>0</v>
      </c>
      <c r="R921" s="155">
        <v>14180</v>
      </c>
      <c r="S921" s="155">
        <v>0</v>
      </c>
      <c r="T921" s="155">
        <v>0</v>
      </c>
      <c r="U921" s="155">
        <v>938</v>
      </c>
      <c r="V921" s="112">
        <v>15118</v>
      </c>
      <c r="W921" s="156"/>
      <c r="X921" s="157">
        <v>0</v>
      </c>
      <c r="Y921" s="178">
        <v>0.09</v>
      </c>
      <c r="Z921" s="178">
        <v>6.2229914554420597E-3</v>
      </c>
      <c r="AA921" s="155">
        <v>0</v>
      </c>
      <c r="AB921" s="158"/>
      <c r="AC921" s="157">
        <v>0</v>
      </c>
      <c r="AD921" s="157">
        <v>0</v>
      </c>
      <c r="AE921" s="155">
        <v>0</v>
      </c>
      <c r="AF921" s="157">
        <v>0</v>
      </c>
      <c r="AG921" s="155">
        <v>0</v>
      </c>
      <c r="AH921" s="159"/>
    </row>
    <row r="922" spans="1:34" ht="12.6" customHeight="1" x14ac:dyDescent="0.25">
      <c r="A922" s="104">
        <v>3513</v>
      </c>
      <c r="B922" s="102">
        <v>3513044780</v>
      </c>
      <c r="C922" s="103" t="s">
        <v>555</v>
      </c>
      <c r="D922" s="104">
        <v>44</v>
      </c>
      <c r="E922" s="103" t="s">
        <v>76</v>
      </c>
      <c r="F922" s="104">
        <v>780</v>
      </c>
      <c r="G922" s="103" t="s">
        <v>443</v>
      </c>
      <c r="H922" s="179">
        <v>1</v>
      </c>
      <c r="I922" s="152"/>
      <c r="J922" s="153">
        <v>10752.450832366469</v>
      </c>
      <c r="K922" s="153">
        <v>2050</v>
      </c>
      <c r="L922" s="153">
        <v>0</v>
      </c>
      <c r="M922" s="153">
        <v>937.65</v>
      </c>
      <c r="N922" s="153">
        <v>13740.100832366468</v>
      </c>
      <c r="O922" s="152"/>
      <c r="P922" s="157">
        <v>1</v>
      </c>
      <c r="Q922" s="157">
        <v>0</v>
      </c>
      <c r="R922" s="155">
        <v>12802</v>
      </c>
      <c r="S922" s="155">
        <v>0</v>
      </c>
      <c r="T922" s="155">
        <v>0</v>
      </c>
      <c r="U922" s="155">
        <v>938</v>
      </c>
      <c r="V922" s="112">
        <v>13740</v>
      </c>
      <c r="W922" s="156"/>
      <c r="X922" s="157">
        <v>0</v>
      </c>
      <c r="Y922" s="178">
        <v>0.09</v>
      </c>
      <c r="Z922" s="178">
        <v>1.3025618826461723E-2</v>
      </c>
      <c r="AA922" s="155">
        <v>0</v>
      </c>
      <c r="AB922" s="158"/>
      <c r="AC922" s="157">
        <v>0</v>
      </c>
      <c r="AD922" s="157">
        <v>0</v>
      </c>
      <c r="AE922" s="155">
        <v>0</v>
      </c>
      <c r="AF922" s="157">
        <v>0</v>
      </c>
      <c r="AG922" s="155">
        <v>0</v>
      </c>
      <c r="AH922" s="159"/>
    </row>
    <row r="923" spans="1:34" ht="12.6" customHeight="1" x14ac:dyDescent="0.25">
      <c r="A923" s="104">
        <v>3514</v>
      </c>
      <c r="B923" s="102">
        <v>3514281137</v>
      </c>
      <c r="C923" s="103" t="s">
        <v>556</v>
      </c>
      <c r="D923" s="104">
        <v>281</v>
      </c>
      <c r="E923" s="103" t="s">
        <v>313</v>
      </c>
      <c r="F923" s="104">
        <v>137</v>
      </c>
      <c r="G923" s="103" t="s">
        <v>169</v>
      </c>
      <c r="H923" s="179">
        <v>1</v>
      </c>
      <c r="I923" s="152"/>
      <c r="J923" s="153">
        <v>13919.612294660523</v>
      </c>
      <c r="K923" s="153">
        <v>0</v>
      </c>
      <c r="L923" s="153">
        <v>0</v>
      </c>
      <c r="M923" s="153">
        <v>937.65</v>
      </c>
      <c r="N923" s="153">
        <v>14857.262294660522</v>
      </c>
      <c r="O923" s="152"/>
      <c r="P923" s="157">
        <v>1</v>
      </c>
      <c r="Q923" s="157">
        <v>0</v>
      </c>
      <c r="R923" s="155">
        <v>13920</v>
      </c>
      <c r="S923" s="155">
        <v>0</v>
      </c>
      <c r="T923" s="155">
        <v>0</v>
      </c>
      <c r="U923" s="155">
        <v>938</v>
      </c>
      <c r="V923" s="112">
        <v>14858</v>
      </c>
      <c r="W923" s="156"/>
      <c r="X923" s="157">
        <v>0</v>
      </c>
      <c r="Y923" s="178">
        <v>0.09</v>
      </c>
      <c r="Z923" s="178">
        <v>0.1201773901141599</v>
      </c>
      <c r="AA923" s="155">
        <v>0</v>
      </c>
      <c r="AB923" s="158"/>
      <c r="AC923" s="157">
        <v>0</v>
      </c>
      <c r="AD923" s="157">
        <v>0</v>
      </c>
      <c r="AE923" s="155">
        <v>0</v>
      </c>
      <c r="AF923" s="157">
        <v>0</v>
      </c>
      <c r="AG923" s="155">
        <v>0</v>
      </c>
      <c r="AH923" s="159"/>
    </row>
    <row r="924" spans="1:34" ht="12.6" customHeight="1" x14ac:dyDescent="0.25">
      <c r="A924" s="104">
        <v>3514</v>
      </c>
      <c r="B924" s="102">
        <v>3514281281</v>
      </c>
      <c r="C924" s="103" t="s">
        <v>556</v>
      </c>
      <c r="D924" s="104">
        <v>281</v>
      </c>
      <c r="E924" s="103" t="s">
        <v>313</v>
      </c>
      <c r="F924" s="104">
        <v>281</v>
      </c>
      <c r="G924" s="103" t="s">
        <v>313</v>
      </c>
      <c r="H924" s="179">
        <v>266</v>
      </c>
      <c r="I924" s="152"/>
      <c r="J924" s="153">
        <v>13370</v>
      </c>
      <c r="K924" s="153">
        <v>0</v>
      </c>
      <c r="L924" s="153">
        <v>0</v>
      </c>
      <c r="M924" s="153">
        <v>937.65</v>
      </c>
      <c r="N924" s="153">
        <v>14307.65</v>
      </c>
      <c r="O924" s="152"/>
      <c r="P924" s="157">
        <v>266</v>
      </c>
      <c r="Q924" s="157">
        <v>0</v>
      </c>
      <c r="R924" s="155">
        <v>3556420</v>
      </c>
      <c r="S924" s="155">
        <v>0</v>
      </c>
      <c r="T924" s="155">
        <v>0</v>
      </c>
      <c r="U924" s="155">
        <v>249508</v>
      </c>
      <c r="V924" s="112">
        <v>3805928</v>
      </c>
      <c r="W924" s="156"/>
      <c r="X924" s="157">
        <v>0</v>
      </c>
      <c r="Y924" s="178">
        <v>0.09</v>
      </c>
      <c r="Z924" s="178">
        <v>0.13196842428298433</v>
      </c>
      <c r="AA924" s="155">
        <v>0</v>
      </c>
      <c r="AB924" s="158"/>
      <c r="AC924" s="157">
        <v>0</v>
      </c>
      <c r="AD924" s="157">
        <v>0</v>
      </c>
      <c r="AE924" s="155">
        <v>0</v>
      </c>
      <c r="AF924" s="157">
        <v>0</v>
      </c>
      <c r="AG924" s="155">
        <v>0</v>
      </c>
      <c r="AH924" s="159"/>
    </row>
    <row r="925" spans="1:34" ht="12.6" customHeight="1" x14ac:dyDescent="0.25">
      <c r="A925" s="104">
        <v>3515</v>
      </c>
      <c r="B925" s="102">
        <v>3515287043</v>
      </c>
      <c r="C925" s="103" t="s">
        <v>557</v>
      </c>
      <c r="D925" s="104">
        <v>287</v>
      </c>
      <c r="E925" s="103" t="s">
        <v>319</v>
      </c>
      <c r="F925" s="104">
        <v>43</v>
      </c>
      <c r="G925" s="103" t="s">
        <v>75</v>
      </c>
      <c r="H925" s="179">
        <v>4</v>
      </c>
      <c r="I925" s="152"/>
      <c r="J925" s="153">
        <v>9123</v>
      </c>
      <c r="K925" s="153">
        <v>4371</v>
      </c>
      <c r="L925" s="153">
        <v>0</v>
      </c>
      <c r="M925" s="153">
        <v>937.65</v>
      </c>
      <c r="N925" s="153">
        <v>14431.65</v>
      </c>
      <c r="O925" s="152"/>
      <c r="P925" s="157">
        <v>4</v>
      </c>
      <c r="Q925" s="157">
        <v>0</v>
      </c>
      <c r="R925" s="155">
        <v>53976</v>
      </c>
      <c r="S925" s="155">
        <v>0</v>
      </c>
      <c r="T925" s="155">
        <v>0</v>
      </c>
      <c r="U925" s="155">
        <v>3752</v>
      </c>
      <c r="V925" s="112">
        <v>57728</v>
      </c>
      <c r="W925" s="156"/>
      <c r="X925" s="157">
        <v>0</v>
      </c>
      <c r="Y925" s="178">
        <v>0.09</v>
      </c>
      <c r="Z925" s="178">
        <v>1.315806841788817E-2</v>
      </c>
      <c r="AA925" s="155">
        <v>0</v>
      </c>
      <c r="AB925" s="158"/>
      <c r="AC925" s="157">
        <v>0</v>
      </c>
      <c r="AD925" s="157">
        <v>0</v>
      </c>
      <c r="AE925" s="155">
        <v>0</v>
      </c>
      <c r="AF925" s="157">
        <v>0</v>
      </c>
      <c r="AG925" s="155">
        <v>0</v>
      </c>
      <c r="AH925" s="159"/>
    </row>
    <row r="926" spans="1:34" ht="12.6" customHeight="1" x14ac:dyDescent="0.25">
      <c r="A926" s="104">
        <v>3515</v>
      </c>
      <c r="B926" s="102">
        <v>3515287045</v>
      </c>
      <c r="C926" s="103" t="s">
        <v>557</v>
      </c>
      <c r="D926" s="104">
        <v>287</v>
      </c>
      <c r="E926" s="103" t="s">
        <v>319</v>
      </c>
      <c r="F926" s="104">
        <v>45</v>
      </c>
      <c r="G926" s="103" t="s">
        <v>77</v>
      </c>
      <c r="H926" s="179">
        <v>4</v>
      </c>
      <c r="I926" s="152"/>
      <c r="J926" s="153">
        <v>9123</v>
      </c>
      <c r="K926" s="153">
        <v>2615</v>
      </c>
      <c r="L926" s="153">
        <v>0</v>
      </c>
      <c r="M926" s="153">
        <v>937.65</v>
      </c>
      <c r="N926" s="153">
        <v>12675.65</v>
      </c>
      <c r="O926" s="152"/>
      <c r="P926" s="157">
        <v>4</v>
      </c>
      <c r="Q926" s="157">
        <v>0</v>
      </c>
      <c r="R926" s="155">
        <v>46952</v>
      </c>
      <c r="S926" s="155">
        <v>0</v>
      </c>
      <c r="T926" s="155">
        <v>0</v>
      </c>
      <c r="U926" s="155">
        <v>3752</v>
      </c>
      <c r="V926" s="112">
        <v>50704</v>
      </c>
      <c r="W926" s="156"/>
      <c r="X926" s="157">
        <v>0</v>
      </c>
      <c r="Y926" s="178">
        <v>0.09</v>
      </c>
      <c r="Z926" s="178">
        <v>1.3184346663996488E-2</v>
      </c>
      <c r="AA926" s="155">
        <v>0</v>
      </c>
      <c r="AB926" s="158"/>
      <c r="AC926" s="157">
        <v>0</v>
      </c>
      <c r="AD926" s="157">
        <v>0</v>
      </c>
      <c r="AE926" s="155">
        <v>0</v>
      </c>
      <c r="AF926" s="157">
        <v>0</v>
      </c>
      <c r="AG926" s="155">
        <v>0</v>
      </c>
      <c r="AH926" s="159"/>
    </row>
    <row r="927" spans="1:34" ht="12.6" customHeight="1" x14ac:dyDescent="0.25">
      <c r="A927" s="104">
        <v>3515</v>
      </c>
      <c r="B927" s="102">
        <v>3515287135</v>
      </c>
      <c r="C927" s="103" t="s">
        <v>557</v>
      </c>
      <c r="D927" s="104">
        <v>287</v>
      </c>
      <c r="E927" s="103" t="s">
        <v>319</v>
      </c>
      <c r="F927" s="104">
        <v>135</v>
      </c>
      <c r="G927" s="103" t="s">
        <v>167</v>
      </c>
      <c r="H927" s="179">
        <v>6</v>
      </c>
      <c r="I927" s="152"/>
      <c r="J927" s="153">
        <v>10068</v>
      </c>
      <c r="K927" s="153">
        <v>5263</v>
      </c>
      <c r="L927" s="153">
        <v>0</v>
      </c>
      <c r="M927" s="153">
        <v>937.65</v>
      </c>
      <c r="N927" s="153">
        <v>16268.65</v>
      </c>
      <c r="O927" s="152"/>
      <c r="P927" s="157">
        <v>6</v>
      </c>
      <c r="Q927" s="157">
        <v>0</v>
      </c>
      <c r="R927" s="155">
        <v>91986</v>
      </c>
      <c r="S927" s="155">
        <v>0</v>
      </c>
      <c r="T927" s="155">
        <v>0</v>
      </c>
      <c r="U927" s="155">
        <v>5628</v>
      </c>
      <c r="V927" s="112">
        <v>97614</v>
      </c>
      <c r="W927" s="156"/>
      <c r="X927" s="157">
        <v>0</v>
      </c>
      <c r="Y927" s="178">
        <v>0.09</v>
      </c>
      <c r="Z927" s="178">
        <v>3.0221789903766016E-2</v>
      </c>
      <c r="AA927" s="155">
        <v>0</v>
      </c>
      <c r="AB927" s="158"/>
      <c r="AC927" s="157">
        <v>0</v>
      </c>
      <c r="AD927" s="157">
        <v>0</v>
      </c>
      <c r="AE927" s="155">
        <v>0</v>
      </c>
      <c r="AF927" s="157">
        <v>0</v>
      </c>
      <c r="AG927" s="155">
        <v>0</v>
      </c>
      <c r="AH927" s="159"/>
    </row>
    <row r="928" spans="1:34" ht="12.6" customHeight="1" x14ac:dyDescent="0.25">
      <c r="A928" s="104">
        <v>3515</v>
      </c>
      <c r="B928" s="102">
        <v>3515287151</v>
      </c>
      <c r="C928" s="103" t="s">
        <v>557</v>
      </c>
      <c r="D928" s="104">
        <v>287</v>
      </c>
      <c r="E928" s="103" t="s">
        <v>319</v>
      </c>
      <c r="F928" s="104">
        <v>151</v>
      </c>
      <c r="G928" s="103" t="s">
        <v>183</v>
      </c>
      <c r="H928" s="179">
        <v>1</v>
      </c>
      <c r="I928" s="152"/>
      <c r="J928" s="153">
        <v>9123</v>
      </c>
      <c r="K928" s="153">
        <v>1391</v>
      </c>
      <c r="L928" s="153">
        <v>0</v>
      </c>
      <c r="M928" s="153">
        <v>937.65</v>
      </c>
      <c r="N928" s="153">
        <v>11451.65</v>
      </c>
      <c r="O928" s="152"/>
      <c r="P928" s="157">
        <v>1</v>
      </c>
      <c r="Q928" s="157">
        <v>0</v>
      </c>
      <c r="R928" s="155">
        <v>10514</v>
      </c>
      <c r="S928" s="155">
        <v>0</v>
      </c>
      <c r="T928" s="155">
        <v>0</v>
      </c>
      <c r="U928" s="155">
        <v>938</v>
      </c>
      <c r="V928" s="112">
        <v>11452</v>
      </c>
      <c r="W928" s="156"/>
      <c r="X928" s="157">
        <v>0</v>
      </c>
      <c r="Y928" s="178">
        <v>0.09</v>
      </c>
      <c r="Z928" s="178">
        <v>1.2403089339709471E-2</v>
      </c>
      <c r="AA928" s="155">
        <v>0</v>
      </c>
      <c r="AB928" s="158"/>
      <c r="AC928" s="157">
        <v>0</v>
      </c>
      <c r="AD928" s="157">
        <v>0</v>
      </c>
      <c r="AE928" s="155">
        <v>0</v>
      </c>
      <c r="AF928" s="157">
        <v>0</v>
      </c>
      <c r="AG928" s="155">
        <v>0</v>
      </c>
      <c r="AH928" s="159"/>
    </row>
    <row r="929" spans="1:34" ht="12.6" customHeight="1" x14ac:dyDescent="0.25">
      <c r="A929" s="104">
        <v>3515</v>
      </c>
      <c r="B929" s="102">
        <v>3515287191</v>
      </c>
      <c r="C929" s="103" t="s">
        <v>557</v>
      </c>
      <c r="D929" s="104">
        <v>287</v>
      </c>
      <c r="E929" s="103" t="s">
        <v>319</v>
      </c>
      <c r="F929" s="104">
        <v>191</v>
      </c>
      <c r="G929" s="103" t="s">
        <v>223</v>
      </c>
      <c r="H929" s="179">
        <v>30</v>
      </c>
      <c r="I929" s="152"/>
      <c r="J929" s="153">
        <v>10014</v>
      </c>
      <c r="K929" s="153">
        <v>3109</v>
      </c>
      <c r="L929" s="153">
        <v>0</v>
      </c>
      <c r="M929" s="153">
        <v>937.65</v>
      </c>
      <c r="N929" s="153">
        <v>14060.65</v>
      </c>
      <c r="O929" s="152"/>
      <c r="P929" s="157">
        <v>30</v>
      </c>
      <c r="Q929" s="157">
        <v>0</v>
      </c>
      <c r="R929" s="155">
        <v>393690</v>
      </c>
      <c r="S929" s="155">
        <v>0</v>
      </c>
      <c r="T929" s="155">
        <v>0</v>
      </c>
      <c r="U929" s="155">
        <v>28140</v>
      </c>
      <c r="V929" s="112">
        <v>421830</v>
      </c>
      <c r="W929" s="156"/>
      <c r="X929" s="157">
        <v>0</v>
      </c>
      <c r="Y929" s="178">
        <v>0.09</v>
      </c>
      <c r="Z929" s="178">
        <v>3.3235578810699128E-2</v>
      </c>
      <c r="AA929" s="155">
        <v>0</v>
      </c>
      <c r="AB929" s="158"/>
      <c r="AC929" s="157">
        <v>0</v>
      </c>
      <c r="AD929" s="157">
        <v>0</v>
      </c>
      <c r="AE929" s="155">
        <v>0</v>
      </c>
      <c r="AF929" s="157">
        <v>0</v>
      </c>
      <c r="AG929" s="155">
        <v>0</v>
      </c>
      <c r="AH929" s="159"/>
    </row>
    <row r="930" spans="1:34" ht="12.6" customHeight="1" x14ac:dyDescent="0.25">
      <c r="A930" s="104">
        <v>3515</v>
      </c>
      <c r="B930" s="102">
        <v>3515287215</v>
      </c>
      <c r="C930" s="103" t="s">
        <v>557</v>
      </c>
      <c r="D930" s="104">
        <v>287</v>
      </c>
      <c r="E930" s="103" t="s">
        <v>319</v>
      </c>
      <c r="F930" s="104">
        <v>215</v>
      </c>
      <c r="G930" s="103" t="s">
        <v>247</v>
      </c>
      <c r="H930" s="179">
        <v>8</v>
      </c>
      <c r="I930" s="152"/>
      <c r="J930" s="153">
        <v>10879</v>
      </c>
      <c r="K930" s="153">
        <v>1669</v>
      </c>
      <c r="L930" s="153">
        <v>0</v>
      </c>
      <c r="M930" s="153">
        <v>937.65</v>
      </c>
      <c r="N930" s="153">
        <v>13485.65</v>
      </c>
      <c r="O930" s="152"/>
      <c r="P930" s="157">
        <v>8</v>
      </c>
      <c r="Q930" s="157">
        <v>0</v>
      </c>
      <c r="R930" s="155">
        <v>100384</v>
      </c>
      <c r="S930" s="155">
        <v>0</v>
      </c>
      <c r="T930" s="155">
        <v>0</v>
      </c>
      <c r="U930" s="155">
        <v>7504</v>
      </c>
      <c r="V930" s="112">
        <v>107888</v>
      </c>
      <c r="W930" s="156"/>
      <c r="X930" s="157">
        <v>0</v>
      </c>
      <c r="Y930" s="178">
        <v>0.09</v>
      </c>
      <c r="Z930" s="178">
        <v>1.252434169697305E-2</v>
      </c>
      <c r="AA930" s="155">
        <v>0</v>
      </c>
      <c r="AB930" s="158"/>
      <c r="AC930" s="157">
        <v>0</v>
      </c>
      <c r="AD930" s="157">
        <v>0</v>
      </c>
      <c r="AE930" s="155">
        <v>0</v>
      </c>
      <c r="AF930" s="157">
        <v>0</v>
      </c>
      <c r="AG930" s="155">
        <v>0</v>
      </c>
      <c r="AH930" s="159"/>
    </row>
    <row r="931" spans="1:34" ht="12.6" customHeight="1" x14ac:dyDescent="0.25">
      <c r="A931" s="104">
        <v>3515</v>
      </c>
      <c r="B931" s="102">
        <v>3515287227</v>
      </c>
      <c r="C931" s="103" t="s">
        <v>557</v>
      </c>
      <c r="D931" s="104">
        <v>287</v>
      </c>
      <c r="E931" s="103" t="s">
        <v>319</v>
      </c>
      <c r="F931" s="104">
        <v>227</v>
      </c>
      <c r="G931" s="103" t="s">
        <v>259</v>
      </c>
      <c r="H931" s="179">
        <v>10</v>
      </c>
      <c r="I931" s="152"/>
      <c r="J931" s="153">
        <v>11781</v>
      </c>
      <c r="K931" s="153">
        <v>3444</v>
      </c>
      <c r="L931" s="153">
        <v>0</v>
      </c>
      <c r="M931" s="153">
        <v>937.65</v>
      </c>
      <c r="N931" s="153">
        <v>16162.65</v>
      </c>
      <c r="O931" s="152"/>
      <c r="P931" s="157">
        <v>10</v>
      </c>
      <c r="Q931" s="157">
        <v>0</v>
      </c>
      <c r="R931" s="155">
        <v>152250</v>
      </c>
      <c r="S931" s="155">
        <v>0</v>
      </c>
      <c r="T931" s="155">
        <v>0</v>
      </c>
      <c r="U931" s="155">
        <v>9380</v>
      </c>
      <c r="V931" s="112">
        <v>161630</v>
      </c>
      <c r="W931" s="156"/>
      <c r="X931" s="157">
        <v>0</v>
      </c>
      <c r="Y931" s="178">
        <v>0.09</v>
      </c>
      <c r="Z931" s="178">
        <v>1.2360529662356946E-2</v>
      </c>
      <c r="AA931" s="155">
        <v>0</v>
      </c>
      <c r="AB931" s="158"/>
      <c r="AC931" s="157">
        <v>0</v>
      </c>
      <c r="AD931" s="157">
        <v>0</v>
      </c>
      <c r="AE931" s="155">
        <v>0</v>
      </c>
      <c r="AF931" s="157">
        <v>0</v>
      </c>
      <c r="AG931" s="155">
        <v>0</v>
      </c>
      <c r="AH931" s="159"/>
    </row>
    <row r="932" spans="1:34" ht="12.6" customHeight="1" x14ac:dyDescent="0.25">
      <c r="A932" s="104">
        <v>3515</v>
      </c>
      <c r="B932" s="102">
        <v>3515287277</v>
      </c>
      <c r="C932" s="103" t="s">
        <v>557</v>
      </c>
      <c r="D932" s="104">
        <v>287</v>
      </c>
      <c r="E932" s="103" t="s">
        <v>319</v>
      </c>
      <c r="F932" s="104">
        <v>277</v>
      </c>
      <c r="G932" s="103" t="s">
        <v>309</v>
      </c>
      <c r="H932" s="179">
        <v>93</v>
      </c>
      <c r="I932" s="152"/>
      <c r="J932" s="153">
        <v>11528</v>
      </c>
      <c r="K932" s="153">
        <v>473</v>
      </c>
      <c r="L932" s="153">
        <v>0</v>
      </c>
      <c r="M932" s="153">
        <v>937.65</v>
      </c>
      <c r="N932" s="153">
        <v>12938.65</v>
      </c>
      <c r="O932" s="152"/>
      <c r="P932" s="157">
        <v>93</v>
      </c>
      <c r="Q932" s="157">
        <v>0</v>
      </c>
      <c r="R932" s="155">
        <v>1116093</v>
      </c>
      <c r="S932" s="155">
        <v>0</v>
      </c>
      <c r="T932" s="155">
        <v>0</v>
      </c>
      <c r="U932" s="155">
        <v>87234</v>
      </c>
      <c r="V932" s="112">
        <v>1203327</v>
      </c>
      <c r="W932" s="156"/>
      <c r="X932" s="157">
        <v>0</v>
      </c>
      <c r="Y932" s="178">
        <v>0.09</v>
      </c>
      <c r="Z932" s="178">
        <v>3.5511438769845118E-2</v>
      </c>
      <c r="AA932" s="155">
        <v>0</v>
      </c>
      <c r="AB932" s="158"/>
      <c r="AC932" s="157">
        <v>0</v>
      </c>
      <c r="AD932" s="157">
        <v>0</v>
      </c>
      <c r="AE932" s="155">
        <v>0</v>
      </c>
      <c r="AF932" s="157">
        <v>0</v>
      </c>
      <c r="AG932" s="155">
        <v>0</v>
      </c>
      <c r="AH932" s="159"/>
    </row>
    <row r="933" spans="1:34" ht="12.6" customHeight="1" x14ac:dyDescent="0.25">
      <c r="A933" s="104">
        <v>3515</v>
      </c>
      <c r="B933" s="102">
        <v>3515287287</v>
      </c>
      <c r="C933" s="103" t="s">
        <v>557</v>
      </c>
      <c r="D933" s="104">
        <v>287</v>
      </c>
      <c r="E933" s="103" t="s">
        <v>319</v>
      </c>
      <c r="F933" s="104">
        <v>287</v>
      </c>
      <c r="G933" s="103" t="s">
        <v>319</v>
      </c>
      <c r="H933" s="179">
        <v>10</v>
      </c>
      <c r="I933" s="152"/>
      <c r="J933" s="153">
        <v>9464</v>
      </c>
      <c r="K933" s="153">
        <v>4156</v>
      </c>
      <c r="L933" s="153">
        <v>0</v>
      </c>
      <c r="M933" s="153">
        <v>937.65</v>
      </c>
      <c r="N933" s="153">
        <v>14557.65</v>
      </c>
      <c r="O933" s="152"/>
      <c r="P933" s="157">
        <v>10</v>
      </c>
      <c r="Q933" s="157">
        <v>0</v>
      </c>
      <c r="R933" s="155">
        <v>136200</v>
      </c>
      <c r="S933" s="155">
        <v>0</v>
      </c>
      <c r="T933" s="155">
        <v>0</v>
      </c>
      <c r="U933" s="155">
        <v>9380</v>
      </c>
      <c r="V933" s="112">
        <v>145580</v>
      </c>
      <c r="W933" s="156"/>
      <c r="X933" s="157">
        <v>0</v>
      </c>
      <c r="Y933" s="178">
        <v>0.09</v>
      </c>
      <c r="Z933" s="178">
        <v>1.0650657792909605E-2</v>
      </c>
      <c r="AA933" s="155">
        <v>0</v>
      </c>
      <c r="AB933" s="158"/>
      <c r="AC933" s="157">
        <v>0</v>
      </c>
      <c r="AD933" s="157">
        <v>0</v>
      </c>
      <c r="AE933" s="155">
        <v>0</v>
      </c>
      <c r="AF933" s="157">
        <v>0</v>
      </c>
      <c r="AG933" s="155">
        <v>0</v>
      </c>
      <c r="AH933" s="159"/>
    </row>
    <row r="934" spans="1:34" ht="12.6" customHeight="1" x14ac:dyDescent="0.25">
      <c r="A934" s="104">
        <v>3515</v>
      </c>
      <c r="B934" s="102">
        <v>3515287306</v>
      </c>
      <c r="C934" s="103" t="s">
        <v>557</v>
      </c>
      <c r="D934" s="104">
        <v>287</v>
      </c>
      <c r="E934" s="103" t="s">
        <v>319</v>
      </c>
      <c r="F934" s="104">
        <v>306</v>
      </c>
      <c r="G934" s="103" t="s">
        <v>338</v>
      </c>
      <c r="H934" s="179">
        <v>8</v>
      </c>
      <c r="I934" s="152"/>
      <c r="J934" s="153">
        <v>9123</v>
      </c>
      <c r="K934" s="153">
        <v>3792</v>
      </c>
      <c r="L934" s="153">
        <v>0</v>
      </c>
      <c r="M934" s="153">
        <v>937.65</v>
      </c>
      <c r="N934" s="153">
        <v>13852.65</v>
      </c>
      <c r="O934" s="152"/>
      <c r="P934" s="157">
        <v>8</v>
      </c>
      <c r="Q934" s="157">
        <v>0</v>
      </c>
      <c r="R934" s="155">
        <v>103320</v>
      </c>
      <c r="S934" s="155">
        <v>0</v>
      </c>
      <c r="T934" s="155">
        <v>0</v>
      </c>
      <c r="U934" s="155">
        <v>7504</v>
      </c>
      <c r="V934" s="112">
        <v>110824</v>
      </c>
      <c r="W934" s="156"/>
      <c r="X934" s="157">
        <v>0</v>
      </c>
      <c r="Y934" s="178">
        <v>0.09</v>
      </c>
      <c r="Z934" s="178">
        <v>4.6491110980106623E-2</v>
      </c>
      <c r="AA934" s="155">
        <v>0</v>
      </c>
      <c r="AB934" s="158"/>
      <c r="AC934" s="157">
        <v>0</v>
      </c>
      <c r="AD934" s="157">
        <v>0</v>
      </c>
      <c r="AE934" s="155">
        <v>0</v>
      </c>
      <c r="AF934" s="157">
        <v>0</v>
      </c>
      <c r="AG934" s="155">
        <v>0</v>
      </c>
      <c r="AH934" s="159"/>
    </row>
    <row r="935" spans="1:34" ht="12.6" customHeight="1" x14ac:dyDescent="0.25">
      <c r="A935" s="104">
        <v>3515</v>
      </c>
      <c r="B935" s="102">
        <v>3515287316</v>
      </c>
      <c r="C935" s="103" t="s">
        <v>557</v>
      </c>
      <c r="D935" s="104">
        <v>287</v>
      </c>
      <c r="E935" s="103" t="s">
        <v>319</v>
      </c>
      <c r="F935" s="104">
        <v>316</v>
      </c>
      <c r="G935" s="103" t="s">
        <v>348</v>
      </c>
      <c r="H935" s="179">
        <v>8</v>
      </c>
      <c r="I935" s="152"/>
      <c r="J935" s="153">
        <v>11361</v>
      </c>
      <c r="K935" s="153">
        <v>1355</v>
      </c>
      <c r="L935" s="153">
        <v>0</v>
      </c>
      <c r="M935" s="153">
        <v>937.65</v>
      </c>
      <c r="N935" s="153">
        <v>13653.65</v>
      </c>
      <c r="O935" s="152"/>
      <c r="P935" s="157">
        <v>8</v>
      </c>
      <c r="Q935" s="157">
        <v>0</v>
      </c>
      <c r="R935" s="155">
        <v>101728</v>
      </c>
      <c r="S935" s="155">
        <v>0</v>
      </c>
      <c r="T935" s="155">
        <v>0</v>
      </c>
      <c r="U935" s="155">
        <v>7504</v>
      </c>
      <c r="V935" s="112">
        <v>109232</v>
      </c>
      <c r="W935" s="156"/>
      <c r="X935" s="157">
        <v>0</v>
      </c>
      <c r="Y935" s="178">
        <v>0.09</v>
      </c>
      <c r="Z935" s="178">
        <v>9.4943315658755512E-3</v>
      </c>
      <c r="AA935" s="155">
        <v>0</v>
      </c>
      <c r="AB935" s="158"/>
      <c r="AC935" s="157">
        <v>0</v>
      </c>
      <c r="AD935" s="157">
        <v>0</v>
      </c>
      <c r="AE935" s="155">
        <v>0</v>
      </c>
      <c r="AF935" s="157">
        <v>0</v>
      </c>
      <c r="AG935" s="155">
        <v>0</v>
      </c>
      <c r="AH935" s="159"/>
    </row>
    <row r="936" spans="1:34" ht="12.6" customHeight="1" x14ac:dyDescent="0.25">
      <c r="A936" s="104">
        <v>3515</v>
      </c>
      <c r="B936" s="102">
        <v>3515287658</v>
      </c>
      <c r="C936" s="103" t="s">
        <v>557</v>
      </c>
      <c r="D936" s="104">
        <v>287</v>
      </c>
      <c r="E936" s="103" t="s">
        <v>319</v>
      </c>
      <c r="F936" s="104">
        <v>658</v>
      </c>
      <c r="G936" s="103" t="s">
        <v>402</v>
      </c>
      <c r="H936" s="179">
        <v>8</v>
      </c>
      <c r="I936" s="152"/>
      <c r="J936" s="153">
        <v>9755</v>
      </c>
      <c r="K936" s="153">
        <v>1472</v>
      </c>
      <c r="L936" s="153">
        <v>0</v>
      </c>
      <c r="M936" s="153">
        <v>937.65</v>
      </c>
      <c r="N936" s="153">
        <v>12164.65</v>
      </c>
      <c r="O936" s="152"/>
      <c r="P936" s="157">
        <v>8</v>
      </c>
      <c r="Q936" s="157">
        <v>0</v>
      </c>
      <c r="R936" s="155">
        <v>89816</v>
      </c>
      <c r="S936" s="155">
        <v>0</v>
      </c>
      <c r="T936" s="155">
        <v>0</v>
      </c>
      <c r="U936" s="155">
        <v>7504</v>
      </c>
      <c r="V936" s="112">
        <v>97320</v>
      </c>
      <c r="W936" s="156"/>
      <c r="X936" s="157">
        <v>0</v>
      </c>
      <c r="Y936" s="178">
        <v>0.09</v>
      </c>
      <c r="Z936" s="178">
        <v>2.5007179501678445E-3</v>
      </c>
      <c r="AA936" s="155">
        <v>0</v>
      </c>
      <c r="AB936" s="158"/>
      <c r="AC936" s="157">
        <v>0</v>
      </c>
      <c r="AD936" s="157">
        <v>0</v>
      </c>
      <c r="AE936" s="155">
        <v>0</v>
      </c>
      <c r="AF936" s="157">
        <v>0</v>
      </c>
      <c r="AG936" s="155">
        <v>0</v>
      </c>
      <c r="AH936" s="159"/>
    </row>
    <row r="937" spans="1:34" ht="12.6" customHeight="1" x14ac:dyDescent="0.25">
      <c r="A937" s="104">
        <v>3515</v>
      </c>
      <c r="B937" s="102">
        <v>3515287753</v>
      </c>
      <c r="C937" s="103" t="s">
        <v>557</v>
      </c>
      <c r="D937" s="104">
        <v>287</v>
      </c>
      <c r="E937" s="103" t="s">
        <v>319</v>
      </c>
      <c r="F937" s="104">
        <v>753</v>
      </c>
      <c r="G937" s="103" t="s">
        <v>431</v>
      </c>
      <c r="H937" s="179">
        <v>1</v>
      </c>
      <c r="I937" s="152"/>
      <c r="J937" s="153">
        <v>11076.503278166167</v>
      </c>
      <c r="K937" s="153">
        <v>4559</v>
      </c>
      <c r="L937" s="153">
        <v>0</v>
      </c>
      <c r="M937" s="153">
        <v>937.65</v>
      </c>
      <c r="N937" s="153">
        <v>16573.153278166166</v>
      </c>
      <c r="O937" s="152"/>
      <c r="P937" s="157">
        <v>1</v>
      </c>
      <c r="Q937" s="157">
        <v>0</v>
      </c>
      <c r="R937" s="155">
        <v>15636</v>
      </c>
      <c r="S937" s="155">
        <v>0</v>
      </c>
      <c r="T937" s="155">
        <v>0</v>
      </c>
      <c r="U937" s="155">
        <v>938</v>
      </c>
      <c r="V937" s="112">
        <v>16574</v>
      </c>
      <c r="W937" s="156"/>
      <c r="X937" s="157">
        <v>0</v>
      </c>
      <c r="Y937" s="178">
        <v>0.09</v>
      </c>
      <c r="Z937" s="178">
        <v>1.0373293357848281E-2</v>
      </c>
      <c r="AA937" s="155">
        <v>0</v>
      </c>
      <c r="AB937" s="158"/>
      <c r="AC937" s="157">
        <v>0</v>
      </c>
      <c r="AD937" s="157">
        <v>0</v>
      </c>
      <c r="AE937" s="155">
        <v>0</v>
      </c>
      <c r="AF937" s="157">
        <v>0</v>
      </c>
      <c r="AG937" s="155">
        <v>0</v>
      </c>
      <c r="AH937" s="159"/>
    </row>
    <row r="938" spans="1:34" ht="12.6" customHeight="1" x14ac:dyDescent="0.25">
      <c r="A938" s="104">
        <v>3515</v>
      </c>
      <c r="B938" s="102">
        <v>3515287767</v>
      </c>
      <c r="C938" s="103" t="s">
        <v>557</v>
      </c>
      <c r="D938" s="104">
        <v>287</v>
      </c>
      <c r="E938" s="103" t="s">
        <v>319</v>
      </c>
      <c r="F938" s="104">
        <v>767</v>
      </c>
      <c r="G938" s="103" t="s">
        <v>437</v>
      </c>
      <c r="H938" s="179">
        <v>47</v>
      </c>
      <c r="I938" s="152"/>
      <c r="J938" s="153">
        <v>10067</v>
      </c>
      <c r="K938" s="153">
        <v>2536</v>
      </c>
      <c r="L938" s="153">
        <v>0</v>
      </c>
      <c r="M938" s="153">
        <v>937.65</v>
      </c>
      <c r="N938" s="153">
        <v>13540.65</v>
      </c>
      <c r="O938" s="152"/>
      <c r="P938" s="157">
        <v>47</v>
      </c>
      <c r="Q938" s="157">
        <v>0</v>
      </c>
      <c r="R938" s="155">
        <v>592341</v>
      </c>
      <c r="S938" s="155">
        <v>0</v>
      </c>
      <c r="T938" s="155">
        <v>0</v>
      </c>
      <c r="U938" s="155">
        <v>44086</v>
      </c>
      <c r="V938" s="112">
        <v>636427</v>
      </c>
      <c r="W938" s="156"/>
      <c r="X938" s="157">
        <v>0</v>
      </c>
      <c r="Y938" s="178">
        <v>0.09</v>
      </c>
      <c r="Z938" s="178">
        <v>2.9525411156242146E-2</v>
      </c>
      <c r="AA938" s="155">
        <v>0</v>
      </c>
      <c r="AB938" s="158"/>
      <c r="AC938" s="157">
        <v>0</v>
      </c>
      <c r="AD938" s="157">
        <v>0</v>
      </c>
      <c r="AE938" s="155">
        <v>0</v>
      </c>
      <c r="AF938" s="157">
        <v>0</v>
      </c>
      <c r="AG938" s="155">
        <v>0</v>
      </c>
      <c r="AH938" s="159"/>
    </row>
    <row r="939" spans="1:34" ht="12.6" customHeight="1" x14ac:dyDescent="0.25">
      <c r="A939" s="104">
        <v>3515</v>
      </c>
      <c r="B939" s="102">
        <v>3515287778</v>
      </c>
      <c r="C939" s="103" t="s">
        <v>557</v>
      </c>
      <c r="D939" s="104">
        <v>287</v>
      </c>
      <c r="E939" s="103" t="s">
        <v>319</v>
      </c>
      <c r="F939" s="104">
        <v>778</v>
      </c>
      <c r="G939" s="103" t="s">
        <v>442</v>
      </c>
      <c r="H939" s="179">
        <v>2</v>
      </c>
      <c r="I939" s="152"/>
      <c r="J939" s="153">
        <v>12167</v>
      </c>
      <c r="K939" s="153">
        <v>1608</v>
      </c>
      <c r="L939" s="153">
        <v>0</v>
      </c>
      <c r="M939" s="153">
        <v>937.65</v>
      </c>
      <c r="N939" s="153">
        <v>14712.65</v>
      </c>
      <c r="O939" s="152"/>
      <c r="P939" s="157">
        <v>2</v>
      </c>
      <c r="Q939" s="157">
        <v>0</v>
      </c>
      <c r="R939" s="155">
        <v>27550</v>
      </c>
      <c r="S939" s="155">
        <v>0</v>
      </c>
      <c r="T939" s="155">
        <v>0</v>
      </c>
      <c r="U939" s="155">
        <v>1876</v>
      </c>
      <c r="V939" s="112">
        <v>29426</v>
      </c>
      <c r="W939" s="156"/>
      <c r="X939" s="157">
        <v>0</v>
      </c>
      <c r="Y939" s="178">
        <v>0.09</v>
      </c>
      <c r="Z939" s="178">
        <v>1.7011952702943025E-3</v>
      </c>
      <c r="AA939" s="155">
        <v>0</v>
      </c>
      <c r="AB939" s="158"/>
      <c r="AC939" s="157">
        <v>0</v>
      </c>
      <c r="AD939" s="157">
        <v>0</v>
      </c>
      <c r="AE939" s="155">
        <v>0</v>
      </c>
      <c r="AF939" s="157">
        <v>0</v>
      </c>
      <c r="AG939" s="155">
        <v>0</v>
      </c>
      <c r="AH939" s="159"/>
    </row>
    <row r="940" spans="1:34" ht="12.6" customHeight="1" x14ac:dyDescent="0.25">
      <c r="A940" s="104">
        <v>3516</v>
      </c>
      <c r="B940" s="102">
        <v>3516332005</v>
      </c>
      <c r="C940" s="103" t="s">
        <v>558</v>
      </c>
      <c r="D940" s="104">
        <v>332</v>
      </c>
      <c r="E940" s="103" t="s">
        <v>364</v>
      </c>
      <c r="F940" s="104">
        <v>5</v>
      </c>
      <c r="G940" s="103" t="s">
        <v>37</v>
      </c>
      <c r="H940" s="179">
        <v>33</v>
      </c>
      <c r="I940" s="152"/>
      <c r="J940" s="153">
        <v>9977</v>
      </c>
      <c r="K940" s="153">
        <v>4354</v>
      </c>
      <c r="L940" s="153">
        <v>0</v>
      </c>
      <c r="M940" s="153">
        <v>937.65</v>
      </c>
      <c r="N940" s="153">
        <v>15268.65</v>
      </c>
      <c r="O940" s="152"/>
      <c r="P940" s="157">
        <v>33</v>
      </c>
      <c r="Q940" s="157">
        <v>0</v>
      </c>
      <c r="R940" s="155">
        <v>472923</v>
      </c>
      <c r="S940" s="155">
        <v>0</v>
      </c>
      <c r="T940" s="155">
        <v>0</v>
      </c>
      <c r="U940" s="155">
        <v>30954</v>
      </c>
      <c r="V940" s="112">
        <v>503877</v>
      </c>
      <c r="W940" s="156"/>
      <c r="X940" s="157">
        <v>0</v>
      </c>
      <c r="Y940" s="178">
        <v>0.09</v>
      </c>
      <c r="Z940" s="178">
        <v>1.2597643942327298E-2</v>
      </c>
      <c r="AA940" s="155">
        <v>0</v>
      </c>
      <c r="AB940" s="158"/>
      <c r="AC940" s="157">
        <v>0</v>
      </c>
      <c r="AD940" s="157">
        <v>0</v>
      </c>
      <c r="AE940" s="155">
        <v>0</v>
      </c>
      <c r="AF940" s="157">
        <v>0</v>
      </c>
      <c r="AG940" s="155">
        <v>0</v>
      </c>
      <c r="AH940" s="159"/>
    </row>
    <row r="941" spans="1:34" ht="12.6" customHeight="1" x14ac:dyDescent="0.25">
      <c r="A941" s="104">
        <v>3516</v>
      </c>
      <c r="B941" s="102">
        <v>3516332061</v>
      </c>
      <c r="C941" s="103" t="s">
        <v>558</v>
      </c>
      <c r="D941" s="104">
        <v>332</v>
      </c>
      <c r="E941" s="103" t="s">
        <v>364</v>
      </c>
      <c r="F941" s="104">
        <v>61</v>
      </c>
      <c r="G941" s="103" t="s">
        <v>93</v>
      </c>
      <c r="H941" s="179">
        <v>7</v>
      </c>
      <c r="I941" s="152"/>
      <c r="J941" s="153">
        <v>11377</v>
      </c>
      <c r="K941" s="153">
        <v>526</v>
      </c>
      <c r="L941" s="153">
        <v>0</v>
      </c>
      <c r="M941" s="153">
        <v>937.65</v>
      </c>
      <c r="N941" s="153">
        <v>12840.65</v>
      </c>
      <c r="O941" s="152"/>
      <c r="P941" s="157">
        <v>7</v>
      </c>
      <c r="Q941" s="157">
        <v>0</v>
      </c>
      <c r="R941" s="155">
        <v>83321</v>
      </c>
      <c r="S941" s="155">
        <v>0</v>
      </c>
      <c r="T941" s="155">
        <v>0</v>
      </c>
      <c r="U941" s="155">
        <v>6566</v>
      </c>
      <c r="V941" s="112">
        <v>89887</v>
      </c>
      <c r="W941" s="156"/>
      <c r="X941" s="157">
        <v>0</v>
      </c>
      <c r="Y941" s="178">
        <v>0.09</v>
      </c>
      <c r="Z941" s="178">
        <v>3.5095664291367269E-2</v>
      </c>
      <c r="AA941" s="155">
        <v>0</v>
      </c>
      <c r="AB941" s="158"/>
      <c r="AC941" s="157">
        <v>0</v>
      </c>
      <c r="AD941" s="157">
        <v>0</v>
      </c>
      <c r="AE941" s="155">
        <v>0</v>
      </c>
      <c r="AF941" s="157">
        <v>0</v>
      </c>
      <c r="AG941" s="155">
        <v>0</v>
      </c>
      <c r="AH941" s="159"/>
    </row>
    <row r="942" spans="1:34" ht="12.6" customHeight="1" x14ac:dyDescent="0.25">
      <c r="A942" s="104">
        <v>3516</v>
      </c>
      <c r="B942" s="102">
        <v>3516332087</v>
      </c>
      <c r="C942" s="103" t="s">
        <v>558</v>
      </c>
      <c r="D942" s="104">
        <v>332</v>
      </c>
      <c r="E942" s="103" t="s">
        <v>364</v>
      </c>
      <c r="F942" s="104">
        <v>87</v>
      </c>
      <c r="G942" s="103" t="s">
        <v>119</v>
      </c>
      <c r="H942" s="179">
        <v>1</v>
      </c>
      <c r="I942" s="152"/>
      <c r="J942" s="153">
        <v>17003</v>
      </c>
      <c r="K942" s="153">
        <v>5770</v>
      </c>
      <c r="L942" s="153">
        <v>0</v>
      </c>
      <c r="M942" s="153">
        <v>937.65</v>
      </c>
      <c r="N942" s="153">
        <v>23710.65</v>
      </c>
      <c r="O942" s="152"/>
      <c r="P942" s="157">
        <v>1</v>
      </c>
      <c r="Q942" s="157">
        <v>0</v>
      </c>
      <c r="R942" s="155">
        <v>22773</v>
      </c>
      <c r="S942" s="155">
        <v>0</v>
      </c>
      <c r="T942" s="155">
        <v>0</v>
      </c>
      <c r="U942" s="155">
        <v>938</v>
      </c>
      <c r="V942" s="112">
        <v>23711</v>
      </c>
      <c r="W942" s="156"/>
      <c r="X942" s="157">
        <v>0</v>
      </c>
      <c r="Y942" s="178">
        <v>0.09</v>
      </c>
      <c r="Z942" s="178">
        <v>4.3760811112899516E-3</v>
      </c>
      <c r="AA942" s="155">
        <v>0</v>
      </c>
      <c r="AB942" s="158"/>
      <c r="AC942" s="157">
        <v>0</v>
      </c>
      <c r="AD942" s="157">
        <v>0</v>
      </c>
      <c r="AE942" s="155">
        <v>0</v>
      </c>
      <c r="AF942" s="157">
        <v>0</v>
      </c>
      <c r="AG942" s="155">
        <v>0</v>
      </c>
      <c r="AH942" s="159"/>
    </row>
    <row r="943" spans="1:34" ht="12.6" customHeight="1" x14ac:dyDescent="0.25">
      <c r="A943" s="104">
        <v>3516</v>
      </c>
      <c r="B943" s="102">
        <v>3516332137</v>
      </c>
      <c r="C943" s="103" t="s">
        <v>558</v>
      </c>
      <c r="D943" s="104">
        <v>332</v>
      </c>
      <c r="E943" s="103" t="s">
        <v>364</v>
      </c>
      <c r="F943" s="104">
        <v>137</v>
      </c>
      <c r="G943" s="103" t="s">
        <v>169</v>
      </c>
      <c r="H943" s="179">
        <v>46</v>
      </c>
      <c r="I943" s="152"/>
      <c r="J943" s="153">
        <v>12560</v>
      </c>
      <c r="K943" s="153">
        <v>0</v>
      </c>
      <c r="L943" s="153">
        <v>0</v>
      </c>
      <c r="M943" s="153">
        <v>937.65</v>
      </c>
      <c r="N943" s="153">
        <v>13497.65</v>
      </c>
      <c r="O943" s="152"/>
      <c r="P943" s="157">
        <v>46</v>
      </c>
      <c r="Q943" s="157">
        <v>0</v>
      </c>
      <c r="R943" s="155">
        <v>577760</v>
      </c>
      <c r="S943" s="155">
        <v>0</v>
      </c>
      <c r="T943" s="155">
        <v>0</v>
      </c>
      <c r="U943" s="155">
        <v>43148</v>
      </c>
      <c r="V943" s="112">
        <v>620908</v>
      </c>
      <c r="W943" s="156"/>
      <c r="X943" s="157">
        <v>0</v>
      </c>
      <c r="Y943" s="178">
        <v>0.09</v>
      </c>
      <c r="Z943" s="178">
        <v>0.1201773901141599</v>
      </c>
      <c r="AA943" s="155">
        <v>0</v>
      </c>
      <c r="AB943" s="158"/>
      <c r="AC943" s="157">
        <v>0</v>
      </c>
      <c r="AD943" s="157">
        <v>0</v>
      </c>
      <c r="AE943" s="155">
        <v>0</v>
      </c>
      <c r="AF943" s="157">
        <v>0</v>
      </c>
      <c r="AG943" s="155">
        <v>0</v>
      </c>
      <c r="AH943" s="159"/>
    </row>
    <row r="944" spans="1:34" ht="12.6" customHeight="1" x14ac:dyDescent="0.25">
      <c r="A944" s="104">
        <v>3516</v>
      </c>
      <c r="B944" s="102">
        <v>3516332278</v>
      </c>
      <c r="C944" s="103" t="s">
        <v>558</v>
      </c>
      <c r="D944" s="104">
        <v>332</v>
      </c>
      <c r="E944" s="103" t="s">
        <v>364</v>
      </c>
      <c r="F944" s="104">
        <v>278</v>
      </c>
      <c r="G944" s="103" t="s">
        <v>310</v>
      </c>
      <c r="H944" s="179">
        <v>3</v>
      </c>
      <c r="I944" s="152"/>
      <c r="J944" s="153">
        <v>9670</v>
      </c>
      <c r="K944" s="153">
        <v>1839</v>
      </c>
      <c r="L944" s="153">
        <v>0</v>
      </c>
      <c r="M944" s="153">
        <v>937.65</v>
      </c>
      <c r="N944" s="153">
        <v>12446.65</v>
      </c>
      <c r="O944" s="152"/>
      <c r="P944" s="157">
        <v>3</v>
      </c>
      <c r="Q944" s="157">
        <v>0</v>
      </c>
      <c r="R944" s="155">
        <v>34527</v>
      </c>
      <c r="S944" s="155">
        <v>0</v>
      </c>
      <c r="T944" s="155">
        <v>0</v>
      </c>
      <c r="U944" s="155">
        <v>2814</v>
      </c>
      <c r="V944" s="112">
        <v>37341</v>
      </c>
      <c r="W944" s="156"/>
      <c r="X944" s="157">
        <v>0</v>
      </c>
      <c r="Y944" s="178">
        <v>0.09</v>
      </c>
      <c r="Z944" s="178">
        <v>5.9706218118588478E-2</v>
      </c>
      <c r="AA944" s="155">
        <v>0</v>
      </c>
      <c r="AB944" s="158"/>
      <c r="AC944" s="157">
        <v>0</v>
      </c>
      <c r="AD944" s="157">
        <v>0</v>
      </c>
      <c r="AE944" s="155">
        <v>0</v>
      </c>
      <c r="AF944" s="157">
        <v>0</v>
      </c>
      <c r="AG944" s="155">
        <v>0</v>
      </c>
      <c r="AH944" s="159"/>
    </row>
    <row r="945" spans="1:34" ht="12.6" customHeight="1" x14ac:dyDescent="0.25">
      <c r="A945" s="104">
        <v>3516</v>
      </c>
      <c r="B945" s="102">
        <v>3516332281</v>
      </c>
      <c r="C945" s="103" t="s">
        <v>558</v>
      </c>
      <c r="D945" s="104">
        <v>332</v>
      </c>
      <c r="E945" s="103" t="s">
        <v>364</v>
      </c>
      <c r="F945" s="104">
        <v>281</v>
      </c>
      <c r="G945" s="103" t="s">
        <v>313</v>
      </c>
      <c r="H945" s="179">
        <v>108</v>
      </c>
      <c r="I945" s="152"/>
      <c r="J945" s="153">
        <v>13187</v>
      </c>
      <c r="K945" s="153">
        <v>0</v>
      </c>
      <c r="L945" s="153">
        <v>0</v>
      </c>
      <c r="M945" s="153">
        <v>937.65</v>
      </c>
      <c r="N945" s="153">
        <v>14124.65</v>
      </c>
      <c r="O945" s="152"/>
      <c r="P945" s="157">
        <v>108</v>
      </c>
      <c r="Q945" s="157">
        <v>0</v>
      </c>
      <c r="R945" s="155">
        <v>1424196</v>
      </c>
      <c r="S945" s="155">
        <v>0</v>
      </c>
      <c r="T945" s="155">
        <v>0</v>
      </c>
      <c r="U945" s="155">
        <v>101304</v>
      </c>
      <c r="V945" s="112">
        <v>1525500</v>
      </c>
      <c r="W945" s="156"/>
      <c r="X945" s="157">
        <v>0</v>
      </c>
      <c r="Y945" s="178">
        <v>0.09</v>
      </c>
      <c r="Z945" s="178">
        <v>0.13196842428298433</v>
      </c>
      <c r="AA945" s="155">
        <v>0</v>
      </c>
      <c r="AB945" s="158"/>
      <c r="AC945" s="157">
        <v>0</v>
      </c>
      <c r="AD945" s="157">
        <v>0</v>
      </c>
      <c r="AE945" s="155">
        <v>0</v>
      </c>
      <c r="AF945" s="157">
        <v>0</v>
      </c>
      <c r="AG945" s="155">
        <v>0</v>
      </c>
      <c r="AH945" s="159"/>
    </row>
    <row r="946" spans="1:34" ht="12.6" customHeight="1" x14ac:dyDescent="0.25">
      <c r="A946" s="104">
        <v>3516</v>
      </c>
      <c r="B946" s="102">
        <v>3516332325</v>
      </c>
      <c r="C946" s="103" t="s">
        <v>558</v>
      </c>
      <c r="D946" s="104">
        <v>332</v>
      </c>
      <c r="E946" s="103" t="s">
        <v>364</v>
      </c>
      <c r="F946" s="104">
        <v>325</v>
      </c>
      <c r="G946" s="103" t="s">
        <v>357</v>
      </c>
      <c r="H946" s="179">
        <v>33</v>
      </c>
      <c r="I946" s="152"/>
      <c r="J946" s="153">
        <v>10650</v>
      </c>
      <c r="K946" s="153">
        <v>1361</v>
      </c>
      <c r="L946" s="153">
        <v>0</v>
      </c>
      <c r="M946" s="153">
        <v>937.65</v>
      </c>
      <c r="N946" s="153">
        <v>12948.65</v>
      </c>
      <c r="O946" s="152"/>
      <c r="P946" s="157">
        <v>33</v>
      </c>
      <c r="Q946" s="157">
        <v>0</v>
      </c>
      <c r="R946" s="155">
        <v>396363</v>
      </c>
      <c r="S946" s="155">
        <v>0</v>
      </c>
      <c r="T946" s="155">
        <v>0</v>
      </c>
      <c r="U946" s="155">
        <v>30954</v>
      </c>
      <c r="V946" s="112">
        <v>427317</v>
      </c>
      <c r="W946" s="156"/>
      <c r="X946" s="157">
        <v>0</v>
      </c>
      <c r="Y946" s="178">
        <v>0.09</v>
      </c>
      <c r="Z946" s="178">
        <v>8.8523351738389582E-3</v>
      </c>
      <c r="AA946" s="155">
        <v>0</v>
      </c>
      <c r="AB946" s="158"/>
      <c r="AC946" s="157">
        <v>0</v>
      </c>
      <c r="AD946" s="157">
        <v>0</v>
      </c>
      <c r="AE946" s="155">
        <v>0</v>
      </c>
      <c r="AF946" s="157">
        <v>0</v>
      </c>
      <c r="AG946" s="155">
        <v>0</v>
      </c>
      <c r="AH946" s="159"/>
    </row>
    <row r="947" spans="1:34" ht="12.6" customHeight="1" x14ac:dyDescent="0.25">
      <c r="A947" s="104">
        <v>3516</v>
      </c>
      <c r="B947" s="102">
        <v>3516332332</v>
      </c>
      <c r="C947" s="103" t="s">
        <v>558</v>
      </c>
      <c r="D947" s="104">
        <v>332</v>
      </c>
      <c r="E947" s="103" t="s">
        <v>364</v>
      </c>
      <c r="F947" s="104">
        <v>332</v>
      </c>
      <c r="G947" s="103" t="s">
        <v>364</v>
      </c>
      <c r="H947" s="179">
        <v>30</v>
      </c>
      <c r="I947" s="152"/>
      <c r="J947" s="153">
        <v>12128</v>
      </c>
      <c r="K947" s="153">
        <v>751</v>
      </c>
      <c r="L947" s="153">
        <v>0</v>
      </c>
      <c r="M947" s="153">
        <v>937.65</v>
      </c>
      <c r="N947" s="153">
        <v>13816.65</v>
      </c>
      <c r="O947" s="152"/>
      <c r="P947" s="157">
        <v>30</v>
      </c>
      <c r="Q947" s="157">
        <v>0</v>
      </c>
      <c r="R947" s="155">
        <v>386370</v>
      </c>
      <c r="S947" s="155">
        <v>0</v>
      </c>
      <c r="T947" s="155">
        <v>0</v>
      </c>
      <c r="U947" s="155">
        <v>28140</v>
      </c>
      <c r="V947" s="112">
        <v>414510</v>
      </c>
      <c r="W947" s="156"/>
      <c r="X947" s="157">
        <v>0</v>
      </c>
      <c r="Y947" s="178">
        <v>0.09</v>
      </c>
      <c r="Z947" s="178">
        <v>1.7074121226198394E-2</v>
      </c>
      <c r="AA947" s="155">
        <v>0</v>
      </c>
      <c r="AB947" s="158"/>
      <c r="AC947" s="157">
        <v>0</v>
      </c>
      <c r="AD947" s="157">
        <v>0</v>
      </c>
      <c r="AE947" s="155">
        <v>0</v>
      </c>
      <c r="AF947" s="157">
        <v>0</v>
      </c>
      <c r="AG947" s="155">
        <v>0</v>
      </c>
      <c r="AH947" s="159"/>
    </row>
    <row r="948" spans="1:34" ht="12.6" customHeight="1" x14ac:dyDescent="0.25">
      <c r="A948" s="104">
        <v>3516</v>
      </c>
      <c r="B948" s="102">
        <v>3516332680</v>
      </c>
      <c r="C948" s="103" t="s">
        <v>558</v>
      </c>
      <c r="D948" s="104">
        <v>332</v>
      </c>
      <c r="E948" s="103" t="s">
        <v>364</v>
      </c>
      <c r="F948" s="104">
        <v>680</v>
      </c>
      <c r="G948" s="103" t="s">
        <v>411</v>
      </c>
      <c r="H948" s="179">
        <v>1</v>
      </c>
      <c r="I948" s="152"/>
      <c r="J948" s="153">
        <v>8785</v>
      </c>
      <c r="K948" s="153">
        <v>2941</v>
      </c>
      <c r="L948" s="153">
        <v>0</v>
      </c>
      <c r="M948" s="153">
        <v>937.65</v>
      </c>
      <c r="N948" s="153">
        <v>12663.65</v>
      </c>
      <c r="O948" s="152"/>
      <c r="P948" s="157">
        <v>1</v>
      </c>
      <c r="Q948" s="157">
        <v>0</v>
      </c>
      <c r="R948" s="155">
        <v>11726</v>
      </c>
      <c r="S948" s="155">
        <v>0</v>
      </c>
      <c r="T948" s="155">
        <v>0</v>
      </c>
      <c r="U948" s="155">
        <v>938</v>
      </c>
      <c r="V948" s="112">
        <v>12664</v>
      </c>
      <c r="W948" s="156"/>
      <c r="X948" s="157">
        <v>0</v>
      </c>
      <c r="Y948" s="178">
        <v>0.09</v>
      </c>
      <c r="Z948" s="178">
        <v>2.3760987026861893E-3</v>
      </c>
      <c r="AA948" s="155">
        <v>0</v>
      </c>
      <c r="AB948" s="158"/>
      <c r="AC948" s="157">
        <v>0</v>
      </c>
      <c r="AD948" s="157">
        <v>0</v>
      </c>
      <c r="AE948" s="155">
        <v>0</v>
      </c>
      <c r="AF948" s="157">
        <v>0</v>
      </c>
      <c r="AG948" s="155">
        <v>0</v>
      </c>
      <c r="AH948" s="159"/>
    </row>
    <row r="949" spans="1:34" ht="12.6" customHeight="1" x14ac:dyDescent="0.25">
      <c r="A949" s="104">
        <v>3517</v>
      </c>
      <c r="B949" s="102">
        <v>3517239020</v>
      </c>
      <c r="C949" s="103" t="s">
        <v>559</v>
      </c>
      <c r="D949" s="104">
        <v>239</v>
      </c>
      <c r="E949" s="103" t="s">
        <v>271</v>
      </c>
      <c r="F949" s="104">
        <v>20</v>
      </c>
      <c r="G949" s="103" t="s">
        <v>52</v>
      </c>
      <c r="H949" s="179">
        <v>1</v>
      </c>
      <c r="I949" s="152"/>
      <c r="J949" s="153">
        <v>11668.690029326068</v>
      </c>
      <c r="K949" s="153">
        <v>3246</v>
      </c>
      <c r="L949" s="153">
        <v>0</v>
      </c>
      <c r="M949" s="153">
        <v>937.65</v>
      </c>
      <c r="N949" s="153">
        <v>15852.340029326067</v>
      </c>
      <c r="O949" s="152"/>
      <c r="P949" s="157">
        <v>1</v>
      </c>
      <c r="Q949" s="157">
        <v>0</v>
      </c>
      <c r="R949" s="155">
        <v>14822</v>
      </c>
      <c r="S949" s="155">
        <v>0</v>
      </c>
      <c r="T949" s="155">
        <v>0</v>
      </c>
      <c r="U949" s="155">
        <v>932</v>
      </c>
      <c r="V949" s="112">
        <v>15754</v>
      </c>
      <c r="W949" s="156"/>
      <c r="X949" s="157">
        <v>6.2111801242236021E-3</v>
      </c>
      <c r="Y949" s="178">
        <v>0.09</v>
      </c>
      <c r="Z949" s="178">
        <v>4.3928872044181839E-2</v>
      </c>
      <c r="AA949" s="155">
        <v>0</v>
      </c>
      <c r="AB949" s="158"/>
      <c r="AC949" s="157">
        <v>0</v>
      </c>
      <c r="AD949" s="157">
        <v>0</v>
      </c>
      <c r="AE949" s="155">
        <v>0</v>
      </c>
      <c r="AF949" s="157">
        <v>0</v>
      </c>
      <c r="AG949" s="155">
        <v>0</v>
      </c>
      <c r="AH949" s="159"/>
    </row>
    <row r="950" spans="1:34" ht="12.6" customHeight="1" x14ac:dyDescent="0.25">
      <c r="A950" s="104">
        <v>3517</v>
      </c>
      <c r="B950" s="102">
        <v>3517239036</v>
      </c>
      <c r="C950" s="103" t="s">
        <v>559</v>
      </c>
      <c r="D950" s="104">
        <v>239</v>
      </c>
      <c r="E950" s="103" t="s">
        <v>271</v>
      </c>
      <c r="F950" s="104">
        <v>36</v>
      </c>
      <c r="G950" s="103" t="s">
        <v>68</v>
      </c>
      <c r="H950" s="179">
        <v>3</v>
      </c>
      <c r="I950" s="152"/>
      <c r="J950" s="153">
        <v>13237</v>
      </c>
      <c r="K950" s="153">
        <v>4341</v>
      </c>
      <c r="L950" s="153">
        <v>0</v>
      </c>
      <c r="M950" s="153">
        <v>937.65</v>
      </c>
      <c r="N950" s="153">
        <v>18515.650000000001</v>
      </c>
      <c r="O950" s="152"/>
      <c r="P950" s="157">
        <v>3</v>
      </c>
      <c r="Q950" s="157">
        <v>0</v>
      </c>
      <c r="R950" s="155">
        <v>52407</v>
      </c>
      <c r="S950" s="155">
        <v>0</v>
      </c>
      <c r="T950" s="155">
        <v>0</v>
      </c>
      <c r="U950" s="155">
        <v>2796</v>
      </c>
      <c r="V950" s="112">
        <v>55203</v>
      </c>
      <c r="W950" s="156"/>
      <c r="X950" s="157">
        <v>1.8633540372670808E-2</v>
      </c>
      <c r="Y950" s="178">
        <v>0.09</v>
      </c>
      <c r="Z950" s="178">
        <v>6.3632955793131898E-2</v>
      </c>
      <c r="AA950" s="155">
        <v>0</v>
      </c>
      <c r="AB950" s="158"/>
      <c r="AC950" s="157">
        <v>0</v>
      </c>
      <c r="AD950" s="157">
        <v>0</v>
      </c>
      <c r="AE950" s="155">
        <v>0</v>
      </c>
      <c r="AF950" s="157">
        <v>0</v>
      </c>
      <c r="AG950" s="155">
        <v>0</v>
      </c>
      <c r="AH950" s="159"/>
    </row>
    <row r="951" spans="1:34" ht="12.6" customHeight="1" x14ac:dyDescent="0.25">
      <c r="A951" s="104">
        <v>3517</v>
      </c>
      <c r="B951" s="102">
        <v>3517239044</v>
      </c>
      <c r="C951" s="103" t="s">
        <v>559</v>
      </c>
      <c r="D951" s="104">
        <v>239</v>
      </c>
      <c r="E951" s="103" t="s">
        <v>271</v>
      </c>
      <c r="F951" s="104">
        <v>44</v>
      </c>
      <c r="G951" s="103" t="s">
        <v>76</v>
      </c>
      <c r="H951" s="179">
        <v>1</v>
      </c>
      <c r="I951" s="152"/>
      <c r="J951" s="153">
        <v>10869</v>
      </c>
      <c r="K951" s="153">
        <v>0</v>
      </c>
      <c r="L951" s="153">
        <v>0</v>
      </c>
      <c r="M951" s="153">
        <v>937.65</v>
      </c>
      <c r="N951" s="153">
        <v>11806.65</v>
      </c>
      <c r="O951" s="152"/>
      <c r="P951" s="157">
        <v>1</v>
      </c>
      <c r="Q951" s="157">
        <v>0</v>
      </c>
      <c r="R951" s="155">
        <v>10801</v>
      </c>
      <c r="S951" s="155">
        <v>0</v>
      </c>
      <c r="T951" s="155">
        <v>0</v>
      </c>
      <c r="U951" s="155">
        <v>932</v>
      </c>
      <c r="V951" s="112">
        <v>11733</v>
      </c>
      <c r="W951" s="156"/>
      <c r="X951" s="157">
        <v>6.2111801242236021E-3</v>
      </c>
      <c r="Y951" s="178">
        <v>0.09</v>
      </c>
      <c r="Z951" s="178">
        <v>6.5788845188208198E-2</v>
      </c>
      <c r="AA951" s="155">
        <v>0</v>
      </c>
      <c r="AB951" s="158"/>
      <c r="AC951" s="157">
        <v>0</v>
      </c>
      <c r="AD951" s="157">
        <v>0</v>
      </c>
      <c r="AE951" s="155">
        <v>0</v>
      </c>
      <c r="AF951" s="157">
        <v>0</v>
      </c>
      <c r="AG951" s="155">
        <v>0</v>
      </c>
      <c r="AH951" s="159"/>
    </row>
    <row r="952" spans="1:34" ht="12.6" customHeight="1" x14ac:dyDescent="0.25">
      <c r="A952" s="104">
        <v>3517</v>
      </c>
      <c r="B952" s="102">
        <v>3517239052</v>
      </c>
      <c r="C952" s="103" t="s">
        <v>559</v>
      </c>
      <c r="D952" s="104">
        <v>239</v>
      </c>
      <c r="E952" s="103" t="s">
        <v>271</v>
      </c>
      <c r="F952" s="104">
        <v>52</v>
      </c>
      <c r="G952" s="103" t="s">
        <v>84</v>
      </c>
      <c r="H952" s="179">
        <v>10</v>
      </c>
      <c r="I952" s="152"/>
      <c r="J952" s="153">
        <v>13711</v>
      </c>
      <c r="K952" s="153">
        <v>4393</v>
      </c>
      <c r="L952" s="153">
        <v>0</v>
      </c>
      <c r="M952" s="153">
        <v>937.65</v>
      </c>
      <c r="N952" s="153">
        <v>19041.650000000001</v>
      </c>
      <c r="O952" s="152"/>
      <c r="P952" s="157">
        <v>10</v>
      </c>
      <c r="Q952" s="157">
        <v>0</v>
      </c>
      <c r="R952" s="155">
        <v>179920</v>
      </c>
      <c r="S952" s="155">
        <v>0</v>
      </c>
      <c r="T952" s="155">
        <v>0</v>
      </c>
      <c r="U952" s="155">
        <v>9320</v>
      </c>
      <c r="V952" s="112">
        <v>189240</v>
      </c>
      <c r="W952" s="156"/>
      <c r="X952" s="157">
        <v>6.211180124223601E-2</v>
      </c>
      <c r="Y952" s="178">
        <v>0.09</v>
      </c>
      <c r="Z952" s="178">
        <v>3.4163932153439221E-2</v>
      </c>
      <c r="AA952" s="155">
        <v>0</v>
      </c>
      <c r="AB952" s="158"/>
      <c r="AC952" s="157">
        <v>0</v>
      </c>
      <c r="AD952" s="157">
        <v>0</v>
      </c>
      <c r="AE952" s="155">
        <v>0</v>
      </c>
      <c r="AF952" s="157">
        <v>0</v>
      </c>
      <c r="AG952" s="155">
        <v>0</v>
      </c>
      <c r="AH952" s="159"/>
    </row>
    <row r="953" spans="1:34" ht="12.6" customHeight="1" x14ac:dyDescent="0.25">
      <c r="A953" s="104">
        <v>3517</v>
      </c>
      <c r="B953" s="102">
        <v>3517239082</v>
      </c>
      <c r="C953" s="103" t="s">
        <v>559</v>
      </c>
      <c r="D953" s="104">
        <v>239</v>
      </c>
      <c r="E953" s="103" t="s">
        <v>271</v>
      </c>
      <c r="F953" s="104">
        <v>82</v>
      </c>
      <c r="G953" s="103" t="s">
        <v>114</v>
      </c>
      <c r="H953" s="179">
        <v>1</v>
      </c>
      <c r="I953" s="152"/>
      <c r="J953" s="153">
        <v>10408.487623171057</v>
      </c>
      <c r="K953" s="153">
        <v>4084</v>
      </c>
      <c r="L953" s="153">
        <v>0</v>
      </c>
      <c r="M953" s="153">
        <v>937.65</v>
      </c>
      <c r="N953" s="153">
        <v>15430.137623171056</v>
      </c>
      <c r="O953" s="152"/>
      <c r="P953" s="157">
        <v>1</v>
      </c>
      <c r="Q953" s="157">
        <v>0</v>
      </c>
      <c r="R953" s="155">
        <v>14402</v>
      </c>
      <c r="S953" s="155">
        <v>0</v>
      </c>
      <c r="T953" s="155">
        <v>0</v>
      </c>
      <c r="U953" s="155">
        <v>932</v>
      </c>
      <c r="V953" s="112">
        <v>15334</v>
      </c>
      <c r="W953" s="156"/>
      <c r="X953" s="157">
        <v>6.2111801242236021E-3</v>
      </c>
      <c r="Y953" s="178">
        <v>0.09</v>
      </c>
      <c r="Z953" s="178">
        <v>3.8361965167712873E-3</v>
      </c>
      <c r="AA953" s="155">
        <v>0</v>
      </c>
      <c r="AB953" s="158"/>
      <c r="AC953" s="157">
        <v>0</v>
      </c>
      <c r="AD953" s="157">
        <v>0</v>
      </c>
      <c r="AE953" s="155">
        <v>0</v>
      </c>
      <c r="AF953" s="157">
        <v>0</v>
      </c>
      <c r="AG953" s="155">
        <v>0</v>
      </c>
      <c r="AH953" s="159"/>
    </row>
    <row r="954" spans="1:34" ht="12.6" customHeight="1" x14ac:dyDescent="0.25">
      <c r="A954" s="104">
        <v>3517</v>
      </c>
      <c r="B954" s="102">
        <v>3517239099</v>
      </c>
      <c r="C954" s="103" t="s">
        <v>559</v>
      </c>
      <c r="D954" s="104">
        <v>239</v>
      </c>
      <c r="E954" s="103" t="s">
        <v>271</v>
      </c>
      <c r="F954" s="104">
        <v>99</v>
      </c>
      <c r="G954" s="103" t="s">
        <v>131</v>
      </c>
      <c r="H954" s="179">
        <v>1</v>
      </c>
      <c r="I954" s="152"/>
      <c r="J954" s="153">
        <v>10869</v>
      </c>
      <c r="K954" s="153">
        <v>5822</v>
      </c>
      <c r="L954" s="153">
        <v>0</v>
      </c>
      <c r="M954" s="153">
        <v>937.65</v>
      </c>
      <c r="N954" s="153">
        <v>17628.650000000001</v>
      </c>
      <c r="O954" s="152"/>
      <c r="P954" s="157">
        <v>1</v>
      </c>
      <c r="Q954" s="157">
        <v>0</v>
      </c>
      <c r="R954" s="155">
        <v>16587</v>
      </c>
      <c r="S954" s="155">
        <v>0</v>
      </c>
      <c r="T954" s="155">
        <v>0</v>
      </c>
      <c r="U954" s="155">
        <v>932</v>
      </c>
      <c r="V954" s="112">
        <v>17519</v>
      </c>
      <c r="W954" s="156"/>
      <c r="X954" s="157">
        <v>6.2111801242236021E-3</v>
      </c>
      <c r="Y954" s="178">
        <v>0.09</v>
      </c>
      <c r="Z954" s="178">
        <v>4.1373943391606431E-2</v>
      </c>
      <c r="AA954" s="155">
        <v>0</v>
      </c>
      <c r="AB954" s="158"/>
      <c r="AC954" s="157">
        <v>0</v>
      </c>
      <c r="AD954" s="157">
        <v>0</v>
      </c>
      <c r="AE954" s="155">
        <v>0</v>
      </c>
      <c r="AF954" s="157">
        <v>0</v>
      </c>
      <c r="AG954" s="155">
        <v>0</v>
      </c>
      <c r="AH954" s="159"/>
    </row>
    <row r="955" spans="1:34" ht="12.6" customHeight="1" x14ac:dyDescent="0.25">
      <c r="A955" s="104">
        <v>3517</v>
      </c>
      <c r="B955" s="102">
        <v>3517239131</v>
      </c>
      <c r="C955" s="103" t="s">
        <v>559</v>
      </c>
      <c r="D955" s="104">
        <v>239</v>
      </c>
      <c r="E955" s="103" t="s">
        <v>271</v>
      </c>
      <c r="F955" s="104">
        <v>131</v>
      </c>
      <c r="G955" s="103" t="s">
        <v>163</v>
      </c>
      <c r="H955" s="179">
        <v>1</v>
      </c>
      <c r="I955" s="152"/>
      <c r="J955" s="153">
        <v>10336.65585849546</v>
      </c>
      <c r="K955" s="153">
        <v>2948</v>
      </c>
      <c r="L955" s="153">
        <v>0</v>
      </c>
      <c r="M955" s="153">
        <v>937.65</v>
      </c>
      <c r="N955" s="153">
        <v>14222.30585849546</v>
      </c>
      <c r="O955" s="152"/>
      <c r="P955" s="157">
        <v>1</v>
      </c>
      <c r="Q955" s="157">
        <v>0</v>
      </c>
      <c r="R955" s="155">
        <v>13202</v>
      </c>
      <c r="S955" s="155">
        <v>0</v>
      </c>
      <c r="T955" s="155">
        <v>0</v>
      </c>
      <c r="U955" s="155">
        <v>932</v>
      </c>
      <c r="V955" s="112">
        <v>14134</v>
      </c>
      <c r="W955" s="156"/>
      <c r="X955" s="157">
        <v>6.2111801242236021E-3</v>
      </c>
      <c r="Y955" s="178">
        <v>0.09</v>
      </c>
      <c r="Z955" s="178">
        <v>3.0269083727462228E-3</v>
      </c>
      <c r="AA955" s="155">
        <v>0</v>
      </c>
      <c r="AB955" s="158"/>
      <c r="AC955" s="157">
        <v>0</v>
      </c>
      <c r="AD955" s="157">
        <v>0</v>
      </c>
      <c r="AE955" s="155">
        <v>0</v>
      </c>
      <c r="AF955" s="157">
        <v>0</v>
      </c>
      <c r="AG955" s="155">
        <v>0</v>
      </c>
      <c r="AH955" s="159"/>
    </row>
    <row r="956" spans="1:34" ht="12.6" customHeight="1" x14ac:dyDescent="0.25">
      <c r="A956" s="104">
        <v>3517</v>
      </c>
      <c r="B956" s="102">
        <v>3517239165</v>
      </c>
      <c r="C956" s="103" t="s">
        <v>559</v>
      </c>
      <c r="D956" s="104">
        <v>239</v>
      </c>
      <c r="E956" s="103" t="s">
        <v>271</v>
      </c>
      <c r="F956" s="104">
        <v>165</v>
      </c>
      <c r="G956" s="103" t="s">
        <v>197</v>
      </c>
      <c r="H956" s="179">
        <v>1</v>
      </c>
      <c r="I956" s="152"/>
      <c r="J956" s="153">
        <v>10869</v>
      </c>
      <c r="K956" s="153">
        <v>199</v>
      </c>
      <c r="L956" s="153">
        <v>0</v>
      </c>
      <c r="M956" s="153">
        <v>937.65</v>
      </c>
      <c r="N956" s="153">
        <v>12005.65</v>
      </c>
      <c r="O956" s="152"/>
      <c r="P956" s="157">
        <v>1</v>
      </c>
      <c r="Q956" s="157">
        <v>0</v>
      </c>
      <c r="R956" s="155">
        <v>10999</v>
      </c>
      <c r="S956" s="155">
        <v>0</v>
      </c>
      <c r="T956" s="155">
        <v>0</v>
      </c>
      <c r="U956" s="155">
        <v>932</v>
      </c>
      <c r="V956" s="112">
        <v>11931</v>
      </c>
      <c r="W956" s="156"/>
      <c r="X956" s="157">
        <v>6.2111801242236021E-3</v>
      </c>
      <c r="Y956" s="178">
        <v>0.09</v>
      </c>
      <c r="Z956" s="178">
        <v>0.10085794544540803</v>
      </c>
      <c r="AA956" s="155">
        <v>0</v>
      </c>
      <c r="AB956" s="158"/>
      <c r="AC956" s="157">
        <v>0</v>
      </c>
      <c r="AD956" s="157">
        <v>0</v>
      </c>
      <c r="AE956" s="155">
        <v>0</v>
      </c>
      <c r="AF956" s="157">
        <v>0</v>
      </c>
      <c r="AG956" s="155">
        <v>0</v>
      </c>
      <c r="AH956" s="159"/>
    </row>
    <row r="957" spans="1:34" ht="12.6" customHeight="1" x14ac:dyDescent="0.25">
      <c r="A957" s="104">
        <v>3517</v>
      </c>
      <c r="B957" s="102">
        <v>3517239167</v>
      </c>
      <c r="C957" s="103" t="s">
        <v>559</v>
      </c>
      <c r="D957" s="104">
        <v>239</v>
      </c>
      <c r="E957" s="103" t="s">
        <v>271</v>
      </c>
      <c r="F957" s="104">
        <v>167</v>
      </c>
      <c r="G957" s="103" t="s">
        <v>199</v>
      </c>
      <c r="H957" s="179">
        <v>1</v>
      </c>
      <c r="I957" s="152"/>
      <c r="J957" s="153">
        <v>15606</v>
      </c>
      <c r="K957" s="153">
        <v>6294</v>
      </c>
      <c r="L957" s="153">
        <v>0</v>
      </c>
      <c r="M957" s="153">
        <v>937.65</v>
      </c>
      <c r="N957" s="153">
        <v>22837.65</v>
      </c>
      <c r="O957" s="152"/>
      <c r="P957" s="157">
        <v>1</v>
      </c>
      <c r="Q957" s="157">
        <v>0</v>
      </c>
      <c r="R957" s="155">
        <v>21764</v>
      </c>
      <c r="S957" s="155">
        <v>0</v>
      </c>
      <c r="T957" s="155">
        <v>0</v>
      </c>
      <c r="U957" s="155">
        <v>932</v>
      </c>
      <c r="V957" s="112">
        <v>22696</v>
      </c>
      <c r="W957" s="156"/>
      <c r="X957" s="157">
        <v>6.2111801242236021E-3</v>
      </c>
      <c r="Y957" s="178">
        <v>0.09</v>
      </c>
      <c r="Z957" s="178">
        <v>1.8552045726539904E-2</v>
      </c>
      <c r="AA957" s="155">
        <v>0</v>
      </c>
      <c r="AB957" s="158"/>
      <c r="AC957" s="157">
        <v>0</v>
      </c>
      <c r="AD957" s="157">
        <v>0</v>
      </c>
      <c r="AE957" s="155">
        <v>0</v>
      </c>
      <c r="AF957" s="157">
        <v>0</v>
      </c>
      <c r="AG957" s="155">
        <v>0</v>
      </c>
      <c r="AH957" s="159"/>
    </row>
    <row r="958" spans="1:34" ht="12.6" customHeight="1" x14ac:dyDescent="0.25">
      <c r="A958" s="104">
        <v>3517</v>
      </c>
      <c r="B958" s="102">
        <v>3517239171</v>
      </c>
      <c r="C958" s="103" t="s">
        <v>559</v>
      </c>
      <c r="D958" s="104">
        <v>239</v>
      </c>
      <c r="E958" s="103" t="s">
        <v>271</v>
      </c>
      <c r="F958" s="104">
        <v>171</v>
      </c>
      <c r="G958" s="103" t="s">
        <v>203</v>
      </c>
      <c r="H958" s="179">
        <v>2</v>
      </c>
      <c r="I958" s="152"/>
      <c r="J958" s="153">
        <v>13237</v>
      </c>
      <c r="K958" s="153">
        <v>3480</v>
      </c>
      <c r="L958" s="153">
        <v>0</v>
      </c>
      <c r="M958" s="153">
        <v>937.65</v>
      </c>
      <c r="N958" s="153">
        <v>17654.650000000001</v>
      </c>
      <c r="O958" s="152"/>
      <c r="P958" s="157">
        <v>2</v>
      </c>
      <c r="Q958" s="157">
        <v>0</v>
      </c>
      <c r="R958" s="155">
        <v>33226</v>
      </c>
      <c r="S958" s="155">
        <v>0</v>
      </c>
      <c r="T958" s="155">
        <v>0</v>
      </c>
      <c r="U958" s="155">
        <v>1864</v>
      </c>
      <c r="V958" s="112">
        <v>35090</v>
      </c>
      <c r="W958" s="156"/>
      <c r="X958" s="157">
        <v>1.2422360248447204E-2</v>
      </c>
      <c r="Y958" s="178">
        <v>0.09</v>
      </c>
      <c r="Z958" s="178">
        <v>5.3062046753210058E-3</v>
      </c>
      <c r="AA958" s="155">
        <v>0</v>
      </c>
      <c r="AB958" s="158"/>
      <c r="AC958" s="157">
        <v>0</v>
      </c>
      <c r="AD958" s="157">
        <v>0</v>
      </c>
      <c r="AE958" s="155">
        <v>0</v>
      </c>
      <c r="AF958" s="157">
        <v>0</v>
      </c>
      <c r="AG958" s="155">
        <v>0</v>
      </c>
      <c r="AH958" s="159"/>
    </row>
    <row r="959" spans="1:34" ht="12.6" customHeight="1" x14ac:dyDescent="0.25">
      <c r="A959" s="104">
        <v>3517</v>
      </c>
      <c r="B959" s="102">
        <v>3517239182</v>
      </c>
      <c r="C959" s="103" t="s">
        <v>559</v>
      </c>
      <c r="D959" s="104">
        <v>239</v>
      </c>
      <c r="E959" s="103" t="s">
        <v>271</v>
      </c>
      <c r="F959" s="104">
        <v>182</v>
      </c>
      <c r="G959" s="103" t="s">
        <v>214</v>
      </c>
      <c r="H959" s="179">
        <v>6</v>
      </c>
      <c r="I959" s="152"/>
      <c r="J959" s="153">
        <v>11880</v>
      </c>
      <c r="K959" s="153">
        <v>2425</v>
      </c>
      <c r="L959" s="153">
        <v>0</v>
      </c>
      <c r="M959" s="153">
        <v>937.65</v>
      </c>
      <c r="N959" s="153">
        <v>15242.65</v>
      </c>
      <c r="O959" s="152"/>
      <c r="P959" s="157">
        <v>6</v>
      </c>
      <c r="Q959" s="157">
        <v>0</v>
      </c>
      <c r="R959" s="155">
        <v>85296</v>
      </c>
      <c r="S959" s="155">
        <v>0</v>
      </c>
      <c r="T959" s="155">
        <v>0</v>
      </c>
      <c r="U959" s="155">
        <v>5592</v>
      </c>
      <c r="V959" s="112">
        <v>90888</v>
      </c>
      <c r="W959" s="156"/>
      <c r="X959" s="157">
        <v>3.7267080745341609E-2</v>
      </c>
      <c r="Y959" s="178">
        <v>0.09</v>
      </c>
      <c r="Z959" s="178">
        <v>1.4449932180339808E-2</v>
      </c>
      <c r="AA959" s="155">
        <v>0</v>
      </c>
      <c r="AB959" s="158"/>
      <c r="AC959" s="157">
        <v>0</v>
      </c>
      <c r="AD959" s="157">
        <v>0</v>
      </c>
      <c r="AE959" s="155">
        <v>0</v>
      </c>
      <c r="AF959" s="157">
        <v>0</v>
      </c>
      <c r="AG959" s="155">
        <v>0</v>
      </c>
      <c r="AH959" s="159"/>
    </row>
    <row r="960" spans="1:34" ht="12.6" customHeight="1" x14ac:dyDescent="0.25">
      <c r="A960" s="104">
        <v>3517</v>
      </c>
      <c r="B960" s="102">
        <v>3517239231</v>
      </c>
      <c r="C960" s="103" t="s">
        <v>559</v>
      </c>
      <c r="D960" s="104">
        <v>239</v>
      </c>
      <c r="E960" s="103" t="s">
        <v>271</v>
      </c>
      <c r="F960" s="104">
        <v>231</v>
      </c>
      <c r="G960" s="103" t="s">
        <v>263</v>
      </c>
      <c r="H960" s="179">
        <v>9</v>
      </c>
      <c r="I960" s="152"/>
      <c r="J960" s="153">
        <v>13575</v>
      </c>
      <c r="K960" s="153">
        <v>3235</v>
      </c>
      <c r="L960" s="153">
        <v>0</v>
      </c>
      <c r="M960" s="153">
        <v>937.65</v>
      </c>
      <c r="N960" s="153">
        <v>17747.650000000001</v>
      </c>
      <c r="O960" s="152"/>
      <c r="P960" s="157">
        <v>9</v>
      </c>
      <c r="Q960" s="157">
        <v>0</v>
      </c>
      <c r="R960" s="155">
        <v>150354</v>
      </c>
      <c r="S960" s="155">
        <v>0</v>
      </c>
      <c r="T960" s="155">
        <v>0</v>
      </c>
      <c r="U960" s="155">
        <v>8388</v>
      </c>
      <c r="V960" s="112">
        <v>158742</v>
      </c>
      <c r="W960" s="156"/>
      <c r="X960" s="157">
        <v>5.590062111801241E-2</v>
      </c>
      <c r="Y960" s="178">
        <v>0.09</v>
      </c>
      <c r="Z960" s="178">
        <v>1.7391491602053222E-2</v>
      </c>
      <c r="AA960" s="155">
        <v>0</v>
      </c>
      <c r="AB960" s="158"/>
      <c r="AC960" s="157">
        <v>0</v>
      </c>
      <c r="AD960" s="157">
        <v>0</v>
      </c>
      <c r="AE960" s="155">
        <v>0</v>
      </c>
      <c r="AF960" s="157">
        <v>0</v>
      </c>
      <c r="AG960" s="155">
        <v>0</v>
      </c>
      <c r="AH960" s="159"/>
    </row>
    <row r="961" spans="1:34" ht="12.6" customHeight="1" x14ac:dyDescent="0.25">
      <c r="A961" s="104">
        <v>3517</v>
      </c>
      <c r="B961" s="102">
        <v>3517239239</v>
      </c>
      <c r="C961" s="103" t="s">
        <v>559</v>
      </c>
      <c r="D961" s="104">
        <v>239</v>
      </c>
      <c r="E961" s="103" t="s">
        <v>271</v>
      </c>
      <c r="F961" s="104">
        <v>239</v>
      </c>
      <c r="G961" s="103" t="s">
        <v>271</v>
      </c>
      <c r="H961" s="179">
        <v>88</v>
      </c>
      <c r="I961" s="152"/>
      <c r="J961" s="153">
        <v>13698</v>
      </c>
      <c r="K961" s="153">
        <v>5160</v>
      </c>
      <c r="L961" s="153">
        <v>0</v>
      </c>
      <c r="M961" s="153">
        <v>937.65</v>
      </c>
      <c r="N961" s="153">
        <v>19795.650000000001</v>
      </c>
      <c r="O961" s="152"/>
      <c r="P961" s="157">
        <v>88</v>
      </c>
      <c r="Q961" s="157">
        <v>0</v>
      </c>
      <c r="R961" s="155">
        <v>1649208</v>
      </c>
      <c r="S961" s="155">
        <v>0</v>
      </c>
      <c r="T961" s="155">
        <v>0</v>
      </c>
      <c r="U961" s="155">
        <v>82016</v>
      </c>
      <c r="V961" s="112">
        <v>1731224</v>
      </c>
      <c r="W961" s="156"/>
      <c r="X961" s="157">
        <v>0.54658385093167772</v>
      </c>
      <c r="Y961" s="178">
        <v>0.09</v>
      </c>
      <c r="Z961" s="178">
        <v>6.0763938656294453E-2</v>
      </c>
      <c r="AA961" s="155">
        <v>0</v>
      </c>
      <c r="AB961" s="158"/>
      <c r="AC961" s="157">
        <v>0</v>
      </c>
      <c r="AD961" s="157">
        <v>0</v>
      </c>
      <c r="AE961" s="155">
        <v>0</v>
      </c>
      <c r="AF961" s="157">
        <v>0</v>
      </c>
      <c r="AG961" s="155">
        <v>0</v>
      </c>
      <c r="AH961" s="159"/>
    </row>
    <row r="962" spans="1:34" ht="12.6" customHeight="1" x14ac:dyDescent="0.25">
      <c r="A962" s="104">
        <v>3517</v>
      </c>
      <c r="B962" s="102">
        <v>3517239243</v>
      </c>
      <c r="C962" s="103" t="s">
        <v>559</v>
      </c>
      <c r="D962" s="104">
        <v>239</v>
      </c>
      <c r="E962" s="103" t="s">
        <v>271</v>
      </c>
      <c r="F962" s="104">
        <v>243</v>
      </c>
      <c r="G962" s="103" t="s">
        <v>275</v>
      </c>
      <c r="H962" s="179">
        <v>1</v>
      </c>
      <c r="I962" s="152"/>
      <c r="J962" s="153">
        <v>10869</v>
      </c>
      <c r="K962" s="153">
        <v>2250</v>
      </c>
      <c r="L962" s="153">
        <v>0</v>
      </c>
      <c r="M962" s="153">
        <v>937.65</v>
      </c>
      <c r="N962" s="153">
        <v>14056.65</v>
      </c>
      <c r="O962" s="152"/>
      <c r="P962" s="157">
        <v>1</v>
      </c>
      <c r="Q962" s="157">
        <v>0</v>
      </c>
      <c r="R962" s="155">
        <v>13038</v>
      </c>
      <c r="S962" s="155">
        <v>0</v>
      </c>
      <c r="T962" s="155">
        <v>0</v>
      </c>
      <c r="U962" s="155">
        <v>932</v>
      </c>
      <c r="V962" s="112">
        <v>13970</v>
      </c>
      <c r="W962" s="156"/>
      <c r="X962" s="157">
        <v>6.2111801242236021E-3</v>
      </c>
      <c r="Y962" s="178">
        <v>0.09</v>
      </c>
      <c r="Z962" s="178">
        <v>5.107358279857626E-3</v>
      </c>
      <c r="AA962" s="155">
        <v>0</v>
      </c>
      <c r="AB962" s="158"/>
      <c r="AC962" s="157">
        <v>0</v>
      </c>
      <c r="AD962" s="157">
        <v>0</v>
      </c>
      <c r="AE962" s="155">
        <v>0</v>
      </c>
      <c r="AF962" s="157">
        <v>0</v>
      </c>
      <c r="AG962" s="155">
        <v>0</v>
      </c>
      <c r="AH962" s="159"/>
    </row>
    <row r="963" spans="1:34" ht="12.6" customHeight="1" x14ac:dyDescent="0.25">
      <c r="A963" s="104">
        <v>3517</v>
      </c>
      <c r="B963" s="102">
        <v>3517239261</v>
      </c>
      <c r="C963" s="103" t="s">
        <v>559</v>
      </c>
      <c r="D963" s="104">
        <v>239</v>
      </c>
      <c r="E963" s="103" t="s">
        <v>271</v>
      </c>
      <c r="F963" s="104">
        <v>261</v>
      </c>
      <c r="G963" s="103" t="s">
        <v>293</v>
      </c>
      <c r="H963" s="179">
        <v>2</v>
      </c>
      <c r="I963" s="152"/>
      <c r="J963" s="153">
        <v>10552.056897596538</v>
      </c>
      <c r="K963" s="153">
        <v>6704</v>
      </c>
      <c r="L963" s="153">
        <v>0</v>
      </c>
      <c r="M963" s="153">
        <v>937.65</v>
      </c>
      <c r="N963" s="153">
        <v>18193.706897596538</v>
      </c>
      <c r="O963" s="152"/>
      <c r="P963" s="157">
        <v>2</v>
      </c>
      <c r="Q963" s="157">
        <v>0</v>
      </c>
      <c r="R963" s="155">
        <v>34298</v>
      </c>
      <c r="S963" s="155">
        <v>0</v>
      </c>
      <c r="T963" s="155">
        <v>0</v>
      </c>
      <c r="U963" s="155">
        <v>1864</v>
      </c>
      <c r="V963" s="112">
        <v>36162</v>
      </c>
      <c r="W963" s="156"/>
      <c r="X963" s="157">
        <v>1.2422360248447204E-2</v>
      </c>
      <c r="Y963" s="178">
        <v>0.09</v>
      </c>
      <c r="Z963" s="178">
        <v>8.1590104982539463E-2</v>
      </c>
      <c r="AA963" s="155">
        <v>0</v>
      </c>
      <c r="AB963" s="158"/>
      <c r="AC963" s="157">
        <v>0</v>
      </c>
      <c r="AD963" s="157">
        <v>0</v>
      </c>
      <c r="AE963" s="155">
        <v>0</v>
      </c>
      <c r="AF963" s="157">
        <v>0</v>
      </c>
      <c r="AG963" s="155">
        <v>0</v>
      </c>
      <c r="AH963" s="159"/>
    </row>
    <row r="964" spans="1:34" ht="12.6" customHeight="1" x14ac:dyDescent="0.25">
      <c r="A964" s="104">
        <v>3517</v>
      </c>
      <c r="B964" s="102">
        <v>3517239293</v>
      </c>
      <c r="C964" s="103" t="s">
        <v>559</v>
      </c>
      <c r="D964" s="104">
        <v>239</v>
      </c>
      <c r="E964" s="103" t="s">
        <v>271</v>
      </c>
      <c r="F964" s="104">
        <v>293</v>
      </c>
      <c r="G964" s="103" t="s">
        <v>325</v>
      </c>
      <c r="H964" s="179">
        <v>3</v>
      </c>
      <c r="I964" s="152"/>
      <c r="J964" s="153">
        <v>14027</v>
      </c>
      <c r="K964" s="153">
        <v>844</v>
      </c>
      <c r="L964" s="153">
        <v>0</v>
      </c>
      <c r="M964" s="153">
        <v>937.65</v>
      </c>
      <c r="N964" s="153">
        <v>15808.65</v>
      </c>
      <c r="O964" s="152"/>
      <c r="P964" s="157">
        <v>3</v>
      </c>
      <c r="Q964" s="157">
        <v>0</v>
      </c>
      <c r="R964" s="155">
        <v>44337</v>
      </c>
      <c r="S964" s="155">
        <v>0</v>
      </c>
      <c r="T964" s="155">
        <v>0</v>
      </c>
      <c r="U964" s="155">
        <v>2796</v>
      </c>
      <c r="V964" s="112">
        <v>47133</v>
      </c>
      <c r="W964" s="156"/>
      <c r="X964" s="157">
        <v>1.8633540372670808E-2</v>
      </c>
      <c r="Y964" s="178">
        <v>0.09</v>
      </c>
      <c r="Z964" s="178">
        <v>7.9585403832054952E-3</v>
      </c>
      <c r="AA964" s="155">
        <v>0</v>
      </c>
      <c r="AB964" s="158"/>
      <c r="AC964" s="157">
        <v>0</v>
      </c>
      <c r="AD964" s="157">
        <v>0</v>
      </c>
      <c r="AE964" s="155">
        <v>0</v>
      </c>
      <c r="AF964" s="157">
        <v>0</v>
      </c>
      <c r="AG964" s="155">
        <v>0</v>
      </c>
      <c r="AH964" s="159"/>
    </row>
    <row r="965" spans="1:34" ht="12.6" customHeight="1" x14ac:dyDescent="0.25">
      <c r="A965" s="104">
        <v>3517</v>
      </c>
      <c r="B965" s="102">
        <v>3517239310</v>
      </c>
      <c r="C965" s="103" t="s">
        <v>559</v>
      </c>
      <c r="D965" s="104">
        <v>239</v>
      </c>
      <c r="E965" s="103" t="s">
        <v>271</v>
      </c>
      <c r="F965" s="104">
        <v>310</v>
      </c>
      <c r="G965" s="103" t="s">
        <v>342</v>
      </c>
      <c r="H965" s="179">
        <v>14</v>
      </c>
      <c r="I965" s="152"/>
      <c r="J965" s="153">
        <v>14421</v>
      </c>
      <c r="K965" s="153">
        <v>1511</v>
      </c>
      <c r="L965" s="153">
        <v>0</v>
      </c>
      <c r="M965" s="153">
        <v>937.65</v>
      </c>
      <c r="N965" s="153">
        <v>16869.650000000001</v>
      </c>
      <c r="O965" s="152"/>
      <c r="P965" s="157">
        <v>14</v>
      </c>
      <c r="Q965" s="157">
        <v>0</v>
      </c>
      <c r="R965" s="155">
        <v>221662</v>
      </c>
      <c r="S965" s="155">
        <v>0</v>
      </c>
      <c r="T965" s="155">
        <v>0</v>
      </c>
      <c r="U965" s="155">
        <v>13048</v>
      </c>
      <c r="V965" s="112">
        <v>234710</v>
      </c>
      <c r="W965" s="156"/>
      <c r="X965" s="157">
        <v>8.6956521739130418E-2</v>
      </c>
      <c r="Y965" s="178">
        <v>0.09</v>
      </c>
      <c r="Z965" s="178">
        <v>3.5758464761969935E-2</v>
      </c>
      <c r="AA965" s="155">
        <v>0</v>
      </c>
      <c r="AB965" s="158"/>
      <c r="AC965" s="157">
        <v>0</v>
      </c>
      <c r="AD965" s="157">
        <v>0</v>
      </c>
      <c r="AE965" s="155">
        <v>0</v>
      </c>
      <c r="AF965" s="157">
        <v>0</v>
      </c>
      <c r="AG965" s="155">
        <v>0</v>
      </c>
      <c r="AH965" s="159"/>
    </row>
    <row r="966" spans="1:34" ht="12.6" customHeight="1" x14ac:dyDescent="0.25">
      <c r="A966" s="104">
        <v>3517</v>
      </c>
      <c r="B966" s="102">
        <v>3517239336</v>
      </c>
      <c r="C966" s="103" t="s">
        <v>559</v>
      </c>
      <c r="D966" s="104">
        <v>239</v>
      </c>
      <c r="E966" s="103" t="s">
        <v>271</v>
      </c>
      <c r="F966" s="104">
        <v>336</v>
      </c>
      <c r="G966" s="103" t="s">
        <v>368</v>
      </c>
      <c r="H966" s="179">
        <v>1</v>
      </c>
      <c r="I966" s="152"/>
      <c r="J966" s="153">
        <v>15606</v>
      </c>
      <c r="K966" s="153">
        <v>4125</v>
      </c>
      <c r="L966" s="153">
        <v>0</v>
      </c>
      <c r="M966" s="153">
        <v>937.65</v>
      </c>
      <c r="N966" s="153">
        <v>20668.650000000001</v>
      </c>
      <c r="O966" s="152"/>
      <c r="P966" s="157">
        <v>1</v>
      </c>
      <c r="Q966" s="157">
        <v>0</v>
      </c>
      <c r="R966" s="155">
        <v>19608</v>
      </c>
      <c r="S966" s="155">
        <v>0</v>
      </c>
      <c r="T966" s="155">
        <v>0</v>
      </c>
      <c r="U966" s="155">
        <v>932</v>
      </c>
      <c r="V966" s="112">
        <v>20540</v>
      </c>
      <c r="W966" s="156"/>
      <c r="X966" s="157">
        <v>6.2111801242236021E-3</v>
      </c>
      <c r="Y966" s="178">
        <v>0.09</v>
      </c>
      <c r="Z966" s="178">
        <v>4.2556047363643684E-2</v>
      </c>
      <c r="AA966" s="155">
        <v>0</v>
      </c>
      <c r="AB966" s="158"/>
      <c r="AC966" s="157">
        <v>0</v>
      </c>
      <c r="AD966" s="157">
        <v>0</v>
      </c>
      <c r="AE966" s="155">
        <v>0</v>
      </c>
      <c r="AF966" s="157">
        <v>0</v>
      </c>
      <c r="AG966" s="155">
        <v>0</v>
      </c>
      <c r="AH966" s="159"/>
    </row>
    <row r="967" spans="1:34" ht="12.6" customHeight="1" x14ac:dyDescent="0.25">
      <c r="A967" s="104">
        <v>3517</v>
      </c>
      <c r="B967" s="102">
        <v>3517239625</v>
      </c>
      <c r="C967" s="103" t="s">
        <v>559</v>
      </c>
      <c r="D967" s="104">
        <v>239</v>
      </c>
      <c r="E967" s="103" t="s">
        <v>271</v>
      </c>
      <c r="F967" s="104">
        <v>625</v>
      </c>
      <c r="G967" s="103" t="s">
        <v>395</v>
      </c>
      <c r="H967" s="179">
        <v>1</v>
      </c>
      <c r="I967" s="152"/>
      <c r="J967" s="153">
        <v>10869</v>
      </c>
      <c r="K967" s="153">
        <v>1571</v>
      </c>
      <c r="L967" s="153">
        <v>0</v>
      </c>
      <c r="M967" s="153">
        <v>937.65</v>
      </c>
      <c r="N967" s="153">
        <v>13377.65</v>
      </c>
      <c r="O967" s="152"/>
      <c r="P967" s="157">
        <v>1</v>
      </c>
      <c r="Q967" s="157">
        <v>0</v>
      </c>
      <c r="R967" s="155">
        <v>12363</v>
      </c>
      <c r="S967" s="155">
        <v>0</v>
      </c>
      <c r="T967" s="155">
        <v>0</v>
      </c>
      <c r="U967" s="155">
        <v>932</v>
      </c>
      <c r="V967" s="112">
        <v>13295</v>
      </c>
      <c r="W967" s="156"/>
      <c r="X967" s="157">
        <v>6.2111801242236021E-3</v>
      </c>
      <c r="Y967" s="178">
        <v>0.09</v>
      </c>
      <c r="Z967" s="178">
        <v>5.745617253681853E-3</v>
      </c>
      <c r="AA967" s="155">
        <v>0</v>
      </c>
      <c r="AB967" s="158"/>
      <c r="AC967" s="157">
        <v>0</v>
      </c>
      <c r="AD967" s="157">
        <v>0</v>
      </c>
      <c r="AE967" s="155">
        <v>0</v>
      </c>
      <c r="AF967" s="157">
        <v>0</v>
      </c>
      <c r="AG967" s="155">
        <v>0</v>
      </c>
      <c r="AH967" s="159"/>
    </row>
    <row r="968" spans="1:34" ht="12.6" customHeight="1" x14ac:dyDescent="0.25">
      <c r="A968" s="104">
        <v>3517</v>
      </c>
      <c r="B968" s="102">
        <v>3517239665</v>
      </c>
      <c r="C968" s="103" t="s">
        <v>559</v>
      </c>
      <c r="D968" s="104">
        <v>239</v>
      </c>
      <c r="E968" s="103" t="s">
        <v>271</v>
      </c>
      <c r="F968" s="104">
        <v>665</v>
      </c>
      <c r="G968" s="103" t="s">
        <v>405</v>
      </c>
      <c r="H968" s="179">
        <v>1</v>
      </c>
      <c r="I968" s="152"/>
      <c r="J968" s="153">
        <v>10525.424922197219</v>
      </c>
      <c r="K968" s="153">
        <v>1889</v>
      </c>
      <c r="L968" s="153">
        <v>0</v>
      </c>
      <c r="M968" s="153">
        <v>937.65</v>
      </c>
      <c r="N968" s="153">
        <v>13352.074922197218</v>
      </c>
      <c r="O968" s="152"/>
      <c r="P968" s="157">
        <v>1</v>
      </c>
      <c r="Q968" s="157">
        <v>0</v>
      </c>
      <c r="R968" s="155">
        <v>12337</v>
      </c>
      <c r="S968" s="155">
        <v>0</v>
      </c>
      <c r="T968" s="155">
        <v>0</v>
      </c>
      <c r="U968" s="155">
        <v>932</v>
      </c>
      <c r="V968" s="112">
        <v>13269</v>
      </c>
      <c r="W968" s="156"/>
      <c r="X968" s="157">
        <v>6.2111801242236021E-3</v>
      </c>
      <c r="Y968" s="178">
        <v>0.09</v>
      </c>
      <c r="Z968" s="178">
        <v>4.6524813376749279E-3</v>
      </c>
      <c r="AA968" s="155">
        <v>0</v>
      </c>
      <c r="AB968" s="158"/>
      <c r="AC968" s="157">
        <v>0</v>
      </c>
      <c r="AD968" s="157">
        <v>0</v>
      </c>
      <c r="AE968" s="155">
        <v>0</v>
      </c>
      <c r="AF968" s="157">
        <v>0</v>
      </c>
      <c r="AG968" s="155">
        <v>0</v>
      </c>
      <c r="AH968" s="159"/>
    </row>
    <row r="969" spans="1:34" ht="12.6" customHeight="1" x14ac:dyDescent="0.25">
      <c r="A969" s="104">
        <v>3517</v>
      </c>
      <c r="B969" s="102">
        <v>3517239740</v>
      </c>
      <c r="C969" s="103" t="s">
        <v>559</v>
      </c>
      <c r="D969" s="104">
        <v>239</v>
      </c>
      <c r="E969" s="103" t="s">
        <v>271</v>
      </c>
      <c r="F969" s="104">
        <v>740</v>
      </c>
      <c r="G969" s="103" t="s">
        <v>428</v>
      </c>
      <c r="H969" s="179">
        <v>1</v>
      </c>
      <c r="I969" s="152"/>
      <c r="J969" s="153">
        <v>10869</v>
      </c>
      <c r="K969" s="153">
        <v>4973</v>
      </c>
      <c r="L969" s="153">
        <v>0</v>
      </c>
      <c r="M969" s="153">
        <v>937.65</v>
      </c>
      <c r="N969" s="153">
        <v>16779.650000000001</v>
      </c>
      <c r="O969" s="152"/>
      <c r="P969" s="157">
        <v>1</v>
      </c>
      <c r="Q969" s="157">
        <v>0</v>
      </c>
      <c r="R969" s="155">
        <v>15744</v>
      </c>
      <c r="S969" s="155">
        <v>0</v>
      </c>
      <c r="T969" s="155">
        <v>0</v>
      </c>
      <c r="U969" s="155">
        <v>932</v>
      </c>
      <c r="V969" s="112">
        <v>16676</v>
      </c>
      <c r="W969" s="156"/>
      <c r="X969" s="157">
        <v>6.2111801242236021E-3</v>
      </c>
      <c r="Y969" s="178">
        <v>0.09</v>
      </c>
      <c r="Z969" s="178">
        <v>2.6855765302139494E-3</v>
      </c>
      <c r="AA969" s="155">
        <v>0</v>
      </c>
      <c r="AB969" s="158"/>
      <c r="AC969" s="157">
        <v>0</v>
      </c>
      <c r="AD969" s="157">
        <v>0</v>
      </c>
      <c r="AE969" s="155">
        <v>0</v>
      </c>
      <c r="AF969" s="157">
        <v>0</v>
      </c>
      <c r="AG969" s="155">
        <v>0</v>
      </c>
      <c r="AH969" s="159"/>
    </row>
    <row r="970" spans="1:34" ht="12.6" customHeight="1" x14ac:dyDescent="0.25">
      <c r="A970" s="104">
        <v>3517</v>
      </c>
      <c r="B970" s="102">
        <v>3517239760</v>
      </c>
      <c r="C970" s="103" t="s">
        <v>559</v>
      </c>
      <c r="D970" s="104">
        <v>239</v>
      </c>
      <c r="E970" s="103" t="s">
        <v>271</v>
      </c>
      <c r="F970" s="104">
        <v>760</v>
      </c>
      <c r="G970" s="103" t="s">
        <v>433</v>
      </c>
      <c r="H970" s="179">
        <v>9</v>
      </c>
      <c r="I970" s="152"/>
      <c r="J970" s="153">
        <v>13500</v>
      </c>
      <c r="K970" s="153">
        <v>3091</v>
      </c>
      <c r="L970" s="153">
        <v>0</v>
      </c>
      <c r="M970" s="153">
        <v>937.65</v>
      </c>
      <c r="N970" s="153">
        <v>17528.650000000001</v>
      </c>
      <c r="O970" s="152"/>
      <c r="P970" s="157">
        <v>9</v>
      </c>
      <c r="Q970" s="157">
        <v>0</v>
      </c>
      <c r="R970" s="155">
        <v>148392</v>
      </c>
      <c r="S970" s="155">
        <v>0</v>
      </c>
      <c r="T970" s="155">
        <v>0</v>
      </c>
      <c r="U970" s="155">
        <v>8388</v>
      </c>
      <c r="V970" s="112">
        <v>156780</v>
      </c>
      <c r="W970" s="156"/>
      <c r="X970" s="157">
        <v>5.590062111801241E-2</v>
      </c>
      <c r="Y970" s="178">
        <v>0.09</v>
      </c>
      <c r="Z970" s="178">
        <v>3.210812750641337E-2</v>
      </c>
      <c r="AA970" s="155">
        <v>0</v>
      </c>
      <c r="AB970" s="158"/>
      <c r="AC970" s="157">
        <v>0</v>
      </c>
      <c r="AD970" s="157">
        <v>0</v>
      </c>
      <c r="AE970" s="155">
        <v>0</v>
      </c>
      <c r="AF970" s="157">
        <v>0</v>
      </c>
      <c r="AG970" s="155">
        <v>0</v>
      </c>
      <c r="AH970" s="159"/>
    </row>
    <row r="971" spans="1:34" ht="12.6" customHeight="1" x14ac:dyDescent="0.25">
      <c r="A971" s="104">
        <v>3517</v>
      </c>
      <c r="B971" s="102">
        <v>3517239780</v>
      </c>
      <c r="C971" s="103" t="s">
        <v>559</v>
      </c>
      <c r="D971" s="104">
        <v>239</v>
      </c>
      <c r="E971" s="103" t="s">
        <v>271</v>
      </c>
      <c r="F971" s="104">
        <v>780</v>
      </c>
      <c r="G971" s="103" t="s">
        <v>443</v>
      </c>
      <c r="H971" s="179">
        <v>3</v>
      </c>
      <c r="I971" s="152"/>
      <c r="J971" s="153">
        <v>15606</v>
      </c>
      <c r="K971" s="153">
        <v>2975</v>
      </c>
      <c r="L971" s="153">
        <v>0</v>
      </c>
      <c r="M971" s="153">
        <v>937.65</v>
      </c>
      <c r="N971" s="153">
        <v>19518.650000000001</v>
      </c>
      <c r="O971" s="152"/>
      <c r="P971" s="157">
        <v>3</v>
      </c>
      <c r="Q971" s="157">
        <v>0</v>
      </c>
      <c r="R971" s="155">
        <v>55398</v>
      </c>
      <c r="S971" s="155">
        <v>0</v>
      </c>
      <c r="T971" s="155">
        <v>0</v>
      </c>
      <c r="U971" s="155">
        <v>2796</v>
      </c>
      <c r="V971" s="112">
        <v>58194</v>
      </c>
      <c r="W971" s="156"/>
      <c r="X971" s="157">
        <v>1.8633540372670808E-2</v>
      </c>
      <c r="Y971" s="178">
        <v>0.09</v>
      </c>
      <c r="Z971" s="178">
        <v>1.3025618826461723E-2</v>
      </c>
      <c r="AA971" s="155">
        <v>0</v>
      </c>
      <c r="AB971" s="158"/>
      <c r="AC971" s="157">
        <v>0</v>
      </c>
      <c r="AD971" s="157">
        <v>0</v>
      </c>
      <c r="AE971" s="155">
        <v>0</v>
      </c>
      <c r="AF971" s="157">
        <v>0</v>
      </c>
      <c r="AG971" s="155">
        <v>0</v>
      </c>
      <c r="AH971" s="159"/>
    </row>
    <row r="972" spans="1:34" ht="12.6" customHeight="1" x14ac:dyDescent="0.25">
      <c r="A972" s="104">
        <v>3518</v>
      </c>
      <c r="B972" s="102">
        <v>3518149128</v>
      </c>
      <c r="C972" s="103" t="s">
        <v>560</v>
      </c>
      <c r="D972" s="104">
        <v>149</v>
      </c>
      <c r="E972" s="103" t="s">
        <v>181</v>
      </c>
      <c r="F972" s="104">
        <v>128</v>
      </c>
      <c r="G972" s="103" t="s">
        <v>160</v>
      </c>
      <c r="H972" s="179">
        <v>8</v>
      </c>
      <c r="I972" s="152"/>
      <c r="J972" s="153">
        <v>15145</v>
      </c>
      <c r="K972" s="153">
        <v>1084</v>
      </c>
      <c r="L972" s="153">
        <v>0</v>
      </c>
      <c r="M972" s="153">
        <v>937.65</v>
      </c>
      <c r="N972" s="153">
        <v>17166.650000000001</v>
      </c>
      <c r="O972" s="152"/>
      <c r="P972" s="157">
        <v>8</v>
      </c>
      <c r="Q972" s="157">
        <v>0</v>
      </c>
      <c r="R972" s="155">
        <v>129832</v>
      </c>
      <c r="S972" s="155">
        <v>0</v>
      </c>
      <c r="T972" s="155">
        <v>0</v>
      </c>
      <c r="U972" s="155">
        <v>7504</v>
      </c>
      <c r="V972" s="112">
        <v>137336</v>
      </c>
      <c r="W972" s="156"/>
      <c r="X972" s="157">
        <v>0</v>
      </c>
      <c r="Y972" s="178">
        <v>0.09</v>
      </c>
      <c r="Z972" s="178">
        <v>3.6122537397744604E-2</v>
      </c>
      <c r="AA972" s="155">
        <v>0</v>
      </c>
      <c r="AB972" s="158"/>
      <c r="AC972" s="157">
        <v>0</v>
      </c>
      <c r="AD972" s="157">
        <v>0</v>
      </c>
      <c r="AE972" s="155">
        <v>0</v>
      </c>
      <c r="AF972" s="157">
        <v>0</v>
      </c>
      <c r="AG972" s="155">
        <v>0</v>
      </c>
      <c r="AH972" s="159"/>
    </row>
    <row r="973" spans="1:34" ht="12.6" customHeight="1" x14ac:dyDescent="0.25">
      <c r="A973" s="104">
        <v>3518</v>
      </c>
      <c r="B973" s="102">
        <v>3518149149</v>
      </c>
      <c r="C973" s="103" t="s">
        <v>560</v>
      </c>
      <c r="D973" s="104">
        <v>149</v>
      </c>
      <c r="E973" s="103" t="s">
        <v>181</v>
      </c>
      <c r="F973" s="104">
        <v>149</v>
      </c>
      <c r="G973" s="103" t="s">
        <v>181</v>
      </c>
      <c r="H973" s="179">
        <v>109</v>
      </c>
      <c r="I973" s="152"/>
      <c r="J973" s="153">
        <v>14224</v>
      </c>
      <c r="K973" s="153">
        <v>0</v>
      </c>
      <c r="L973" s="153">
        <v>0</v>
      </c>
      <c r="M973" s="153">
        <v>937.65</v>
      </c>
      <c r="N973" s="153">
        <v>15161.65</v>
      </c>
      <c r="O973" s="152"/>
      <c r="P973" s="157">
        <v>109</v>
      </c>
      <c r="Q973" s="157">
        <v>0</v>
      </c>
      <c r="R973" s="155">
        <v>1550416</v>
      </c>
      <c r="S973" s="155">
        <v>0</v>
      </c>
      <c r="T973" s="155">
        <v>0</v>
      </c>
      <c r="U973" s="155">
        <v>102242</v>
      </c>
      <c r="V973" s="112">
        <v>1652658</v>
      </c>
      <c r="W973" s="156"/>
      <c r="X973" s="157">
        <v>0</v>
      </c>
      <c r="Y973" s="178">
        <v>0.09</v>
      </c>
      <c r="Z973" s="178">
        <v>0.11713940008623763</v>
      </c>
      <c r="AA973" s="155">
        <v>0</v>
      </c>
      <c r="AB973" s="158"/>
      <c r="AC973" s="157">
        <v>0</v>
      </c>
      <c r="AD973" s="157">
        <v>0</v>
      </c>
      <c r="AE973" s="155">
        <v>0</v>
      </c>
      <c r="AF973" s="157">
        <v>0</v>
      </c>
      <c r="AG973" s="155">
        <v>0</v>
      </c>
      <c r="AH973" s="159"/>
    </row>
    <row r="974" spans="1:34" ht="12.6" customHeight="1" x14ac:dyDescent="0.25">
      <c r="A974" s="104">
        <v>3518</v>
      </c>
      <c r="B974" s="102">
        <v>3518149160</v>
      </c>
      <c r="C974" s="103" t="s">
        <v>560</v>
      </c>
      <c r="D974" s="104">
        <v>149</v>
      </c>
      <c r="E974" s="103" t="s">
        <v>181</v>
      </c>
      <c r="F974" s="104">
        <v>160</v>
      </c>
      <c r="G974" s="103" t="s">
        <v>192</v>
      </c>
      <c r="H974" s="179">
        <v>2</v>
      </c>
      <c r="I974" s="152"/>
      <c r="J974" s="153">
        <v>15309</v>
      </c>
      <c r="K974" s="153">
        <v>51</v>
      </c>
      <c r="L974" s="153">
        <v>0</v>
      </c>
      <c r="M974" s="153">
        <v>937.65</v>
      </c>
      <c r="N974" s="153">
        <v>16297.65</v>
      </c>
      <c r="O974" s="152"/>
      <c r="P974" s="157">
        <v>2</v>
      </c>
      <c r="Q974" s="157">
        <v>0</v>
      </c>
      <c r="R974" s="155">
        <v>30720</v>
      </c>
      <c r="S974" s="155">
        <v>0</v>
      </c>
      <c r="T974" s="155">
        <v>0</v>
      </c>
      <c r="U974" s="155">
        <v>1876</v>
      </c>
      <c r="V974" s="112">
        <v>32596</v>
      </c>
      <c r="W974" s="156"/>
      <c r="X974" s="157">
        <v>0</v>
      </c>
      <c r="Y974" s="178">
        <v>0.09</v>
      </c>
      <c r="Z974" s="178">
        <v>0.11305562560291077</v>
      </c>
      <c r="AA974" s="155">
        <v>0</v>
      </c>
      <c r="AB974" s="158"/>
      <c r="AC974" s="157">
        <v>0</v>
      </c>
      <c r="AD974" s="157">
        <v>0</v>
      </c>
      <c r="AE974" s="155">
        <v>0</v>
      </c>
      <c r="AF974" s="157">
        <v>0</v>
      </c>
      <c r="AG974" s="155">
        <v>0</v>
      </c>
      <c r="AH974" s="159"/>
    </row>
    <row r="975" spans="1:34" ht="12.6" customHeight="1" x14ac:dyDescent="0.25">
      <c r="A975" s="104">
        <v>3518</v>
      </c>
      <c r="B975" s="102">
        <v>3518149165</v>
      </c>
      <c r="C975" s="103" t="s">
        <v>560</v>
      </c>
      <c r="D975" s="104">
        <v>149</v>
      </c>
      <c r="E975" s="103" t="s">
        <v>181</v>
      </c>
      <c r="F975" s="104">
        <v>165</v>
      </c>
      <c r="G975" s="103" t="s">
        <v>197</v>
      </c>
      <c r="H975" s="179">
        <v>1</v>
      </c>
      <c r="I975" s="152"/>
      <c r="J975" s="153">
        <v>12758.148772361686</v>
      </c>
      <c r="K975" s="153">
        <v>234</v>
      </c>
      <c r="L975" s="153">
        <v>0</v>
      </c>
      <c r="M975" s="153">
        <v>937.65</v>
      </c>
      <c r="N975" s="153">
        <v>13929.798772361686</v>
      </c>
      <c r="O975" s="152"/>
      <c r="P975" s="157">
        <v>1</v>
      </c>
      <c r="Q975" s="157">
        <v>0</v>
      </c>
      <c r="R975" s="155">
        <v>12992</v>
      </c>
      <c r="S975" s="155">
        <v>0</v>
      </c>
      <c r="T975" s="155">
        <v>0</v>
      </c>
      <c r="U975" s="155">
        <v>938</v>
      </c>
      <c r="V975" s="112">
        <v>13930</v>
      </c>
      <c r="W975" s="156"/>
      <c r="X975" s="157">
        <v>0</v>
      </c>
      <c r="Y975" s="178">
        <v>0.09</v>
      </c>
      <c r="Z975" s="178">
        <v>0.10085794544540803</v>
      </c>
      <c r="AA975" s="155">
        <v>0</v>
      </c>
      <c r="AB975" s="158"/>
      <c r="AC975" s="157">
        <v>0</v>
      </c>
      <c r="AD975" s="157">
        <v>0</v>
      </c>
      <c r="AE975" s="155">
        <v>0</v>
      </c>
      <c r="AF975" s="157">
        <v>0</v>
      </c>
      <c r="AG975" s="155">
        <v>0</v>
      </c>
      <c r="AH975" s="159"/>
    </row>
    <row r="976" spans="1:34" ht="12.6" customHeight="1" x14ac:dyDescent="0.25">
      <c r="A976" s="104">
        <v>3518</v>
      </c>
      <c r="B976" s="102">
        <v>3518149181</v>
      </c>
      <c r="C976" s="103" t="s">
        <v>560</v>
      </c>
      <c r="D976" s="104">
        <v>149</v>
      </c>
      <c r="E976" s="103" t="s">
        <v>181</v>
      </c>
      <c r="F976" s="104">
        <v>181</v>
      </c>
      <c r="G976" s="103" t="s">
        <v>213</v>
      </c>
      <c r="H976" s="179">
        <v>4</v>
      </c>
      <c r="I976" s="152"/>
      <c r="J976" s="153">
        <v>13315</v>
      </c>
      <c r="K976" s="153">
        <v>551</v>
      </c>
      <c r="L976" s="153">
        <v>0</v>
      </c>
      <c r="M976" s="153">
        <v>937.65</v>
      </c>
      <c r="N976" s="153">
        <v>14803.65</v>
      </c>
      <c r="O976" s="152"/>
      <c r="P976" s="157">
        <v>4</v>
      </c>
      <c r="Q976" s="157">
        <v>0</v>
      </c>
      <c r="R976" s="155">
        <v>55464</v>
      </c>
      <c r="S976" s="155">
        <v>0</v>
      </c>
      <c r="T976" s="155">
        <v>0</v>
      </c>
      <c r="U976" s="155">
        <v>3752</v>
      </c>
      <c r="V976" s="112">
        <v>59216</v>
      </c>
      <c r="W976" s="156"/>
      <c r="X976" s="157">
        <v>0</v>
      </c>
      <c r="Y976" s="178">
        <v>0.09</v>
      </c>
      <c r="Z976" s="178">
        <v>1.7769329049204179E-2</v>
      </c>
      <c r="AA976" s="155">
        <v>0</v>
      </c>
      <c r="AB976" s="158"/>
      <c r="AC976" s="157">
        <v>0</v>
      </c>
      <c r="AD976" s="157">
        <v>0</v>
      </c>
      <c r="AE976" s="155">
        <v>0</v>
      </c>
      <c r="AF976" s="157">
        <v>0</v>
      </c>
      <c r="AG976" s="155">
        <v>0</v>
      </c>
      <c r="AH976" s="159"/>
    </row>
    <row r="977" spans="1:34" ht="12.6" customHeight="1" x14ac:dyDescent="0.25">
      <c r="A977" s="160"/>
      <c r="B977" s="102"/>
      <c r="C977" s="103"/>
      <c r="D977" s="104"/>
      <c r="E977" s="103"/>
      <c r="F977" s="104"/>
      <c r="G977" s="103"/>
      <c r="H977" s="162"/>
      <c r="I977" s="152"/>
      <c r="J977" s="162"/>
      <c r="K977" s="162"/>
      <c r="L977" s="162"/>
      <c r="M977" s="162"/>
      <c r="N977" s="162"/>
      <c r="O977" s="152"/>
      <c r="P977" s="157"/>
      <c r="Q977" s="157"/>
      <c r="R977" s="155"/>
      <c r="S977" s="155"/>
      <c r="T977" s="155"/>
      <c r="U977" s="155"/>
      <c r="V977" s="112"/>
      <c r="W977" s="156"/>
      <c r="X977" s="157"/>
      <c r="Y977" s="154"/>
      <c r="Z977" s="154"/>
      <c r="AA977" s="154"/>
      <c r="AB977" s="156"/>
      <c r="AC977" s="154"/>
      <c r="AD977" s="157"/>
      <c r="AE977" s="154"/>
      <c r="AF977" s="157"/>
      <c r="AG977" s="154"/>
      <c r="AH977" s="163"/>
    </row>
    <row r="978" spans="1:34" ht="15.75" thickBot="1" x14ac:dyDescent="0.3">
      <c r="A978" s="164">
        <v>9999</v>
      </c>
      <c r="B978" s="165" t="s">
        <v>561</v>
      </c>
      <c r="C978" s="166" t="s">
        <v>561</v>
      </c>
      <c r="D978" s="167" t="s">
        <v>561</v>
      </c>
      <c r="E978" s="167" t="s">
        <v>561</v>
      </c>
      <c r="F978" s="167" t="s">
        <v>561</v>
      </c>
      <c r="G978" s="167" t="s">
        <v>561</v>
      </c>
      <c r="H978" s="170">
        <f>SUBTOTAL(9,H10:H976)</f>
        <v>44914.710000000006</v>
      </c>
      <c r="I978" s="59"/>
      <c r="J978" s="170" t="s">
        <v>561</v>
      </c>
      <c r="K978" s="170" t="s">
        <v>561</v>
      </c>
      <c r="L978" s="170" t="s">
        <v>561</v>
      </c>
      <c r="M978" s="170" t="s">
        <v>561</v>
      </c>
      <c r="N978" s="170" t="s">
        <v>561</v>
      </c>
      <c r="O978" s="59"/>
      <c r="P978" s="175">
        <f t="shared" ref="P978:V978" si="0">SUBTOTAL(9,P10:P976)</f>
        <v>44914.710000000006</v>
      </c>
      <c r="Q978" s="175">
        <f t="shared" si="0"/>
        <v>51.760000000000005</v>
      </c>
      <c r="R978" s="172">
        <f t="shared" si="0"/>
        <v>652881441</v>
      </c>
      <c r="S978" s="172">
        <f t="shared" si="0"/>
        <v>0</v>
      </c>
      <c r="T978" s="172">
        <f t="shared" si="0"/>
        <v>112263</v>
      </c>
      <c r="U978" s="172">
        <f t="shared" si="0"/>
        <v>42029472</v>
      </c>
      <c r="V978" s="173">
        <f t="shared" si="0"/>
        <v>695023176</v>
      </c>
      <c r="W978" s="174"/>
      <c r="X978" s="175">
        <f>SUBTOTAL(9,X10:X976)</f>
        <v>104.00000000000028</v>
      </c>
      <c r="Y978" s="173" t="s">
        <v>561</v>
      </c>
      <c r="Z978" s="173" t="s">
        <v>561</v>
      </c>
      <c r="AA978" s="173" t="s">
        <v>561</v>
      </c>
      <c r="AB978" s="174"/>
      <c r="AC978" s="171">
        <f t="shared" ref="AC978:AG978" si="1">SUBTOTAL(9,AC10:AC976)</f>
        <v>2013</v>
      </c>
      <c r="AD978" s="175">
        <f t="shared" si="1"/>
        <v>275.52783956503998</v>
      </c>
      <c r="AE978" s="172">
        <f t="shared" si="1"/>
        <v>4167102</v>
      </c>
      <c r="AF978" s="175">
        <f t="shared" si="1"/>
        <v>1</v>
      </c>
      <c r="AG978" s="172">
        <f t="shared" si="1"/>
        <v>15356</v>
      </c>
      <c r="AH978" s="174"/>
    </row>
  </sheetData>
  <autoFilter ref="A9:AH976" xr:uid="{8CC74884-30D4-462D-AE71-D79937FFEE0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9F32-4AC3-4C84-A64B-8560A2F83DB1}">
  <sheetPr>
    <tabColor theme="8" tint="0.39997558519241921"/>
  </sheetPr>
  <dimension ref="A1:AX1046"/>
  <sheetViews>
    <sheetView showGridLines="0" tabSelected="1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" x14ac:dyDescent="0.2"/>
  <cols>
    <col min="1" max="1" width="6.1640625" customWidth="1"/>
    <col min="2" max="2" width="12.83203125" customWidth="1"/>
    <col min="3" max="3" width="30.1640625" customWidth="1"/>
    <col min="4" max="4" width="7" customWidth="1"/>
    <col min="5" max="5" width="15.1640625" customWidth="1"/>
    <col min="6" max="6" width="6.1640625" customWidth="1"/>
    <col min="7" max="7" width="15.1640625" customWidth="1"/>
    <col min="8" max="8" width="11.5" customWidth="1"/>
    <col min="9" max="9" width="0.83203125" customWidth="1"/>
    <col min="10" max="14" width="11.5" customWidth="1"/>
    <col min="15" max="15" width="0.83203125" customWidth="1"/>
    <col min="16" max="16" width="11" customWidth="1"/>
    <col min="17" max="17" width="12.5" customWidth="1"/>
    <col min="18" max="18" width="11.83203125" customWidth="1"/>
    <col min="19" max="21" width="12.33203125" customWidth="1"/>
    <col min="22" max="22" width="15.6640625" customWidth="1"/>
    <col min="23" max="23" width="0.83203125" customWidth="1"/>
    <col min="24" max="24" width="10" customWidth="1"/>
    <col min="25" max="25" width="10.6640625" customWidth="1"/>
    <col min="26" max="26" width="12.33203125" customWidth="1"/>
    <col min="27" max="27" width="13.5" customWidth="1"/>
    <col min="28" max="28" width="0.83203125" customWidth="1"/>
    <col min="29" max="33" width="11.5" customWidth="1"/>
  </cols>
  <sheetData>
    <row r="1" spans="1:50" ht="26.25" x14ac:dyDescent="0.4">
      <c r="A1" s="75" t="s">
        <v>562</v>
      </c>
      <c r="B1" s="76"/>
      <c r="C1" s="77"/>
      <c r="D1" s="76"/>
      <c r="E1" s="76"/>
      <c r="F1" s="76"/>
      <c r="G1" s="76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</row>
    <row r="2" spans="1:50" ht="26.25" x14ac:dyDescent="0.4">
      <c r="A2" s="79" t="s">
        <v>563</v>
      </c>
      <c r="B2" s="76"/>
      <c r="C2" s="77"/>
      <c r="D2" s="76"/>
      <c r="E2" s="76"/>
      <c r="F2" s="76"/>
      <c r="G2" s="76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</row>
    <row r="3" spans="1:50" ht="17.25" x14ac:dyDescent="0.25">
      <c r="A3" s="80" t="s">
        <v>621</v>
      </c>
      <c r="B3" s="60"/>
      <c r="C3" s="59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50" ht="15" x14ac:dyDescent="0.25">
      <c r="A4" s="127"/>
      <c r="B4" s="60"/>
      <c r="C4" s="59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50" ht="15" hidden="1" x14ac:dyDescent="0.25">
      <c r="A5" s="127"/>
      <c r="B5" s="60"/>
      <c r="C5" s="59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50" ht="15" hidden="1" x14ac:dyDescent="0.25">
      <c r="A6" s="59"/>
      <c r="B6" s="60"/>
      <c r="C6" s="59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50" ht="15.75" thickBot="1" x14ac:dyDescent="0.3">
      <c r="A7" s="128" t="s">
        <v>593</v>
      </c>
      <c r="B7" s="129"/>
      <c r="C7" s="130"/>
      <c r="D7" s="129"/>
      <c r="E7" s="129"/>
      <c r="F7" s="129"/>
      <c r="G7" s="129"/>
      <c r="H7" s="129"/>
      <c r="I7" s="60"/>
      <c r="J7" s="129" t="s">
        <v>594</v>
      </c>
      <c r="K7" s="129"/>
      <c r="L7" s="129"/>
      <c r="M7" s="129"/>
      <c r="N7" s="129" t="s">
        <v>487</v>
      </c>
      <c r="O7" s="60"/>
      <c r="P7" s="176" t="s">
        <v>617</v>
      </c>
      <c r="Q7" s="129"/>
      <c r="R7" s="129"/>
      <c r="S7" s="129"/>
      <c r="T7" s="129"/>
      <c r="U7" s="129"/>
      <c r="V7" s="129"/>
      <c r="W7" s="60"/>
      <c r="X7" s="176" t="s">
        <v>618</v>
      </c>
      <c r="Y7" s="129"/>
      <c r="Z7" s="129"/>
      <c r="AA7" s="129"/>
      <c r="AB7" s="60"/>
      <c r="AC7" s="128" t="s">
        <v>597</v>
      </c>
      <c r="AD7" s="128"/>
      <c r="AE7" s="128"/>
      <c r="AF7" s="128"/>
      <c r="AG7" s="128"/>
      <c r="AH7" s="60"/>
    </row>
    <row r="8" spans="1:50" ht="51" x14ac:dyDescent="0.2">
      <c r="A8" s="131" t="s">
        <v>474</v>
      </c>
      <c r="B8" s="132" t="s">
        <v>475</v>
      </c>
      <c r="C8" s="133" t="s">
        <v>476</v>
      </c>
      <c r="D8" s="132" t="s">
        <v>477</v>
      </c>
      <c r="E8" s="132" t="s">
        <v>478</v>
      </c>
      <c r="F8" s="132" t="s">
        <v>479</v>
      </c>
      <c r="G8" s="132" t="s">
        <v>480</v>
      </c>
      <c r="H8" s="132" t="s">
        <v>481</v>
      </c>
      <c r="I8" s="135"/>
      <c r="J8" s="132" t="s">
        <v>598</v>
      </c>
      <c r="K8" s="132" t="s">
        <v>599</v>
      </c>
      <c r="L8" s="132" t="s">
        <v>567</v>
      </c>
      <c r="M8" s="132" t="s">
        <v>568</v>
      </c>
      <c r="N8" s="132" t="s">
        <v>569</v>
      </c>
      <c r="O8" s="135"/>
      <c r="P8" s="137" t="s">
        <v>481</v>
      </c>
      <c r="Q8" s="137" t="s">
        <v>571</v>
      </c>
      <c r="R8" s="136" t="s">
        <v>619</v>
      </c>
      <c r="S8" s="136" t="s">
        <v>578</v>
      </c>
      <c r="T8" s="136" t="s">
        <v>576</v>
      </c>
      <c r="U8" s="136" t="s">
        <v>603</v>
      </c>
      <c r="V8" s="138" t="s">
        <v>604</v>
      </c>
      <c r="W8" s="139"/>
      <c r="X8" s="136" t="s">
        <v>605</v>
      </c>
      <c r="Y8" s="137" t="s">
        <v>572</v>
      </c>
      <c r="Z8" s="137" t="s">
        <v>573</v>
      </c>
      <c r="AA8" s="136" t="s">
        <v>620</v>
      </c>
      <c r="AB8" s="139"/>
      <c r="AC8" s="136" t="s">
        <v>610</v>
      </c>
      <c r="AD8" s="136" t="s">
        <v>611</v>
      </c>
      <c r="AE8" s="140" t="s">
        <v>612</v>
      </c>
      <c r="AF8" s="140" t="s">
        <v>613</v>
      </c>
      <c r="AG8" s="140" t="s">
        <v>614</v>
      </c>
      <c r="AH8" s="141"/>
    </row>
    <row r="9" spans="1:50" ht="13.5" thickBot="1" x14ac:dyDescent="0.25">
      <c r="A9" s="184"/>
      <c r="B9" s="185" t="s">
        <v>475</v>
      </c>
      <c r="C9" s="185" t="s">
        <v>476</v>
      </c>
      <c r="D9" s="185" t="s">
        <v>477</v>
      </c>
      <c r="E9" s="185" t="s">
        <v>478</v>
      </c>
      <c r="F9" s="185" t="s">
        <v>479</v>
      </c>
      <c r="G9" s="185" t="s">
        <v>480</v>
      </c>
      <c r="H9" s="185" t="s">
        <v>481</v>
      </c>
      <c r="I9" s="186"/>
      <c r="J9" s="185" t="s">
        <v>586</v>
      </c>
      <c r="K9" s="185" t="s">
        <v>566</v>
      </c>
      <c r="L9" s="185" t="s">
        <v>567</v>
      </c>
      <c r="M9" s="185" t="s">
        <v>568</v>
      </c>
      <c r="N9" s="185" t="s">
        <v>569</v>
      </c>
      <c r="O9" s="186"/>
      <c r="P9" s="187" t="s">
        <v>575</v>
      </c>
      <c r="Q9" s="187" t="s">
        <v>571</v>
      </c>
      <c r="R9" s="187"/>
      <c r="S9" s="187" t="s">
        <v>576</v>
      </c>
      <c r="T9" s="187" t="s">
        <v>578</v>
      </c>
      <c r="U9" s="187" t="s">
        <v>579</v>
      </c>
      <c r="V9" s="187" t="s">
        <v>580</v>
      </c>
      <c r="W9" s="139"/>
      <c r="X9" s="187" t="s">
        <v>605</v>
      </c>
      <c r="Y9" s="187" t="s">
        <v>591</v>
      </c>
      <c r="Z9" s="187" t="s">
        <v>573</v>
      </c>
      <c r="AA9" s="187" t="s">
        <v>574</v>
      </c>
      <c r="AB9" s="139"/>
      <c r="AC9" s="187" t="s">
        <v>575</v>
      </c>
      <c r="AD9" s="187" t="s">
        <v>575</v>
      </c>
      <c r="AE9" s="187"/>
      <c r="AF9" s="187"/>
      <c r="AG9" s="187" t="s">
        <v>580</v>
      </c>
      <c r="AH9" s="141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</row>
    <row r="10" spans="1:50" ht="15" x14ac:dyDescent="0.25">
      <c r="A10" s="147">
        <v>409</v>
      </c>
      <c r="B10" s="148">
        <v>409201003</v>
      </c>
      <c r="C10" s="149" t="s">
        <v>488</v>
      </c>
      <c r="D10" s="150">
        <v>201</v>
      </c>
      <c r="E10" s="149" t="s">
        <v>233</v>
      </c>
      <c r="F10" s="150">
        <v>3</v>
      </c>
      <c r="G10" s="149" t="s">
        <v>35</v>
      </c>
      <c r="H10" s="177">
        <v>2</v>
      </c>
      <c r="I10" s="152"/>
      <c r="J10" s="153">
        <v>10568.743303718114</v>
      </c>
      <c r="K10" s="153">
        <v>1439</v>
      </c>
      <c r="L10" s="153">
        <v>0</v>
      </c>
      <c r="M10" s="153">
        <v>937.65</v>
      </c>
      <c r="N10" s="153">
        <v>12945.393303718114</v>
      </c>
      <c r="O10" s="152"/>
      <c r="P10" s="157">
        <v>2</v>
      </c>
      <c r="Q10" s="157">
        <v>0</v>
      </c>
      <c r="R10" s="155">
        <v>24016</v>
      </c>
      <c r="S10" s="155">
        <v>0</v>
      </c>
      <c r="T10" s="155">
        <v>0</v>
      </c>
      <c r="U10" s="155">
        <v>1876</v>
      </c>
      <c r="V10" s="112">
        <v>25892</v>
      </c>
      <c r="W10" s="156"/>
      <c r="X10" s="157">
        <v>0</v>
      </c>
      <c r="Y10" s="178">
        <v>0.09</v>
      </c>
      <c r="Z10" s="178">
        <v>3.0704269611961529E-3</v>
      </c>
      <c r="AA10" s="155">
        <v>0</v>
      </c>
      <c r="AB10" s="158"/>
      <c r="AC10" s="157">
        <v>0</v>
      </c>
      <c r="AD10" s="157">
        <v>0</v>
      </c>
      <c r="AE10" s="155">
        <v>0</v>
      </c>
      <c r="AF10" s="157">
        <v>0</v>
      </c>
      <c r="AG10" s="155">
        <v>0</v>
      </c>
      <c r="AH10" s="159"/>
    </row>
    <row r="11" spans="1:50" ht="15" x14ac:dyDescent="0.25">
      <c r="A11" s="160">
        <v>409</v>
      </c>
      <c r="B11" s="102">
        <v>409201072</v>
      </c>
      <c r="C11" s="103" t="s">
        <v>488</v>
      </c>
      <c r="D11" s="104">
        <v>201</v>
      </c>
      <c r="E11" s="103" t="s">
        <v>233</v>
      </c>
      <c r="F11" s="104">
        <v>72</v>
      </c>
      <c r="G11" s="103" t="s">
        <v>104</v>
      </c>
      <c r="H11" s="179">
        <v>1</v>
      </c>
      <c r="I11" s="152"/>
      <c r="J11" s="153">
        <v>11418</v>
      </c>
      <c r="K11" s="153">
        <v>2574</v>
      </c>
      <c r="L11" s="153">
        <v>0</v>
      </c>
      <c r="M11" s="153">
        <v>937.65</v>
      </c>
      <c r="N11" s="153">
        <v>14929.65</v>
      </c>
      <c r="O11" s="152"/>
      <c r="P11" s="157">
        <v>1</v>
      </c>
      <c r="Q11" s="157">
        <v>0</v>
      </c>
      <c r="R11" s="155">
        <v>13992</v>
      </c>
      <c r="S11" s="155">
        <v>0</v>
      </c>
      <c r="T11" s="155">
        <v>0</v>
      </c>
      <c r="U11" s="155">
        <v>938</v>
      </c>
      <c r="V11" s="112">
        <v>14930</v>
      </c>
      <c r="W11" s="156"/>
      <c r="X11" s="157">
        <v>0</v>
      </c>
      <c r="Y11" s="178">
        <v>0.09</v>
      </c>
      <c r="Z11" s="178">
        <v>3.7994183853051798E-3</v>
      </c>
      <c r="AA11" s="155">
        <v>0</v>
      </c>
      <c r="AB11" s="158"/>
      <c r="AC11" s="157">
        <v>0</v>
      </c>
      <c r="AD11" s="157">
        <v>0</v>
      </c>
      <c r="AE11" s="155">
        <v>0</v>
      </c>
      <c r="AF11" s="157">
        <v>0</v>
      </c>
      <c r="AG11" s="155">
        <v>0</v>
      </c>
      <c r="AH11" s="159"/>
    </row>
    <row r="12" spans="1:50" ht="15" x14ac:dyDescent="0.25">
      <c r="A12" s="104">
        <v>409</v>
      </c>
      <c r="B12" s="102">
        <v>409201094</v>
      </c>
      <c r="C12" s="103" t="s">
        <v>488</v>
      </c>
      <c r="D12" s="104">
        <v>201</v>
      </c>
      <c r="E12" s="103" t="s">
        <v>233</v>
      </c>
      <c r="F12" s="104">
        <v>94</v>
      </c>
      <c r="G12" s="103" t="s">
        <v>126</v>
      </c>
      <c r="H12" s="179">
        <v>3</v>
      </c>
      <c r="I12" s="152"/>
      <c r="J12" s="153">
        <v>13713</v>
      </c>
      <c r="K12" s="153">
        <v>961</v>
      </c>
      <c r="L12" s="153">
        <v>0</v>
      </c>
      <c r="M12" s="153">
        <v>937.65</v>
      </c>
      <c r="N12" s="153">
        <v>15611.65</v>
      </c>
      <c r="O12" s="152"/>
      <c r="P12" s="157">
        <v>3</v>
      </c>
      <c r="Q12" s="157">
        <v>0</v>
      </c>
      <c r="R12" s="155">
        <v>44022</v>
      </c>
      <c r="S12" s="155">
        <v>0</v>
      </c>
      <c r="T12" s="155">
        <v>0</v>
      </c>
      <c r="U12" s="155">
        <v>2814</v>
      </c>
      <c r="V12" s="112">
        <v>46836</v>
      </c>
      <c r="W12" s="156"/>
      <c r="X12" s="157">
        <v>0</v>
      </c>
      <c r="Y12" s="178">
        <v>0.09</v>
      </c>
      <c r="Z12" s="178">
        <v>3.096859169807752E-3</v>
      </c>
      <c r="AA12" s="155">
        <v>0</v>
      </c>
      <c r="AB12" s="158"/>
      <c r="AC12" s="157">
        <v>0</v>
      </c>
      <c r="AD12" s="157">
        <v>0</v>
      </c>
      <c r="AE12" s="155">
        <v>0</v>
      </c>
      <c r="AF12" s="157">
        <v>0</v>
      </c>
      <c r="AG12" s="155">
        <v>0</v>
      </c>
      <c r="AH12" s="159"/>
    </row>
    <row r="13" spans="1:50" ht="15" x14ac:dyDescent="0.25">
      <c r="A13" s="104">
        <v>409</v>
      </c>
      <c r="B13" s="102">
        <v>409201201</v>
      </c>
      <c r="C13" s="103" t="s">
        <v>488</v>
      </c>
      <c r="D13" s="104">
        <v>201</v>
      </c>
      <c r="E13" s="103" t="s">
        <v>233</v>
      </c>
      <c r="F13" s="104">
        <v>201</v>
      </c>
      <c r="G13" s="103" t="s">
        <v>233</v>
      </c>
      <c r="H13" s="179">
        <v>629.87</v>
      </c>
      <c r="I13" s="152"/>
      <c r="J13" s="153">
        <v>12706</v>
      </c>
      <c r="K13" s="153">
        <v>0</v>
      </c>
      <c r="L13" s="153">
        <v>0</v>
      </c>
      <c r="M13" s="153">
        <v>937.65</v>
      </c>
      <c r="N13" s="153">
        <v>13643.65</v>
      </c>
      <c r="O13" s="152"/>
      <c r="P13" s="157">
        <v>629.87</v>
      </c>
      <c r="Q13" s="157">
        <v>0</v>
      </c>
      <c r="R13" s="155">
        <v>8003129</v>
      </c>
      <c r="S13" s="155">
        <v>0</v>
      </c>
      <c r="T13" s="155">
        <v>0</v>
      </c>
      <c r="U13" s="155">
        <v>590815</v>
      </c>
      <c r="V13" s="112">
        <v>8593944</v>
      </c>
      <c r="W13" s="156"/>
      <c r="X13" s="157">
        <v>0</v>
      </c>
      <c r="Y13" s="178">
        <v>0.09</v>
      </c>
      <c r="Z13" s="178">
        <v>8.3552678591292298E-2</v>
      </c>
      <c r="AA13" s="155">
        <v>0</v>
      </c>
      <c r="AB13" s="158"/>
      <c r="AC13" s="157">
        <v>0</v>
      </c>
      <c r="AD13" s="157">
        <v>0</v>
      </c>
      <c r="AE13" s="155">
        <v>0</v>
      </c>
      <c r="AF13" s="157">
        <v>2.59</v>
      </c>
      <c r="AG13" s="155">
        <v>35338</v>
      </c>
      <c r="AH13" s="159"/>
    </row>
    <row r="14" spans="1:50" ht="15" x14ac:dyDescent="0.25">
      <c r="A14" s="104">
        <v>409</v>
      </c>
      <c r="B14" s="102">
        <v>409201293</v>
      </c>
      <c r="C14" s="103" t="s">
        <v>488</v>
      </c>
      <c r="D14" s="104">
        <v>201</v>
      </c>
      <c r="E14" s="103" t="s">
        <v>233</v>
      </c>
      <c r="F14" s="104">
        <v>293</v>
      </c>
      <c r="G14" s="103" t="s">
        <v>325</v>
      </c>
      <c r="H14" s="179">
        <v>1</v>
      </c>
      <c r="I14" s="152"/>
      <c r="J14" s="153">
        <v>9123</v>
      </c>
      <c r="K14" s="153">
        <v>548</v>
      </c>
      <c r="L14" s="153">
        <v>0</v>
      </c>
      <c r="M14" s="153">
        <v>937.65</v>
      </c>
      <c r="N14" s="153">
        <v>10608.65</v>
      </c>
      <c r="O14" s="152"/>
      <c r="P14" s="157">
        <v>1</v>
      </c>
      <c r="Q14" s="157">
        <v>0</v>
      </c>
      <c r="R14" s="155">
        <v>9671</v>
      </c>
      <c r="S14" s="155">
        <v>0</v>
      </c>
      <c r="T14" s="155">
        <v>0</v>
      </c>
      <c r="U14" s="155">
        <v>938</v>
      </c>
      <c r="V14" s="112">
        <v>10609</v>
      </c>
      <c r="W14" s="156"/>
      <c r="X14" s="157">
        <v>0</v>
      </c>
      <c r="Y14" s="178">
        <v>0.09</v>
      </c>
      <c r="Z14" s="178">
        <v>7.9585403832054952E-3</v>
      </c>
      <c r="AA14" s="155">
        <v>0</v>
      </c>
      <c r="AB14" s="158"/>
      <c r="AC14" s="157">
        <v>0</v>
      </c>
      <c r="AD14" s="157">
        <v>0</v>
      </c>
      <c r="AE14" s="155">
        <v>0</v>
      </c>
      <c r="AF14" s="157">
        <v>0</v>
      </c>
      <c r="AG14" s="155">
        <v>0</v>
      </c>
      <c r="AH14" s="159"/>
    </row>
    <row r="15" spans="1:50" ht="15" x14ac:dyDescent="0.25">
      <c r="A15" s="104">
        <v>409</v>
      </c>
      <c r="B15" s="102">
        <v>409201331</v>
      </c>
      <c r="C15" s="103" t="s">
        <v>488</v>
      </c>
      <c r="D15" s="104">
        <v>201</v>
      </c>
      <c r="E15" s="103" t="s">
        <v>233</v>
      </c>
      <c r="F15" s="104">
        <v>331</v>
      </c>
      <c r="G15" s="103" t="s">
        <v>363</v>
      </c>
      <c r="H15" s="179">
        <v>3</v>
      </c>
      <c r="I15" s="152"/>
      <c r="J15" s="153">
        <v>8954</v>
      </c>
      <c r="K15" s="153">
        <v>3060</v>
      </c>
      <c r="L15" s="153">
        <v>0</v>
      </c>
      <c r="M15" s="153">
        <v>937.65</v>
      </c>
      <c r="N15" s="153">
        <v>12951.65</v>
      </c>
      <c r="O15" s="152"/>
      <c r="P15" s="157">
        <v>3</v>
      </c>
      <c r="Q15" s="157">
        <v>0</v>
      </c>
      <c r="R15" s="155">
        <v>36042</v>
      </c>
      <c r="S15" s="155">
        <v>0</v>
      </c>
      <c r="T15" s="155">
        <v>0</v>
      </c>
      <c r="U15" s="155">
        <v>2814</v>
      </c>
      <c r="V15" s="112">
        <v>38856</v>
      </c>
      <c r="W15" s="156"/>
      <c r="X15" s="157">
        <v>0</v>
      </c>
      <c r="Y15" s="178">
        <v>0.09</v>
      </c>
      <c r="Z15" s="178">
        <v>2.3459481692424667E-2</v>
      </c>
      <c r="AA15" s="155">
        <v>0</v>
      </c>
      <c r="AB15" s="158"/>
      <c r="AC15" s="157">
        <v>0</v>
      </c>
      <c r="AD15" s="157">
        <v>0</v>
      </c>
      <c r="AE15" s="155">
        <v>0</v>
      </c>
      <c r="AF15" s="157">
        <v>0</v>
      </c>
      <c r="AG15" s="155">
        <v>0</v>
      </c>
      <c r="AH15" s="159"/>
    </row>
    <row r="16" spans="1:50" ht="15" x14ac:dyDescent="0.25">
      <c r="A16" s="104">
        <v>410</v>
      </c>
      <c r="B16" s="102">
        <v>410035031</v>
      </c>
      <c r="C16" s="103" t="s">
        <v>489</v>
      </c>
      <c r="D16" s="104">
        <v>35</v>
      </c>
      <c r="E16" s="103" t="s">
        <v>67</v>
      </c>
      <c r="F16" s="104">
        <v>31</v>
      </c>
      <c r="G16" s="103" t="s">
        <v>63</v>
      </c>
      <c r="H16" s="179">
        <v>1</v>
      </c>
      <c r="I16" s="152"/>
      <c r="J16" s="153">
        <v>10667.618414395361</v>
      </c>
      <c r="K16" s="153">
        <v>5019</v>
      </c>
      <c r="L16" s="153">
        <v>0</v>
      </c>
      <c r="M16" s="153">
        <v>937.65</v>
      </c>
      <c r="N16" s="153">
        <v>16624.268414395363</v>
      </c>
      <c r="O16" s="152"/>
      <c r="P16" s="157">
        <v>1</v>
      </c>
      <c r="Q16" s="157">
        <v>0</v>
      </c>
      <c r="R16" s="155">
        <v>15687</v>
      </c>
      <c r="S16" s="155">
        <v>0</v>
      </c>
      <c r="T16" s="155">
        <v>0</v>
      </c>
      <c r="U16" s="155">
        <v>938</v>
      </c>
      <c r="V16" s="112">
        <v>16625</v>
      </c>
      <c r="W16" s="156"/>
      <c r="X16" s="157">
        <v>0</v>
      </c>
      <c r="Y16" s="178">
        <v>0.09</v>
      </c>
      <c r="Z16" s="178">
        <v>2.276308224576884E-2</v>
      </c>
      <c r="AA16" s="155">
        <v>0</v>
      </c>
      <c r="AB16" s="158"/>
      <c r="AC16" s="157">
        <v>0</v>
      </c>
      <c r="AD16" s="157">
        <v>0</v>
      </c>
      <c r="AE16" s="155">
        <v>0</v>
      </c>
      <c r="AF16" s="157">
        <v>0</v>
      </c>
      <c r="AG16" s="155">
        <v>0</v>
      </c>
      <c r="AH16" s="159"/>
    </row>
    <row r="17" spans="1:34" ht="15" x14ac:dyDescent="0.25">
      <c r="A17" s="104">
        <v>410</v>
      </c>
      <c r="B17" s="102">
        <v>410035035</v>
      </c>
      <c r="C17" s="103" t="s">
        <v>489</v>
      </c>
      <c r="D17" s="104">
        <v>35</v>
      </c>
      <c r="E17" s="103" t="s">
        <v>67</v>
      </c>
      <c r="F17" s="104">
        <v>35</v>
      </c>
      <c r="G17" s="103" t="s">
        <v>67</v>
      </c>
      <c r="H17" s="179">
        <v>604.92000000000007</v>
      </c>
      <c r="I17" s="152"/>
      <c r="J17" s="153">
        <v>13170</v>
      </c>
      <c r="K17" s="153">
        <v>4490</v>
      </c>
      <c r="L17" s="153">
        <v>0</v>
      </c>
      <c r="M17" s="153">
        <v>937.65</v>
      </c>
      <c r="N17" s="153">
        <v>18597.650000000001</v>
      </c>
      <c r="O17" s="152"/>
      <c r="P17" s="157">
        <v>604.92000000000007</v>
      </c>
      <c r="Q17" s="157">
        <v>0</v>
      </c>
      <c r="R17" s="155">
        <v>10682881</v>
      </c>
      <c r="S17" s="155">
        <v>0</v>
      </c>
      <c r="T17" s="155">
        <v>0</v>
      </c>
      <c r="U17" s="155">
        <v>567414</v>
      </c>
      <c r="V17" s="112">
        <v>11250295</v>
      </c>
      <c r="W17" s="156"/>
      <c r="X17" s="157">
        <v>0</v>
      </c>
      <c r="Y17" s="178">
        <v>0.09</v>
      </c>
      <c r="Z17" s="178">
        <v>0.15535199624359353</v>
      </c>
      <c r="AA17" s="155">
        <v>0</v>
      </c>
      <c r="AB17" s="158"/>
      <c r="AC17" s="157">
        <v>29</v>
      </c>
      <c r="AD17" s="157">
        <v>0</v>
      </c>
      <c r="AE17" s="155">
        <v>0</v>
      </c>
      <c r="AF17" s="157">
        <v>4</v>
      </c>
      <c r="AG17" s="155">
        <v>74392</v>
      </c>
      <c r="AH17" s="159"/>
    </row>
    <row r="18" spans="1:34" ht="15" x14ac:dyDescent="0.25">
      <c r="A18" s="104">
        <v>410</v>
      </c>
      <c r="B18" s="102">
        <v>410035044</v>
      </c>
      <c r="C18" s="103" t="s">
        <v>489</v>
      </c>
      <c r="D18" s="104">
        <v>35</v>
      </c>
      <c r="E18" s="103" t="s">
        <v>67</v>
      </c>
      <c r="F18" s="104">
        <v>44</v>
      </c>
      <c r="G18" s="103" t="s">
        <v>76</v>
      </c>
      <c r="H18" s="179">
        <v>0</v>
      </c>
      <c r="I18" s="152"/>
      <c r="J18" s="153">
        <v>13120.546869664635</v>
      </c>
      <c r="K18" s="153">
        <v>0</v>
      </c>
      <c r="L18" s="153">
        <v>0</v>
      </c>
      <c r="M18" s="153">
        <v>937.65</v>
      </c>
      <c r="N18" s="153">
        <v>14058.196869664635</v>
      </c>
      <c r="O18" s="152"/>
      <c r="P18" s="157">
        <v>0</v>
      </c>
      <c r="Q18" s="157">
        <v>0</v>
      </c>
      <c r="R18" s="155">
        <v>0</v>
      </c>
      <c r="S18" s="155">
        <v>0</v>
      </c>
      <c r="T18" s="155">
        <v>0</v>
      </c>
      <c r="U18" s="155">
        <v>0</v>
      </c>
      <c r="V18" s="112">
        <v>0</v>
      </c>
      <c r="W18" s="156"/>
      <c r="X18" s="157">
        <v>0</v>
      </c>
      <c r="Y18" s="178">
        <v>0.09</v>
      </c>
      <c r="Z18" s="178">
        <v>6.5788845188208198E-2</v>
      </c>
      <c r="AA18" s="155">
        <v>0</v>
      </c>
      <c r="AB18" s="158"/>
      <c r="AC18" s="157">
        <v>0</v>
      </c>
      <c r="AD18" s="157">
        <v>0</v>
      </c>
      <c r="AE18" s="155">
        <v>0</v>
      </c>
      <c r="AF18" s="157">
        <v>0</v>
      </c>
      <c r="AG18" s="155">
        <v>0</v>
      </c>
      <c r="AH18" s="159"/>
    </row>
    <row r="19" spans="1:34" ht="15" x14ac:dyDescent="0.25">
      <c r="A19" s="104">
        <v>410</v>
      </c>
      <c r="B19" s="102">
        <v>410035057</v>
      </c>
      <c r="C19" s="103" t="s">
        <v>489</v>
      </c>
      <c r="D19" s="104">
        <v>35</v>
      </c>
      <c r="E19" s="103" t="s">
        <v>67</v>
      </c>
      <c r="F19" s="104">
        <v>57</v>
      </c>
      <c r="G19" s="103" t="s">
        <v>89</v>
      </c>
      <c r="H19" s="179">
        <v>407.83000000000004</v>
      </c>
      <c r="I19" s="152"/>
      <c r="J19" s="153">
        <v>13598</v>
      </c>
      <c r="K19" s="153">
        <v>364</v>
      </c>
      <c r="L19" s="153">
        <v>0</v>
      </c>
      <c r="M19" s="153">
        <v>937.65</v>
      </c>
      <c r="N19" s="153">
        <v>14899.65</v>
      </c>
      <c r="O19" s="152"/>
      <c r="P19" s="157">
        <v>407.83000000000004</v>
      </c>
      <c r="Q19" s="157">
        <v>0</v>
      </c>
      <c r="R19" s="155">
        <v>5694122</v>
      </c>
      <c r="S19" s="155">
        <v>0</v>
      </c>
      <c r="T19" s="155">
        <v>0</v>
      </c>
      <c r="U19" s="155">
        <v>382542</v>
      </c>
      <c r="V19" s="112">
        <v>6076664</v>
      </c>
      <c r="W19" s="156"/>
      <c r="X19" s="157">
        <v>0</v>
      </c>
      <c r="Y19" s="178">
        <v>0.09</v>
      </c>
      <c r="Z19" s="178">
        <v>0.13358419508453406</v>
      </c>
      <c r="AA19" s="155">
        <v>0</v>
      </c>
      <c r="AB19" s="158"/>
      <c r="AC19" s="157">
        <v>22</v>
      </c>
      <c r="AD19" s="157">
        <v>0</v>
      </c>
      <c r="AE19" s="155">
        <v>0</v>
      </c>
      <c r="AF19" s="157">
        <v>1</v>
      </c>
      <c r="AG19" s="155">
        <v>14900</v>
      </c>
      <c r="AH19" s="159"/>
    </row>
    <row r="20" spans="1:34" ht="15" x14ac:dyDescent="0.25">
      <c r="A20" s="104">
        <v>410</v>
      </c>
      <c r="B20" s="102">
        <v>410035071</v>
      </c>
      <c r="C20" s="103" t="s">
        <v>489</v>
      </c>
      <c r="D20" s="104">
        <v>35</v>
      </c>
      <c r="E20" s="103" t="s">
        <v>67</v>
      </c>
      <c r="F20" s="104">
        <v>71</v>
      </c>
      <c r="G20" s="103" t="s">
        <v>103</v>
      </c>
      <c r="H20" s="179">
        <v>0</v>
      </c>
      <c r="I20" s="152"/>
      <c r="J20" s="153">
        <v>9361</v>
      </c>
      <c r="K20" s="153">
        <v>4387</v>
      </c>
      <c r="L20" s="153">
        <v>0</v>
      </c>
      <c r="M20" s="153">
        <v>937.65</v>
      </c>
      <c r="N20" s="153">
        <v>14685.65</v>
      </c>
      <c r="O20" s="152"/>
      <c r="P20" s="157">
        <v>0</v>
      </c>
      <c r="Q20" s="157">
        <v>0</v>
      </c>
      <c r="R20" s="155">
        <v>0</v>
      </c>
      <c r="S20" s="155">
        <v>0</v>
      </c>
      <c r="T20" s="155">
        <v>0</v>
      </c>
      <c r="U20" s="155">
        <v>0</v>
      </c>
      <c r="V20" s="112">
        <v>0</v>
      </c>
      <c r="W20" s="156"/>
      <c r="X20" s="157">
        <v>0</v>
      </c>
      <c r="Y20" s="178">
        <v>0.09</v>
      </c>
      <c r="Z20" s="178">
        <v>2.7636394584059491E-3</v>
      </c>
      <c r="AA20" s="155">
        <v>0</v>
      </c>
      <c r="AB20" s="158"/>
      <c r="AC20" s="157">
        <v>0</v>
      </c>
      <c r="AD20" s="157">
        <v>0</v>
      </c>
      <c r="AE20" s="155">
        <v>0</v>
      </c>
      <c r="AF20" s="157">
        <v>0</v>
      </c>
      <c r="AG20" s="155">
        <v>0</v>
      </c>
      <c r="AH20" s="159"/>
    </row>
    <row r="21" spans="1:34" ht="15" x14ac:dyDescent="0.25">
      <c r="A21" s="104">
        <v>410</v>
      </c>
      <c r="B21" s="102">
        <v>410035093</v>
      </c>
      <c r="C21" s="103" t="s">
        <v>489</v>
      </c>
      <c r="D21" s="104">
        <v>35</v>
      </c>
      <c r="E21" s="103" t="s">
        <v>67</v>
      </c>
      <c r="F21" s="104">
        <v>93</v>
      </c>
      <c r="G21" s="103" t="s">
        <v>125</v>
      </c>
      <c r="H21" s="179">
        <v>7.2100000000000009</v>
      </c>
      <c r="I21" s="152"/>
      <c r="J21" s="153">
        <v>12930</v>
      </c>
      <c r="K21" s="153">
        <v>441</v>
      </c>
      <c r="L21" s="153">
        <v>0</v>
      </c>
      <c r="M21" s="153">
        <v>937.65</v>
      </c>
      <c r="N21" s="153">
        <v>14308.65</v>
      </c>
      <c r="O21" s="152"/>
      <c r="P21" s="157">
        <v>7.2100000000000009</v>
      </c>
      <c r="Q21" s="157">
        <v>0</v>
      </c>
      <c r="R21" s="155">
        <v>96406</v>
      </c>
      <c r="S21" s="155">
        <v>0</v>
      </c>
      <c r="T21" s="155">
        <v>0</v>
      </c>
      <c r="U21" s="155">
        <v>6763</v>
      </c>
      <c r="V21" s="112">
        <v>103169</v>
      </c>
      <c r="W21" s="156"/>
      <c r="X21" s="157">
        <v>0</v>
      </c>
      <c r="Y21" s="178">
        <v>0.09</v>
      </c>
      <c r="Z21" s="178">
        <v>7.5403840807501968E-2</v>
      </c>
      <c r="AA21" s="155">
        <v>0</v>
      </c>
      <c r="AB21" s="158"/>
      <c r="AC21" s="157">
        <v>1</v>
      </c>
      <c r="AD21" s="157">
        <v>0</v>
      </c>
      <c r="AE21" s="155">
        <v>0</v>
      </c>
      <c r="AF21" s="157">
        <v>0</v>
      </c>
      <c r="AG21" s="155">
        <v>0</v>
      </c>
      <c r="AH21" s="159"/>
    </row>
    <row r="22" spans="1:34" ht="15" x14ac:dyDescent="0.25">
      <c r="A22" s="104">
        <v>410</v>
      </c>
      <c r="B22" s="102">
        <v>410035149</v>
      </c>
      <c r="C22" s="103" t="s">
        <v>489</v>
      </c>
      <c r="D22" s="104">
        <v>35</v>
      </c>
      <c r="E22" s="103" t="s">
        <v>67</v>
      </c>
      <c r="F22" s="104">
        <v>149</v>
      </c>
      <c r="G22" s="103" t="s">
        <v>181</v>
      </c>
      <c r="H22" s="179">
        <v>3.0600000000000005</v>
      </c>
      <c r="I22" s="152"/>
      <c r="J22" s="153">
        <v>13668.070175188335</v>
      </c>
      <c r="K22" s="153">
        <v>0</v>
      </c>
      <c r="L22" s="153">
        <v>0</v>
      </c>
      <c r="M22" s="153">
        <v>937.65</v>
      </c>
      <c r="N22" s="153">
        <v>14605.720175188335</v>
      </c>
      <c r="O22" s="152"/>
      <c r="P22" s="157">
        <v>3.0600000000000005</v>
      </c>
      <c r="Q22" s="157">
        <v>0</v>
      </c>
      <c r="R22" s="155">
        <v>41824</v>
      </c>
      <c r="S22" s="155">
        <v>0</v>
      </c>
      <c r="T22" s="155">
        <v>0</v>
      </c>
      <c r="U22" s="155">
        <v>2870</v>
      </c>
      <c r="V22" s="112">
        <v>44694</v>
      </c>
      <c r="W22" s="156"/>
      <c r="X22" s="157">
        <v>0</v>
      </c>
      <c r="Y22" s="178">
        <v>0.09</v>
      </c>
      <c r="Z22" s="178">
        <v>0.11713940008623763</v>
      </c>
      <c r="AA22" s="155">
        <v>0</v>
      </c>
      <c r="AB22" s="158"/>
      <c r="AC22" s="157">
        <v>1</v>
      </c>
      <c r="AD22" s="157">
        <v>0</v>
      </c>
      <c r="AE22" s="155">
        <v>0</v>
      </c>
      <c r="AF22" s="157">
        <v>0</v>
      </c>
      <c r="AG22" s="155">
        <v>0</v>
      </c>
      <c r="AH22" s="159"/>
    </row>
    <row r="23" spans="1:34" ht="15" x14ac:dyDescent="0.25">
      <c r="A23" s="104">
        <v>410</v>
      </c>
      <c r="B23" s="102">
        <v>410035163</v>
      </c>
      <c r="C23" s="103" t="s">
        <v>489</v>
      </c>
      <c r="D23" s="104">
        <v>35</v>
      </c>
      <c r="E23" s="103" t="s">
        <v>67</v>
      </c>
      <c r="F23" s="104">
        <v>163</v>
      </c>
      <c r="G23" s="103" t="s">
        <v>195</v>
      </c>
      <c r="H23" s="179">
        <v>18.78</v>
      </c>
      <c r="I23" s="152"/>
      <c r="J23" s="153">
        <v>11986</v>
      </c>
      <c r="K23" s="153">
        <v>0</v>
      </c>
      <c r="L23" s="153">
        <v>0</v>
      </c>
      <c r="M23" s="153">
        <v>937.65</v>
      </c>
      <c r="N23" s="153">
        <v>12923.65</v>
      </c>
      <c r="O23" s="152"/>
      <c r="P23" s="157">
        <v>18.78</v>
      </c>
      <c r="Q23" s="157">
        <v>0</v>
      </c>
      <c r="R23" s="155">
        <v>225097</v>
      </c>
      <c r="S23" s="155">
        <v>0</v>
      </c>
      <c r="T23" s="155">
        <v>0</v>
      </c>
      <c r="U23" s="155">
        <v>17616</v>
      </c>
      <c r="V23" s="112">
        <v>242713</v>
      </c>
      <c r="W23" s="156"/>
      <c r="X23" s="157">
        <v>0</v>
      </c>
      <c r="Y23" s="178">
        <v>0.09</v>
      </c>
      <c r="Z23" s="178">
        <v>9.7279927468082797E-2</v>
      </c>
      <c r="AA23" s="155">
        <v>0</v>
      </c>
      <c r="AB23" s="158"/>
      <c r="AC23" s="157">
        <v>1</v>
      </c>
      <c r="AD23" s="157">
        <v>0.3241545887717599</v>
      </c>
      <c r="AE23" s="155">
        <v>4189</v>
      </c>
      <c r="AF23" s="157">
        <v>0</v>
      </c>
      <c r="AG23" s="155">
        <v>0</v>
      </c>
      <c r="AH23" s="159"/>
    </row>
    <row r="24" spans="1:34" ht="15" x14ac:dyDescent="0.25">
      <c r="A24" s="104">
        <v>410</v>
      </c>
      <c r="B24" s="102">
        <v>410035165</v>
      </c>
      <c r="C24" s="103" t="s">
        <v>489</v>
      </c>
      <c r="D24" s="104">
        <v>35</v>
      </c>
      <c r="E24" s="103" t="s">
        <v>67</v>
      </c>
      <c r="F24" s="104">
        <v>165</v>
      </c>
      <c r="G24" s="103" t="s">
        <v>197</v>
      </c>
      <c r="H24" s="179">
        <v>4.01</v>
      </c>
      <c r="I24" s="152"/>
      <c r="J24" s="153">
        <v>10402</v>
      </c>
      <c r="K24" s="153">
        <v>189</v>
      </c>
      <c r="L24" s="153">
        <v>0</v>
      </c>
      <c r="M24" s="153">
        <v>937.65</v>
      </c>
      <c r="N24" s="153">
        <v>11528.65</v>
      </c>
      <c r="O24" s="152"/>
      <c r="P24" s="157">
        <v>4.01</v>
      </c>
      <c r="Q24" s="157">
        <v>0</v>
      </c>
      <c r="R24" s="155">
        <v>42470</v>
      </c>
      <c r="S24" s="155">
        <v>0</v>
      </c>
      <c r="T24" s="155">
        <v>0</v>
      </c>
      <c r="U24" s="155">
        <v>3761</v>
      </c>
      <c r="V24" s="112">
        <v>46231</v>
      </c>
      <c r="W24" s="156"/>
      <c r="X24" s="157">
        <v>0</v>
      </c>
      <c r="Y24" s="178">
        <v>0.09</v>
      </c>
      <c r="Z24" s="178">
        <v>0.10085794544540803</v>
      </c>
      <c r="AA24" s="155">
        <v>0</v>
      </c>
      <c r="AB24" s="158"/>
      <c r="AC24" s="157">
        <v>0</v>
      </c>
      <c r="AD24" s="157">
        <v>0</v>
      </c>
      <c r="AE24" s="155">
        <v>0</v>
      </c>
      <c r="AF24" s="157">
        <v>0</v>
      </c>
      <c r="AG24" s="155">
        <v>0</v>
      </c>
      <c r="AH24" s="159"/>
    </row>
    <row r="25" spans="1:34" ht="15" x14ac:dyDescent="0.25">
      <c r="A25" s="104">
        <v>410</v>
      </c>
      <c r="B25" s="102">
        <v>410035176</v>
      </c>
      <c r="C25" s="103" t="s">
        <v>489</v>
      </c>
      <c r="D25" s="104">
        <v>35</v>
      </c>
      <c r="E25" s="103" t="s">
        <v>67</v>
      </c>
      <c r="F25" s="104">
        <v>176</v>
      </c>
      <c r="G25" s="103" t="s">
        <v>208</v>
      </c>
      <c r="H25" s="179">
        <v>0.59000000000000008</v>
      </c>
      <c r="I25" s="152"/>
      <c r="J25" s="153">
        <v>16181</v>
      </c>
      <c r="K25" s="153">
        <v>5573</v>
      </c>
      <c r="L25" s="153">
        <v>0</v>
      </c>
      <c r="M25" s="153">
        <v>937.65</v>
      </c>
      <c r="N25" s="153">
        <v>22691.65</v>
      </c>
      <c r="O25" s="152"/>
      <c r="P25" s="157">
        <v>0.59000000000000008</v>
      </c>
      <c r="Q25" s="157">
        <v>0</v>
      </c>
      <c r="R25" s="155">
        <v>12835</v>
      </c>
      <c r="S25" s="155">
        <v>0</v>
      </c>
      <c r="T25" s="155">
        <v>0</v>
      </c>
      <c r="U25" s="155">
        <v>553</v>
      </c>
      <c r="V25" s="112">
        <v>13388</v>
      </c>
      <c r="W25" s="156"/>
      <c r="X25" s="157">
        <v>0</v>
      </c>
      <c r="Y25" s="178">
        <v>0.09</v>
      </c>
      <c r="Z25" s="178">
        <v>8.794296909091473E-2</v>
      </c>
      <c r="AA25" s="155">
        <v>0</v>
      </c>
      <c r="AB25" s="158"/>
      <c r="AC25" s="157">
        <v>0</v>
      </c>
      <c r="AD25" s="157">
        <v>0</v>
      </c>
      <c r="AE25" s="155">
        <v>0</v>
      </c>
      <c r="AF25" s="157">
        <v>0</v>
      </c>
      <c r="AG25" s="155">
        <v>0</v>
      </c>
      <c r="AH25" s="159"/>
    </row>
    <row r="26" spans="1:34" ht="15" x14ac:dyDescent="0.25">
      <c r="A26" s="104">
        <v>410</v>
      </c>
      <c r="B26" s="102">
        <v>410035217</v>
      </c>
      <c r="C26" s="103" t="s">
        <v>489</v>
      </c>
      <c r="D26" s="104">
        <v>35</v>
      </c>
      <c r="E26" s="103" t="s">
        <v>67</v>
      </c>
      <c r="F26" s="104">
        <v>217</v>
      </c>
      <c r="G26" s="103" t="s">
        <v>249</v>
      </c>
      <c r="H26" s="179">
        <v>1</v>
      </c>
      <c r="I26" s="152"/>
      <c r="J26" s="153">
        <v>11260</v>
      </c>
      <c r="K26" s="153">
        <v>5554</v>
      </c>
      <c r="L26" s="153">
        <v>0</v>
      </c>
      <c r="M26" s="153">
        <v>937.65</v>
      </c>
      <c r="N26" s="153">
        <v>17751.650000000001</v>
      </c>
      <c r="O26" s="152"/>
      <c r="P26" s="157">
        <v>1</v>
      </c>
      <c r="Q26" s="157">
        <v>0</v>
      </c>
      <c r="R26" s="155">
        <v>16814</v>
      </c>
      <c r="S26" s="155">
        <v>0</v>
      </c>
      <c r="T26" s="155">
        <v>0</v>
      </c>
      <c r="U26" s="155">
        <v>938</v>
      </c>
      <c r="V26" s="112">
        <v>17752</v>
      </c>
      <c r="W26" s="156"/>
      <c r="X26" s="157">
        <v>0</v>
      </c>
      <c r="Y26" s="178">
        <v>0.09</v>
      </c>
      <c r="Z26" s="178">
        <v>8.5634003287728632E-4</v>
      </c>
      <c r="AA26" s="155">
        <v>0</v>
      </c>
      <c r="AB26" s="158"/>
      <c r="AC26" s="157">
        <v>0</v>
      </c>
      <c r="AD26" s="157">
        <v>0</v>
      </c>
      <c r="AE26" s="155">
        <v>0</v>
      </c>
      <c r="AF26" s="157">
        <v>0</v>
      </c>
      <c r="AG26" s="155">
        <v>0</v>
      </c>
      <c r="AH26" s="159"/>
    </row>
    <row r="27" spans="1:34" ht="15" x14ac:dyDescent="0.25">
      <c r="A27" s="104">
        <v>410</v>
      </c>
      <c r="B27" s="102">
        <v>410035248</v>
      </c>
      <c r="C27" s="103" t="s">
        <v>489</v>
      </c>
      <c r="D27" s="104">
        <v>35</v>
      </c>
      <c r="E27" s="103" t="s">
        <v>67</v>
      </c>
      <c r="F27" s="104">
        <v>248</v>
      </c>
      <c r="G27" s="103" t="s">
        <v>280</v>
      </c>
      <c r="H27" s="179">
        <v>61.450000000000017</v>
      </c>
      <c r="I27" s="152"/>
      <c r="J27" s="153">
        <v>12808</v>
      </c>
      <c r="K27" s="153">
        <v>735</v>
      </c>
      <c r="L27" s="153">
        <v>0</v>
      </c>
      <c r="M27" s="153">
        <v>937.65</v>
      </c>
      <c r="N27" s="153">
        <v>14480.65</v>
      </c>
      <c r="O27" s="152"/>
      <c r="P27" s="157">
        <v>61.450000000000017</v>
      </c>
      <c r="Q27" s="157">
        <v>0</v>
      </c>
      <c r="R27" s="155">
        <v>832220</v>
      </c>
      <c r="S27" s="155">
        <v>0</v>
      </c>
      <c r="T27" s="155">
        <v>0</v>
      </c>
      <c r="U27" s="155">
        <v>57638</v>
      </c>
      <c r="V27" s="112">
        <v>889858</v>
      </c>
      <c r="W27" s="156"/>
      <c r="X27" s="157">
        <v>0</v>
      </c>
      <c r="Y27" s="178">
        <v>0.09</v>
      </c>
      <c r="Z27" s="178">
        <v>5.0565041450819942E-2</v>
      </c>
      <c r="AA27" s="155">
        <v>0</v>
      </c>
      <c r="AB27" s="158"/>
      <c r="AC27" s="157">
        <v>5</v>
      </c>
      <c r="AD27" s="157">
        <v>0</v>
      </c>
      <c r="AE27" s="155">
        <v>0</v>
      </c>
      <c r="AF27" s="157">
        <v>0</v>
      </c>
      <c r="AG27" s="155">
        <v>0</v>
      </c>
      <c r="AH27" s="159"/>
    </row>
    <row r="28" spans="1:34" ht="15" x14ac:dyDescent="0.25">
      <c r="A28" s="104">
        <v>410</v>
      </c>
      <c r="B28" s="102">
        <v>410035262</v>
      </c>
      <c r="C28" s="103" t="s">
        <v>489</v>
      </c>
      <c r="D28" s="104">
        <v>35</v>
      </c>
      <c r="E28" s="103" t="s">
        <v>67</v>
      </c>
      <c r="F28" s="104">
        <v>262</v>
      </c>
      <c r="G28" s="103" t="s">
        <v>294</v>
      </c>
      <c r="H28" s="179">
        <v>6.58</v>
      </c>
      <c r="I28" s="152"/>
      <c r="J28" s="153">
        <v>13908</v>
      </c>
      <c r="K28" s="153">
        <v>5154</v>
      </c>
      <c r="L28" s="153">
        <v>0</v>
      </c>
      <c r="M28" s="153">
        <v>937.65</v>
      </c>
      <c r="N28" s="153">
        <v>19999.650000000001</v>
      </c>
      <c r="O28" s="152"/>
      <c r="P28" s="157">
        <v>6.58</v>
      </c>
      <c r="Q28" s="157">
        <v>0</v>
      </c>
      <c r="R28" s="155">
        <v>125428</v>
      </c>
      <c r="S28" s="155">
        <v>0</v>
      </c>
      <c r="T28" s="155">
        <v>0</v>
      </c>
      <c r="U28" s="155">
        <v>6172</v>
      </c>
      <c r="V28" s="112">
        <v>131600</v>
      </c>
      <c r="W28" s="156"/>
      <c r="X28" s="157">
        <v>0</v>
      </c>
      <c r="Y28" s="178">
        <v>0.09</v>
      </c>
      <c r="Z28" s="178">
        <v>7.2023226007255373E-2</v>
      </c>
      <c r="AA28" s="155">
        <v>0</v>
      </c>
      <c r="AB28" s="158"/>
      <c r="AC28" s="157">
        <v>0</v>
      </c>
      <c r="AD28" s="157">
        <v>0</v>
      </c>
      <c r="AE28" s="155">
        <v>0</v>
      </c>
      <c r="AF28" s="157">
        <v>0</v>
      </c>
      <c r="AG28" s="155">
        <v>0</v>
      </c>
      <c r="AH28" s="159"/>
    </row>
    <row r="29" spans="1:34" ht="15" x14ac:dyDescent="0.25">
      <c r="A29" s="104">
        <v>410</v>
      </c>
      <c r="B29" s="102">
        <v>410035284</v>
      </c>
      <c r="C29" s="103" t="s">
        <v>489</v>
      </c>
      <c r="D29" s="104">
        <v>35</v>
      </c>
      <c r="E29" s="103" t="s">
        <v>67</v>
      </c>
      <c r="F29" s="104">
        <v>284</v>
      </c>
      <c r="G29" s="103" t="s">
        <v>316</v>
      </c>
      <c r="H29" s="179">
        <v>0</v>
      </c>
      <c r="I29" s="152"/>
      <c r="J29" s="153">
        <v>10916.746301588897</v>
      </c>
      <c r="K29" s="153">
        <v>4589</v>
      </c>
      <c r="L29" s="153">
        <v>0</v>
      </c>
      <c r="M29" s="153">
        <v>937.65</v>
      </c>
      <c r="N29" s="153">
        <v>16443.396301588898</v>
      </c>
      <c r="O29" s="152"/>
      <c r="P29" s="157">
        <v>0</v>
      </c>
      <c r="Q29" s="157">
        <v>0</v>
      </c>
      <c r="R29" s="155">
        <v>0</v>
      </c>
      <c r="S29" s="155">
        <v>0</v>
      </c>
      <c r="T29" s="155">
        <v>0</v>
      </c>
      <c r="U29" s="155">
        <v>0</v>
      </c>
      <c r="V29" s="112">
        <v>0</v>
      </c>
      <c r="W29" s="156"/>
      <c r="X29" s="157">
        <v>0</v>
      </c>
      <c r="Y29" s="178">
        <v>0.09</v>
      </c>
      <c r="Z29" s="178">
        <v>3.8765635284222326E-2</v>
      </c>
      <c r="AA29" s="155">
        <v>0</v>
      </c>
      <c r="AB29" s="158"/>
      <c r="AC29" s="157">
        <v>0</v>
      </c>
      <c r="AD29" s="157">
        <v>0</v>
      </c>
      <c r="AE29" s="155">
        <v>0</v>
      </c>
      <c r="AF29" s="157">
        <v>0</v>
      </c>
      <c r="AG29" s="155">
        <v>0</v>
      </c>
      <c r="AH29" s="159"/>
    </row>
    <row r="30" spans="1:34" ht="15" x14ac:dyDescent="0.25">
      <c r="A30" s="104">
        <v>410</v>
      </c>
      <c r="B30" s="102">
        <v>410035293</v>
      </c>
      <c r="C30" s="103" t="s">
        <v>489</v>
      </c>
      <c r="D30" s="104">
        <v>35</v>
      </c>
      <c r="E30" s="103" t="s">
        <v>67</v>
      </c>
      <c r="F30" s="104">
        <v>293</v>
      </c>
      <c r="G30" s="103" t="s">
        <v>325</v>
      </c>
      <c r="H30" s="179">
        <v>0</v>
      </c>
      <c r="I30" s="152"/>
      <c r="J30" s="153">
        <v>12430.019406017627</v>
      </c>
      <c r="K30" s="153">
        <v>747</v>
      </c>
      <c r="L30" s="153">
        <v>0</v>
      </c>
      <c r="M30" s="153">
        <v>937.65</v>
      </c>
      <c r="N30" s="153">
        <v>14114.669406017627</v>
      </c>
      <c r="O30" s="152"/>
      <c r="P30" s="157">
        <v>0</v>
      </c>
      <c r="Q30" s="157">
        <v>0</v>
      </c>
      <c r="R30" s="155">
        <v>0</v>
      </c>
      <c r="S30" s="155">
        <v>0</v>
      </c>
      <c r="T30" s="155">
        <v>0</v>
      </c>
      <c r="U30" s="155">
        <v>0</v>
      </c>
      <c r="V30" s="112">
        <v>0</v>
      </c>
      <c r="W30" s="156"/>
      <c r="X30" s="157">
        <v>0</v>
      </c>
      <c r="Y30" s="178">
        <v>0.09</v>
      </c>
      <c r="Z30" s="178">
        <v>7.9585403832054952E-3</v>
      </c>
      <c r="AA30" s="155">
        <v>0</v>
      </c>
      <c r="AB30" s="158"/>
      <c r="AC30" s="157">
        <v>0</v>
      </c>
      <c r="AD30" s="157">
        <v>0</v>
      </c>
      <c r="AE30" s="155">
        <v>0</v>
      </c>
      <c r="AF30" s="157">
        <v>0</v>
      </c>
      <c r="AG30" s="155">
        <v>0</v>
      </c>
      <c r="AH30" s="159"/>
    </row>
    <row r="31" spans="1:34" ht="15" x14ac:dyDescent="0.25">
      <c r="A31" s="104">
        <v>410</v>
      </c>
      <c r="B31" s="102">
        <v>410035336</v>
      </c>
      <c r="C31" s="103" t="s">
        <v>489</v>
      </c>
      <c r="D31" s="104">
        <v>35</v>
      </c>
      <c r="E31" s="103" t="s">
        <v>67</v>
      </c>
      <c r="F31" s="104">
        <v>336</v>
      </c>
      <c r="G31" s="103" t="s">
        <v>368</v>
      </c>
      <c r="H31" s="179">
        <v>0</v>
      </c>
      <c r="I31" s="152"/>
      <c r="J31" s="153">
        <v>12033.357723379762</v>
      </c>
      <c r="K31" s="153">
        <v>2611</v>
      </c>
      <c r="L31" s="153">
        <v>0</v>
      </c>
      <c r="M31" s="153">
        <v>937.65</v>
      </c>
      <c r="N31" s="153">
        <v>15582.007723379762</v>
      </c>
      <c r="O31" s="152"/>
      <c r="P31" s="157">
        <v>0</v>
      </c>
      <c r="Q31" s="157">
        <v>0</v>
      </c>
      <c r="R31" s="155">
        <v>0</v>
      </c>
      <c r="S31" s="155">
        <v>0</v>
      </c>
      <c r="T31" s="155">
        <v>0</v>
      </c>
      <c r="U31" s="155">
        <v>0</v>
      </c>
      <c r="V31" s="112">
        <v>0</v>
      </c>
      <c r="W31" s="156"/>
      <c r="X31" s="157">
        <v>0</v>
      </c>
      <c r="Y31" s="178">
        <v>0.09</v>
      </c>
      <c r="Z31" s="178">
        <v>4.2556047363643684E-2</v>
      </c>
      <c r="AA31" s="155">
        <v>0</v>
      </c>
      <c r="AB31" s="158"/>
      <c r="AC31" s="157">
        <v>0</v>
      </c>
      <c r="AD31" s="157">
        <v>0</v>
      </c>
      <c r="AE31" s="155">
        <v>0</v>
      </c>
      <c r="AF31" s="157">
        <v>0</v>
      </c>
      <c r="AG31" s="155">
        <v>0</v>
      </c>
      <c r="AH31" s="159"/>
    </row>
    <row r="32" spans="1:34" ht="15" x14ac:dyDescent="0.25">
      <c r="A32" s="104">
        <v>410</v>
      </c>
      <c r="B32" s="102">
        <v>410035346</v>
      </c>
      <c r="C32" s="103" t="s">
        <v>489</v>
      </c>
      <c r="D32" s="104">
        <v>35</v>
      </c>
      <c r="E32" s="103" t="s">
        <v>67</v>
      </c>
      <c r="F32" s="104">
        <v>346</v>
      </c>
      <c r="G32" s="103" t="s">
        <v>378</v>
      </c>
      <c r="H32" s="179">
        <v>7.05</v>
      </c>
      <c r="I32" s="152"/>
      <c r="J32" s="153">
        <v>13291</v>
      </c>
      <c r="K32" s="153">
        <v>1403</v>
      </c>
      <c r="L32" s="153">
        <v>0</v>
      </c>
      <c r="M32" s="153">
        <v>937.65</v>
      </c>
      <c r="N32" s="153">
        <v>15631.65</v>
      </c>
      <c r="O32" s="152"/>
      <c r="P32" s="157">
        <v>7.05</v>
      </c>
      <c r="Q32" s="157">
        <v>0</v>
      </c>
      <c r="R32" s="155">
        <v>103593</v>
      </c>
      <c r="S32" s="155">
        <v>0</v>
      </c>
      <c r="T32" s="155">
        <v>0</v>
      </c>
      <c r="U32" s="155">
        <v>6613</v>
      </c>
      <c r="V32" s="112">
        <v>110206</v>
      </c>
      <c r="W32" s="156"/>
      <c r="X32" s="157">
        <v>0</v>
      </c>
      <c r="Y32" s="178">
        <v>0.09</v>
      </c>
      <c r="Z32" s="178">
        <v>1.2504619763641452E-2</v>
      </c>
      <c r="AA32" s="155">
        <v>0</v>
      </c>
      <c r="AB32" s="158"/>
      <c r="AC32" s="157">
        <v>0</v>
      </c>
      <c r="AD32" s="157">
        <v>0</v>
      </c>
      <c r="AE32" s="155">
        <v>0</v>
      </c>
      <c r="AF32" s="157">
        <v>0</v>
      </c>
      <c r="AG32" s="155">
        <v>0</v>
      </c>
      <c r="AH32" s="159"/>
    </row>
    <row r="33" spans="1:34" ht="15" x14ac:dyDescent="0.25">
      <c r="A33" s="104">
        <v>410</v>
      </c>
      <c r="B33" s="102">
        <v>410057035</v>
      </c>
      <c r="C33" s="103" t="s">
        <v>489</v>
      </c>
      <c r="D33" s="104">
        <v>57</v>
      </c>
      <c r="E33" s="103" t="s">
        <v>89</v>
      </c>
      <c r="F33" s="104">
        <v>35</v>
      </c>
      <c r="G33" s="103" t="s">
        <v>67</v>
      </c>
      <c r="H33" s="179">
        <v>8.9</v>
      </c>
      <c r="I33" s="152"/>
      <c r="J33" s="153">
        <v>13827</v>
      </c>
      <c r="K33" s="153">
        <v>4714</v>
      </c>
      <c r="L33" s="153">
        <v>0</v>
      </c>
      <c r="M33" s="153">
        <v>937.65</v>
      </c>
      <c r="N33" s="153">
        <v>19478.650000000001</v>
      </c>
      <c r="O33" s="152"/>
      <c r="P33" s="157">
        <v>8.9</v>
      </c>
      <c r="Q33" s="157">
        <v>0</v>
      </c>
      <c r="R33" s="155">
        <v>165015</v>
      </c>
      <c r="S33" s="155">
        <v>0</v>
      </c>
      <c r="T33" s="155">
        <v>0</v>
      </c>
      <c r="U33" s="155">
        <v>8347</v>
      </c>
      <c r="V33" s="112">
        <v>173362</v>
      </c>
      <c r="W33" s="156"/>
      <c r="X33" s="157">
        <v>0</v>
      </c>
      <c r="Y33" s="178">
        <v>0.09</v>
      </c>
      <c r="Z33" s="178">
        <v>0.15535199624359353</v>
      </c>
      <c r="AA33" s="155">
        <v>0</v>
      </c>
      <c r="AB33" s="158"/>
      <c r="AC33" s="157">
        <v>2</v>
      </c>
      <c r="AD33" s="157">
        <v>0</v>
      </c>
      <c r="AE33" s="155">
        <v>0</v>
      </c>
      <c r="AF33" s="157">
        <v>0</v>
      </c>
      <c r="AG33" s="155">
        <v>0</v>
      </c>
      <c r="AH33" s="159"/>
    </row>
    <row r="34" spans="1:34" ht="15" x14ac:dyDescent="0.25">
      <c r="A34" s="104">
        <v>410</v>
      </c>
      <c r="B34" s="102">
        <v>410057057</v>
      </c>
      <c r="C34" s="103" t="s">
        <v>489</v>
      </c>
      <c r="D34" s="104">
        <v>57</v>
      </c>
      <c r="E34" s="103" t="s">
        <v>89</v>
      </c>
      <c r="F34" s="104">
        <v>57</v>
      </c>
      <c r="G34" s="103" t="s">
        <v>89</v>
      </c>
      <c r="H34" s="179">
        <v>198.2</v>
      </c>
      <c r="I34" s="152"/>
      <c r="J34" s="153">
        <v>12461</v>
      </c>
      <c r="K34" s="153">
        <v>333</v>
      </c>
      <c r="L34" s="153">
        <v>0</v>
      </c>
      <c r="M34" s="153">
        <v>937.65</v>
      </c>
      <c r="N34" s="153">
        <v>13731.65</v>
      </c>
      <c r="O34" s="152"/>
      <c r="P34" s="157">
        <v>198.2</v>
      </c>
      <c r="Q34" s="157">
        <v>0</v>
      </c>
      <c r="R34" s="155">
        <v>2535770</v>
      </c>
      <c r="S34" s="155">
        <v>0</v>
      </c>
      <c r="T34" s="155">
        <v>0</v>
      </c>
      <c r="U34" s="155">
        <v>185912</v>
      </c>
      <c r="V34" s="112">
        <v>2721682</v>
      </c>
      <c r="W34" s="156"/>
      <c r="X34" s="157">
        <v>0</v>
      </c>
      <c r="Y34" s="178">
        <v>0.09</v>
      </c>
      <c r="Z34" s="178">
        <v>0.13358419508453406</v>
      </c>
      <c r="AA34" s="155">
        <v>0</v>
      </c>
      <c r="AB34" s="158"/>
      <c r="AC34" s="157">
        <v>22</v>
      </c>
      <c r="AD34" s="157">
        <v>0</v>
      </c>
      <c r="AE34" s="155">
        <v>0</v>
      </c>
      <c r="AF34" s="157">
        <v>2</v>
      </c>
      <c r="AG34" s="155">
        <v>27464</v>
      </c>
      <c r="AH34" s="159"/>
    </row>
    <row r="35" spans="1:34" ht="15" x14ac:dyDescent="0.25">
      <c r="A35" s="104">
        <v>410</v>
      </c>
      <c r="B35" s="102">
        <v>410057093</v>
      </c>
      <c r="C35" s="103" t="s">
        <v>489</v>
      </c>
      <c r="D35" s="104">
        <v>57</v>
      </c>
      <c r="E35" s="103" t="s">
        <v>89</v>
      </c>
      <c r="F35" s="104">
        <v>93</v>
      </c>
      <c r="G35" s="103" t="s">
        <v>125</v>
      </c>
      <c r="H35" s="179">
        <v>6</v>
      </c>
      <c r="I35" s="152"/>
      <c r="J35" s="153">
        <v>12618</v>
      </c>
      <c r="K35" s="153">
        <v>431</v>
      </c>
      <c r="L35" s="153">
        <v>0</v>
      </c>
      <c r="M35" s="153">
        <v>937.65</v>
      </c>
      <c r="N35" s="153">
        <v>13986.65</v>
      </c>
      <c r="O35" s="152"/>
      <c r="P35" s="157">
        <v>6</v>
      </c>
      <c r="Q35" s="157">
        <v>0</v>
      </c>
      <c r="R35" s="155">
        <v>78294</v>
      </c>
      <c r="S35" s="155">
        <v>0</v>
      </c>
      <c r="T35" s="155">
        <v>0</v>
      </c>
      <c r="U35" s="155">
        <v>5628</v>
      </c>
      <c r="V35" s="112">
        <v>83922</v>
      </c>
      <c r="W35" s="156"/>
      <c r="X35" s="157">
        <v>0</v>
      </c>
      <c r="Y35" s="178">
        <v>0.09</v>
      </c>
      <c r="Z35" s="178">
        <v>7.5403840807501968E-2</v>
      </c>
      <c r="AA35" s="155">
        <v>0</v>
      </c>
      <c r="AB35" s="158"/>
      <c r="AC35" s="157">
        <v>0</v>
      </c>
      <c r="AD35" s="157">
        <v>0</v>
      </c>
      <c r="AE35" s="155">
        <v>0</v>
      </c>
      <c r="AF35" s="157">
        <v>0</v>
      </c>
      <c r="AG35" s="155">
        <v>0</v>
      </c>
      <c r="AH35" s="159"/>
    </row>
    <row r="36" spans="1:34" ht="15" x14ac:dyDescent="0.25">
      <c r="A36" s="104">
        <v>410</v>
      </c>
      <c r="B36" s="102">
        <v>410057095</v>
      </c>
      <c r="C36" s="103" t="s">
        <v>489</v>
      </c>
      <c r="D36" s="104">
        <v>57</v>
      </c>
      <c r="E36" s="103" t="s">
        <v>89</v>
      </c>
      <c r="F36" s="104">
        <v>95</v>
      </c>
      <c r="G36" s="103" t="s">
        <v>127</v>
      </c>
      <c r="H36" s="179">
        <v>0</v>
      </c>
      <c r="I36" s="152"/>
      <c r="J36" s="153">
        <v>13523.922462156292</v>
      </c>
      <c r="K36" s="153">
        <v>0</v>
      </c>
      <c r="L36" s="153">
        <v>0</v>
      </c>
      <c r="M36" s="153">
        <v>937.65</v>
      </c>
      <c r="N36" s="153">
        <v>14461.572462156291</v>
      </c>
      <c r="O36" s="152"/>
      <c r="P36" s="157">
        <v>0</v>
      </c>
      <c r="Q36" s="157">
        <v>0</v>
      </c>
      <c r="R36" s="155">
        <v>0</v>
      </c>
      <c r="S36" s="155">
        <v>0</v>
      </c>
      <c r="T36" s="155">
        <v>0</v>
      </c>
      <c r="U36" s="155">
        <v>0</v>
      </c>
      <c r="V36" s="112">
        <v>0</v>
      </c>
      <c r="W36" s="156"/>
      <c r="X36" s="157">
        <v>0</v>
      </c>
      <c r="Y36" s="178">
        <v>0.09</v>
      </c>
      <c r="Z36" s="178">
        <v>0.13425712454464486</v>
      </c>
      <c r="AA36" s="155">
        <v>0</v>
      </c>
      <c r="AB36" s="158"/>
      <c r="AC36" s="157">
        <v>0</v>
      </c>
      <c r="AD36" s="157">
        <v>0</v>
      </c>
      <c r="AE36" s="155">
        <v>0</v>
      </c>
      <c r="AF36" s="157">
        <v>0</v>
      </c>
      <c r="AG36" s="155">
        <v>0</v>
      </c>
      <c r="AH36" s="159"/>
    </row>
    <row r="37" spans="1:34" ht="15" x14ac:dyDescent="0.25">
      <c r="A37" s="104">
        <v>410</v>
      </c>
      <c r="B37" s="102">
        <v>410057163</v>
      </c>
      <c r="C37" s="103" t="s">
        <v>489</v>
      </c>
      <c r="D37" s="104">
        <v>57</v>
      </c>
      <c r="E37" s="103" t="s">
        <v>89</v>
      </c>
      <c r="F37" s="104">
        <v>163</v>
      </c>
      <c r="G37" s="103" t="s">
        <v>195</v>
      </c>
      <c r="H37" s="179">
        <v>4.0600000000000005</v>
      </c>
      <c r="I37" s="152"/>
      <c r="J37" s="153">
        <v>11003</v>
      </c>
      <c r="K37" s="153">
        <v>0</v>
      </c>
      <c r="L37" s="153">
        <v>0</v>
      </c>
      <c r="M37" s="153">
        <v>937.65</v>
      </c>
      <c r="N37" s="153">
        <v>11940.65</v>
      </c>
      <c r="O37" s="152"/>
      <c r="P37" s="157">
        <v>4.0600000000000005</v>
      </c>
      <c r="Q37" s="157">
        <v>0</v>
      </c>
      <c r="R37" s="155">
        <v>44673</v>
      </c>
      <c r="S37" s="155">
        <v>0</v>
      </c>
      <c r="T37" s="155">
        <v>0</v>
      </c>
      <c r="U37" s="155">
        <v>3808</v>
      </c>
      <c r="V37" s="112">
        <v>48481</v>
      </c>
      <c r="W37" s="156"/>
      <c r="X37" s="157">
        <v>0</v>
      </c>
      <c r="Y37" s="178">
        <v>0.09</v>
      </c>
      <c r="Z37" s="178">
        <v>9.7279927468082797E-2</v>
      </c>
      <c r="AA37" s="155">
        <v>0</v>
      </c>
      <c r="AB37" s="158"/>
      <c r="AC37" s="157">
        <v>0</v>
      </c>
      <c r="AD37" s="157">
        <v>0</v>
      </c>
      <c r="AE37" s="155">
        <v>0</v>
      </c>
      <c r="AF37" s="157">
        <v>0</v>
      </c>
      <c r="AG37" s="155">
        <v>0</v>
      </c>
      <c r="AH37" s="159"/>
    </row>
    <row r="38" spans="1:34" ht="15" x14ac:dyDescent="0.25">
      <c r="A38" s="104">
        <v>410</v>
      </c>
      <c r="B38" s="102">
        <v>410057176</v>
      </c>
      <c r="C38" s="103" t="s">
        <v>489</v>
      </c>
      <c r="D38" s="104">
        <v>57</v>
      </c>
      <c r="E38" s="103" t="s">
        <v>89</v>
      </c>
      <c r="F38" s="104">
        <v>176</v>
      </c>
      <c r="G38" s="103" t="s">
        <v>208</v>
      </c>
      <c r="H38" s="179">
        <v>0.46</v>
      </c>
      <c r="I38" s="152"/>
      <c r="J38" s="153">
        <v>14141</v>
      </c>
      <c r="K38" s="153">
        <v>4870</v>
      </c>
      <c r="L38" s="153">
        <v>0</v>
      </c>
      <c r="M38" s="153">
        <v>937.65</v>
      </c>
      <c r="N38" s="153">
        <v>19948.650000000001</v>
      </c>
      <c r="O38" s="152"/>
      <c r="P38" s="157">
        <v>0.46</v>
      </c>
      <c r="Q38" s="157">
        <v>0</v>
      </c>
      <c r="R38" s="155">
        <v>8745</v>
      </c>
      <c r="S38" s="155">
        <v>0</v>
      </c>
      <c r="T38" s="155">
        <v>0</v>
      </c>
      <c r="U38" s="155">
        <v>431</v>
      </c>
      <c r="V38" s="112">
        <v>9176</v>
      </c>
      <c r="W38" s="156"/>
      <c r="X38" s="157">
        <v>0</v>
      </c>
      <c r="Y38" s="178">
        <v>0.09</v>
      </c>
      <c r="Z38" s="178">
        <v>8.794296909091473E-2</v>
      </c>
      <c r="AA38" s="155">
        <v>0</v>
      </c>
      <c r="AB38" s="158"/>
      <c r="AC38" s="157">
        <v>0</v>
      </c>
      <c r="AD38" s="157">
        <v>0</v>
      </c>
      <c r="AE38" s="155">
        <v>0</v>
      </c>
      <c r="AF38" s="157">
        <v>0</v>
      </c>
      <c r="AG38" s="155">
        <v>0</v>
      </c>
      <c r="AH38" s="159"/>
    </row>
    <row r="39" spans="1:34" ht="15" x14ac:dyDescent="0.25">
      <c r="A39" s="104">
        <v>410</v>
      </c>
      <c r="B39" s="102">
        <v>410057248</v>
      </c>
      <c r="C39" s="103" t="s">
        <v>489</v>
      </c>
      <c r="D39" s="104">
        <v>57</v>
      </c>
      <c r="E39" s="103" t="s">
        <v>89</v>
      </c>
      <c r="F39" s="104">
        <v>248</v>
      </c>
      <c r="G39" s="103" t="s">
        <v>280</v>
      </c>
      <c r="H39" s="179">
        <v>12.06</v>
      </c>
      <c r="I39" s="152"/>
      <c r="J39" s="153">
        <v>9709</v>
      </c>
      <c r="K39" s="153">
        <v>557</v>
      </c>
      <c r="L39" s="153">
        <v>0</v>
      </c>
      <c r="M39" s="153">
        <v>937.65</v>
      </c>
      <c r="N39" s="153">
        <v>11203.65</v>
      </c>
      <c r="O39" s="152"/>
      <c r="P39" s="157">
        <v>12.06</v>
      </c>
      <c r="Q39" s="157">
        <v>0</v>
      </c>
      <c r="R39" s="155">
        <v>123808</v>
      </c>
      <c r="S39" s="155">
        <v>0</v>
      </c>
      <c r="T39" s="155">
        <v>0</v>
      </c>
      <c r="U39" s="155">
        <v>11312</v>
      </c>
      <c r="V39" s="112">
        <v>135120</v>
      </c>
      <c r="W39" s="156"/>
      <c r="X39" s="157">
        <v>0</v>
      </c>
      <c r="Y39" s="178">
        <v>0.09</v>
      </c>
      <c r="Z39" s="178">
        <v>5.0565041450819942E-2</v>
      </c>
      <c r="AA39" s="155">
        <v>0</v>
      </c>
      <c r="AB39" s="158"/>
      <c r="AC39" s="157">
        <v>5</v>
      </c>
      <c r="AD39" s="157">
        <v>0</v>
      </c>
      <c r="AE39" s="155">
        <v>0</v>
      </c>
      <c r="AF39" s="157">
        <v>0</v>
      </c>
      <c r="AG39" s="155">
        <v>0</v>
      </c>
      <c r="AH39" s="159"/>
    </row>
    <row r="40" spans="1:34" ht="15" x14ac:dyDescent="0.25">
      <c r="A40" s="104">
        <v>410</v>
      </c>
      <c r="B40" s="102">
        <v>410057262</v>
      </c>
      <c r="C40" s="103" t="s">
        <v>489</v>
      </c>
      <c r="D40" s="104">
        <v>57</v>
      </c>
      <c r="E40" s="103" t="s">
        <v>89</v>
      </c>
      <c r="F40" s="104">
        <v>262</v>
      </c>
      <c r="G40" s="103" t="s">
        <v>294</v>
      </c>
      <c r="H40" s="179">
        <v>2</v>
      </c>
      <c r="I40" s="152"/>
      <c r="J40" s="153">
        <v>9048</v>
      </c>
      <c r="K40" s="153">
        <v>3353</v>
      </c>
      <c r="L40" s="153">
        <v>0</v>
      </c>
      <c r="M40" s="153">
        <v>937.65</v>
      </c>
      <c r="N40" s="153">
        <v>13338.65</v>
      </c>
      <c r="O40" s="152"/>
      <c r="P40" s="157">
        <v>2</v>
      </c>
      <c r="Q40" s="157">
        <v>0</v>
      </c>
      <c r="R40" s="155">
        <v>24802</v>
      </c>
      <c r="S40" s="155">
        <v>0</v>
      </c>
      <c r="T40" s="155">
        <v>0</v>
      </c>
      <c r="U40" s="155">
        <v>1876</v>
      </c>
      <c r="V40" s="112">
        <v>26678</v>
      </c>
      <c r="W40" s="156"/>
      <c r="X40" s="157">
        <v>0</v>
      </c>
      <c r="Y40" s="178">
        <v>0.09</v>
      </c>
      <c r="Z40" s="178">
        <v>7.2023226007255373E-2</v>
      </c>
      <c r="AA40" s="155">
        <v>0</v>
      </c>
      <c r="AB40" s="158"/>
      <c r="AC40" s="157">
        <v>1</v>
      </c>
      <c r="AD40" s="157">
        <v>0</v>
      </c>
      <c r="AE40" s="155">
        <v>0</v>
      </c>
      <c r="AF40" s="157">
        <v>0</v>
      </c>
      <c r="AG40" s="155">
        <v>0</v>
      </c>
      <c r="AH40" s="159"/>
    </row>
    <row r="41" spans="1:34" ht="15" x14ac:dyDescent="0.25">
      <c r="A41" s="104">
        <v>412</v>
      </c>
      <c r="B41" s="102">
        <v>412035035</v>
      </c>
      <c r="C41" s="103" t="s">
        <v>490</v>
      </c>
      <c r="D41" s="104">
        <v>35</v>
      </c>
      <c r="E41" s="103" t="s">
        <v>67</v>
      </c>
      <c r="F41" s="104">
        <v>35</v>
      </c>
      <c r="G41" s="103" t="s">
        <v>67</v>
      </c>
      <c r="H41" s="179">
        <v>501.59999999999997</v>
      </c>
      <c r="I41" s="152"/>
      <c r="J41" s="153">
        <v>12973</v>
      </c>
      <c r="K41" s="153">
        <v>4423</v>
      </c>
      <c r="L41" s="153">
        <v>0</v>
      </c>
      <c r="M41" s="153">
        <v>937.65</v>
      </c>
      <c r="N41" s="153">
        <v>18333.650000000001</v>
      </c>
      <c r="O41" s="152"/>
      <c r="P41" s="157">
        <v>501.59999999999997</v>
      </c>
      <c r="Q41" s="157">
        <v>0</v>
      </c>
      <c r="R41" s="155">
        <v>8725834</v>
      </c>
      <c r="S41" s="155">
        <v>0</v>
      </c>
      <c r="T41" s="155">
        <v>0</v>
      </c>
      <c r="U41" s="155">
        <v>470494</v>
      </c>
      <c r="V41" s="112">
        <v>9196328</v>
      </c>
      <c r="W41" s="156"/>
      <c r="X41" s="157">
        <v>0</v>
      </c>
      <c r="Y41" s="178">
        <v>0.09</v>
      </c>
      <c r="Z41" s="178">
        <v>0.15535199624359353</v>
      </c>
      <c r="AA41" s="155">
        <v>0</v>
      </c>
      <c r="AB41" s="158"/>
      <c r="AC41" s="157">
        <v>17</v>
      </c>
      <c r="AD41" s="157">
        <v>0</v>
      </c>
      <c r="AE41" s="155">
        <v>0</v>
      </c>
      <c r="AF41" s="157">
        <v>4</v>
      </c>
      <c r="AG41" s="155">
        <v>73336</v>
      </c>
      <c r="AH41" s="159"/>
    </row>
    <row r="42" spans="1:34" ht="15" x14ac:dyDescent="0.25">
      <c r="A42" s="104">
        <v>412</v>
      </c>
      <c r="B42" s="102">
        <v>412035044</v>
      </c>
      <c r="C42" s="103" t="s">
        <v>490</v>
      </c>
      <c r="D42" s="104">
        <v>35</v>
      </c>
      <c r="E42" s="103" t="s">
        <v>67</v>
      </c>
      <c r="F42" s="104">
        <v>44</v>
      </c>
      <c r="G42" s="103" t="s">
        <v>76</v>
      </c>
      <c r="H42" s="179">
        <v>8.36</v>
      </c>
      <c r="I42" s="152"/>
      <c r="J42" s="153">
        <v>12771</v>
      </c>
      <c r="K42" s="153">
        <v>0</v>
      </c>
      <c r="L42" s="153">
        <v>0</v>
      </c>
      <c r="M42" s="153">
        <v>937.65</v>
      </c>
      <c r="N42" s="153">
        <v>13708.65</v>
      </c>
      <c r="O42" s="152"/>
      <c r="P42" s="157">
        <v>8.36</v>
      </c>
      <c r="Q42" s="157">
        <v>0</v>
      </c>
      <c r="R42" s="155">
        <v>106765</v>
      </c>
      <c r="S42" s="155">
        <v>0</v>
      </c>
      <c r="T42" s="155">
        <v>0</v>
      </c>
      <c r="U42" s="155">
        <v>7842</v>
      </c>
      <c r="V42" s="112">
        <v>114607</v>
      </c>
      <c r="W42" s="156"/>
      <c r="X42" s="157">
        <v>0</v>
      </c>
      <c r="Y42" s="178">
        <v>0.09</v>
      </c>
      <c r="Z42" s="178">
        <v>6.5788845188208198E-2</v>
      </c>
      <c r="AA42" s="155">
        <v>0</v>
      </c>
      <c r="AB42" s="158"/>
      <c r="AC42" s="157">
        <v>0</v>
      </c>
      <c r="AD42" s="157">
        <v>0</v>
      </c>
      <c r="AE42" s="155">
        <v>0</v>
      </c>
      <c r="AF42" s="157">
        <v>0</v>
      </c>
      <c r="AG42" s="155">
        <v>0</v>
      </c>
      <c r="AH42" s="159"/>
    </row>
    <row r="43" spans="1:34" ht="15" x14ac:dyDescent="0.25">
      <c r="A43" s="104">
        <v>412</v>
      </c>
      <c r="B43" s="102">
        <v>412035073</v>
      </c>
      <c r="C43" s="103" t="s">
        <v>490</v>
      </c>
      <c r="D43" s="104">
        <v>35</v>
      </c>
      <c r="E43" s="103" t="s">
        <v>67</v>
      </c>
      <c r="F43" s="104">
        <v>73</v>
      </c>
      <c r="G43" s="103" t="s">
        <v>105</v>
      </c>
      <c r="H43" s="179">
        <v>1</v>
      </c>
      <c r="I43" s="152"/>
      <c r="J43" s="153">
        <v>16181</v>
      </c>
      <c r="K43" s="153">
        <v>10571</v>
      </c>
      <c r="L43" s="153">
        <v>0</v>
      </c>
      <c r="M43" s="153">
        <v>937.65</v>
      </c>
      <c r="N43" s="153">
        <v>27689.65</v>
      </c>
      <c r="O43" s="152"/>
      <c r="P43" s="157">
        <v>1</v>
      </c>
      <c r="Q43" s="157">
        <v>0</v>
      </c>
      <c r="R43" s="155">
        <v>26752</v>
      </c>
      <c r="S43" s="155">
        <v>0</v>
      </c>
      <c r="T43" s="155">
        <v>0</v>
      </c>
      <c r="U43" s="155">
        <v>938</v>
      </c>
      <c r="V43" s="112">
        <v>27690</v>
      </c>
      <c r="W43" s="156"/>
      <c r="X43" s="157">
        <v>0</v>
      </c>
      <c r="Y43" s="178">
        <v>0.09</v>
      </c>
      <c r="Z43" s="178">
        <v>1.0550373071579357E-2</v>
      </c>
      <c r="AA43" s="155">
        <v>0</v>
      </c>
      <c r="AB43" s="158"/>
      <c r="AC43" s="157">
        <v>0</v>
      </c>
      <c r="AD43" s="157">
        <v>0</v>
      </c>
      <c r="AE43" s="155">
        <v>0</v>
      </c>
      <c r="AF43" s="157">
        <v>0</v>
      </c>
      <c r="AG43" s="155">
        <v>0</v>
      </c>
      <c r="AH43" s="159"/>
    </row>
    <row r="44" spans="1:34" ht="15" x14ac:dyDescent="0.25">
      <c r="A44" s="104">
        <v>412</v>
      </c>
      <c r="B44" s="102">
        <v>412035100</v>
      </c>
      <c r="C44" s="103" t="s">
        <v>490</v>
      </c>
      <c r="D44" s="104">
        <v>35</v>
      </c>
      <c r="E44" s="103" t="s">
        <v>67</v>
      </c>
      <c r="F44" s="104">
        <v>100</v>
      </c>
      <c r="G44" s="103" t="s">
        <v>132</v>
      </c>
      <c r="H44" s="179">
        <v>7.0000000000000007E-2</v>
      </c>
      <c r="I44" s="152"/>
      <c r="J44" s="153">
        <v>12221.43885767517</v>
      </c>
      <c r="K44" s="153">
        <v>5033</v>
      </c>
      <c r="L44" s="153">
        <v>0</v>
      </c>
      <c r="M44" s="153">
        <v>937.65</v>
      </c>
      <c r="N44" s="153">
        <v>18192.088857675171</v>
      </c>
      <c r="O44" s="152"/>
      <c r="P44" s="157">
        <v>7.0000000000000007E-2</v>
      </c>
      <c r="Q44" s="157">
        <v>0</v>
      </c>
      <c r="R44" s="155">
        <v>1208</v>
      </c>
      <c r="S44" s="155">
        <v>0</v>
      </c>
      <c r="T44" s="155">
        <v>0</v>
      </c>
      <c r="U44" s="155">
        <v>66</v>
      </c>
      <c r="V44" s="112">
        <v>1274</v>
      </c>
      <c r="W44" s="156"/>
      <c r="X44" s="157">
        <v>0</v>
      </c>
      <c r="Y44" s="178">
        <v>0.09</v>
      </c>
      <c r="Z44" s="178">
        <v>3.2271768824107858E-2</v>
      </c>
      <c r="AA44" s="155">
        <v>0</v>
      </c>
      <c r="AB44" s="158"/>
      <c r="AC44" s="157">
        <v>0</v>
      </c>
      <c r="AD44" s="157">
        <v>0</v>
      </c>
      <c r="AE44" s="155">
        <v>0</v>
      </c>
      <c r="AF44" s="157">
        <v>0</v>
      </c>
      <c r="AG44" s="155">
        <v>0</v>
      </c>
      <c r="AH44" s="159"/>
    </row>
    <row r="45" spans="1:34" ht="15" x14ac:dyDescent="0.25">
      <c r="A45" s="104">
        <v>412</v>
      </c>
      <c r="B45" s="102">
        <v>412035220</v>
      </c>
      <c r="C45" s="103" t="s">
        <v>490</v>
      </c>
      <c r="D45" s="104">
        <v>35</v>
      </c>
      <c r="E45" s="103" t="s">
        <v>67</v>
      </c>
      <c r="F45" s="104">
        <v>220</v>
      </c>
      <c r="G45" s="103" t="s">
        <v>252</v>
      </c>
      <c r="H45" s="179">
        <v>3</v>
      </c>
      <c r="I45" s="152"/>
      <c r="J45" s="153">
        <v>12538</v>
      </c>
      <c r="K45" s="153">
        <v>5375</v>
      </c>
      <c r="L45" s="153">
        <v>0</v>
      </c>
      <c r="M45" s="153">
        <v>937.65</v>
      </c>
      <c r="N45" s="153">
        <v>18850.650000000001</v>
      </c>
      <c r="O45" s="152"/>
      <c r="P45" s="157">
        <v>3</v>
      </c>
      <c r="Q45" s="157">
        <v>0</v>
      </c>
      <c r="R45" s="155">
        <v>53739</v>
      </c>
      <c r="S45" s="155">
        <v>0</v>
      </c>
      <c r="T45" s="155">
        <v>0</v>
      </c>
      <c r="U45" s="155">
        <v>2814</v>
      </c>
      <c r="V45" s="112">
        <v>56553</v>
      </c>
      <c r="W45" s="156"/>
      <c r="X45" s="157">
        <v>0</v>
      </c>
      <c r="Y45" s="178">
        <v>0.09</v>
      </c>
      <c r="Z45" s="178">
        <v>1.5441237271386972E-2</v>
      </c>
      <c r="AA45" s="155">
        <v>0</v>
      </c>
      <c r="AB45" s="158"/>
      <c r="AC45" s="157">
        <v>0</v>
      </c>
      <c r="AD45" s="157">
        <v>0</v>
      </c>
      <c r="AE45" s="155">
        <v>0</v>
      </c>
      <c r="AF45" s="157">
        <v>0</v>
      </c>
      <c r="AG45" s="155">
        <v>0</v>
      </c>
      <c r="AH45" s="159"/>
    </row>
    <row r="46" spans="1:34" ht="15" x14ac:dyDescent="0.25">
      <c r="A46" s="104">
        <v>412</v>
      </c>
      <c r="B46" s="102">
        <v>412035243</v>
      </c>
      <c r="C46" s="103" t="s">
        <v>490</v>
      </c>
      <c r="D46" s="104">
        <v>35</v>
      </c>
      <c r="E46" s="103" t="s">
        <v>67</v>
      </c>
      <c r="F46" s="104">
        <v>243</v>
      </c>
      <c r="G46" s="103" t="s">
        <v>275</v>
      </c>
      <c r="H46" s="179">
        <v>0.71</v>
      </c>
      <c r="I46" s="152"/>
      <c r="J46" s="153">
        <v>13081.185426445938</v>
      </c>
      <c r="K46" s="153">
        <v>2707</v>
      </c>
      <c r="L46" s="153">
        <v>0</v>
      </c>
      <c r="M46" s="153">
        <v>937.65</v>
      </c>
      <c r="N46" s="153">
        <v>16725.835426445938</v>
      </c>
      <c r="O46" s="152"/>
      <c r="P46" s="157">
        <v>0.71</v>
      </c>
      <c r="Q46" s="157">
        <v>0</v>
      </c>
      <c r="R46" s="155">
        <v>11210</v>
      </c>
      <c r="S46" s="155">
        <v>0</v>
      </c>
      <c r="T46" s="155">
        <v>0</v>
      </c>
      <c r="U46" s="155">
        <v>666</v>
      </c>
      <c r="V46" s="112">
        <v>11876</v>
      </c>
      <c r="W46" s="156"/>
      <c r="X46" s="157">
        <v>0</v>
      </c>
      <c r="Y46" s="178">
        <v>0.09</v>
      </c>
      <c r="Z46" s="178">
        <v>5.107358279857626E-3</v>
      </c>
      <c r="AA46" s="155">
        <v>0</v>
      </c>
      <c r="AB46" s="158"/>
      <c r="AC46" s="157">
        <v>0</v>
      </c>
      <c r="AD46" s="157">
        <v>0</v>
      </c>
      <c r="AE46" s="155">
        <v>0</v>
      </c>
      <c r="AF46" s="157">
        <v>0</v>
      </c>
      <c r="AG46" s="155">
        <v>0</v>
      </c>
      <c r="AH46" s="159"/>
    </row>
    <row r="47" spans="1:34" ht="15" x14ac:dyDescent="0.25">
      <c r="A47" s="104">
        <v>412</v>
      </c>
      <c r="B47" s="102">
        <v>412035244</v>
      </c>
      <c r="C47" s="103" t="s">
        <v>490</v>
      </c>
      <c r="D47" s="104">
        <v>35</v>
      </c>
      <c r="E47" s="103" t="s">
        <v>67</v>
      </c>
      <c r="F47" s="104">
        <v>244</v>
      </c>
      <c r="G47" s="103" t="s">
        <v>276</v>
      </c>
      <c r="H47" s="179">
        <v>8.48</v>
      </c>
      <c r="I47" s="152"/>
      <c r="J47" s="153">
        <v>14044</v>
      </c>
      <c r="K47" s="153">
        <v>5064</v>
      </c>
      <c r="L47" s="153">
        <v>0</v>
      </c>
      <c r="M47" s="153">
        <v>937.65</v>
      </c>
      <c r="N47" s="153">
        <v>20045.650000000001</v>
      </c>
      <c r="O47" s="152"/>
      <c r="P47" s="157">
        <v>8.48</v>
      </c>
      <c r="Q47" s="157">
        <v>0</v>
      </c>
      <c r="R47" s="155">
        <v>162036</v>
      </c>
      <c r="S47" s="155">
        <v>0</v>
      </c>
      <c r="T47" s="155">
        <v>0</v>
      </c>
      <c r="U47" s="155">
        <v>7954</v>
      </c>
      <c r="V47" s="112">
        <v>169990</v>
      </c>
      <c r="W47" s="156"/>
      <c r="X47" s="157">
        <v>0</v>
      </c>
      <c r="Y47" s="178">
        <v>0.09</v>
      </c>
      <c r="Z47" s="178">
        <v>0.119598061583465</v>
      </c>
      <c r="AA47" s="155">
        <v>0</v>
      </c>
      <c r="AB47" s="158"/>
      <c r="AC47" s="157">
        <v>0</v>
      </c>
      <c r="AD47" s="157">
        <v>0</v>
      </c>
      <c r="AE47" s="155">
        <v>0</v>
      </c>
      <c r="AF47" s="157">
        <v>0</v>
      </c>
      <c r="AG47" s="155">
        <v>0</v>
      </c>
      <c r="AH47" s="159"/>
    </row>
    <row r="48" spans="1:34" ht="15" x14ac:dyDescent="0.25">
      <c r="A48" s="104">
        <v>412</v>
      </c>
      <c r="B48" s="102">
        <v>412035285</v>
      </c>
      <c r="C48" s="103" t="s">
        <v>490</v>
      </c>
      <c r="D48" s="104">
        <v>35</v>
      </c>
      <c r="E48" s="103" t="s">
        <v>67</v>
      </c>
      <c r="F48" s="104">
        <v>285</v>
      </c>
      <c r="G48" s="103" t="s">
        <v>317</v>
      </c>
      <c r="H48" s="179">
        <v>7.88</v>
      </c>
      <c r="I48" s="152"/>
      <c r="J48" s="153">
        <v>10310</v>
      </c>
      <c r="K48" s="153">
        <v>2921</v>
      </c>
      <c r="L48" s="153">
        <v>0</v>
      </c>
      <c r="M48" s="153">
        <v>937.65</v>
      </c>
      <c r="N48" s="153">
        <v>14168.65</v>
      </c>
      <c r="O48" s="152"/>
      <c r="P48" s="157">
        <v>7.88</v>
      </c>
      <c r="Q48" s="157">
        <v>0</v>
      </c>
      <c r="R48" s="155">
        <v>104260</v>
      </c>
      <c r="S48" s="155">
        <v>0</v>
      </c>
      <c r="T48" s="155">
        <v>0</v>
      </c>
      <c r="U48" s="155">
        <v>7391</v>
      </c>
      <c r="V48" s="112">
        <v>111651</v>
      </c>
      <c r="W48" s="156"/>
      <c r="X48" s="157">
        <v>0</v>
      </c>
      <c r="Y48" s="178">
        <v>0.09</v>
      </c>
      <c r="Z48" s="178">
        <v>3.7068416528484464E-2</v>
      </c>
      <c r="AA48" s="155">
        <v>0</v>
      </c>
      <c r="AB48" s="158"/>
      <c r="AC48" s="157">
        <v>0</v>
      </c>
      <c r="AD48" s="157">
        <v>0</v>
      </c>
      <c r="AE48" s="155">
        <v>0</v>
      </c>
      <c r="AF48" s="157">
        <v>0</v>
      </c>
      <c r="AG48" s="155">
        <v>0</v>
      </c>
      <c r="AH48" s="159"/>
    </row>
    <row r="49" spans="1:34" ht="15" x14ac:dyDescent="0.25">
      <c r="A49" s="104">
        <v>412</v>
      </c>
      <c r="B49" s="102">
        <v>412035293</v>
      </c>
      <c r="C49" s="103" t="s">
        <v>490</v>
      </c>
      <c r="D49" s="104">
        <v>35</v>
      </c>
      <c r="E49" s="103" t="s">
        <v>67</v>
      </c>
      <c r="F49" s="104">
        <v>293</v>
      </c>
      <c r="G49" s="103" t="s">
        <v>325</v>
      </c>
      <c r="H49" s="179">
        <v>2</v>
      </c>
      <c r="I49" s="152"/>
      <c r="J49" s="153">
        <v>9361</v>
      </c>
      <c r="K49" s="153">
        <v>563</v>
      </c>
      <c r="L49" s="153">
        <v>0</v>
      </c>
      <c r="M49" s="153">
        <v>937.65</v>
      </c>
      <c r="N49" s="153">
        <v>10861.65</v>
      </c>
      <c r="O49" s="152"/>
      <c r="P49" s="157">
        <v>2</v>
      </c>
      <c r="Q49" s="157">
        <v>0</v>
      </c>
      <c r="R49" s="155">
        <v>19848</v>
      </c>
      <c r="S49" s="155">
        <v>0</v>
      </c>
      <c r="T49" s="155">
        <v>0</v>
      </c>
      <c r="U49" s="155">
        <v>1876</v>
      </c>
      <c r="V49" s="112">
        <v>21724</v>
      </c>
      <c r="W49" s="156"/>
      <c r="X49" s="157">
        <v>0</v>
      </c>
      <c r="Y49" s="178">
        <v>0.09</v>
      </c>
      <c r="Z49" s="178">
        <v>7.9585403832054952E-3</v>
      </c>
      <c r="AA49" s="155">
        <v>0</v>
      </c>
      <c r="AB49" s="158"/>
      <c r="AC49" s="157">
        <v>0</v>
      </c>
      <c r="AD49" s="157">
        <v>0</v>
      </c>
      <c r="AE49" s="155">
        <v>0</v>
      </c>
      <c r="AF49" s="157">
        <v>0</v>
      </c>
      <c r="AG49" s="155">
        <v>0</v>
      </c>
      <c r="AH49" s="159"/>
    </row>
    <row r="50" spans="1:34" ht="15" x14ac:dyDescent="0.25">
      <c r="A50" s="104">
        <v>412</v>
      </c>
      <c r="B50" s="102">
        <v>412035314</v>
      </c>
      <c r="C50" s="103" t="s">
        <v>490</v>
      </c>
      <c r="D50" s="104">
        <v>35</v>
      </c>
      <c r="E50" s="103" t="s">
        <v>67</v>
      </c>
      <c r="F50" s="104">
        <v>314</v>
      </c>
      <c r="G50" s="103" t="s">
        <v>346</v>
      </c>
      <c r="H50" s="179">
        <v>1</v>
      </c>
      <c r="I50" s="152"/>
      <c r="J50" s="153">
        <v>11260</v>
      </c>
      <c r="K50" s="153">
        <v>9026</v>
      </c>
      <c r="L50" s="153">
        <v>0</v>
      </c>
      <c r="M50" s="153">
        <v>937.65</v>
      </c>
      <c r="N50" s="153">
        <v>21223.65</v>
      </c>
      <c r="O50" s="152"/>
      <c r="P50" s="157">
        <v>1</v>
      </c>
      <c r="Q50" s="157">
        <v>0</v>
      </c>
      <c r="R50" s="155">
        <v>20286</v>
      </c>
      <c r="S50" s="155">
        <v>0</v>
      </c>
      <c r="T50" s="155">
        <v>0</v>
      </c>
      <c r="U50" s="155">
        <v>938</v>
      </c>
      <c r="V50" s="112">
        <v>21224</v>
      </c>
      <c r="W50" s="156"/>
      <c r="X50" s="157">
        <v>0</v>
      </c>
      <c r="Y50" s="178">
        <v>0.09</v>
      </c>
      <c r="Z50" s="178">
        <v>2.2432869721569913E-3</v>
      </c>
      <c r="AA50" s="155">
        <v>0</v>
      </c>
      <c r="AB50" s="158"/>
      <c r="AC50" s="157">
        <v>0</v>
      </c>
      <c r="AD50" s="157">
        <v>0</v>
      </c>
      <c r="AE50" s="155">
        <v>0</v>
      </c>
      <c r="AF50" s="157">
        <v>0</v>
      </c>
      <c r="AG50" s="155">
        <v>0</v>
      </c>
      <c r="AH50" s="159"/>
    </row>
    <row r="51" spans="1:34" ht="15" x14ac:dyDescent="0.25">
      <c r="A51" s="104">
        <v>412</v>
      </c>
      <c r="B51" s="102">
        <v>412035335</v>
      </c>
      <c r="C51" s="103" t="s">
        <v>490</v>
      </c>
      <c r="D51" s="104">
        <v>35</v>
      </c>
      <c r="E51" s="103" t="s">
        <v>67</v>
      </c>
      <c r="F51" s="104">
        <v>335</v>
      </c>
      <c r="G51" s="103" t="s">
        <v>367</v>
      </c>
      <c r="H51" s="179">
        <v>1</v>
      </c>
      <c r="I51" s="152"/>
      <c r="J51" s="153">
        <v>11260</v>
      </c>
      <c r="K51" s="153">
        <v>8228</v>
      </c>
      <c r="L51" s="153">
        <v>0</v>
      </c>
      <c r="M51" s="153">
        <v>937.65</v>
      </c>
      <c r="N51" s="153">
        <v>20425.650000000001</v>
      </c>
      <c r="O51" s="152"/>
      <c r="P51" s="157">
        <v>1</v>
      </c>
      <c r="Q51" s="157">
        <v>0</v>
      </c>
      <c r="R51" s="155">
        <v>19488</v>
      </c>
      <c r="S51" s="155">
        <v>0</v>
      </c>
      <c r="T51" s="155">
        <v>0</v>
      </c>
      <c r="U51" s="155">
        <v>938</v>
      </c>
      <c r="V51" s="112">
        <v>20426</v>
      </c>
      <c r="W51" s="156"/>
      <c r="X51" s="157">
        <v>0</v>
      </c>
      <c r="Y51" s="178">
        <v>0.09</v>
      </c>
      <c r="Z51" s="178">
        <v>3.546055147146468E-4</v>
      </c>
      <c r="AA51" s="155">
        <v>0</v>
      </c>
      <c r="AB51" s="158"/>
      <c r="AC51" s="157">
        <v>0</v>
      </c>
      <c r="AD51" s="157">
        <v>0</v>
      </c>
      <c r="AE51" s="155">
        <v>0</v>
      </c>
      <c r="AF51" s="157">
        <v>0</v>
      </c>
      <c r="AG51" s="155">
        <v>0</v>
      </c>
      <c r="AH51" s="159"/>
    </row>
    <row r="52" spans="1:34" ht="15" x14ac:dyDescent="0.25">
      <c r="A52" s="104">
        <v>412</v>
      </c>
      <c r="B52" s="102">
        <v>412035336</v>
      </c>
      <c r="C52" s="103" t="s">
        <v>490</v>
      </c>
      <c r="D52" s="104">
        <v>35</v>
      </c>
      <c r="E52" s="103" t="s">
        <v>67</v>
      </c>
      <c r="F52" s="104">
        <v>336</v>
      </c>
      <c r="G52" s="103" t="s">
        <v>368</v>
      </c>
      <c r="H52" s="179">
        <v>1</v>
      </c>
      <c r="I52" s="152"/>
      <c r="J52" s="153">
        <v>11260</v>
      </c>
      <c r="K52" s="153">
        <v>2443</v>
      </c>
      <c r="L52" s="153">
        <v>0</v>
      </c>
      <c r="M52" s="153">
        <v>937.65</v>
      </c>
      <c r="N52" s="153">
        <v>14640.65</v>
      </c>
      <c r="O52" s="152"/>
      <c r="P52" s="157">
        <v>1</v>
      </c>
      <c r="Q52" s="157">
        <v>0</v>
      </c>
      <c r="R52" s="155">
        <v>13703</v>
      </c>
      <c r="S52" s="155">
        <v>0</v>
      </c>
      <c r="T52" s="155">
        <v>0</v>
      </c>
      <c r="U52" s="155">
        <v>938</v>
      </c>
      <c r="V52" s="112">
        <v>14641</v>
      </c>
      <c r="W52" s="156"/>
      <c r="X52" s="157">
        <v>0</v>
      </c>
      <c r="Y52" s="178">
        <v>0.09</v>
      </c>
      <c r="Z52" s="178">
        <v>4.2556047363643684E-2</v>
      </c>
      <c r="AA52" s="155">
        <v>0</v>
      </c>
      <c r="AB52" s="158"/>
      <c r="AC52" s="157">
        <v>0</v>
      </c>
      <c r="AD52" s="157">
        <v>0</v>
      </c>
      <c r="AE52" s="155">
        <v>0</v>
      </c>
      <c r="AF52" s="157">
        <v>0</v>
      </c>
      <c r="AG52" s="155">
        <v>0</v>
      </c>
      <c r="AH52" s="159"/>
    </row>
    <row r="53" spans="1:34" ht="15" x14ac:dyDescent="0.25">
      <c r="A53" s="104">
        <v>413</v>
      </c>
      <c r="B53" s="102">
        <v>413114091</v>
      </c>
      <c r="C53" s="103" t="s">
        <v>491</v>
      </c>
      <c r="D53" s="104">
        <v>114</v>
      </c>
      <c r="E53" s="103" t="s">
        <v>146</v>
      </c>
      <c r="F53" s="104">
        <v>91</v>
      </c>
      <c r="G53" s="103" t="s">
        <v>123</v>
      </c>
      <c r="H53" s="179">
        <v>1.54</v>
      </c>
      <c r="I53" s="152"/>
      <c r="J53" s="153">
        <v>12850</v>
      </c>
      <c r="K53" s="153">
        <v>16256</v>
      </c>
      <c r="L53" s="153">
        <v>0</v>
      </c>
      <c r="M53" s="153">
        <v>937.65</v>
      </c>
      <c r="N53" s="153">
        <v>30043.65</v>
      </c>
      <c r="O53" s="152"/>
      <c r="P53" s="157">
        <v>1.54</v>
      </c>
      <c r="Q53" s="157">
        <v>0</v>
      </c>
      <c r="R53" s="155">
        <v>44823</v>
      </c>
      <c r="S53" s="155">
        <v>0</v>
      </c>
      <c r="T53" s="155">
        <v>0</v>
      </c>
      <c r="U53" s="155">
        <v>1444</v>
      </c>
      <c r="V53" s="112">
        <v>46267</v>
      </c>
      <c r="W53" s="156"/>
      <c r="X53" s="157">
        <v>0</v>
      </c>
      <c r="Y53" s="178">
        <v>0.09</v>
      </c>
      <c r="Z53" s="178">
        <v>1.4135571171815681E-2</v>
      </c>
      <c r="AA53" s="155">
        <v>0</v>
      </c>
      <c r="AB53" s="158"/>
      <c r="AC53" s="157">
        <v>0</v>
      </c>
      <c r="AD53" s="157">
        <v>0</v>
      </c>
      <c r="AE53" s="155">
        <v>0</v>
      </c>
      <c r="AF53" s="157">
        <v>0</v>
      </c>
      <c r="AG53" s="155">
        <v>0</v>
      </c>
      <c r="AH53" s="159"/>
    </row>
    <row r="54" spans="1:34" ht="15" x14ac:dyDescent="0.25">
      <c r="A54" s="104">
        <v>413</v>
      </c>
      <c r="B54" s="102">
        <v>413114114</v>
      </c>
      <c r="C54" s="103" t="s">
        <v>491</v>
      </c>
      <c r="D54" s="104">
        <v>114</v>
      </c>
      <c r="E54" s="103" t="s">
        <v>146</v>
      </c>
      <c r="F54" s="104">
        <v>114</v>
      </c>
      <c r="G54" s="103" t="s">
        <v>146</v>
      </c>
      <c r="H54" s="179">
        <v>72.169999999999987</v>
      </c>
      <c r="I54" s="152"/>
      <c r="J54" s="153">
        <v>11441</v>
      </c>
      <c r="K54" s="153">
        <v>2023</v>
      </c>
      <c r="L54" s="153">
        <v>0</v>
      </c>
      <c r="M54" s="153">
        <v>937.65</v>
      </c>
      <c r="N54" s="153">
        <v>14401.65</v>
      </c>
      <c r="O54" s="152"/>
      <c r="P54" s="157">
        <v>72.169999999999987</v>
      </c>
      <c r="Q54" s="157">
        <v>0</v>
      </c>
      <c r="R54" s="155">
        <v>971697</v>
      </c>
      <c r="S54" s="155">
        <v>0</v>
      </c>
      <c r="T54" s="155">
        <v>0</v>
      </c>
      <c r="U54" s="155">
        <v>67695</v>
      </c>
      <c r="V54" s="112">
        <v>1039392</v>
      </c>
      <c r="W54" s="156"/>
      <c r="X54" s="157">
        <v>0</v>
      </c>
      <c r="Y54" s="178">
        <v>0.09</v>
      </c>
      <c r="Z54" s="178">
        <v>4.0251860157206769E-2</v>
      </c>
      <c r="AA54" s="155">
        <v>0</v>
      </c>
      <c r="AB54" s="158"/>
      <c r="AC54" s="157">
        <v>0</v>
      </c>
      <c r="AD54" s="157">
        <v>0</v>
      </c>
      <c r="AE54" s="155">
        <v>0</v>
      </c>
      <c r="AF54" s="157">
        <v>1.4</v>
      </c>
      <c r="AG54" s="155">
        <v>20163</v>
      </c>
      <c r="AH54" s="159"/>
    </row>
    <row r="55" spans="1:34" ht="15" x14ac:dyDescent="0.25">
      <c r="A55" s="104">
        <v>413</v>
      </c>
      <c r="B55" s="102">
        <v>413114127</v>
      </c>
      <c r="C55" s="103" t="s">
        <v>491</v>
      </c>
      <c r="D55" s="104">
        <v>114</v>
      </c>
      <c r="E55" s="103" t="s">
        <v>146</v>
      </c>
      <c r="F55" s="104">
        <v>127</v>
      </c>
      <c r="G55" s="103" t="s">
        <v>159</v>
      </c>
      <c r="H55" s="179">
        <v>1</v>
      </c>
      <c r="I55" s="152"/>
      <c r="J55" s="153">
        <v>10891.760368363764</v>
      </c>
      <c r="K55" s="153">
        <v>5109</v>
      </c>
      <c r="L55" s="153">
        <v>0</v>
      </c>
      <c r="M55" s="153">
        <v>937.65</v>
      </c>
      <c r="N55" s="153">
        <v>16938.410368363766</v>
      </c>
      <c r="O55" s="152"/>
      <c r="P55" s="157">
        <v>1</v>
      </c>
      <c r="Q55" s="157">
        <v>0</v>
      </c>
      <c r="R55" s="155">
        <v>16001</v>
      </c>
      <c r="S55" s="155">
        <v>0</v>
      </c>
      <c r="T55" s="155">
        <v>0</v>
      </c>
      <c r="U55" s="155">
        <v>938</v>
      </c>
      <c r="V55" s="112">
        <v>16939</v>
      </c>
      <c r="W55" s="156"/>
      <c r="X55" s="157">
        <v>0</v>
      </c>
      <c r="Y55" s="178">
        <v>0.09</v>
      </c>
      <c r="Z55" s="178">
        <v>2.8862968014642939E-2</v>
      </c>
      <c r="AA55" s="155">
        <v>0</v>
      </c>
      <c r="AB55" s="158"/>
      <c r="AC55" s="157">
        <v>0</v>
      </c>
      <c r="AD55" s="157">
        <v>0</v>
      </c>
      <c r="AE55" s="155">
        <v>0</v>
      </c>
      <c r="AF55" s="157">
        <v>0</v>
      </c>
      <c r="AG55" s="155">
        <v>0</v>
      </c>
      <c r="AH55" s="159"/>
    </row>
    <row r="56" spans="1:34" ht="15" x14ac:dyDescent="0.25">
      <c r="A56" s="104">
        <v>413</v>
      </c>
      <c r="B56" s="102">
        <v>413114253</v>
      </c>
      <c r="C56" s="103" t="s">
        <v>491</v>
      </c>
      <c r="D56" s="104">
        <v>114</v>
      </c>
      <c r="E56" s="103" t="s">
        <v>146</v>
      </c>
      <c r="F56" s="104">
        <v>253</v>
      </c>
      <c r="G56" s="103" t="s">
        <v>285</v>
      </c>
      <c r="H56" s="179">
        <v>1</v>
      </c>
      <c r="I56" s="152"/>
      <c r="J56" s="153">
        <v>9966</v>
      </c>
      <c r="K56" s="153">
        <v>26094</v>
      </c>
      <c r="L56" s="153">
        <v>0</v>
      </c>
      <c r="M56" s="153">
        <v>937.65</v>
      </c>
      <c r="N56" s="153">
        <v>36997.65</v>
      </c>
      <c r="O56" s="152"/>
      <c r="P56" s="157">
        <v>1</v>
      </c>
      <c r="Q56" s="157">
        <v>0</v>
      </c>
      <c r="R56" s="155">
        <v>36060</v>
      </c>
      <c r="S56" s="155">
        <v>0</v>
      </c>
      <c r="T56" s="155">
        <v>0</v>
      </c>
      <c r="U56" s="155">
        <v>938</v>
      </c>
      <c r="V56" s="112">
        <v>36998</v>
      </c>
      <c r="W56" s="156"/>
      <c r="X56" s="157">
        <v>0</v>
      </c>
      <c r="Y56" s="178">
        <v>0.09</v>
      </c>
      <c r="Z56" s="178">
        <v>1.6936368536771187E-2</v>
      </c>
      <c r="AA56" s="155">
        <v>0</v>
      </c>
      <c r="AB56" s="158"/>
      <c r="AC56" s="157">
        <v>0</v>
      </c>
      <c r="AD56" s="157">
        <v>0</v>
      </c>
      <c r="AE56" s="155">
        <v>0</v>
      </c>
      <c r="AF56" s="157">
        <v>0</v>
      </c>
      <c r="AG56" s="155">
        <v>0</v>
      </c>
      <c r="AH56" s="159"/>
    </row>
    <row r="57" spans="1:34" ht="15" x14ac:dyDescent="0.25">
      <c r="A57" s="104">
        <v>413</v>
      </c>
      <c r="B57" s="102">
        <v>413114605</v>
      </c>
      <c r="C57" s="103" t="s">
        <v>491</v>
      </c>
      <c r="D57" s="104">
        <v>114</v>
      </c>
      <c r="E57" s="103" t="s">
        <v>146</v>
      </c>
      <c r="F57" s="104">
        <v>605</v>
      </c>
      <c r="G57" s="103" t="s">
        <v>388</v>
      </c>
      <c r="H57" s="179">
        <v>1</v>
      </c>
      <c r="I57" s="152"/>
      <c r="J57" s="153">
        <v>11828.973587331911</v>
      </c>
      <c r="K57" s="153">
        <v>8466</v>
      </c>
      <c r="L57" s="153">
        <v>0</v>
      </c>
      <c r="M57" s="153">
        <v>937.65</v>
      </c>
      <c r="N57" s="153">
        <v>21232.623587331913</v>
      </c>
      <c r="O57" s="152"/>
      <c r="P57" s="157">
        <v>1</v>
      </c>
      <c r="Q57" s="157">
        <v>0</v>
      </c>
      <c r="R57" s="155">
        <v>20295</v>
      </c>
      <c r="S57" s="155">
        <v>0</v>
      </c>
      <c r="T57" s="155">
        <v>0</v>
      </c>
      <c r="U57" s="155">
        <v>938</v>
      </c>
      <c r="V57" s="112">
        <v>21233</v>
      </c>
      <c r="W57" s="156"/>
      <c r="X57" s="157">
        <v>0</v>
      </c>
      <c r="Y57" s="178">
        <v>0.09</v>
      </c>
      <c r="Z57" s="178">
        <v>5.3279106865985214E-2</v>
      </c>
      <c r="AA57" s="155">
        <v>0</v>
      </c>
      <c r="AB57" s="158"/>
      <c r="AC57" s="157">
        <v>0</v>
      </c>
      <c r="AD57" s="157">
        <v>0</v>
      </c>
      <c r="AE57" s="155">
        <v>0</v>
      </c>
      <c r="AF57" s="157">
        <v>0</v>
      </c>
      <c r="AG57" s="155">
        <v>0</v>
      </c>
      <c r="AH57" s="159"/>
    </row>
    <row r="58" spans="1:34" ht="15" x14ac:dyDescent="0.25">
      <c r="A58" s="104">
        <v>413</v>
      </c>
      <c r="B58" s="102">
        <v>413114670</v>
      </c>
      <c r="C58" s="103" t="s">
        <v>491</v>
      </c>
      <c r="D58" s="104">
        <v>114</v>
      </c>
      <c r="E58" s="103" t="s">
        <v>146</v>
      </c>
      <c r="F58" s="104">
        <v>670</v>
      </c>
      <c r="G58" s="103" t="s">
        <v>406</v>
      </c>
      <c r="H58" s="179">
        <v>27.36</v>
      </c>
      <c r="I58" s="152"/>
      <c r="J58" s="153">
        <v>10330</v>
      </c>
      <c r="K58" s="153">
        <v>8139</v>
      </c>
      <c r="L58" s="153">
        <v>0</v>
      </c>
      <c r="M58" s="153">
        <v>937.65</v>
      </c>
      <c r="N58" s="153">
        <v>19406.650000000001</v>
      </c>
      <c r="O58" s="152"/>
      <c r="P58" s="157">
        <v>27.36</v>
      </c>
      <c r="Q58" s="157">
        <v>0</v>
      </c>
      <c r="R58" s="155">
        <v>505313</v>
      </c>
      <c r="S58" s="155">
        <v>0</v>
      </c>
      <c r="T58" s="155">
        <v>0</v>
      </c>
      <c r="U58" s="155">
        <v>25664</v>
      </c>
      <c r="V58" s="112">
        <v>530977</v>
      </c>
      <c r="W58" s="156"/>
      <c r="X58" s="157">
        <v>0</v>
      </c>
      <c r="Y58" s="178">
        <v>0.09</v>
      </c>
      <c r="Z58" s="178">
        <v>7.3810504290165377E-2</v>
      </c>
      <c r="AA58" s="155">
        <v>0</v>
      </c>
      <c r="AB58" s="158"/>
      <c r="AC58" s="157">
        <v>0</v>
      </c>
      <c r="AD58" s="157">
        <v>0</v>
      </c>
      <c r="AE58" s="155">
        <v>0</v>
      </c>
      <c r="AF58" s="157">
        <v>1.79</v>
      </c>
      <c r="AG58" s="155">
        <v>34739</v>
      </c>
      <c r="AH58" s="159"/>
    </row>
    <row r="59" spans="1:34" ht="15" x14ac:dyDescent="0.25">
      <c r="A59" s="104">
        <v>413</v>
      </c>
      <c r="B59" s="102">
        <v>413114674</v>
      </c>
      <c r="C59" s="103" t="s">
        <v>491</v>
      </c>
      <c r="D59" s="104">
        <v>114</v>
      </c>
      <c r="E59" s="103" t="s">
        <v>146</v>
      </c>
      <c r="F59" s="104">
        <v>674</v>
      </c>
      <c r="G59" s="103" t="s">
        <v>409</v>
      </c>
      <c r="H59" s="179">
        <v>39.559999999999995</v>
      </c>
      <c r="I59" s="152"/>
      <c r="J59" s="153">
        <v>11178</v>
      </c>
      <c r="K59" s="153">
        <v>3956</v>
      </c>
      <c r="L59" s="153">
        <v>0</v>
      </c>
      <c r="M59" s="153">
        <v>937.65</v>
      </c>
      <c r="N59" s="153">
        <v>16071.65</v>
      </c>
      <c r="O59" s="152"/>
      <c r="P59" s="157">
        <v>39.559999999999995</v>
      </c>
      <c r="Q59" s="157">
        <v>0</v>
      </c>
      <c r="R59" s="155">
        <v>598701</v>
      </c>
      <c r="S59" s="155">
        <v>0</v>
      </c>
      <c r="T59" s="155">
        <v>0</v>
      </c>
      <c r="U59" s="155">
        <v>37107</v>
      </c>
      <c r="V59" s="112">
        <v>635808</v>
      </c>
      <c r="W59" s="156"/>
      <c r="X59" s="157">
        <v>0</v>
      </c>
      <c r="Y59" s="178">
        <v>0.09</v>
      </c>
      <c r="Z59" s="178">
        <v>5.5184073941306463E-2</v>
      </c>
      <c r="AA59" s="155">
        <v>0</v>
      </c>
      <c r="AB59" s="158"/>
      <c r="AC59" s="157">
        <v>0</v>
      </c>
      <c r="AD59" s="157">
        <v>0</v>
      </c>
      <c r="AE59" s="155">
        <v>0</v>
      </c>
      <c r="AF59" s="157">
        <v>1</v>
      </c>
      <c r="AG59" s="155">
        <v>16072</v>
      </c>
      <c r="AH59" s="159"/>
    </row>
    <row r="60" spans="1:34" ht="15" x14ac:dyDescent="0.25">
      <c r="A60" s="104">
        <v>413</v>
      </c>
      <c r="B60" s="102">
        <v>413114683</v>
      </c>
      <c r="C60" s="103" t="s">
        <v>491</v>
      </c>
      <c r="D60" s="104">
        <v>114</v>
      </c>
      <c r="E60" s="103" t="s">
        <v>146</v>
      </c>
      <c r="F60" s="104">
        <v>683</v>
      </c>
      <c r="G60" s="103" t="s">
        <v>412</v>
      </c>
      <c r="H60" s="179">
        <v>1</v>
      </c>
      <c r="I60" s="152"/>
      <c r="J60" s="153">
        <v>9670</v>
      </c>
      <c r="K60" s="153">
        <v>6902</v>
      </c>
      <c r="L60" s="153">
        <v>0</v>
      </c>
      <c r="M60" s="153">
        <v>937.65</v>
      </c>
      <c r="N60" s="153">
        <v>17509.650000000001</v>
      </c>
      <c r="O60" s="152"/>
      <c r="P60" s="157">
        <v>1</v>
      </c>
      <c r="Q60" s="157">
        <v>0</v>
      </c>
      <c r="R60" s="155">
        <v>16572</v>
      </c>
      <c r="S60" s="155">
        <v>0</v>
      </c>
      <c r="T60" s="155">
        <v>0</v>
      </c>
      <c r="U60" s="155">
        <v>938</v>
      </c>
      <c r="V60" s="112">
        <v>17510</v>
      </c>
      <c r="W60" s="156"/>
      <c r="X60" s="157">
        <v>0</v>
      </c>
      <c r="Y60" s="178">
        <v>0.09</v>
      </c>
      <c r="Z60" s="178">
        <v>2.5305735434480579E-2</v>
      </c>
      <c r="AA60" s="155">
        <v>0</v>
      </c>
      <c r="AB60" s="158"/>
      <c r="AC60" s="157">
        <v>0</v>
      </c>
      <c r="AD60" s="157">
        <v>0</v>
      </c>
      <c r="AE60" s="155">
        <v>0</v>
      </c>
      <c r="AF60" s="157">
        <v>0</v>
      </c>
      <c r="AG60" s="155">
        <v>0</v>
      </c>
      <c r="AH60" s="159"/>
    </row>
    <row r="61" spans="1:34" ht="15" x14ac:dyDescent="0.25">
      <c r="A61" s="104">
        <v>413</v>
      </c>
      <c r="B61" s="102">
        <v>413114717</v>
      </c>
      <c r="C61" s="103" t="s">
        <v>491</v>
      </c>
      <c r="D61" s="104">
        <v>114</v>
      </c>
      <c r="E61" s="103" t="s">
        <v>146</v>
      </c>
      <c r="F61" s="104">
        <v>717</v>
      </c>
      <c r="G61" s="103" t="s">
        <v>422</v>
      </c>
      <c r="H61" s="179">
        <v>43.46</v>
      </c>
      <c r="I61" s="152"/>
      <c r="J61" s="153">
        <v>11860</v>
      </c>
      <c r="K61" s="153">
        <v>6398</v>
      </c>
      <c r="L61" s="153">
        <v>0</v>
      </c>
      <c r="M61" s="153">
        <v>937.65</v>
      </c>
      <c r="N61" s="153">
        <v>19195.650000000001</v>
      </c>
      <c r="O61" s="152"/>
      <c r="P61" s="157">
        <v>43.46</v>
      </c>
      <c r="Q61" s="157">
        <v>0</v>
      </c>
      <c r="R61" s="155">
        <v>793493</v>
      </c>
      <c r="S61" s="155">
        <v>0</v>
      </c>
      <c r="T61" s="155">
        <v>0</v>
      </c>
      <c r="U61" s="155">
        <v>40764</v>
      </c>
      <c r="V61" s="112">
        <v>834257</v>
      </c>
      <c r="W61" s="156"/>
      <c r="X61" s="157">
        <v>0</v>
      </c>
      <c r="Y61" s="178">
        <v>0.09</v>
      </c>
      <c r="Z61" s="178">
        <v>4.9419352922173213E-2</v>
      </c>
      <c r="AA61" s="155">
        <v>0</v>
      </c>
      <c r="AB61" s="158"/>
      <c r="AC61" s="157">
        <v>0</v>
      </c>
      <c r="AD61" s="157">
        <v>0</v>
      </c>
      <c r="AE61" s="155">
        <v>0</v>
      </c>
      <c r="AF61" s="157">
        <v>1.76</v>
      </c>
      <c r="AG61" s="155">
        <v>33785</v>
      </c>
      <c r="AH61" s="159"/>
    </row>
    <row r="62" spans="1:34" ht="15" x14ac:dyDescent="0.25">
      <c r="A62" s="104">
        <v>413</v>
      </c>
      <c r="B62" s="102">
        <v>413114750</v>
      </c>
      <c r="C62" s="103" t="s">
        <v>491</v>
      </c>
      <c r="D62" s="104">
        <v>114</v>
      </c>
      <c r="E62" s="103" t="s">
        <v>146</v>
      </c>
      <c r="F62" s="104">
        <v>750</v>
      </c>
      <c r="G62" s="103" t="s">
        <v>430</v>
      </c>
      <c r="H62" s="179">
        <v>22.759999999999998</v>
      </c>
      <c r="I62" s="152"/>
      <c r="J62" s="153">
        <v>10452</v>
      </c>
      <c r="K62" s="153">
        <v>6747</v>
      </c>
      <c r="L62" s="153">
        <v>0</v>
      </c>
      <c r="M62" s="153">
        <v>937.65</v>
      </c>
      <c r="N62" s="153">
        <v>18136.650000000001</v>
      </c>
      <c r="O62" s="152"/>
      <c r="P62" s="157">
        <v>22.759999999999998</v>
      </c>
      <c r="Q62" s="157">
        <v>0</v>
      </c>
      <c r="R62" s="155">
        <v>391451</v>
      </c>
      <c r="S62" s="155">
        <v>0</v>
      </c>
      <c r="T62" s="155">
        <v>0</v>
      </c>
      <c r="U62" s="155">
        <v>21349</v>
      </c>
      <c r="V62" s="112">
        <v>412800</v>
      </c>
      <c r="W62" s="156"/>
      <c r="X62" s="157">
        <v>0</v>
      </c>
      <c r="Y62" s="178">
        <v>0.09</v>
      </c>
      <c r="Z62" s="178">
        <v>3.128444116180492E-2</v>
      </c>
      <c r="AA62" s="155">
        <v>0</v>
      </c>
      <c r="AB62" s="158"/>
      <c r="AC62" s="157">
        <v>0</v>
      </c>
      <c r="AD62" s="157">
        <v>0</v>
      </c>
      <c r="AE62" s="155">
        <v>0</v>
      </c>
      <c r="AF62" s="157">
        <v>1</v>
      </c>
      <c r="AG62" s="155">
        <v>18137</v>
      </c>
      <c r="AH62" s="159"/>
    </row>
    <row r="63" spans="1:34" ht="15" x14ac:dyDescent="0.25">
      <c r="A63" s="104">
        <v>413</v>
      </c>
      <c r="B63" s="102">
        <v>413114755</v>
      </c>
      <c r="C63" s="103" t="s">
        <v>491</v>
      </c>
      <c r="D63" s="104">
        <v>114</v>
      </c>
      <c r="E63" s="103" t="s">
        <v>146</v>
      </c>
      <c r="F63" s="104">
        <v>755</v>
      </c>
      <c r="G63" s="103" t="s">
        <v>432</v>
      </c>
      <c r="H63" s="179">
        <v>5.1100000000000003</v>
      </c>
      <c r="I63" s="152"/>
      <c r="J63" s="153">
        <v>11396</v>
      </c>
      <c r="K63" s="153">
        <v>5679</v>
      </c>
      <c r="L63" s="153">
        <v>0</v>
      </c>
      <c r="M63" s="153">
        <v>937.65</v>
      </c>
      <c r="N63" s="153">
        <v>18012.650000000001</v>
      </c>
      <c r="O63" s="152"/>
      <c r="P63" s="157">
        <v>5.1100000000000003</v>
      </c>
      <c r="Q63" s="157">
        <v>0</v>
      </c>
      <c r="R63" s="155">
        <v>87253</v>
      </c>
      <c r="S63" s="155">
        <v>0</v>
      </c>
      <c r="T63" s="155">
        <v>0</v>
      </c>
      <c r="U63" s="155">
        <v>4793</v>
      </c>
      <c r="V63" s="112">
        <v>92046</v>
      </c>
      <c r="W63" s="156"/>
      <c r="X63" s="157">
        <v>0</v>
      </c>
      <c r="Y63" s="178">
        <v>0.09</v>
      </c>
      <c r="Z63" s="178">
        <v>1.7516177347152398E-2</v>
      </c>
      <c r="AA63" s="155">
        <v>0</v>
      </c>
      <c r="AB63" s="158"/>
      <c r="AC63" s="157">
        <v>0</v>
      </c>
      <c r="AD63" s="157">
        <v>0</v>
      </c>
      <c r="AE63" s="155">
        <v>0</v>
      </c>
      <c r="AF63" s="157">
        <v>1</v>
      </c>
      <c r="AG63" s="155">
        <v>18013</v>
      </c>
      <c r="AH63" s="159"/>
    </row>
    <row r="64" spans="1:34" ht="15" x14ac:dyDescent="0.25">
      <c r="A64" s="104">
        <v>414</v>
      </c>
      <c r="B64" s="102">
        <v>414603098</v>
      </c>
      <c r="C64" s="103" t="s">
        <v>492</v>
      </c>
      <c r="D64" s="104">
        <v>603</v>
      </c>
      <c r="E64" s="103" t="s">
        <v>615</v>
      </c>
      <c r="F64" s="104">
        <v>98</v>
      </c>
      <c r="G64" s="103" t="s">
        <v>130</v>
      </c>
      <c r="H64" s="179">
        <v>3</v>
      </c>
      <c r="I64" s="152"/>
      <c r="J64" s="153">
        <v>11965</v>
      </c>
      <c r="K64" s="153">
        <v>12012</v>
      </c>
      <c r="L64" s="153">
        <v>0</v>
      </c>
      <c r="M64" s="153">
        <v>937.65</v>
      </c>
      <c r="N64" s="153">
        <v>24914.65</v>
      </c>
      <c r="O64" s="152"/>
      <c r="P64" s="157">
        <v>3</v>
      </c>
      <c r="Q64" s="157">
        <v>0</v>
      </c>
      <c r="R64" s="155">
        <v>71661</v>
      </c>
      <c r="S64" s="155">
        <v>0</v>
      </c>
      <c r="T64" s="155">
        <v>0</v>
      </c>
      <c r="U64" s="155">
        <v>2802</v>
      </c>
      <c r="V64" s="112">
        <v>74463</v>
      </c>
      <c r="W64" s="156"/>
      <c r="X64" s="157">
        <v>1.1279743118258483E-2</v>
      </c>
      <c r="Y64" s="178">
        <v>0.09</v>
      </c>
      <c r="Z64" s="178">
        <v>4.5402135522298097E-2</v>
      </c>
      <c r="AA64" s="155">
        <v>0</v>
      </c>
      <c r="AB64" s="158"/>
      <c r="AC64" s="157">
        <v>0</v>
      </c>
      <c r="AD64" s="157">
        <v>0</v>
      </c>
      <c r="AE64" s="155">
        <v>0</v>
      </c>
      <c r="AF64" s="157">
        <v>0</v>
      </c>
      <c r="AG64" s="155">
        <v>0</v>
      </c>
      <c r="AH64" s="159"/>
    </row>
    <row r="65" spans="1:34" ht="15" x14ac:dyDescent="0.25">
      <c r="A65" s="104">
        <v>414</v>
      </c>
      <c r="B65" s="102">
        <v>414603152</v>
      </c>
      <c r="C65" s="103" t="s">
        <v>492</v>
      </c>
      <c r="D65" s="104">
        <v>603</v>
      </c>
      <c r="E65" s="103" t="s">
        <v>615</v>
      </c>
      <c r="F65" s="104">
        <v>152</v>
      </c>
      <c r="G65" s="103" t="s">
        <v>184</v>
      </c>
      <c r="H65" s="179">
        <v>1</v>
      </c>
      <c r="I65" s="152"/>
      <c r="J65" s="153">
        <v>11157.857995775226</v>
      </c>
      <c r="K65" s="153">
        <v>15989</v>
      </c>
      <c r="L65" s="153">
        <v>0</v>
      </c>
      <c r="M65" s="153">
        <v>937.65</v>
      </c>
      <c r="N65" s="153">
        <v>28084.507995775228</v>
      </c>
      <c r="O65" s="152"/>
      <c r="P65" s="157">
        <v>1</v>
      </c>
      <c r="Q65" s="157">
        <v>0</v>
      </c>
      <c r="R65" s="155">
        <v>27045</v>
      </c>
      <c r="S65" s="155">
        <v>0</v>
      </c>
      <c r="T65" s="155">
        <v>0</v>
      </c>
      <c r="U65" s="155">
        <v>934</v>
      </c>
      <c r="V65" s="112">
        <v>27979</v>
      </c>
      <c r="W65" s="156"/>
      <c r="X65" s="157">
        <v>3.7599143727528278E-3</v>
      </c>
      <c r="Y65" s="178">
        <v>0.09</v>
      </c>
      <c r="Z65" s="178">
        <v>1.9043588899244513E-3</v>
      </c>
      <c r="AA65" s="155">
        <v>0</v>
      </c>
      <c r="AB65" s="158"/>
      <c r="AC65" s="157">
        <v>0</v>
      </c>
      <c r="AD65" s="157">
        <v>0</v>
      </c>
      <c r="AE65" s="155">
        <v>0</v>
      </c>
      <c r="AF65" s="157">
        <v>0</v>
      </c>
      <c r="AG65" s="155">
        <v>0</v>
      </c>
      <c r="AH65" s="159"/>
    </row>
    <row r="66" spans="1:34" ht="15" x14ac:dyDescent="0.25">
      <c r="A66" s="104">
        <v>414</v>
      </c>
      <c r="B66" s="102">
        <v>414603209</v>
      </c>
      <c r="C66" s="103" t="s">
        <v>492</v>
      </c>
      <c r="D66" s="104">
        <v>603</v>
      </c>
      <c r="E66" s="103" t="s">
        <v>615</v>
      </c>
      <c r="F66" s="104">
        <v>209</v>
      </c>
      <c r="G66" s="103" t="s">
        <v>241</v>
      </c>
      <c r="H66" s="179">
        <v>70.750000000000014</v>
      </c>
      <c r="I66" s="152"/>
      <c r="J66" s="153">
        <v>12061</v>
      </c>
      <c r="K66" s="153">
        <v>2706</v>
      </c>
      <c r="L66" s="153">
        <v>0</v>
      </c>
      <c r="M66" s="153">
        <v>937.65</v>
      </c>
      <c r="N66" s="153">
        <v>15704.65</v>
      </c>
      <c r="O66" s="152"/>
      <c r="P66" s="157">
        <v>70.750000000000014</v>
      </c>
      <c r="Q66" s="157">
        <v>0</v>
      </c>
      <c r="R66" s="155">
        <v>1040805</v>
      </c>
      <c r="S66" s="155">
        <v>0</v>
      </c>
      <c r="T66" s="155">
        <v>0</v>
      </c>
      <c r="U66" s="155">
        <v>66081</v>
      </c>
      <c r="V66" s="112">
        <v>1106886</v>
      </c>
      <c r="W66" s="156"/>
      <c r="X66" s="157">
        <v>0.26601394187226263</v>
      </c>
      <c r="Y66" s="178">
        <v>0.09</v>
      </c>
      <c r="Z66" s="178">
        <v>4.7459298072514963E-2</v>
      </c>
      <c r="AA66" s="155">
        <v>0</v>
      </c>
      <c r="AB66" s="158"/>
      <c r="AC66" s="157">
        <v>0</v>
      </c>
      <c r="AD66" s="157">
        <v>0</v>
      </c>
      <c r="AE66" s="155">
        <v>0</v>
      </c>
      <c r="AF66" s="157">
        <v>0.89661607706452251</v>
      </c>
      <c r="AG66" s="155">
        <v>14081</v>
      </c>
      <c r="AH66" s="159"/>
    </row>
    <row r="67" spans="1:34" ht="15" x14ac:dyDescent="0.25">
      <c r="A67" s="104">
        <v>414</v>
      </c>
      <c r="B67" s="102">
        <v>414603236</v>
      </c>
      <c r="C67" s="103" t="s">
        <v>492</v>
      </c>
      <c r="D67" s="104">
        <v>603</v>
      </c>
      <c r="E67" s="103" t="s">
        <v>615</v>
      </c>
      <c r="F67" s="104">
        <v>236</v>
      </c>
      <c r="G67" s="103" t="s">
        <v>268</v>
      </c>
      <c r="H67" s="179">
        <v>178</v>
      </c>
      <c r="I67" s="152"/>
      <c r="J67" s="153">
        <v>12053</v>
      </c>
      <c r="K67" s="153">
        <v>2197</v>
      </c>
      <c r="L67" s="153">
        <v>0</v>
      </c>
      <c r="M67" s="153">
        <v>937.65</v>
      </c>
      <c r="N67" s="153">
        <v>15187.65</v>
      </c>
      <c r="O67" s="152"/>
      <c r="P67" s="157">
        <v>178</v>
      </c>
      <c r="Q67" s="157">
        <v>0</v>
      </c>
      <c r="R67" s="155">
        <v>2526895</v>
      </c>
      <c r="S67" s="155">
        <v>0</v>
      </c>
      <c r="T67" s="155">
        <v>0</v>
      </c>
      <c r="U67" s="155">
        <v>166255</v>
      </c>
      <c r="V67" s="112">
        <v>2693150</v>
      </c>
      <c r="W67" s="156"/>
      <c r="X67" s="157">
        <v>0.6692647583500011</v>
      </c>
      <c r="Y67" s="178">
        <v>0.09</v>
      </c>
      <c r="Z67" s="178">
        <v>2.7785496203784739E-2</v>
      </c>
      <c r="AA67" s="155">
        <v>0</v>
      </c>
      <c r="AB67" s="158"/>
      <c r="AC67" s="157">
        <v>0</v>
      </c>
      <c r="AD67" s="157">
        <v>0</v>
      </c>
      <c r="AE67" s="155">
        <v>0</v>
      </c>
      <c r="AF67" s="157">
        <v>0.9962400856272472</v>
      </c>
      <c r="AG67" s="155">
        <v>15130</v>
      </c>
      <c r="AH67" s="159"/>
    </row>
    <row r="68" spans="1:34" ht="15" x14ac:dyDescent="0.25">
      <c r="A68" s="104">
        <v>414</v>
      </c>
      <c r="B68" s="102">
        <v>414603263</v>
      </c>
      <c r="C68" s="103" t="s">
        <v>492</v>
      </c>
      <c r="D68" s="104">
        <v>603</v>
      </c>
      <c r="E68" s="103" t="s">
        <v>615</v>
      </c>
      <c r="F68" s="104">
        <v>263</v>
      </c>
      <c r="G68" s="103" t="s">
        <v>295</v>
      </c>
      <c r="H68" s="179">
        <v>3</v>
      </c>
      <c r="I68" s="152"/>
      <c r="J68" s="153">
        <v>9966</v>
      </c>
      <c r="K68" s="153">
        <v>2435</v>
      </c>
      <c r="L68" s="153">
        <v>0</v>
      </c>
      <c r="M68" s="153">
        <v>937.65</v>
      </c>
      <c r="N68" s="153">
        <v>13338.65</v>
      </c>
      <c r="O68" s="152"/>
      <c r="P68" s="157">
        <v>3</v>
      </c>
      <c r="Q68" s="157">
        <v>0</v>
      </c>
      <c r="R68" s="155">
        <v>37062</v>
      </c>
      <c r="S68" s="155">
        <v>0</v>
      </c>
      <c r="T68" s="155">
        <v>0</v>
      </c>
      <c r="U68" s="155">
        <v>2802</v>
      </c>
      <c r="V68" s="112">
        <v>39864</v>
      </c>
      <c r="W68" s="156"/>
      <c r="X68" s="157">
        <v>1.1279743118258483E-2</v>
      </c>
      <c r="Y68" s="178">
        <v>0.09</v>
      </c>
      <c r="Z68" s="178">
        <v>3.8046025425286116E-2</v>
      </c>
      <c r="AA68" s="155">
        <v>0</v>
      </c>
      <c r="AB68" s="158"/>
      <c r="AC68" s="157">
        <v>2</v>
      </c>
      <c r="AD68" s="157">
        <v>0</v>
      </c>
      <c r="AE68" s="155">
        <v>0</v>
      </c>
      <c r="AF68" s="157">
        <v>0</v>
      </c>
      <c r="AG68" s="155">
        <v>0</v>
      </c>
      <c r="AH68" s="159"/>
    </row>
    <row r="69" spans="1:34" ht="15" x14ac:dyDescent="0.25">
      <c r="A69" s="104">
        <v>414</v>
      </c>
      <c r="B69" s="102">
        <v>414603281</v>
      </c>
      <c r="C69" s="103" t="s">
        <v>492</v>
      </c>
      <c r="D69" s="104">
        <v>603</v>
      </c>
      <c r="E69" s="103" t="s">
        <v>615</v>
      </c>
      <c r="F69" s="104">
        <v>281</v>
      </c>
      <c r="G69" s="103" t="s">
        <v>313</v>
      </c>
      <c r="H69" s="179">
        <v>0.05</v>
      </c>
      <c r="I69" s="152"/>
      <c r="J69" s="153">
        <v>13882.813143669249</v>
      </c>
      <c r="K69" s="153">
        <v>0</v>
      </c>
      <c r="L69" s="153">
        <v>0</v>
      </c>
      <c r="M69" s="153">
        <v>937.65</v>
      </c>
      <c r="N69" s="153">
        <v>14820.463143669249</v>
      </c>
      <c r="O69" s="152"/>
      <c r="P69" s="157">
        <v>0.05</v>
      </c>
      <c r="Q69" s="157">
        <v>0</v>
      </c>
      <c r="R69" s="155">
        <v>692</v>
      </c>
      <c r="S69" s="155">
        <v>0</v>
      </c>
      <c r="T69" s="155">
        <v>0</v>
      </c>
      <c r="U69" s="155">
        <v>47</v>
      </c>
      <c r="V69" s="112">
        <v>739</v>
      </c>
      <c r="W69" s="156"/>
      <c r="X69" s="157">
        <v>1.8799571863764141E-4</v>
      </c>
      <c r="Y69" s="178">
        <v>0.09</v>
      </c>
      <c r="Z69" s="178">
        <v>0.13196842428298433</v>
      </c>
      <c r="AA69" s="155">
        <v>0</v>
      </c>
      <c r="AB69" s="158"/>
      <c r="AC69" s="157">
        <v>0</v>
      </c>
      <c r="AD69" s="157">
        <v>0</v>
      </c>
      <c r="AE69" s="155">
        <v>0</v>
      </c>
      <c r="AF69" s="157">
        <v>0</v>
      </c>
      <c r="AG69" s="155">
        <v>0</v>
      </c>
      <c r="AH69" s="159"/>
    </row>
    <row r="70" spans="1:34" ht="15" x14ac:dyDescent="0.25">
      <c r="A70" s="104">
        <v>414</v>
      </c>
      <c r="B70" s="102">
        <v>414603603</v>
      </c>
      <c r="C70" s="103" t="s">
        <v>492</v>
      </c>
      <c r="D70" s="104">
        <v>603</v>
      </c>
      <c r="E70" s="103" t="s">
        <v>615</v>
      </c>
      <c r="F70" s="104">
        <v>603</v>
      </c>
      <c r="G70" s="103" t="s">
        <v>615</v>
      </c>
      <c r="H70" s="179">
        <v>79.13</v>
      </c>
      <c r="I70" s="152"/>
      <c r="J70" s="153">
        <v>11544</v>
      </c>
      <c r="K70" s="153">
        <v>1800</v>
      </c>
      <c r="L70" s="153">
        <v>0</v>
      </c>
      <c r="M70" s="153">
        <v>937.65</v>
      </c>
      <c r="N70" s="153">
        <v>14281.65</v>
      </c>
      <c r="O70" s="152"/>
      <c r="P70" s="157">
        <v>79.13</v>
      </c>
      <c r="Q70" s="157">
        <v>0</v>
      </c>
      <c r="R70" s="155">
        <v>1051953</v>
      </c>
      <c r="S70" s="155">
        <v>0</v>
      </c>
      <c r="T70" s="155">
        <v>0</v>
      </c>
      <c r="U70" s="155">
        <v>73907</v>
      </c>
      <c r="V70" s="112">
        <v>1125860</v>
      </c>
      <c r="W70" s="156"/>
      <c r="X70" s="157">
        <v>0.29752202431593117</v>
      </c>
      <c r="Y70" s="178">
        <v>0.09</v>
      </c>
      <c r="Z70" s="178">
        <v>5.7692516359028258E-2</v>
      </c>
      <c r="AA70" s="155">
        <v>0</v>
      </c>
      <c r="AB70" s="158"/>
      <c r="AC70" s="157">
        <v>0</v>
      </c>
      <c r="AD70" s="157">
        <v>0</v>
      </c>
      <c r="AE70" s="155">
        <v>0</v>
      </c>
      <c r="AF70" s="157">
        <v>1.9725553695419493</v>
      </c>
      <c r="AG70" s="155">
        <v>28171</v>
      </c>
      <c r="AH70" s="159"/>
    </row>
    <row r="71" spans="1:34" ht="15" x14ac:dyDescent="0.25">
      <c r="A71" s="104">
        <v>414</v>
      </c>
      <c r="B71" s="102">
        <v>414603635</v>
      </c>
      <c r="C71" s="103" t="s">
        <v>492</v>
      </c>
      <c r="D71" s="104">
        <v>603</v>
      </c>
      <c r="E71" s="103" t="s">
        <v>615</v>
      </c>
      <c r="F71" s="104">
        <v>635</v>
      </c>
      <c r="G71" s="103" t="s">
        <v>397</v>
      </c>
      <c r="H71" s="179">
        <v>21.08</v>
      </c>
      <c r="I71" s="152"/>
      <c r="J71" s="153">
        <v>10572</v>
      </c>
      <c r="K71" s="153">
        <v>4420</v>
      </c>
      <c r="L71" s="153">
        <v>0</v>
      </c>
      <c r="M71" s="153">
        <v>937.65</v>
      </c>
      <c r="N71" s="153">
        <v>15929.65</v>
      </c>
      <c r="O71" s="152"/>
      <c r="P71" s="157">
        <v>21.08</v>
      </c>
      <c r="Q71" s="157">
        <v>0</v>
      </c>
      <c r="R71" s="155">
        <v>314851</v>
      </c>
      <c r="S71" s="155">
        <v>0</v>
      </c>
      <c r="T71" s="155">
        <v>0</v>
      </c>
      <c r="U71" s="155">
        <v>19689</v>
      </c>
      <c r="V71" s="112">
        <v>334540</v>
      </c>
      <c r="W71" s="156"/>
      <c r="X71" s="157">
        <v>7.9258994977629602E-2</v>
      </c>
      <c r="Y71" s="178">
        <v>0.09</v>
      </c>
      <c r="Z71" s="178">
        <v>1.2770607628272156E-2</v>
      </c>
      <c r="AA71" s="155">
        <v>0</v>
      </c>
      <c r="AB71" s="158"/>
      <c r="AC71" s="157">
        <v>0</v>
      </c>
      <c r="AD71" s="157">
        <v>0</v>
      </c>
      <c r="AE71" s="155">
        <v>0</v>
      </c>
      <c r="AF71" s="157">
        <v>0</v>
      </c>
      <c r="AG71" s="155">
        <v>0</v>
      </c>
      <c r="AH71" s="159"/>
    </row>
    <row r="72" spans="1:34" ht="15" x14ac:dyDescent="0.25">
      <c r="A72" s="104">
        <v>414</v>
      </c>
      <c r="B72" s="102">
        <v>414603680</v>
      </c>
      <c r="C72" s="103" t="s">
        <v>492</v>
      </c>
      <c r="D72" s="104">
        <v>603</v>
      </c>
      <c r="E72" s="103" t="s">
        <v>615</v>
      </c>
      <c r="F72" s="104">
        <v>680</v>
      </c>
      <c r="G72" s="103" t="s">
        <v>411</v>
      </c>
      <c r="H72" s="179">
        <v>0.08</v>
      </c>
      <c r="I72" s="152"/>
      <c r="J72" s="153">
        <v>10611.143691650279</v>
      </c>
      <c r="K72" s="153">
        <v>3552</v>
      </c>
      <c r="L72" s="153">
        <v>0</v>
      </c>
      <c r="M72" s="153">
        <v>937.65</v>
      </c>
      <c r="N72" s="153">
        <v>15100.793691650279</v>
      </c>
      <c r="O72" s="152"/>
      <c r="P72" s="157">
        <v>0.08</v>
      </c>
      <c r="Q72" s="157">
        <v>0</v>
      </c>
      <c r="R72" s="155">
        <v>1129</v>
      </c>
      <c r="S72" s="155">
        <v>0</v>
      </c>
      <c r="T72" s="155">
        <v>0</v>
      </c>
      <c r="U72" s="155">
        <v>75</v>
      </c>
      <c r="V72" s="112">
        <v>1204</v>
      </c>
      <c r="W72" s="156"/>
      <c r="X72" s="157">
        <v>3.007931498202262E-4</v>
      </c>
      <c r="Y72" s="178">
        <v>0.09</v>
      </c>
      <c r="Z72" s="178">
        <v>2.3760987026861893E-3</v>
      </c>
      <c r="AA72" s="155">
        <v>0</v>
      </c>
      <c r="AB72" s="158"/>
      <c r="AC72" s="157">
        <v>0</v>
      </c>
      <c r="AD72" s="157">
        <v>0</v>
      </c>
      <c r="AE72" s="155">
        <v>0</v>
      </c>
      <c r="AF72" s="157">
        <v>0</v>
      </c>
      <c r="AG72" s="155">
        <v>0</v>
      </c>
      <c r="AH72" s="159"/>
    </row>
    <row r="73" spans="1:34" ht="15" x14ac:dyDescent="0.25">
      <c r="A73" s="104">
        <v>414</v>
      </c>
      <c r="B73" s="102">
        <v>414603715</v>
      </c>
      <c r="C73" s="103" t="s">
        <v>492</v>
      </c>
      <c r="D73" s="104">
        <v>603</v>
      </c>
      <c r="E73" s="103" t="s">
        <v>615</v>
      </c>
      <c r="F73" s="104">
        <v>715</v>
      </c>
      <c r="G73" s="103" t="s">
        <v>421</v>
      </c>
      <c r="H73" s="179">
        <v>8.2799999999999994</v>
      </c>
      <c r="I73" s="152"/>
      <c r="J73" s="153">
        <v>11538</v>
      </c>
      <c r="K73" s="153">
        <v>6617</v>
      </c>
      <c r="L73" s="153">
        <v>0</v>
      </c>
      <c r="M73" s="153">
        <v>937.65</v>
      </c>
      <c r="N73" s="153">
        <v>19092.650000000001</v>
      </c>
      <c r="O73" s="152"/>
      <c r="P73" s="157">
        <v>8.2799999999999994</v>
      </c>
      <c r="Q73" s="157">
        <v>0</v>
      </c>
      <c r="R73" s="155">
        <v>149760</v>
      </c>
      <c r="S73" s="155">
        <v>0</v>
      </c>
      <c r="T73" s="155">
        <v>0</v>
      </c>
      <c r="U73" s="155">
        <v>7734</v>
      </c>
      <c r="V73" s="112">
        <v>157494</v>
      </c>
      <c r="W73" s="156"/>
      <c r="X73" s="157">
        <v>3.1132091006393418E-2</v>
      </c>
      <c r="Y73" s="178">
        <v>0.09</v>
      </c>
      <c r="Z73" s="178">
        <v>7.5734403961032247E-3</v>
      </c>
      <c r="AA73" s="155">
        <v>0</v>
      </c>
      <c r="AB73" s="158"/>
      <c r="AC73" s="157">
        <v>0</v>
      </c>
      <c r="AD73" s="157">
        <v>0</v>
      </c>
      <c r="AE73" s="155">
        <v>0</v>
      </c>
      <c r="AF73" s="157">
        <v>0</v>
      </c>
      <c r="AG73" s="155">
        <v>0</v>
      </c>
      <c r="AH73" s="159"/>
    </row>
    <row r="74" spans="1:34" ht="15" x14ac:dyDescent="0.25">
      <c r="A74" s="104">
        <v>416</v>
      </c>
      <c r="B74" s="102">
        <v>416035001</v>
      </c>
      <c r="C74" s="103" t="s">
        <v>493</v>
      </c>
      <c r="D74" s="104">
        <v>35</v>
      </c>
      <c r="E74" s="103" t="s">
        <v>67</v>
      </c>
      <c r="F74" s="104">
        <v>1</v>
      </c>
      <c r="G74" s="103" t="s">
        <v>33</v>
      </c>
      <c r="H74" s="179">
        <v>1</v>
      </c>
      <c r="I74" s="152"/>
      <c r="J74" s="153">
        <v>11110.9152540226</v>
      </c>
      <c r="K74" s="153">
        <v>1989</v>
      </c>
      <c r="L74" s="153">
        <v>0</v>
      </c>
      <c r="M74" s="153">
        <v>937.65</v>
      </c>
      <c r="N74" s="153">
        <v>14037.5652540226</v>
      </c>
      <c r="O74" s="152"/>
      <c r="P74" s="157">
        <v>1</v>
      </c>
      <c r="Q74" s="157">
        <v>0</v>
      </c>
      <c r="R74" s="155">
        <v>13100</v>
      </c>
      <c r="S74" s="155">
        <v>0</v>
      </c>
      <c r="T74" s="155">
        <v>0</v>
      </c>
      <c r="U74" s="155">
        <v>938</v>
      </c>
      <c r="V74" s="112">
        <v>14038</v>
      </c>
      <c r="W74" s="156"/>
      <c r="X74" s="157">
        <v>0</v>
      </c>
      <c r="Y74" s="178">
        <v>0.09</v>
      </c>
      <c r="Z74" s="178">
        <v>1.2620498997079834E-2</v>
      </c>
      <c r="AA74" s="155">
        <v>0</v>
      </c>
      <c r="AB74" s="158"/>
      <c r="AC74" s="157">
        <v>0</v>
      </c>
      <c r="AD74" s="157">
        <v>0</v>
      </c>
      <c r="AE74" s="155">
        <v>0</v>
      </c>
      <c r="AF74" s="157">
        <v>0</v>
      </c>
      <c r="AG74" s="155">
        <v>0</v>
      </c>
      <c r="AH74" s="159"/>
    </row>
    <row r="75" spans="1:34" ht="15" x14ac:dyDescent="0.25">
      <c r="A75" s="104">
        <v>416</v>
      </c>
      <c r="B75" s="102">
        <v>416035035</v>
      </c>
      <c r="C75" s="103" t="s">
        <v>493</v>
      </c>
      <c r="D75" s="104">
        <v>35</v>
      </c>
      <c r="E75" s="103" t="s">
        <v>67</v>
      </c>
      <c r="F75" s="104">
        <v>35</v>
      </c>
      <c r="G75" s="103" t="s">
        <v>67</v>
      </c>
      <c r="H75" s="179">
        <v>551.78</v>
      </c>
      <c r="I75" s="152"/>
      <c r="J75" s="153">
        <v>13597</v>
      </c>
      <c r="K75" s="153">
        <v>4636</v>
      </c>
      <c r="L75" s="153">
        <v>74.23792091050781</v>
      </c>
      <c r="M75" s="153">
        <v>937.65</v>
      </c>
      <c r="N75" s="153">
        <v>19782.650000000001</v>
      </c>
      <c r="O75" s="152"/>
      <c r="P75" s="157">
        <v>551.78</v>
      </c>
      <c r="Q75" s="157">
        <v>66.929999999999993</v>
      </c>
      <c r="R75" s="155">
        <v>10060605</v>
      </c>
      <c r="S75" s="155">
        <v>0</v>
      </c>
      <c r="T75" s="155">
        <v>40963</v>
      </c>
      <c r="U75" s="155">
        <v>517556</v>
      </c>
      <c r="V75" s="112">
        <v>10619124</v>
      </c>
      <c r="W75" s="156"/>
      <c r="X75" s="157">
        <v>0</v>
      </c>
      <c r="Y75" s="178">
        <v>0.09</v>
      </c>
      <c r="Z75" s="178">
        <v>0.15535199624359353</v>
      </c>
      <c r="AA75" s="155">
        <v>74.23792091050781</v>
      </c>
      <c r="AB75" s="158"/>
      <c r="AC75" s="157">
        <v>0</v>
      </c>
      <c r="AD75" s="157">
        <v>0</v>
      </c>
      <c r="AE75" s="155">
        <v>0</v>
      </c>
      <c r="AF75" s="157">
        <v>6</v>
      </c>
      <c r="AG75" s="155">
        <v>115638</v>
      </c>
      <c r="AH75" s="159"/>
    </row>
    <row r="76" spans="1:34" ht="15" x14ac:dyDescent="0.25">
      <c r="A76" s="104">
        <v>416</v>
      </c>
      <c r="B76" s="102">
        <v>416035044</v>
      </c>
      <c r="C76" s="103" t="s">
        <v>493</v>
      </c>
      <c r="D76" s="104">
        <v>35</v>
      </c>
      <c r="E76" s="103" t="s">
        <v>67</v>
      </c>
      <c r="F76" s="104">
        <v>44</v>
      </c>
      <c r="G76" s="103" t="s">
        <v>76</v>
      </c>
      <c r="H76" s="179">
        <v>6.15</v>
      </c>
      <c r="I76" s="152"/>
      <c r="J76" s="153">
        <v>12780</v>
      </c>
      <c r="K76" s="153">
        <v>0</v>
      </c>
      <c r="L76" s="153">
        <v>0</v>
      </c>
      <c r="M76" s="153">
        <v>937.65</v>
      </c>
      <c r="N76" s="153">
        <v>13717.65</v>
      </c>
      <c r="O76" s="152"/>
      <c r="P76" s="157">
        <v>6.15</v>
      </c>
      <c r="Q76" s="157">
        <v>0</v>
      </c>
      <c r="R76" s="155">
        <v>78597</v>
      </c>
      <c r="S76" s="155">
        <v>0</v>
      </c>
      <c r="T76" s="155">
        <v>0</v>
      </c>
      <c r="U76" s="155">
        <v>5769</v>
      </c>
      <c r="V76" s="112">
        <v>84366</v>
      </c>
      <c r="W76" s="156"/>
      <c r="X76" s="157">
        <v>0</v>
      </c>
      <c r="Y76" s="178">
        <v>0.09</v>
      </c>
      <c r="Z76" s="178">
        <v>6.5788845188208198E-2</v>
      </c>
      <c r="AA76" s="155">
        <v>0</v>
      </c>
      <c r="AB76" s="158"/>
      <c r="AC76" s="157">
        <v>0</v>
      </c>
      <c r="AD76" s="157">
        <v>0</v>
      </c>
      <c r="AE76" s="155">
        <v>0</v>
      </c>
      <c r="AF76" s="157">
        <v>0</v>
      </c>
      <c r="AG76" s="155">
        <v>0</v>
      </c>
      <c r="AH76" s="159"/>
    </row>
    <row r="77" spans="1:34" ht="15" x14ac:dyDescent="0.25">
      <c r="A77" s="104">
        <v>416</v>
      </c>
      <c r="B77" s="102">
        <v>416035048</v>
      </c>
      <c r="C77" s="103" t="s">
        <v>493</v>
      </c>
      <c r="D77" s="104">
        <v>35</v>
      </c>
      <c r="E77" s="103" t="s">
        <v>67</v>
      </c>
      <c r="F77" s="104">
        <v>48</v>
      </c>
      <c r="G77" s="103" t="s">
        <v>80</v>
      </c>
      <c r="H77" s="179">
        <v>0.49</v>
      </c>
      <c r="I77" s="152"/>
      <c r="J77" s="153">
        <v>11098.353773469309</v>
      </c>
      <c r="K77" s="153">
        <v>8919</v>
      </c>
      <c r="L77" s="153">
        <v>0</v>
      </c>
      <c r="M77" s="153">
        <v>937.65</v>
      </c>
      <c r="N77" s="153">
        <v>20955.003773469311</v>
      </c>
      <c r="O77" s="152"/>
      <c r="P77" s="157">
        <v>0.49</v>
      </c>
      <c r="Q77" s="157">
        <v>0</v>
      </c>
      <c r="R77" s="155">
        <v>9809</v>
      </c>
      <c r="S77" s="155">
        <v>0</v>
      </c>
      <c r="T77" s="155">
        <v>0</v>
      </c>
      <c r="U77" s="155">
        <v>459</v>
      </c>
      <c r="V77" s="112">
        <v>10268</v>
      </c>
      <c r="W77" s="156"/>
      <c r="X77" s="157">
        <v>0</v>
      </c>
      <c r="Y77" s="178">
        <v>0.09</v>
      </c>
      <c r="Z77" s="178">
        <v>1.88496864605146E-3</v>
      </c>
      <c r="AA77" s="155">
        <v>0</v>
      </c>
      <c r="AB77" s="158"/>
      <c r="AC77" s="157">
        <v>0</v>
      </c>
      <c r="AD77" s="157">
        <v>0</v>
      </c>
      <c r="AE77" s="155">
        <v>0</v>
      </c>
      <c r="AF77" s="157">
        <v>0</v>
      </c>
      <c r="AG77" s="155">
        <v>0</v>
      </c>
      <c r="AH77" s="159"/>
    </row>
    <row r="78" spans="1:34" ht="15" x14ac:dyDescent="0.25">
      <c r="A78" s="104">
        <v>416</v>
      </c>
      <c r="B78" s="102">
        <v>416035049</v>
      </c>
      <c r="C78" s="103" t="s">
        <v>493</v>
      </c>
      <c r="D78" s="104">
        <v>35</v>
      </c>
      <c r="E78" s="103" t="s">
        <v>67</v>
      </c>
      <c r="F78" s="104">
        <v>49</v>
      </c>
      <c r="G78" s="103" t="s">
        <v>81</v>
      </c>
      <c r="H78" s="179">
        <v>1</v>
      </c>
      <c r="I78" s="152"/>
      <c r="J78" s="153">
        <v>12835.73758161946</v>
      </c>
      <c r="K78" s="153">
        <v>15278</v>
      </c>
      <c r="L78" s="153">
        <v>0</v>
      </c>
      <c r="M78" s="153">
        <v>937.65</v>
      </c>
      <c r="N78" s="153">
        <v>29051.387581619463</v>
      </c>
      <c r="O78" s="152"/>
      <c r="P78" s="157">
        <v>1</v>
      </c>
      <c r="Q78" s="157">
        <v>0</v>
      </c>
      <c r="R78" s="155">
        <v>28114</v>
      </c>
      <c r="S78" s="155">
        <v>0</v>
      </c>
      <c r="T78" s="155">
        <v>0</v>
      </c>
      <c r="U78" s="155">
        <v>938</v>
      </c>
      <c r="V78" s="112">
        <v>29052</v>
      </c>
      <c r="W78" s="156"/>
      <c r="X78" s="157">
        <v>0</v>
      </c>
      <c r="Y78" s="178">
        <v>0.09</v>
      </c>
      <c r="Z78" s="178">
        <v>7.1351009916066549E-2</v>
      </c>
      <c r="AA78" s="155">
        <v>0</v>
      </c>
      <c r="AB78" s="158"/>
      <c r="AC78" s="157">
        <v>0</v>
      </c>
      <c r="AD78" s="157">
        <v>0</v>
      </c>
      <c r="AE78" s="155">
        <v>0</v>
      </c>
      <c r="AF78" s="157">
        <v>0</v>
      </c>
      <c r="AG78" s="155">
        <v>0</v>
      </c>
      <c r="AH78" s="159"/>
    </row>
    <row r="79" spans="1:34" ht="15" x14ac:dyDescent="0.25">
      <c r="A79" s="104">
        <v>416</v>
      </c>
      <c r="B79" s="102">
        <v>416035073</v>
      </c>
      <c r="C79" s="103" t="s">
        <v>493</v>
      </c>
      <c r="D79" s="104">
        <v>35</v>
      </c>
      <c r="E79" s="103" t="s">
        <v>67</v>
      </c>
      <c r="F79" s="104">
        <v>73</v>
      </c>
      <c r="G79" s="103" t="s">
        <v>105</v>
      </c>
      <c r="H79" s="179">
        <v>3</v>
      </c>
      <c r="I79" s="152"/>
      <c r="J79" s="153">
        <v>16825</v>
      </c>
      <c r="K79" s="153">
        <v>10992</v>
      </c>
      <c r="L79" s="153">
        <v>0</v>
      </c>
      <c r="M79" s="153">
        <v>937.65</v>
      </c>
      <c r="N79" s="153">
        <v>28754.65</v>
      </c>
      <c r="O79" s="152"/>
      <c r="P79" s="157">
        <v>3</v>
      </c>
      <c r="Q79" s="157">
        <v>0</v>
      </c>
      <c r="R79" s="155">
        <v>83451</v>
      </c>
      <c r="S79" s="155">
        <v>0</v>
      </c>
      <c r="T79" s="155">
        <v>0</v>
      </c>
      <c r="U79" s="155">
        <v>2814</v>
      </c>
      <c r="V79" s="112">
        <v>86265</v>
      </c>
      <c r="W79" s="156"/>
      <c r="X79" s="157">
        <v>0</v>
      </c>
      <c r="Y79" s="178">
        <v>0.09</v>
      </c>
      <c r="Z79" s="178">
        <v>1.0550373071579357E-2</v>
      </c>
      <c r="AA79" s="155">
        <v>0</v>
      </c>
      <c r="AB79" s="158"/>
      <c r="AC79" s="157">
        <v>0</v>
      </c>
      <c r="AD79" s="157">
        <v>0</v>
      </c>
      <c r="AE79" s="155">
        <v>0</v>
      </c>
      <c r="AF79" s="157">
        <v>0</v>
      </c>
      <c r="AG79" s="155">
        <v>0</v>
      </c>
      <c r="AH79" s="159"/>
    </row>
    <row r="80" spans="1:34" ht="15" x14ac:dyDescent="0.25">
      <c r="A80" s="104">
        <v>416</v>
      </c>
      <c r="B80" s="102">
        <v>416035220</v>
      </c>
      <c r="C80" s="103" t="s">
        <v>493</v>
      </c>
      <c r="D80" s="104">
        <v>35</v>
      </c>
      <c r="E80" s="103" t="s">
        <v>67</v>
      </c>
      <c r="F80" s="104">
        <v>220</v>
      </c>
      <c r="G80" s="103" t="s">
        <v>252</v>
      </c>
      <c r="H80" s="179">
        <v>1</v>
      </c>
      <c r="I80" s="152"/>
      <c r="J80" s="153">
        <v>11691.573738218611</v>
      </c>
      <c r="K80" s="153">
        <v>5012</v>
      </c>
      <c r="L80" s="153">
        <v>0</v>
      </c>
      <c r="M80" s="153">
        <v>937.65</v>
      </c>
      <c r="N80" s="153">
        <v>17641.223738218614</v>
      </c>
      <c r="O80" s="152"/>
      <c r="P80" s="157">
        <v>1</v>
      </c>
      <c r="Q80" s="157">
        <v>0</v>
      </c>
      <c r="R80" s="155">
        <v>16704</v>
      </c>
      <c r="S80" s="155">
        <v>0</v>
      </c>
      <c r="T80" s="155">
        <v>0</v>
      </c>
      <c r="U80" s="155">
        <v>938</v>
      </c>
      <c r="V80" s="112">
        <v>17642</v>
      </c>
      <c r="W80" s="156"/>
      <c r="X80" s="157">
        <v>0</v>
      </c>
      <c r="Y80" s="178">
        <v>0.09</v>
      </c>
      <c r="Z80" s="178">
        <v>1.5441237271386972E-2</v>
      </c>
      <c r="AA80" s="155">
        <v>0</v>
      </c>
      <c r="AB80" s="158"/>
      <c r="AC80" s="157">
        <v>0</v>
      </c>
      <c r="AD80" s="157">
        <v>0</v>
      </c>
      <c r="AE80" s="155">
        <v>0</v>
      </c>
      <c r="AF80" s="157">
        <v>0</v>
      </c>
      <c r="AG80" s="155">
        <v>0</v>
      </c>
      <c r="AH80" s="159"/>
    </row>
    <row r="81" spans="1:34" ht="15" x14ac:dyDescent="0.25">
      <c r="A81" s="104">
        <v>416</v>
      </c>
      <c r="B81" s="102">
        <v>416035244</v>
      </c>
      <c r="C81" s="103" t="s">
        <v>493</v>
      </c>
      <c r="D81" s="104">
        <v>35</v>
      </c>
      <c r="E81" s="103" t="s">
        <v>67</v>
      </c>
      <c r="F81" s="104">
        <v>244</v>
      </c>
      <c r="G81" s="103" t="s">
        <v>276</v>
      </c>
      <c r="H81" s="179">
        <v>6.8100000000000005</v>
      </c>
      <c r="I81" s="152"/>
      <c r="J81" s="153">
        <v>13892</v>
      </c>
      <c r="K81" s="153">
        <v>5009</v>
      </c>
      <c r="L81" s="153">
        <v>0</v>
      </c>
      <c r="M81" s="153">
        <v>937.65</v>
      </c>
      <c r="N81" s="153">
        <v>19838.650000000001</v>
      </c>
      <c r="O81" s="152"/>
      <c r="P81" s="157">
        <v>6.8100000000000005</v>
      </c>
      <c r="Q81" s="157">
        <v>0</v>
      </c>
      <c r="R81" s="155">
        <v>128716</v>
      </c>
      <c r="S81" s="155">
        <v>0</v>
      </c>
      <c r="T81" s="155">
        <v>0</v>
      </c>
      <c r="U81" s="155">
        <v>6387</v>
      </c>
      <c r="V81" s="112">
        <v>135103</v>
      </c>
      <c r="W81" s="156"/>
      <c r="X81" s="157">
        <v>0</v>
      </c>
      <c r="Y81" s="178">
        <v>0.09</v>
      </c>
      <c r="Z81" s="178">
        <v>0.119598061583465</v>
      </c>
      <c r="AA81" s="155">
        <v>0</v>
      </c>
      <c r="AB81" s="158"/>
      <c r="AC81" s="157">
        <v>0</v>
      </c>
      <c r="AD81" s="157">
        <v>0</v>
      </c>
      <c r="AE81" s="155">
        <v>0</v>
      </c>
      <c r="AF81" s="157">
        <v>0</v>
      </c>
      <c r="AG81" s="155">
        <v>0</v>
      </c>
      <c r="AH81" s="159"/>
    </row>
    <row r="82" spans="1:34" ht="15" x14ac:dyDescent="0.25">
      <c r="A82" s="104">
        <v>416</v>
      </c>
      <c r="B82" s="102">
        <v>416035285</v>
      </c>
      <c r="C82" s="103" t="s">
        <v>493</v>
      </c>
      <c r="D82" s="104">
        <v>35</v>
      </c>
      <c r="E82" s="103" t="s">
        <v>67</v>
      </c>
      <c r="F82" s="104">
        <v>285</v>
      </c>
      <c r="G82" s="103" t="s">
        <v>317</v>
      </c>
      <c r="H82" s="179">
        <v>3</v>
      </c>
      <c r="I82" s="152"/>
      <c r="J82" s="153">
        <v>11260</v>
      </c>
      <c r="K82" s="153">
        <v>3191</v>
      </c>
      <c r="L82" s="153">
        <v>0</v>
      </c>
      <c r="M82" s="153">
        <v>937.65</v>
      </c>
      <c r="N82" s="153">
        <v>15388.65</v>
      </c>
      <c r="O82" s="152"/>
      <c r="P82" s="157">
        <v>3</v>
      </c>
      <c r="Q82" s="157">
        <v>0</v>
      </c>
      <c r="R82" s="155">
        <v>43353</v>
      </c>
      <c r="S82" s="155">
        <v>0</v>
      </c>
      <c r="T82" s="155">
        <v>0</v>
      </c>
      <c r="U82" s="155">
        <v>2814</v>
      </c>
      <c r="V82" s="112">
        <v>46167</v>
      </c>
      <c r="W82" s="156"/>
      <c r="X82" s="157">
        <v>0</v>
      </c>
      <c r="Y82" s="178">
        <v>0.09</v>
      </c>
      <c r="Z82" s="178">
        <v>3.7068416528484464E-2</v>
      </c>
      <c r="AA82" s="155">
        <v>0</v>
      </c>
      <c r="AB82" s="158"/>
      <c r="AC82" s="157">
        <v>0</v>
      </c>
      <c r="AD82" s="157">
        <v>0</v>
      </c>
      <c r="AE82" s="155">
        <v>0</v>
      </c>
      <c r="AF82" s="157">
        <v>0</v>
      </c>
      <c r="AG82" s="155">
        <v>0</v>
      </c>
      <c r="AH82" s="159"/>
    </row>
    <row r="83" spans="1:34" ht="15" x14ac:dyDescent="0.25">
      <c r="A83" s="104">
        <v>416</v>
      </c>
      <c r="B83" s="102">
        <v>416035305</v>
      </c>
      <c r="C83" s="103" t="s">
        <v>493</v>
      </c>
      <c r="D83" s="104">
        <v>35</v>
      </c>
      <c r="E83" s="103" t="s">
        <v>67</v>
      </c>
      <c r="F83" s="104">
        <v>305</v>
      </c>
      <c r="G83" s="103" t="s">
        <v>337</v>
      </c>
      <c r="H83" s="179">
        <v>0.51</v>
      </c>
      <c r="I83" s="152"/>
      <c r="J83" s="153">
        <v>16181</v>
      </c>
      <c r="K83" s="153">
        <v>5973</v>
      </c>
      <c r="L83" s="153">
        <v>0</v>
      </c>
      <c r="M83" s="153">
        <v>937.65</v>
      </c>
      <c r="N83" s="153">
        <v>23091.65</v>
      </c>
      <c r="O83" s="152"/>
      <c r="P83" s="157">
        <v>0.51</v>
      </c>
      <c r="Q83" s="157">
        <v>0</v>
      </c>
      <c r="R83" s="155">
        <v>11299</v>
      </c>
      <c r="S83" s="155">
        <v>0</v>
      </c>
      <c r="T83" s="155">
        <v>0</v>
      </c>
      <c r="U83" s="155">
        <v>478</v>
      </c>
      <c r="V83" s="112">
        <v>11777</v>
      </c>
      <c r="W83" s="156"/>
      <c r="X83" s="157">
        <v>0</v>
      </c>
      <c r="Y83" s="178">
        <v>0.09</v>
      </c>
      <c r="Z83" s="178">
        <v>1.6988767454964474E-2</v>
      </c>
      <c r="AA83" s="155">
        <v>0</v>
      </c>
      <c r="AB83" s="158"/>
      <c r="AC83" s="157">
        <v>0</v>
      </c>
      <c r="AD83" s="157">
        <v>0</v>
      </c>
      <c r="AE83" s="155">
        <v>0</v>
      </c>
      <c r="AF83" s="157">
        <v>0</v>
      </c>
      <c r="AG83" s="155">
        <v>0</v>
      </c>
      <c r="AH83" s="159"/>
    </row>
    <row r="84" spans="1:34" ht="15" x14ac:dyDescent="0.25">
      <c r="A84" s="104">
        <v>416</v>
      </c>
      <c r="B84" s="102">
        <v>416035307</v>
      </c>
      <c r="C84" s="103" t="s">
        <v>493</v>
      </c>
      <c r="D84" s="104">
        <v>35</v>
      </c>
      <c r="E84" s="103" t="s">
        <v>67</v>
      </c>
      <c r="F84" s="104">
        <v>307</v>
      </c>
      <c r="G84" s="103" t="s">
        <v>339</v>
      </c>
      <c r="H84" s="179">
        <v>1</v>
      </c>
      <c r="I84" s="152"/>
      <c r="J84" s="153">
        <v>11260</v>
      </c>
      <c r="K84" s="153">
        <v>4734</v>
      </c>
      <c r="L84" s="153">
        <v>0</v>
      </c>
      <c r="M84" s="153">
        <v>937.65</v>
      </c>
      <c r="N84" s="153">
        <v>16931.650000000001</v>
      </c>
      <c r="O84" s="152"/>
      <c r="P84" s="157">
        <v>1</v>
      </c>
      <c r="Q84" s="157">
        <v>0</v>
      </c>
      <c r="R84" s="155">
        <v>15994</v>
      </c>
      <c r="S84" s="155">
        <v>0</v>
      </c>
      <c r="T84" s="155">
        <v>0</v>
      </c>
      <c r="U84" s="155">
        <v>938</v>
      </c>
      <c r="V84" s="112">
        <v>16932</v>
      </c>
      <c r="W84" s="156"/>
      <c r="X84" s="157">
        <v>0</v>
      </c>
      <c r="Y84" s="178">
        <v>0.09</v>
      </c>
      <c r="Z84" s="178">
        <v>1.1612312634068969E-2</v>
      </c>
      <c r="AA84" s="155">
        <v>0</v>
      </c>
      <c r="AB84" s="158"/>
      <c r="AC84" s="157">
        <v>0</v>
      </c>
      <c r="AD84" s="157">
        <v>0</v>
      </c>
      <c r="AE84" s="155">
        <v>0</v>
      </c>
      <c r="AF84" s="157">
        <v>0</v>
      </c>
      <c r="AG84" s="155">
        <v>0</v>
      </c>
      <c r="AH84" s="159"/>
    </row>
    <row r="85" spans="1:34" ht="15" x14ac:dyDescent="0.25">
      <c r="A85" s="104">
        <v>417</v>
      </c>
      <c r="B85" s="102">
        <v>417035035</v>
      </c>
      <c r="C85" s="103" t="s">
        <v>494</v>
      </c>
      <c r="D85" s="104">
        <v>35</v>
      </c>
      <c r="E85" s="103" t="s">
        <v>67</v>
      </c>
      <c r="F85" s="104">
        <v>35</v>
      </c>
      <c r="G85" s="103" t="s">
        <v>67</v>
      </c>
      <c r="H85" s="179">
        <v>315.88</v>
      </c>
      <c r="I85" s="152"/>
      <c r="J85" s="153">
        <v>13531</v>
      </c>
      <c r="K85" s="153">
        <v>4613</v>
      </c>
      <c r="L85" s="153">
        <v>0</v>
      </c>
      <c r="M85" s="153">
        <v>937.65</v>
      </c>
      <c r="N85" s="153">
        <v>19081.650000000001</v>
      </c>
      <c r="O85" s="152"/>
      <c r="P85" s="157">
        <v>315.88</v>
      </c>
      <c r="Q85" s="157">
        <v>0</v>
      </c>
      <c r="R85" s="155">
        <v>5722806</v>
      </c>
      <c r="S85" s="155">
        <v>0</v>
      </c>
      <c r="T85" s="155">
        <v>0</v>
      </c>
      <c r="U85" s="155">
        <v>295668</v>
      </c>
      <c r="V85" s="112">
        <v>6018474</v>
      </c>
      <c r="W85" s="156"/>
      <c r="X85" s="157">
        <v>0.46135860979463722</v>
      </c>
      <c r="Y85" s="178">
        <v>0.09</v>
      </c>
      <c r="Z85" s="178">
        <v>0.15535199624359353</v>
      </c>
      <c r="AA85" s="155">
        <v>0</v>
      </c>
      <c r="AB85" s="158"/>
      <c r="AC85" s="157">
        <v>0</v>
      </c>
      <c r="AD85" s="157">
        <v>0</v>
      </c>
      <c r="AE85" s="155">
        <v>0</v>
      </c>
      <c r="AF85" s="157">
        <v>0</v>
      </c>
      <c r="AG85" s="155">
        <v>0</v>
      </c>
      <c r="AH85" s="159"/>
    </row>
    <row r="86" spans="1:34" ht="15" x14ac:dyDescent="0.25">
      <c r="A86" s="104">
        <v>417</v>
      </c>
      <c r="B86" s="102">
        <v>417035044</v>
      </c>
      <c r="C86" s="103" t="s">
        <v>494</v>
      </c>
      <c r="D86" s="104">
        <v>35</v>
      </c>
      <c r="E86" s="103" t="s">
        <v>67</v>
      </c>
      <c r="F86" s="104">
        <v>44</v>
      </c>
      <c r="G86" s="103" t="s">
        <v>76</v>
      </c>
      <c r="H86" s="179">
        <v>2</v>
      </c>
      <c r="I86" s="152"/>
      <c r="J86" s="153">
        <v>13120.546869664635</v>
      </c>
      <c r="K86" s="153">
        <v>0</v>
      </c>
      <c r="L86" s="153">
        <v>0</v>
      </c>
      <c r="M86" s="153">
        <v>937.65</v>
      </c>
      <c r="N86" s="153">
        <v>14058.196869664635</v>
      </c>
      <c r="O86" s="152"/>
      <c r="P86" s="157">
        <v>2</v>
      </c>
      <c r="Q86" s="157">
        <v>0</v>
      </c>
      <c r="R86" s="155">
        <v>26202</v>
      </c>
      <c r="S86" s="155">
        <v>0</v>
      </c>
      <c r="T86" s="155">
        <v>0</v>
      </c>
      <c r="U86" s="155">
        <v>1872</v>
      </c>
      <c r="V86" s="112">
        <v>28074</v>
      </c>
      <c r="W86" s="156"/>
      <c r="X86" s="157">
        <v>2.921100479895133E-3</v>
      </c>
      <c r="Y86" s="178">
        <v>0.09</v>
      </c>
      <c r="Z86" s="178">
        <v>6.5788845188208198E-2</v>
      </c>
      <c r="AA86" s="155">
        <v>0</v>
      </c>
      <c r="AB86" s="158"/>
      <c r="AC86" s="157">
        <v>0</v>
      </c>
      <c r="AD86" s="157">
        <v>0</v>
      </c>
      <c r="AE86" s="155">
        <v>0</v>
      </c>
      <c r="AF86" s="157">
        <v>0</v>
      </c>
      <c r="AG86" s="155">
        <v>0</v>
      </c>
      <c r="AH86" s="159"/>
    </row>
    <row r="87" spans="1:34" ht="15" x14ac:dyDescent="0.25">
      <c r="A87" s="104">
        <v>417</v>
      </c>
      <c r="B87" s="102">
        <v>417035100</v>
      </c>
      <c r="C87" s="103" t="s">
        <v>494</v>
      </c>
      <c r="D87" s="104">
        <v>35</v>
      </c>
      <c r="E87" s="103" t="s">
        <v>67</v>
      </c>
      <c r="F87" s="104">
        <v>100</v>
      </c>
      <c r="G87" s="103" t="s">
        <v>132</v>
      </c>
      <c r="H87" s="179">
        <v>4</v>
      </c>
      <c r="I87" s="152"/>
      <c r="J87" s="153">
        <v>14633</v>
      </c>
      <c r="K87" s="153">
        <v>6026</v>
      </c>
      <c r="L87" s="153">
        <v>0</v>
      </c>
      <c r="M87" s="153">
        <v>937.65</v>
      </c>
      <c r="N87" s="153">
        <v>21596.65</v>
      </c>
      <c r="O87" s="152"/>
      <c r="P87" s="157">
        <v>4</v>
      </c>
      <c r="Q87" s="157">
        <v>0</v>
      </c>
      <c r="R87" s="155">
        <v>82516</v>
      </c>
      <c r="S87" s="155">
        <v>0</v>
      </c>
      <c r="T87" s="155">
        <v>0</v>
      </c>
      <c r="U87" s="155">
        <v>3744</v>
      </c>
      <c r="V87" s="112">
        <v>86260</v>
      </c>
      <c r="W87" s="156"/>
      <c r="X87" s="157">
        <v>5.842200959790266E-3</v>
      </c>
      <c r="Y87" s="178">
        <v>0.09</v>
      </c>
      <c r="Z87" s="178">
        <v>3.2271768824107858E-2</v>
      </c>
      <c r="AA87" s="155">
        <v>0</v>
      </c>
      <c r="AB87" s="158"/>
      <c r="AC87" s="157">
        <v>0</v>
      </c>
      <c r="AD87" s="157">
        <v>0</v>
      </c>
      <c r="AE87" s="155">
        <v>0</v>
      </c>
      <c r="AF87" s="157">
        <v>0</v>
      </c>
      <c r="AG87" s="155">
        <v>0</v>
      </c>
      <c r="AH87" s="159"/>
    </row>
    <row r="88" spans="1:34" ht="15" x14ac:dyDescent="0.25">
      <c r="A88" s="104">
        <v>417</v>
      </c>
      <c r="B88" s="102">
        <v>417035133</v>
      </c>
      <c r="C88" s="103" t="s">
        <v>494</v>
      </c>
      <c r="D88" s="104">
        <v>35</v>
      </c>
      <c r="E88" s="103" t="s">
        <v>67</v>
      </c>
      <c r="F88" s="104">
        <v>133</v>
      </c>
      <c r="G88" s="103" t="s">
        <v>165</v>
      </c>
      <c r="H88" s="179">
        <v>2</v>
      </c>
      <c r="I88" s="152"/>
      <c r="J88" s="153">
        <v>7008</v>
      </c>
      <c r="K88" s="153">
        <v>1386</v>
      </c>
      <c r="L88" s="153">
        <v>0</v>
      </c>
      <c r="M88" s="153">
        <v>937.65</v>
      </c>
      <c r="N88" s="153">
        <v>9331.65</v>
      </c>
      <c r="O88" s="152"/>
      <c r="P88" s="157">
        <v>2</v>
      </c>
      <c r="Q88" s="157">
        <v>0</v>
      </c>
      <c r="R88" s="155">
        <v>16764</v>
      </c>
      <c r="S88" s="155">
        <v>0</v>
      </c>
      <c r="T88" s="155">
        <v>0</v>
      </c>
      <c r="U88" s="155">
        <v>1872</v>
      </c>
      <c r="V88" s="112">
        <v>18636</v>
      </c>
      <c r="W88" s="156"/>
      <c r="X88" s="157">
        <v>2.921100479895133E-3</v>
      </c>
      <c r="Y88" s="178">
        <v>0.09</v>
      </c>
      <c r="Z88" s="178">
        <v>3.1594626033757463E-2</v>
      </c>
      <c r="AA88" s="155">
        <v>0</v>
      </c>
      <c r="AB88" s="158"/>
      <c r="AC88" s="157">
        <v>0</v>
      </c>
      <c r="AD88" s="157">
        <v>0</v>
      </c>
      <c r="AE88" s="155">
        <v>0</v>
      </c>
      <c r="AF88" s="157">
        <v>0</v>
      </c>
      <c r="AG88" s="155">
        <v>0</v>
      </c>
      <c r="AH88" s="159"/>
    </row>
    <row r="89" spans="1:34" ht="15" x14ac:dyDescent="0.25">
      <c r="A89" s="104">
        <v>417</v>
      </c>
      <c r="B89" s="102">
        <v>417035220</v>
      </c>
      <c r="C89" s="103" t="s">
        <v>494</v>
      </c>
      <c r="D89" s="104">
        <v>35</v>
      </c>
      <c r="E89" s="103" t="s">
        <v>67</v>
      </c>
      <c r="F89" s="104">
        <v>220</v>
      </c>
      <c r="G89" s="103" t="s">
        <v>252</v>
      </c>
      <c r="H89" s="179">
        <v>0.61</v>
      </c>
      <c r="I89" s="152"/>
      <c r="J89" s="153">
        <v>11691.573738218611</v>
      </c>
      <c r="K89" s="153">
        <v>5012</v>
      </c>
      <c r="L89" s="153">
        <v>0</v>
      </c>
      <c r="M89" s="153">
        <v>937.65</v>
      </c>
      <c r="N89" s="153">
        <v>17641.223738218614</v>
      </c>
      <c r="O89" s="152"/>
      <c r="P89" s="157">
        <v>0.61</v>
      </c>
      <c r="Q89" s="157">
        <v>0</v>
      </c>
      <c r="R89" s="155">
        <v>10174</v>
      </c>
      <c r="S89" s="155">
        <v>0</v>
      </c>
      <c r="T89" s="155">
        <v>0</v>
      </c>
      <c r="U89" s="155">
        <v>571</v>
      </c>
      <c r="V89" s="112">
        <v>10745</v>
      </c>
      <c r="W89" s="156"/>
      <c r="X89" s="157">
        <v>8.9093564636801557E-4</v>
      </c>
      <c r="Y89" s="178">
        <v>0.09</v>
      </c>
      <c r="Z89" s="178">
        <v>1.5441237271386972E-2</v>
      </c>
      <c r="AA89" s="155">
        <v>0</v>
      </c>
      <c r="AB89" s="158"/>
      <c r="AC89" s="157">
        <v>0</v>
      </c>
      <c r="AD89" s="157">
        <v>0</v>
      </c>
      <c r="AE89" s="155">
        <v>0</v>
      </c>
      <c r="AF89" s="157">
        <v>0</v>
      </c>
      <c r="AG89" s="155">
        <v>0</v>
      </c>
      <c r="AH89" s="159"/>
    </row>
    <row r="90" spans="1:34" ht="15" x14ac:dyDescent="0.25">
      <c r="A90" s="104">
        <v>417</v>
      </c>
      <c r="B90" s="102">
        <v>417035243</v>
      </c>
      <c r="C90" s="103" t="s">
        <v>494</v>
      </c>
      <c r="D90" s="104">
        <v>35</v>
      </c>
      <c r="E90" s="103" t="s">
        <v>67</v>
      </c>
      <c r="F90" s="104">
        <v>243</v>
      </c>
      <c r="G90" s="103" t="s">
        <v>275</v>
      </c>
      <c r="H90" s="179">
        <v>1</v>
      </c>
      <c r="I90" s="152"/>
      <c r="J90" s="153">
        <v>13081.185426445938</v>
      </c>
      <c r="K90" s="153">
        <v>2707</v>
      </c>
      <c r="L90" s="153">
        <v>0</v>
      </c>
      <c r="M90" s="153">
        <v>937.65</v>
      </c>
      <c r="N90" s="153">
        <v>16725.835426445938</v>
      </c>
      <c r="O90" s="152"/>
      <c r="P90" s="157">
        <v>1</v>
      </c>
      <c r="Q90" s="157">
        <v>0</v>
      </c>
      <c r="R90" s="155">
        <v>15765</v>
      </c>
      <c r="S90" s="155">
        <v>0</v>
      </c>
      <c r="T90" s="155">
        <v>0</v>
      </c>
      <c r="U90" s="155">
        <v>936</v>
      </c>
      <c r="V90" s="112">
        <v>16701</v>
      </c>
      <c r="W90" s="156"/>
      <c r="X90" s="157">
        <v>1.4605502399475665E-3</v>
      </c>
      <c r="Y90" s="178">
        <v>0.09</v>
      </c>
      <c r="Z90" s="178">
        <v>5.107358279857626E-3</v>
      </c>
      <c r="AA90" s="155">
        <v>0</v>
      </c>
      <c r="AB90" s="158"/>
      <c r="AC90" s="157">
        <v>0</v>
      </c>
      <c r="AD90" s="157">
        <v>0</v>
      </c>
      <c r="AE90" s="155">
        <v>0</v>
      </c>
      <c r="AF90" s="157">
        <v>0</v>
      </c>
      <c r="AG90" s="155">
        <v>0</v>
      </c>
      <c r="AH90" s="159"/>
    </row>
    <row r="91" spans="1:34" ht="15" x14ac:dyDescent="0.25">
      <c r="A91" s="104">
        <v>417</v>
      </c>
      <c r="B91" s="102">
        <v>417035244</v>
      </c>
      <c r="C91" s="103" t="s">
        <v>494</v>
      </c>
      <c r="D91" s="104">
        <v>35</v>
      </c>
      <c r="E91" s="103" t="s">
        <v>67</v>
      </c>
      <c r="F91" s="104">
        <v>244</v>
      </c>
      <c r="G91" s="103" t="s">
        <v>276</v>
      </c>
      <c r="H91" s="179">
        <v>6</v>
      </c>
      <c r="I91" s="152"/>
      <c r="J91" s="153">
        <v>12861</v>
      </c>
      <c r="K91" s="153">
        <v>4638</v>
      </c>
      <c r="L91" s="153">
        <v>0</v>
      </c>
      <c r="M91" s="153">
        <v>937.65</v>
      </c>
      <c r="N91" s="153">
        <v>18436.650000000001</v>
      </c>
      <c r="O91" s="152"/>
      <c r="P91" s="157">
        <v>6</v>
      </c>
      <c r="Q91" s="157">
        <v>0</v>
      </c>
      <c r="R91" s="155">
        <v>104838</v>
      </c>
      <c r="S91" s="155">
        <v>0</v>
      </c>
      <c r="T91" s="155">
        <v>0</v>
      </c>
      <c r="U91" s="155">
        <v>5616</v>
      </c>
      <c r="V91" s="112">
        <v>110454</v>
      </c>
      <c r="W91" s="156"/>
      <c r="X91" s="157">
        <v>8.7633014396853986E-3</v>
      </c>
      <c r="Y91" s="178">
        <v>0.09</v>
      </c>
      <c r="Z91" s="178">
        <v>0.119598061583465</v>
      </c>
      <c r="AA91" s="155">
        <v>0</v>
      </c>
      <c r="AB91" s="158"/>
      <c r="AC91" s="157">
        <v>2</v>
      </c>
      <c r="AD91" s="157">
        <v>1.2880253894503126</v>
      </c>
      <c r="AE91" s="155">
        <v>23746</v>
      </c>
      <c r="AF91" s="157">
        <v>0</v>
      </c>
      <c r="AG91" s="155">
        <v>0</v>
      </c>
      <c r="AH91" s="159"/>
    </row>
    <row r="92" spans="1:34" ht="15" x14ac:dyDescent="0.25">
      <c r="A92" s="104">
        <v>417</v>
      </c>
      <c r="B92" s="102">
        <v>417035258</v>
      </c>
      <c r="C92" s="103" t="s">
        <v>494</v>
      </c>
      <c r="D92" s="104">
        <v>35</v>
      </c>
      <c r="E92" s="103" t="s">
        <v>67</v>
      </c>
      <c r="F92" s="104">
        <v>258</v>
      </c>
      <c r="G92" s="103" t="s">
        <v>290</v>
      </c>
      <c r="H92" s="179">
        <v>2</v>
      </c>
      <c r="I92" s="152"/>
      <c r="J92" s="153">
        <v>12941.452297129659</v>
      </c>
      <c r="K92" s="153">
        <v>2794</v>
      </c>
      <c r="L92" s="153">
        <v>0</v>
      </c>
      <c r="M92" s="153">
        <v>937.65</v>
      </c>
      <c r="N92" s="153">
        <v>16673.102297129659</v>
      </c>
      <c r="O92" s="152"/>
      <c r="P92" s="157">
        <v>2</v>
      </c>
      <c r="Q92" s="157">
        <v>0</v>
      </c>
      <c r="R92" s="155">
        <v>31424</v>
      </c>
      <c r="S92" s="155">
        <v>0</v>
      </c>
      <c r="T92" s="155">
        <v>0</v>
      </c>
      <c r="U92" s="155">
        <v>1872</v>
      </c>
      <c r="V92" s="112">
        <v>33296</v>
      </c>
      <c r="W92" s="156"/>
      <c r="X92" s="157">
        <v>2.921100479895133E-3</v>
      </c>
      <c r="Y92" s="178">
        <v>0.09</v>
      </c>
      <c r="Z92" s="178">
        <v>9.1594444574851844E-2</v>
      </c>
      <c r="AA92" s="155">
        <v>0</v>
      </c>
      <c r="AB92" s="158"/>
      <c r="AC92" s="157">
        <v>0</v>
      </c>
      <c r="AD92" s="157">
        <v>0</v>
      </c>
      <c r="AE92" s="155">
        <v>0</v>
      </c>
      <c r="AF92" s="157">
        <v>0</v>
      </c>
      <c r="AG92" s="155">
        <v>0</v>
      </c>
      <c r="AH92" s="159"/>
    </row>
    <row r="93" spans="1:34" ht="15" x14ac:dyDescent="0.25">
      <c r="A93" s="104">
        <v>417</v>
      </c>
      <c r="B93" s="102">
        <v>417035285</v>
      </c>
      <c r="C93" s="103" t="s">
        <v>494</v>
      </c>
      <c r="D93" s="104">
        <v>35</v>
      </c>
      <c r="E93" s="103" t="s">
        <v>67</v>
      </c>
      <c r="F93" s="104">
        <v>285</v>
      </c>
      <c r="G93" s="103" t="s">
        <v>317</v>
      </c>
      <c r="H93" s="179">
        <v>2</v>
      </c>
      <c r="I93" s="152"/>
      <c r="J93" s="153">
        <v>11688.430466808875</v>
      </c>
      <c r="K93" s="153">
        <v>3312</v>
      </c>
      <c r="L93" s="153">
        <v>0</v>
      </c>
      <c r="M93" s="153">
        <v>937.65</v>
      </c>
      <c r="N93" s="153">
        <v>15938.080466808875</v>
      </c>
      <c r="O93" s="152"/>
      <c r="P93" s="157">
        <v>2</v>
      </c>
      <c r="Q93" s="157">
        <v>0</v>
      </c>
      <c r="R93" s="155">
        <v>29958</v>
      </c>
      <c r="S93" s="155">
        <v>0</v>
      </c>
      <c r="T93" s="155">
        <v>0</v>
      </c>
      <c r="U93" s="155">
        <v>1872</v>
      </c>
      <c r="V93" s="112">
        <v>31830</v>
      </c>
      <c r="W93" s="156"/>
      <c r="X93" s="157">
        <v>2.921100479895133E-3</v>
      </c>
      <c r="Y93" s="178">
        <v>0.09</v>
      </c>
      <c r="Z93" s="178">
        <v>3.7068416528484464E-2</v>
      </c>
      <c r="AA93" s="155">
        <v>0</v>
      </c>
      <c r="AB93" s="158"/>
      <c r="AC93" s="157">
        <v>0</v>
      </c>
      <c r="AD93" s="157">
        <v>0</v>
      </c>
      <c r="AE93" s="155">
        <v>0</v>
      </c>
      <c r="AF93" s="157">
        <v>0</v>
      </c>
      <c r="AG93" s="155">
        <v>0</v>
      </c>
      <c r="AH93" s="159"/>
    </row>
    <row r="94" spans="1:34" ht="15" x14ac:dyDescent="0.25">
      <c r="A94" s="104">
        <v>418</v>
      </c>
      <c r="B94" s="102">
        <v>418100014</v>
      </c>
      <c r="C94" s="103" t="s">
        <v>495</v>
      </c>
      <c r="D94" s="104">
        <v>100</v>
      </c>
      <c r="E94" s="103" t="s">
        <v>132</v>
      </c>
      <c r="F94" s="104">
        <v>14</v>
      </c>
      <c r="G94" s="103" t="s">
        <v>46</v>
      </c>
      <c r="H94" s="179">
        <v>4</v>
      </c>
      <c r="I94" s="152"/>
      <c r="J94" s="153">
        <v>9941</v>
      </c>
      <c r="K94" s="153">
        <v>2660</v>
      </c>
      <c r="L94" s="153">
        <v>0</v>
      </c>
      <c r="M94" s="153">
        <v>937.65</v>
      </c>
      <c r="N94" s="153">
        <v>13538.65</v>
      </c>
      <c r="O94" s="152"/>
      <c r="P94" s="157">
        <v>4</v>
      </c>
      <c r="Q94" s="157">
        <v>0</v>
      </c>
      <c r="R94" s="155">
        <v>50368</v>
      </c>
      <c r="S94" s="155">
        <v>0</v>
      </c>
      <c r="T94" s="155">
        <v>0</v>
      </c>
      <c r="U94" s="155">
        <v>3749</v>
      </c>
      <c r="V94" s="112">
        <v>54117</v>
      </c>
      <c r="W94" s="156"/>
      <c r="X94" s="157">
        <v>2.7254144901207623E-3</v>
      </c>
      <c r="Y94" s="178">
        <v>0.09</v>
      </c>
      <c r="Z94" s="178">
        <v>5.6574986681919735E-3</v>
      </c>
      <c r="AA94" s="155">
        <v>0</v>
      </c>
      <c r="AB94" s="158"/>
      <c r="AC94" s="157">
        <v>0</v>
      </c>
      <c r="AD94" s="157">
        <v>0</v>
      </c>
      <c r="AE94" s="155">
        <v>0</v>
      </c>
      <c r="AF94" s="157">
        <v>0.99931864637746981</v>
      </c>
      <c r="AG94" s="155">
        <v>13529</v>
      </c>
      <c r="AH94" s="159"/>
    </row>
    <row r="95" spans="1:34" ht="15" x14ac:dyDescent="0.25">
      <c r="A95" s="104">
        <v>418</v>
      </c>
      <c r="B95" s="102">
        <v>418100100</v>
      </c>
      <c r="C95" s="103" t="s">
        <v>495</v>
      </c>
      <c r="D95" s="104">
        <v>100</v>
      </c>
      <c r="E95" s="103" t="s">
        <v>132</v>
      </c>
      <c r="F95" s="104">
        <v>100</v>
      </c>
      <c r="G95" s="103" t="s">
        <v>132</v>
      </c>
      <c r="H95" s="179">
        <v>347.1</v>
      </c>
      <c r="I95" s="152"/>
      <c r="J95" s="153">
        <v>10363</v>
      </c>
      <c r="K95" s="153">
        <v>4268</v>
      </c>
      <c r="L95" s="153">
        <v>0</v>
      </c>
      <c r="M95" s="153">
        <v>937.65</v>
      </c>
      <c r="N95" s="153">
        <v>15568.65</v>
      </c>
      <c r="O95" s="152"/>
      <c r="P95" s="157">
        <v>347.1</v>
      </c>
      <c r="Q95" s="157">
        <v>0</v>
      </c>
      <c r="R95" s="155">
        <v>5074953</v>
      </c>
      <c r="S95" s="155">
        <v>0</v>
      </c>
      <c r="T95" s="155">
        <v>0</v>
      </c>
      <c r="U95" s="155">
        <v>325239</v>
      </c>
      <c r="V95" s="112">
        <v>5400192</v>
      </c>
      <c r="W95" s="156"/>
      <c r="X95" s="157">
        <v>0.23649784238022895</v>
      </c>
      <c r="Y95" s="178">
        <v>0.09</v>
      </c>
      <c r="Z95" s="178">
        <v>3.2271768824107858E-2</v>
      </c>
      <c r="AA95" s="155">
        <v>0</v>
      </c>
      <c r="AB95" s="158"/>
      <c r="AC95" s="157">
        <v>16</v>
      </c>
      <c r="AD95" s="157">
        <v>0</v>
      </c>
      <c r="AE95" s="155">
        <v>0</v>
      </c>
      <c r="AF95" s="157">
        <v>4.9965932318873492</v>
      </c>
      <c r="AG95" s="155">
        <v>77790</v>
      </c>
      <c r="AH95" s="159"/>
    </row>
    <row r="96" spans="1:34" ht="15" x14ac:dyDescent="0.25">
      <c r="A96" s="104">
        <v>418</v>
      </c>
      <c r="B96" s="102">
        <v>418100136</v>
      </c>
      <c r="C96" s="103" t="s">
        <v>495</v>
      </c>
      <c r="D96" s="104">
        <v>100</v>
      </c>
      <c r="E96" s="103" t="s">
        <v>132</v>
      </c>
      <c r="F96" s="104">
        <v>136</v>
      </c>
      <c r="G96" s="103" t="s">
        <v>168</v>
      </c>
      <c r="H96" s="179">
        <v>11.07</v>
      </c>
      <c r="I96" s="152"/>
      <c r="J96" s="153">
        <v>9941</v>
      </c>
      <c r="K96" s="153">
        <v>3159</v>
      </c>
      <c r="L96" s="153">
        <v>0</v>
      </c>
      <c r="M96" s="153">
        <v>937.65</v>
      </c>
      <c r="N96" s="153">
        <v>14037.65</v>
      </c>
      <c r="O96" s="152"/>
      <c r="P96" s="157">
        <v>11.07</v>
      </c>
      <c r="Q96" s="157">
        <v>0</v>
      </c>
      <c r="R96" s="155">
        <v>144917</v>
      </c>
      <c r="S96" s="155">
        <v>0</v>
      </c>
      <c r="T96" s="155">
        <v>0</v>
      </c>
      <c r="U96" s="155">
        <v>10373</v>
      </c>
      <c r="V96" s="112">
        <v>155290</v>
      </c>
      <c r="W96" s="156"/>
      <c r="X96" s="157">
        <v>7.5425846014092095E-3</v>
      </c>
      <c r="Y96" s="178">
        <v>0.09</v>
      </c>
      <c r="Z96" s="178">
        <v>7.0306336735345828E-3</v>
      </c>
      <c r="AA96" s="155">
        <v>0</v>
      </c>
      <c r="AB96" s="158"/>
      <c r="AC96" s="157">
        <v>1</v>
      </c>
      <c r="AD96" s="157">
        <v>0</v>
      </c>
      <c r="AE96" s="155">
        <v>0</v>
      </c>
      <c r="AF96" s="157">
        <v>0.99931864637746981</v>
      </c>
      <c r="AG96" s="155">
        <v>14028</v>
      </c>
      <c r="AH96" s="159"/>
    </row>
    <row r="97" spans="1:34" ht="15" x14ac:dyDescent="0.25">
      <c r="A97" s="104">
        <v>418</v>
      </c>
      <c r="B97" s="102">
        <v>418100139</v>
      </c>
      <c r="C97" s="103" t="s">
        <v>495</v>
      </c>
      <c r="D97" s="104">
        <v>100</v>
      </c>
      <c r="E97" s="103" t="s">
        <v>132</v>
      </c>
      <c r="F97" s="104">
        <v>139</v>
      </c>
      <c r="G97" s="103" t="s">
        <v>171</v>
      </c>
      <c r="H97" s="179">
        <v>4.0999999999999996</v>
      </c>
      <c r="I97" s="152"/>
      <c r="J97" s="153">
        <v>9041</v>
      </c>
      <c r="K97" s="153">
        <v>2997</v>
      </c>
      <c r="L97" s="153">
        <v>0</v>
      </c>
      <c r="M97" s="153">
        <v>937.65</v>
      </c>
      <c r="N97" s="153">
        <v>12975.65</v>
      </c>
      <c r="O97" s="152"/>
      <c r="P97" s="157">
        <v>4.0999999999999996</v>
      </c>
      <c r="Q97" s="157">
        <v>0</v>
      </c>
      <c r="R97" s="155">
        <v>49323</v>
      </c>
      <c r="S97" s="155">
        <v>0</v>
      </c>
      <c r="T97" s="155">
        <v>0</v>
      </c>
      <c r="U97" s="155">
        <v>3842</v>
      </c>
      <c r="V97" s="112">
        <v>53165</v>
      </c>
      <c r="W97" s="156"/>
      <c r="X97" s="157">
        <v>2.7935498523737816E-3</v>
      </c>
      <c r="Y97" s="178">
        <v>0.09</v>
      </c>
      <c r="Z97" s="178">
        <v>3.8247410439859061E-3</v>
      </c>
      <c r="AA97" s="155">
        <v>0</v>
      </c>
      <c r="AB97" s="158"/>
      <c r="AC97" s="157">
        <v>0</v>
      </c>
      <c r="AD97" s="157">
        <v>0</v>
      </c>
      <c r="AE97" s="155">
        <v>0</v>
      </c>
      <c r="AF97" s="157">
        <v>0</v>
      </c>
      <c r="AG97" s="155">
        <v>0</v>
      </c>
      <c r="AH97" s="159"/>
    </row>
    <row r="98" spans="1:34" ht="15" x14ac:dyDescent="0.25">
      <c r="A98" s="104">
        <v>418</v>
      </c>
      <c r="B98" s="102">
        <v>418100170</v>
      </c>
      <c r="C98" s="103" t="s">
        <v>495</v>
      </c>
      <c r="D98" s="104">
        <v>100</v>
      </c>
      <c r="E98" s="103" t="s">
        <v>132</v>
      </c>
      <c r="F98" s="104">
        <v>170</v>
      </c>
      <c r="G98" s="103" t="s">
        <v>202</v>
      </c>
      <c r="H98" s="179">
        <v>6</v>
      </c>
      <c r="I98" s="152"/>
      <c r="J98" s="153">
        <v>11410</v>
      </c>
      <c r="K98" s="153">
        <v>3645</v>
      </c>
      <c r="L98" s="153">
        <v>0</v>
      </c>
      <c r="M98" s="153">
        <v>937.65</v>
      </c>
      <c r="N98" s="153">
        <v>15992.65</v>
      </c>
      <c r="O98" s="152"/>
      <c r="P98" s="157">
        <v>6</v>
      </c>
      <c r="Q98" s="157">
        <v>0</v>
      </c>
      <c r="R98" s="155">
        <v>90270</v>
      </c>
      <c r="S98" s="155">
        <v>0</v>
      </c>
      <c r="T98" s="155">
        <v>0</v>
      </c>
      <c r="U98" s="155">
        <v>5622</v>
      </c>
      <c r="V98" s="112">
        <v>95892</v>
      </c>
      <c r="W98" s="156"/>
      <c r="X98" s="157">
        <v>4.0881217351811435E-3</v>
      </c>
      <c r="Y98" s="178">
        <v>0.09</v>
      </c>
      <c r="Z98" s="178">
        <v>9.0289187509970337E-2</v>
      </c>
      <c r="AA98" s="155">
        <v>0</v>
      </c>
      <c r="AB98" s="158"/>
      <c r="AC98" s="157">
        <v>0</v>
      </c>
      <c r="AD98" s="157">
        <v>0</v>
      </c>
      <c r="AE98" s="155">
        <v>0</v>
      </c>
      <c r="AF98" s="157">
        <v>0.99931864637746981</v>
      </c>
      <c r="AG98" s="155">
        <v>15982</v>
      </c>
      <c r="AH98" s="159"/>
    </row>
    <row r="99" spans="1:34" ht="15" x14ac:dyDescent="0.25">
      <c r="A99" s="104">
        <v>418</v>
      </c>
      <c r="B99" s="102">
        <v>418100185</v>
      </c>
      <c r="C99" s="103" t="s">
        <v>495</v>
      </c>
      <c r="D99" s="104">
        <v>100</v>
      </c>
      <c r="E99" s="103" t="s">
        <v>132</v>
      </c>
      <c r="F99" s="104">
        <v>185</v>
      </c>
      <c r="G99" s="103" t="s">
        <v>217</v>
      </c>
      <c r="H99" s="179">
        <v>1</v>
      </c>
      <c r="I99" s="152"/>
      <c r="J99" s="153">
        <v>12079.893070956668</v>
      </c>
      <c r="K99" s="153">
        <v>1966</v>
      </c>
      <c r="L99" s="153">
        <v>0</v>
      </c>
      <c r="M99" s="153">
        <v>937.65</v>
      </c>
      <c r="N99" s="153">
        <v>14983.543070956668</v>
      </c>
      <c r="O99" s="152"/>
      <c r="P99" s="157">
        <v>1</v>
      </c>
      <c r="Q99" s="157">
        <v>0</v>
      </c>
      <c r="R99" s="155">
        <v>14036</v>
      </c>
      <c r="S99" s="155">
        <v>0</v>
      </c>
      <c r="T99" s="155">
        <v>0</v>
      </c>
      <c r="U99" s="155">
        <v>937</v>
      </c>
      <c r="V99" s="112">
        <v>14973</v>
      </c>
      <c r="W99" s="156"/>
      <c r="X99" s="157">
        <v>6.8135362253019058E-4</v>
      </c>
      <c r="Y99" s="178">
        <v>0.09</v>
      </c>
      <c r="Z99" s="178">
        <v>1.4058565865001154E-2</v>
      </c>
      <c r="AA99" s="155">
        <v>0</v>
      </c>
      <c r="AB99" s="158"/>
      <c r="AC99" s="157">
        <v>0</v>
      </c>
      <c r="AD99" s="157">
        <v>0</v>
      </c>
      <c r="AE99" s="155">
        <v>0</v>
      </c>
      <c r="AF99" s="157">
        <v>0</v>
      </c>
      <c r="AG99" s="155">
        <v>0</v>
      </c>
      <c r="AH99" s="159"/>
    </row>
    <row r="100" spans="1:34" ht="15" x14ac:dyDescent="0.25">
      <c r="A100" s="104">
        <v>418</v>
      </c>
      <c r="B100" s="102">
        <v>418100198</v>
      </c>
      <c r="C100" s="103" t="s">
        <v>495</v>
      </c>
      <c r="D100" s="104">
        <v>100</v>
      </c>
      <c r="E100" s="103" t="s">
        <v>132</v>
      </c>
      <c r="F100" s="104">
        <v>198</v>
      </c>
      <c r="G100" s="103" t="s">
        <v>230</v>
      </c>
      <c r="H100" s="179">
        <v>19</v>
      </c>
      <c r="I100" s="152"/>
      <c r="J100" s="153">
        <v>9549</v>
      </c>
      <c r="K100" s="153">
        <v>3528</v>
      </c>
      <c r="L100" s="153">
        <v>0</v>
      </c>
      <c r="M100" s="153">
        <v>937.65</v>
      </c>
      <c r="N100" s="153">
        <v>14014.65</v>
      </c>
      <c r="O100" s="152"/>
      <c r="P100" s="157">
        <v>19</v>
      </c>
      <c r="Q100" s="157">
        <v>0</v>
      </c>
      <c r="R100" s="155">
        <v>248292</v>
      </c>
      <c r="S100" s="155">
        <v>0</v>
      </c>
      <c r="T100" s="155">
        <v>0</v>
      </c>
      <c r="U100" s="155">
        <v>17804</v>
      </c>
      <c r="V100" s="112">
        <v>266096</v>
      </c>
      <c r="W100" s="156"/>
      <c r="X100" s="157">
        <v>1.2945718828073615E-2</v>
      </c>
      <c r="Y100" s="178">
        <v>0.09</v>
      </c>
      <c r="Z100" s="178">
        <v>3.2140097176894156E-3</v>
      </c>
      <c r="AA100" s="155">
        <v>0</v>
      </c>
      <c r="AB100" s="158"/>
      <c r="AC100" s="157">
        <v>1</v>
      </c>
      <c r="AD100" s="157">
        <v>0</v>
      </c>
      <c r="AE100" s="155">
        <v>0</v>
      </c>
      <c r="AF100" s="157">
        <v>0</v>
      </c>
      <c r="AG100" s="155">
        <v>0</v>
      </c>
      <c r="AH100" s="159"/>
    </row>
    <row r="101" spans="1:34" ht="15" x14ac:dyDescent="0.25">
      <c r="A101" s="104">
        <v>418</v>
      </c>
      <c r="B101" s="102">
        <v>418100243</v>
      </c>
      <c r="C101" s="103" t="s">
        <v>495</v>
      </c>
      <c r="D101" s="104">
        <v>100</v>
      </c>
      <c r="E101" s="103" t="s">
        <v>132</v>
      </c>
      <c r="F101" s="104">
        <v>243</v>
      </c>
      <c r="G101" s="103" t="s">
        <v>275</v>
      </c>
      <c r="H101" s="179">
        <v>0.5</v>
      </c>
      <c r="I101" s="152"/>
      <c r="J101" s="153">
        <v>13081.185426445938</v>
      </c>
      <c r="K101" s="153">
        <v>2707</v>
      </c>
      <c r="L101" s="153">
        <v>0</v>
      </c>
      <c r="M101" s="153">
        <v>937.65</v>
      </c>
      <c r="N101" s="153">
        <v>16725.835426445938</v>
      </c>
      <c r="O101" s="152"/>
      <c r="P101" s="157">
        <v>0.5</v>
      </c>
      <c r="Q101" s="157">
        <v>0</v>
      </c>
      <c r="R101" s="155">
        <v>7889</v>
      </c>
      <c r="S101" s="155">
        <v>0</v>
      </c>
      <c r="T101" s="155">
        <v>0</v>
      </c>
      <c r="U101" s="155">
        <v>469</v>
      </c>
      <c r="V101" s="112">
        <v>8358</v>
      </c>
      <c r="W101" s="156"/>
      <c r="X101" s="157">
        <v>3.4067681126509529E-4</v>
      </c>
      <c r="Y101" s="178">
        <v>0.09</v>
      </c>
      <c r="Z101" s="178">
        <v>5.107358279857626E-3</v>
      </c>
      <c r="AA101" s="155">
        <v>0</v>
      </c>
      <c r="AB101" s="158"/>
      <c r="AC101" s="157">
        <v>0</v>
      </c>
      <c r="AD101" s="157">
        <v>0</v>
      </c>
      <c r="AE101" s="155">
        <v>0</v>
      </c>
      <c r="AF101" s="157">
        <v>0</v>
      </c>
      <c r="AG101" s="155">
        <v>0</v>
      </c>
      <c r="AH101" s="159"/>
    </row>
    <row r="102" spans="1:34" ht="15" x14ac:dyDescent="0.25">
      <c r="A102" s="104">
        <v>418</v>
      </c>
      <c r="B102" s="102">
        <v>418100288</v>
      </c>
      <c r="C102" s="103" t="s">
        <v>495</v>
      </c>
      <c r="D102" s="104">
        <v>100</v>
      </c>
      <c r="E102" s="103" t="s">
        <v>132</v>
      </c>
      <c r="F102" s="104">
        <v>288</v>
      </c>
      <c r="G102" s="103" t="s">
        <v>320</v>
      </c>
      <c r="H102" s="179">
        <v>3</v>
      </c>
      <c r="I102" s="152"/>
      <c r="J102" s="153">
        <v>9041</v>
      </c>
      <c r="K102" s="153">
        <v>6132</v>
      </c>
      <c r="L102" s="153">
        <v>0</v>
      </c>
      <c r="M102" s="153">
        <v>937.65</v>
      </c>
      <c r="N102" s="153">
        <v>16110.65</v>
      </c>
      <c r="O102" s="152"/>
      <c r="P102" s="157">
        <v>3</v>
      </c>
      <c r="Q102" s="157">
        <v>0</v>
      </c>
      <c r="R102" s="155">
        <v>45489</v>
      </c>
      <c r="S102" s="155">
        <v>0</v>
      </c>
      <c r="T102" s="155">
        <v>0</v>
      </c>
      <c r="U102" s="155">
        <v>2811</v>
      </c>
      <c r="V102" s="112">
        <v>48300</v>
      </c>
      <c r="W102" s="156"/>
      <c r="X102" s="157">
        <v>2.0440608675905718E-3</v>
      </c>
      <c r="Y102" s="178">
        <v>0.09</v>
      </c>
      <c r="Z102" s="178">
        <v>2.382290642996888E-3</v>
      </c>
      <c r="AA102" s="155">
        <v>0</v>
      </c>
      <c r="AB102" s="158"/>
      <c r="AC102" s="157">
        <v>0</v>
      </c>
      <c r="AD102" s="157">
        <v>0</v>
      </c>
      <c r="AE102" s="155">
        <v>0</v>
      </c>
      <c r="AF102" s="157">
        <v>0.99931864637746981</v>
      </c>
      <c r="AG102" s="155">
        <v>16100</v>
      </c>
      <c r="AH102" s="159"/>
    </row>
    <row r="103" spans="1:34" ht="15" x14ac:dyDescent="0.25">
      <c r="A103" s="104">
        <v>418</v>
      </c>
      <c r="B103" s="102">
        <v>418100304</v>
      </c>
      <c r="C103" s="103" t="s">
        <v>495</v>
      </c>
      <c r="D103" s="104">
        <v>100</v>
      </c>
      <c r="E103" s="103" t="s">
        <v>132</v>
      </c>
      <c r="F103" s="104">
        <v>304</v>
      </c>
      <c r="G103" s="103" t="s">
        <v>336</v>
      </c>
      <c r="H103" s="179">
        <v>0.5</v>
      </c>
      <c r="I103" s="152"/>
      <c r="J103" s="153">
        <v>10749.758678863611</v>
      </c>
      <c r="K103" s="153">
        <v>4068</v>
      </c>
      <c r="L103" s="153">
        <v>0</v>
      </c>
      <c r="M103" s="153">
        <v>937.65</v>
      </c>
      <c r="N103" s="153">
        <v>15755.40867886361</v>
      </c>
      <c r="O103" s="152"/>
      <c r="P103" s="157">
        <v>0.5</v>
      </c>
      <c r="Q103" s="157">
        <v>0</v>
      </c>
      <c r="R103" s="155">
        <v>7404</v>
      </c>
      <c r="S103" s="155">
        <v>0</v>
      </c>
      <c r="T103" s="155">
        <v>0</v>
      </c>
      <c r="U103" s="155">
        <v>469</v>
      </c>
      <c r="V103" s="112">
        <v>7873</v>
      </c>
      <c r="W103" s="156"/>
      <c r="X103" s="157">
        <v>3.4067681126509529E-4</v>
      </c>
      <c r="Y103" s="178">
        <v>0.09</v>
      </c>
      <c r="Z103" s="178" t="e">
        <v>#VALUE!</v>
      </c>
      <c r="AA103" s="155">
        <v>0</v>
      </c>
      <c r="AB103" s="158"/>
      <c r="AC103" s="157">
        <v>0</v>
      </c>
      <c r="AD103" s="157">
        <v>0</v>
      </c>
      <c r="AE103" s="155">
        <v>0</v>
      </c>
      <c r="AF103" s="157">
        <v>0</v>
      </c>
      <c r="AG103" s="155">
        <v>0</v>
      </c>
      <c r="AH103" s="159"/>
    </row>
    <row r="104" spans="1:34" ht="15" x14ac:dyDescent="0.25">
      <c r="A104" s="104">
        <v>419</v>
      </c>
      <c r="B104" s="102">
        <v>419035035</v>
      </c>
      <c r="C104" s="103" t="s">
        <v>496</v>
      </c>
      <c r="D104" s="104">
        <v>35</v>
      </c>
      <c r="E104" s="103" t="s">
        <v>67</v>
      </c>
      <c r="F104" s="104">
        <v>35</v>
      </c>
      <c r="G104" s="103" t="s">
        <v>67</v>
      </c>
      <c r="H104" s="179">
        <v>184.57999999999996</v>
      </c>
      <c r="I104" s="152"/>
      <c r="J104" s="153">
        <v>13242</v>
      </c>
      <c r="K104" s="153">
        <v>4515</v>
      </c>
      <c r="L104" s="153">
        <v>0</v>
      </c>
      <c r="M104" s="153">
        <v>937.65</v>
      </c>
      <c r="N104" s="153">
        <v>18694.650000000001</v>
      </c>
      <c r="O104" s="152"/>
      <c r="P104" s="157">
        <v>184.57999999999996</v>
      </c>
      <c r="Q104" s="157">
        <v>0</v>
      </c>
      <c r="R104" s="155">
        <v>3277584</v>
      </c>
      <c r="S104" s="155">
        <v>0</v>
      </c>
      <c r="T104" s="155">
        <v>0</v>
      </c>
      <c r="U104" s="155">
        <v>173128</v>
      </c>
      <c r="V104" s="112">
        <v>3450712</v>
      </c>
      <c r="W104" s="156"/>
      <c r="X104" s="157">
        <v>0</v>
      </c>
      <c r="Y104" s="178">
        <v>0.09</v>
      </c>
      <c r="Z104" s="178">
        <v>0.15535199624359353</v>
      </c>
      <c r="AA104" s="155">
        <v>0</v>
      </c>
      <c r="AB104" s="158"/>
      <c r="AC104" s="157">
        <v>3</v>
      </c>
      <c r="AD104" s="157">
        <v>0</v>
      </c>
      <c r="AE104" s="155">
        <v>0</v>
      </c>
      <c r="AF104" s="157">
        <v>5.59</v>
      </c>
      <c r="AG104" s="155">
        <v>104505</v>
      </c>
      <c r="AH104" s="159"/>
    </row>
    <row r="105" spans="1:34" ht="15" x14ac:dyDescent="0.25">
      <c r="A105" s="104">
        <v>419</v>
      </c>
      <c r="B105" s="102">
        <v>419035040</v>
      </c>
      <c r="C105" s="103" t="s">
        <v>496</v>
      </c>
      <c r="D105" s="104">
        <v>35</v>
      </c>
      <c r="E105" s="103" t="s">
        <v>67</v>
      </c>
      <c r="F105" s="104">
        <v>40</v>
      </c>
      <c r="G105" s="103" t="s">
        <v>72</v>
      </c>
      <c r="H105" s="179">
        <v>0.28999999999999998</v>
      </c>
      <c r="I105" s="152"/>
      <c r="J105" s="153">
        <v>11093.29775429089</v>
      </c>
      <c r="K105" s="153">
        <v>2878</v>
      </c>
      <c r="L105" s="153">
        <v>0</v>
      </c>
      <c r="M105" s="153">
        <v>937.65</v>
      </c>
      <c r="N105" s="153">
        <v>14908.94775429089</v>
      </c>
      <c r="O105" s="152"/>
      <c r="P105" s="157">
        <v>0.28999999999999998</v>
      </c>
      <c r="Q105" s="157">
        <v>0</v>
      </c>
      <c r="R105" s="155">
        <v>4052</v>
      </c>
      <c r="S105" s="155">
        <v>0</v>
      </c>
      <c r="T105" s="155">
        <v>0</v>
      </c>
      <c r="U105" s="155">
        <v>272</v>
      </c>
      <c r="V105" s="112">
        <v>4324</v>
      </c>
      <c r="W105" s="156"/>
      <c r="X105" s="157">
        <v>0</v>
      </c>
      <c r="Y105" s="178">
        <v>0.09</v>
      </c>
      <c r="Z105" s="178">
        <v>3.5085021482539071E-3</v>
      </c>
      <c r="AA105" s="155">
        <v>0</v>
      </c>
      <c r="AB105" s="158"/>
      <c r="AC105" s="157">
        <v>0</v>
      </c>
      <c r="AD105" s="157">
        <v>0</v>
      </c>
      <c r="AE105" s="155">
        <v>0</v>
      </c>
      <c r="AF105" s="157">
        <v>0</v>
      </c>
      <c r="AG105" s="155">
        <v>0</v>
      </c>
      <c r="AH105" s="159"/>
    </row>
    <row r="106" spans="1:34" ht="15" x14ac:dyDescent="0.25">
      <c r="A106" s="104">
        <v>419</v>
      </c>
      <c r="B106" s="102">
        <v>419035044</v>
      </c>
      <c r="C106" s="103" t="s">
        <v>496</v>
      </c>
      <c r="D106" s="104">
        <v>35</v>
      </c>
      <c r="E106" s="103" t="s">
        <v>67</v>
      </c>
      <c r="F106" s="104">
        <v>44</v>
      </c>
      <c r="G106" s="103" t="s">
        <v>76</v>
      </c>
      <c r="H106" s="179">
        <v>2</v>
      </c>
      <c r="I106" s="152"/>
      <c r="J106" s="153">
        <v>13120.546869664635</v>
      </c>
      <c r="K106" s="153">
        <v>0</v>
      </c>
      <c r="L106" s="153">
        <v>0</v>
      </c>
      <c r="M106" s="153">
        <v>937.65</v>
      </c>
      <c r="N106" s="153">
        <v>14058.196869664635</v>
      </c>
      <c r="O106" s="152"/>
      <c r="P106" s="157">
        <v>2</v>
      </c>
      <c r="Q106" s="157">
        <v>0</v>
      </c>
      <c r="R106" s="155">
        <v>26242</v>
      </c>
      <c r="S106" s="155">
        <v>0</v>
      </c>
      <c r="T106" s="155">
        <v>0</v>
      </c>
      <c r="U106" s="155">
        <v>1876</v>
      </c>
      <c r="V106" s="112">
        <v>28118</v>
      </c>
      <c r="W106" s="156"/>
      <c r="X106" s="157">
        <v>0</v>
      </c>
      <c r="Y106" s="178">
        <v>0.09</v>
      </c>
      <c r="Z106" s="178">
        <v>6.5788845188208198E-2</v>
      </c>
      <c r="AA106" s="155">
        <v>0</v>
      </c>
      <c r="AB106" s="158"/>
      <c r="AC106" s="157">
        <v>0</v>
      </c>
      <c r="AD106" s="157">
        <v>0</v>
      </c>
      <c r="AE106" s="155">
        <v>0</v>
      </c>
      <c r="AF106" s="157">
        <v>0</v>
      </c>
      <c r="AG106" s="155">
        <v>0</v>
      </c>
      <c r="AH106" s="159"/>
    </row>
    <row r="107" spans="1:34" ht="15" x14ac:dyDescent="0.25">
      <c r="A107" s="104">
        <v>419</v>
      </c>
      <c r="B107" s="102">
        <v>419035049</v>
      </c>
      <c r="C107" s="103" t="s">
        <v>496</v>
      </c>
      <c r="D107" s="104">
        <v>35</v>
      </c>
      <c r="E107" s="103" t="s">
        <v>67</v>
      </c>
      <c r="F107" s="104">
        <v>49</v>
      </c>
      <c r="G107" s="103" t="s">
        <v>81</v>
      </c>
      <c r="H107" s="179">
        <v>1</v>
      </c>
      <c r="I107" s="152"/>
      <c r="J107" s="153">
        <v>14283</v>
      </c>
      <c r="K107" s="153">
        <v>17001</v>
      </c>
      <c r="L107" s="153">
        <v>0</v>
      </c>
      <c r="M107" s="153">
        <v>937.65</v>
      </c>
      <c r="N107" s="153">
        <v>32221.65</v>
      </c>
      <c r="O107" s="152"/>
      <c r="P107" s="157">
        <v>1</v>
      </c>
      <c r="Q107" s="157">
        <v>0</v>
      </c>
      <c r="R107" s="155">
        <v>31284</v>
      </c>
      <c r="S107" s="155">
        <v>0</v>
      </c>
      <c r="T107" s="155">
        <v>0</v>
      </c>
      <c r="U107" s="155">
        <v>938</v>
      </c>
      <c r="V107" s="112">
        <v>32222</v>
      </c>
      <c r="W107" s="156"/>
      <c r="X107" s="157">
        <v>0</v>
      </c>
      <c r="Y107" s="178">
        <v>0.09</v>
      </c>
      <c r="Z107" s="178">
        <v>7.1351009916066549E-2</v>
      </c>
      <c r="AA107" s="155">
        <v>0</v>
      </c>
      <c r="AB107" s="158"/>
      <c r="AC107" s="157">
        <v>0</v>
      </c>
      <c r="AD107" s="157">
        <v>0</v>
      </c>
      <c r="AE107" s="155">
        <v>0</v>
      </c>
      <c r="AF107" s="157">
        <v>0</v>
      </c>
      <c r="AG107" s="155">
        <v>0</v>
      </c>
      <c r="AH107" s="159"/>
    </row>
    <row r="108" spans="1:34" ht="15" x14ac:dyDescent="0.25">
      <c r="A108" s="104">
        <v>419</v>
      </c>
      <c r="B108" s="102">
        <v>419035165</v>
      </c>
      <c r="C108" s="103" t="s">
        <v>496</v>
      </c>
      <c r="D108" s="104">
        <v>35</v>
      </c>
      <c r="E108" s="103" t="s">
        <v>67</v>
      </c>
      <c r="F108" s="104">
        <v>165</v>
      </c>
      <c r="G108" s="103" t="s">
        <v>197</v>
      </c>
      <c r="H108" s="179">
        <v>2</v>
      </c>
      <c r="I108" s="152"/>
      <c r="J108" s="153">
        <v>12758.148772361686</v>
      </c>
      <c r="K108" s="153">
        <v>231</v>
      </c>
      <c r="L108" s="153">
        <v>0</v>
      </c>
      <c r="M108" s="153">
        <v>937.65</v>
      </c>
      <c r="N108" s="153">
        <v>13926.798772361686</v>
      </c>
      <c r="O108" s="152"/>
      <c r="P108" s="157">
        <v>2</v>
      </c>
      <c r="Q108" s="157">
        <v>0</v>
      </c>
      <c r="R108" s="155">
        <v>25978</v>
      </c>
      <c r="S108" s="155">
        <v>0</v>
      </c>
      <c r="T108" s="155">
        <v>0</v>
      </c>
      <c r="U108" s="155">
        <v>1876</v>
      </c>
      <c r="V108" s="112">
        <v>27854</v>
      </c>
      <c r="W108" s="156"/>
      <c r="X108" s="157">
        <v>0</v>
      </c>
      <c r="Y108" s="178">
        <v>0.09</v>
      </c>
      <c r="Z108" s="178">
        <v>0.10085794544540803</v>
      </c>
      <c r="AA108" s="155">
        <v>0</v>
      </c>
      <c r="AB108" s="158"/>
      <c r="AC108" s="157">
        <v>0</v>
      </c>
      <c r="AD108" s="157">
        <v>0</v>
      </c>
      <c r="AE108" s="155">
        <v>0</v>
      </c>
      <c r="AF108" s="157">
        <v>0</v>
      </c>
      <c r="AG108" s="155">
        <v>0</v>
      </c>
      <c r="AH108" s="159"/>
    </row>
    <row r="109" spans="1:34" ht="15" x14ac:dyDescent="0.25">
      <c r="A109" s="104">
        <v>419</v>
      </c>
      <c r="B109" s="102">
        <v>419035243</v>
      </c>
      <c r="C109" s="103" t="s">
        <v>496</v>
      </c>
      <c r="D109" s="104">
        <v>35</v>
      </c>
      <c r="E109" s="103" t="s">
        <v>67</v>
      </c>
      <c r="F109" s="104">
        <v>243</v>
      </c>
      <c r="G109" s="103" t="s">
        <v>275</v>
      </c>
      <c r="H109" s="179">
        <v>3.98</v>
      </c>
      <c r="I109" s="152"/>
      <c r="J109" s="153">
        <v>14283</v>
      </c>
      <c r="K109" s="153">
        <v>2956</v>
      </c>
      <c r="L109" s="153">
        <v>0</v>
      </c>
      <c r="M109" s="153">
        <v>937.65</v>
      </c>
      <c r="N109" s="153">
        <v>18176.650000000001</v>
      </c>
      <c r="O109" s="152"/>
      <c r="P109" s="157">
        <v>3.98</v>
      </c>
      <c r="Q109" s="157">
        <v>0</v>
      </c>
      <c r="R109" s="155">
        <v>68612</v>
      </c>
      <c r="S109" s="155">
        <v>0</v>
      </c>
      <c r="T109" s="155">
        <v>0</v>
      </c>
      <c r="U109" s="155">
        <v>3734</v>
      </c>
      <c r="V109" s="112">
        <v>72346</v>
      </c>
      <c r="W109" s="156"/>
      <c r="X109" s="157">
        <v>0</v>
      </c>
      <c r="Y109" s="178">
        <v>0.09</v>
      </c>
      <c r="Z109" s="178">
        <v>5.107358279857626E-3</v>
      </c>
      <c r="AA109" s="155">
        <v>0</v>
      </c>
      <c r="AB109" s="158"/>
      <c r="AC109" s="157">
        <v>0</v>
      </c>
      <c r="AD109" s="157">
        <v>0</v>
      </c>
      <c r="AE109" s="155">
        <v>0</v>
      </c>
      <c r="AF109" s="157">
        <v>1</v>
      </c>
      <c r="AG109" s="155">
        <v>18177</v>
      </c>
      <c r="AH109" s="159"/>
    </row>
    <row r="110" spans="1:34" ht="15" x14ac:dyDescent="0.25">
      <c r="A110" s="104">
        <v>419</v>
      </c>
      <c r="B110" s="102">
        <v>419035244</v>
      </c>
      <c r="C110" s="103" t="s">
        <v>496</v>
      </c>
      <c r="D110" s="104">
        <v>35</v>
      </c>
      <c r="E110" s="103" t="s">
        <v>67</v>
      </c>
      <c r="F110" s="104">
        <v>244</v>
      </c>
      <c r="G110" s="103" t="s">
        <v>276</v>
      </c>
      <c r="H110" s="179">
        <v>5.77</v>
      </c>
      <c r="I110" s="152"/>
      <c r="J110" s="153">
        <v>11244</v>
      </c>
      <c r="K110" s="153">
        <v>4055</v>
      </c>
      <c r="L110" s="153">
        <v>0</v>
      </c>
      <c r="M110" s="153">
        <v>937.65</v>
      </c>
      <c r="N110" s="153">
        <v>16236.65</v>
      </c>
      <c r="O110" s="152"/>
      <c r="P110" s="157">
        <v>5.77</v>
      </c>
      <c r="Q110" s="157">
        <v>0</v>
      </c>
      <c r="R110" s="155">
        <v>88275</v>
      </c>
      <c r="S110" s="155">
        <v>0</v>
      </c>
      <c r="T110" s="155">
        <v>0</v>
      </c>
      <c r="U110" s="155">
        <v>5412</v>
      </c>
      <c r="V110" s="112">
        <v>93687</v>
      </c>
      <c r="W110" s="156"/>
      <c r="X110" s="157">
        <v>0</v>
      </c>
      <c r="Y110" s="178">
        <v>0.09</v>
      </c>
      <c r="Z110" s="178">
        <v>0.119598061583465</v>
      </c>
      <c r="AA110" s="155">
        <v>0</v>
      </c>
      <c r="AB110" s="158"/>
      <c r="AC110" s="157">
        <v>0</v>
      </c>
      <c r="AD110" s="157">
        <v>0</v>
      </c>
      <c r="AE110" s="155">
        <v>0</v>
      </c>
      <c r="AF110" s="157">
        <v>0</v>
      </c>
      <c r="AG110" s="155">
        <v>0</v>
      </c>
      <c r="AH110" s="159"/>
    </row>
    <row r="111" spans="1:34" ht="15" x14ac:dyDescent="0.25">
      <c r="A111" s="104">
        <v>419</v>
      </c>
      <c r="B111" s="102">
        <v>419035251</v>
      </c>
      <c r="C111" s="103" t="s">
        <v>496</v>
      </c>
      <c r="D111" s="104">
        <v>35</v>
      </c>
      <c r="E111" s="103" t="s">
        <v>67</v>
      </c>
      <c r="F111" s="104">
        <v>251</v>
      </c>
      <c r="G111" s="103" t="s">
        <v>283</v>
      </c>
      <c r="H111" s="179">
        <v>0.99</v>
      </c>
      <c r="I111" s="152"/>
      <c r="J111" s="153">
        <v>12087.64868019136</v>
      </c>
      <c r="K111" s="153">
        <v>2778</v>
      </c>
      <c r="L111" s="153">
        <v>0</v>
      </c>
      <c r="M111" s="153">
        <v>937.65</v>
      </c>
      <c r="N111" s="153">
        <v>15803.298680191359</v>
      </c>
      <c r="O111" s="152"/>
      <c r="P111" s="157">
        <v>0.99</v>
      </c>
      <c r="Q111" s="157">
        <v>0</v>
      </c>
      <c r="R111" s="155">
        <v>14717</v>
      </c>
      <c r="S111" s="155">
        <v>0</v>
      </c>
      <c r="T111" s="155">
        <v>0</v>
      </c>
      <c r="U111" s="155">
        <v>928</v>
      </c>
      <c r="V111" s="112">
        <v>15645</v>
      </c>
      <c r="W111" s="156"/>
      <c r="X111" s="157">
        <v>0</v>
      </c>
      <c r="Y111" s="178">
        <v>0.09</v>
      </c>
      <c r="Z111" s="178">
        <v>3.9999984451192412E-2</v>
      </c>
      <c r="AA111" s="155">
        <v>0</v>
      </c>
      <c r="AB111" s="158"/>
      <c r="AC111" s="157">
        <v>0</v>
      </c>
      <c r="AD111" s="157">
        <v>0</v>
      </c>
      <c r="AE111" s="155">
        <v>0</v>
      </c>
      <c r="AF111" s="157">
        <v>0</v>
      </c>
      <c r="AG111" s="155">
        <v>0</v>
      </c>
      <c r="AH111" s="159"/>
    </row>
    <row r="112" spans="1:34" ht="15" x14ac:dyDescent="0.25">
      <c r="A112" s="104">
        <v>419</v>
      </c>
      <c r="B112" s="102">
        <v>419035285</v>
      </c>
      <c r="C112" s="103" t="s">
        <v>496</v>
      </c>
      <c r="D112" s="104">
        <v>35</v>
      </c>
      <c r="E112" s="103" t="s">
        <v>67</v>
      </c>
      <c r="F112" s="104">
        <v>285</v>
      </c>
      <c r="G112" s="103" t="s">
        <v>317</v>
      </c>
      <c r="H112" s="179">
        <v>0.92</v>
      </c>
      <c r="I112" s="152"/>
      <c r="J112" s="153">
        <v>14283</v>
      </c>
      <c r="K112" s="153">
        <v>4047</v>
      </c>
      <c r="L112" s="153">
        <v>0</v>
      </c>
      <c r="M112" s="153">
        <v>937.65</v>
      </c>
      <c r="N112" s="153">
        <v>19267.650000000001</v>
      </c>
      <c r="O112" s="152"/>
      <c r="P112" s="157">
        <v>0.92</v>
      </c>
      <c r="Q112" s="157">
        <v>0</v>
      </c>
      <c r="R112" s="155">
        <v>16864</v>
      </c>
      <c r="S112" s="155">
        <v>0</v>
      </c>
      <c r="T112" s="155">
        <v>0</v>
      </c>
      <c r="U112" s="155">
        <v>863</v>
      </c>
      <c r="V112" s="112">
        <v>17727</v>
      </c>
      <c r="W112" s="156"/>
      <c r="X112" s="157">
        <v>0</v>
      </c>
      <c r="Y112" s="178">
        <v>0.09</v>
      </c>
      <c r="Z112" s="178">
        <v>3.7068416528484464E-2</v>
      </c>
      <c r="AA112" s="155">
        <v>0</v>
      </c>
      <c r="AB112" s="158"/>
      <c r="AC112" s="157">
        <v>0</v>
      </c>
      <c r="AD112" s="157">
        <v>0</v>
      </c>
      <c r="AE112" s="155">
        <v>0</v>
      </c>
      <c r="AF112" s="157">
        <v>0</v>
      </c>
      <c r="AG112" s="155">
        <v>0</v>
      </c>
      <c r="AH112" s="159"/>
    </row>
    <row r="113" spans="1:34" ht="15" x14ac:dyDescent="0.25">
      <c r="A113" s="104">
        <v>420</v>
      </c>
      <c r="B113" s="102">
        <v>420049010</v>
      </c>
      <c r="C113" s="103" t="s">
        <v>497</v>
      </c>
      <c r="D113" s="104">
        <v>49</v>
      </c>
      <c r="E113" s="103" t="s">
        <v>81</v>
      </c>
      <c r="F113" s="104">
        <v>10</v>
      </c>
      <c r="G113" s="103" t="s">
        <v>42</v>
      </c>
      <c r="H113" s="179">
        <v>3.01</v>
      </c>
      <c r="I113" s="152"/>
      <c r="J113" s="153">
        <v>13353</v>
      </c>
      <c r="K113" s="153">
        <v>4336</v>
      </c>
      <c r="L113" s="153">
        <v>0</v>
      </c>
      <c r="M113" s="153">
        <v>937.65</v>
      </c>
      <c r="N113" s="153">
        <v>18626.650000000001</v>
      </c>
      <c r="O113" s="152"/>
      <c r="P113" s="157">
        <v>3.01</v>
      </c>
      <c r="Q113" s="157">
        <v>0</v>
      </c>
      <c r="R113" s="155">
        <v>53244</v>
      </c>
      <c r="S113" s="155">
        <v>0</v>
      </c>
      <c r="T113" s="155">
        <v>0</v>
      </c>
      <c r="U113" s="155">
        <v>2823</v>
      </c>
      <c r="V113" s="112">
        <v>56067</v>
      </c>
      <c r="W113" s="156"/>
      <c r="X113" s="157">
        <v>0</v>
      </c>
      <c r="Y113" s="178">
        <v>0.09</v>
      </c>
      <c r="Z113" s="178">
        <v>1.7964035975927633E-3</v>
      </c>
      <c r="AA113" s="155">
        <v>0</v>
      </c>
      <c r="AB113" s="158"/>
      <c r="AC113" s="157">
        <v>0</v>
      </c>
      <c r="AD113" s="157">
        <v>0</v>
      </c>
      <c r="AE113" s="155">
        <v>0</v>
      </c>
      <c r="AF113" s="157">
        <v>0</v>
      </c>
      <c r="AG113" s="155">
        <v>0</v>
      </c>
      <c r="AH113" s="159"/>
    </row>
    <row r="114" spans="1:34" ht="15" x14ac:dyDescent="0.25">
      <c r="A114" s="104">
        <v>420</v>
      </c>
      <c r="B114" s="102">
        <v>420049014</v>
      </c>
      <c r="C114" s="103" t="s">
        <v>497</v>
      </c>
      <c r="D114" s="104">
        <v>49</v>
      </c>
      <c r="E114" s="103" t="s">
        <v>81</v>
      </c>
      <c r="F114" s="104">
        <v>14</v>
      </c>
      <c r="G114" s="103" t="s">
        <v>46</v>
      </c>
      <c r="H114" s="179">
        <v>2</v>
      </c>
      <c r="I114" s="152"/>
      <c r="J114" s="153">
        <v>9870</v>
      </c>
      <c r="K114" s="153">
        <v>2641</v>
      </c>
      <c r="L114" s="153">
        <v>0</v>
      </c>
      <c r="M114" s="153">
        <v>937.65</v>
      </c>
      <c r="N114" s="153">
        <v>13448.65</v>
      </c>
      <c r="O114" s="152"/>
      <c r="P114" s="157">
        <v>2</v>
      </c>
      <c r="Q114" s="157">
        <v>0</v>
      </c>
      <c r="R114" s="155">
        <v>25022</v>
      </c>
      <c r="S114" s="155">
        <v>0</v>
      </c>
      <c r="T114" s="155">
        <v>0</v>
      </c>
      <c r="U114" s="155">
        <v>1876</v>
      </c>
      <c r="V114" s="112">
        <v>26898</v>
      </c>
      <c r="W114" s="156"/>
      <c r="X114" s="157">
        <v>0</v>
      </c>
      <c r="Y114" s="178">
        <v>0.09</v>
      </c>
      <c r="Z114" s="178">
        <v>5.6574986681919735E-3</v>
      </c>
      <c r="AA114" s="155">
        <v>0</v>
      </c>
      <c r="AB114" s="158"/>
      <c r="AC114" s="157">
        <v>0</v>
      </c>
      <c r="AD114" s="157">
        <v>0</v>
      </c>
      <c r="AE114" s="155">
        <v>0</v>
      </c>
      <c r="AF114" s="157">
        <v>0</v>
      </c>
      <c r="AG114" s="155">
        <v>0</v>
      </c>
      <c r="AH114" s="159"/>
    </row>
    <row r="115" spans="1:34" ht="15" x14ac:dyDescent="0.25">
      <c r="A115" s="104">
        <v>420</v>
      </c>
      <c r="B115" s="102">
        <v>420049023</v>
      </c>
      <c r="C115" s="103" t="s">
        <v>497</v>
      </c>
      <c r="D115" s="104">
        <v>49</v>
      </c>
      <c r="E115" s="103" t="s">
        <v>81</v>
      </c>
      <c r="F115" s="104">
        <v>23</v>
      </c>
      <c r="G115" s="103" t="s">
        <v>55</v>
      </c>
      <c r="H115" s="179">
        <v>1</v>
      </c>
      <c r="I115" s="152"/>
      <c r="J115" s="153">
        <v>4350</v>
      </c>
      <c r="K115" s="153">
        <v>2578</v>
      </c>
      <c r="L115" s="153">
        <v>0</v>
      </c>
      <c r="M115" s="153">
        <v>937.65</v>
      </c>
      <c r="N115" s="153">
        <v>7865.65</v>
      </c>
      <c r="O115" s="152"/>
      <c r="P115" s="157">
        <v>1</v>
      </c>
      <c r="Q115" s="157">
        <v>0</v>
      </c>
      <c r="R115" s="155">
        <v>6928</v>
      </c>
      <c r="S115" s="155">
        <v>0</v>
      </c>
      <c r="T115" s="155">
        <v>0</v>
      </c>
      <c r="U115" s="155">
        <v>938</v>
      </c>
      <c r="V115" s="112">
        <v>7866</v>
      </c>
      <c r="W115" s="156"/>
      <c r="X115" s="157">
        <v>0</v>
      </c>
      <c r="Y115" s="178">
        <v>0.09</v>
      </c>
      <c r="Z115" s="178">
        <v>1.4230519895249425E-4</v>
      </c>
      <c r="AA115" s="155">
        <v>0</v>
      </c>
      <c r="AB115" s="158"/>
      <c r="AC115" s="157">
        <v>0</v>
      </c>
      <c r="AD115" s="157">
        <v>0</v>
      </c>
      <c r="AE115" s="155">
        <v>0</v>
      </c>
      <c r="AF115" s="157">
        <v>0</v>
      </c>
      <c r="AG115" s="155">
        <v>0</v>
      </c>
      <c r="AH115" s="159"/>
    </row>
    <row r="116" spans="1:34" ht="15" x14ac:dyDescent="0.25">
      <c r="A116" s="104">
        <v>420</v>
      </c>
      <c r="B116" s="102">
        <v>420049026</v>
      </c>
      <c r="C116" s="103" t="s">
        <v>497</v>
      </c>
      <c r="D116" s="104">
        <v>49</v>
      </c>
      <c r="E116" s="103" t="s">
        <v>81</v>
      </c>
      <c r="F116" s="104">
        <v>26</v>
      </c>
      <c r="G116" s="103" t="s">
        <v>58</v>
      </c>
      <c r="H116" s="179">
        <v>2</v>
      </c>
      <c r="I116" s="152"/>
      <c r="J116" s="153">
        <v>12110</v>
      </c>
      <c r="K116" s="153">
        <v>3883</v>
      </c>
      <c r="L116" s="153">
        <v>0</v>
      </c>
      <c r="M116" s="153">
        <v>937.65</v>
      </c>
      <c r="N116" s="153">
        <v>16930.650000000001</v>
      </c>
      <c r="O116" s="152"/>
      <c r="P116" s="157">
        <v>2</v>
      </c>
      <c r="Q116" s="157">
        <v>0</v>
      </c>
      <c r="R116" s="155">
        <v>31986</v>
      </c>
      <c r="S116" s="155">
        <v>0</v>
      </c>
      <c r="T116" s="155">
        <v>0</v>
      </c>
      <c r="U116" s="155">
        <v>1876</v>
      </c>
      <c r="V116" s="112">
        <v>33862</v>
      </c>
      <c r="W116" s="156"/>
      <c r="X116" s="157">
        <v>0</v>
      </c>
      <c r="Y116" s="178">
        <v>0.09</v>
      </c>
      <c r="Z116" s="178">
        <v>4.9390103604703009E-4</v>
      </c>
      <c r="AA116" s="155">
        <v>0</v>
      </c>
      <c r="AB116" s="158"/>
      <c r="AC116" s="157">
        <v>0</v>
      </c>
      <c r="AD116" s="157">
        <v>0</v>
      </c>
      <c r="AE116" s="155">
        <v>0</v>
      </c>
      <c r="AF116" s="157">
        <v>0</v>
      </c>
      <c r="AG116" s="155">
        <v>0</v>
      </c>
      <c r="AH116" s="159"/>
    </row>
    <row r="117" spans="1:34" ht="15" x14ac:dyDescent="0.25">
      <c r="A117" s="104">
        <v>420</v>
      </c>
      <c r="B117" s="102">
        <v>420049031</v>
      </c>
      <c r="C117" s="103" t="s">
        <v>497</v>
      </c>
      <c r="D117" s="104">
        <v>49</v>
      </c>
      <c r="E117" s="103" t="s">
        <v>81</v>
      </c>
      <c r="F117" s="104">
        <v>31</v>
      </c>
      <c r="G117" s="103" t="s">
        <v>63</v>
      </c>
      <c r="H117" s="179">
        <v>2</v>
      </c>
      <c r="I117" s="152"/>
      <c r="J117" s="153">
        <v>9870</v>
      </c>
      <c r="K117" s="153">
        <v>4644</v>
      </c>
      <c r="L117" s="153">
        <v>0</v>
      </c>
      <c r="M117" s="153">
        <v>937.65</v>
      </c>
      <c r="N117" s="153">
        <v>15451.65</v>
      </c>
      <c r="O117" s="152"/>
      <c r="P117" s="157">
        <v>2</v>
      </c>
      <c r="Q117" s="157">
        <v>0</v>
      </c>
      <c r="R117" s="155">
        <v>29028</v>
      </c>
      <c r="S117" s="155">
        <v>0</v>
      </c>
      <c r="T117" s="155">
        <v>0</v>
      </c>
      <c r="U117" s="155">
        <v>1876</v>
      </c>
      <c r="V117" s="112">
        <v>30904</v>
      </c>
      <c r="W117" s="156"/>
      <c r="X117" s="157">
        <v>0</v>
      </c>
      <c r="Y117" s="178">
        <v>0.09</v>
      </c>
      <c r="Z117" s="178">
        <v>2.276308224576884E-2</v>
      </c>
      <c r="AA117" s="155">
        <v>0</v>
      </c>
      <c r="AB117" s="158"/>
      <c r="AC117" s="157">
        <v>0</v>
      </c>
      <c r="AD117" s="157">
        <v>0</v>
      </c>
      <c r="AE117" s="155">
        <v>0</v>
      </c>
      <c r="AF117" s="157">
        <v>0</v>
      </c>
      <c r="AG117" s="155">
        <v>0</v>
      </c>
      <c r="AH117" s="159"/>
    </row>
    <row r="118" spans="1:34" ht="15" x14ac:dyDescent="0.25">
      <c r="A118" s="104">
        <v>420</v>
      </c>
      <c r="B118" s="102">
        <v>420049035</v>
      </c>
      <c r="C118" s="103" t="s">
        <v>497</v>
      </c>
      <c r="D118" s="104">
        <v>49</v>
      </c>
      <c r="E118" s="103" t="s">
        <v>81</v>
      </c>
      <c r="F118" s="104">
        <v>35</v>
      </c>
      <c r="G118" s="103" t="s">
        <v>67</v>
      </c>
      <c r="H118" s="179">
        <v>55.739999999999995</v>
      </c>
      <c r="I118" s="152"/>
      <c r="J118" s="153">
        <v>13126</v>
      </c>
      <c r="K118" s="153">
        <v>4475</v>
      </c>
      <c r="L118" s="153">
        <v>0</v>
      </c>
      <c r="M118" s="153">
        <v>937.65</v>
      </c>
      <c r="N118" s="153">
        <v>18538.650000000001</v>
      </c>
      <c r="O118" s="152"/>
      <c r="P118" s="157">
        <v>55.739999999999995</v>
      </c>
      <c r="Q118" s="157">
        <v>0</v>
      </c>
      <c r="R118" s="155">
        <v>981079</v>
      </c>
      <c r="S118" s="155">
        <v>0</v>
      </c>
      <c r="T118" s="155">
        <v>0</v>
      </c>
      <c r="U118" s="155">
        <v>52284</v>
      </c>
      <c r="V118" s="112">
        <v>1033363</v>
      </c>
      <c r="W118" s="156"/>
      <c r="X118" s="157">
        <v>0</v>
      </c>
      <c r="Y118" s="178">
        <v>0.09</v>
      </c>
      <c r="Z118" s="178">
        <v>0.15535199624359353</v>
      </c>
      <c r="AA118" s="155">
        <v>0</v>
      </c>
      <c r="AB118" s="158"/>
      <c r="AC118" s="157">
        <v>0</v>
      </c>
      <c r="AD118" s="157">
        <v>0</v>
      </c>
      <c r="AE118" s="155">
        <v>0</v>
      </c>
      <c r="AF118" s="157">
        <v>0</v>
      </c>
      <c r="AG118" s="155">
        <v>0</v>
      </c>
      <c r="AH118" s="159"/>
    </row>
    <row r="119" spans="1:34" ht="15" x14ac:dyDescent="0.25">
      <c r="A119" s="104">
        <v>420</v>
      </c>
      <c r="B119" s="102">
        <v>420049044</v>
      </c>
      <c r="C119" s="103" t="s">
        <v>497</v>
      </c>
      <c r="D119" s="104">
        <v>49</v>
      </c>
      <c r="E119" s="103" t="s">
        <v>81</v>
      </c>
      <c r="F119" s="104">
        <v>44</v>
      </c>
      <c r="G119" s="103" t="s">
        <v>76</v>
      </c>
      <c r="H119" s="179">
        <v>2</v>
      </c>
      <c r="I119" s="152"/>
      <c r="J119" s="153">
        <v>13420</v>
      </c>
      <c r="K119" s="153">
        <v>0</v>
      </c>
      <c r="L119" s="153">
        <v>0</v>
      </c>
      <c r="M119" s="153">
        <v>937.65</v>
      </c>
      <c r="N119" s="153">
        <v>14357.65</v>
      </c>
      <c r="O119" s="152"/>
      <c r="P119" s="157">
        <v>2</v>
      </c>
      <c r="Q119" s="157">
        <v>0</v>
      </c>
      <c r="R119" s="155">
        <v>26840</v>
      </c>
      <c r="S119" s="155">
        <v>0</v>
      </c>
      <c r="T119" s="155">
        <v>0</v>
      </c>
      <c r="U119" s="155">
        <v>1876</v>
      </c>
      <c r="V119" s="112">
        <v>28716</v>
      </c>
      <c r="W119" s="156"/>
      <c r="X119" s="157">
        <v>0</v>
      </c>
      <c r="Y119" s="178">
        <v>0.09</v>
      </c>
      <c r="Z119" s="178">
        <v>6.5788845188208198E-2</v>
      </c>
      <c r="AA119" s="155">
        <v>0</v>
      </c>
      <c r="AB119" s="158"/>
      <c r="AC119" s="157">
        <v>0</v>
      </c>
      <c r="AD119" s="157">
        <v>0</v>
      </c>
      <c r="AE119" s="155">
        <v>0</v>
      </c>
      <c r="AF119" s="157">
        <v>0</v>
      </c>
      <c r="AG119" s="155">
        <v>0</v>
      </c>
      <c r="AH119" s="159"/>
    </row>
    <row r="120" spans="1:34" ht="15" x14ac:dyDescent="0.25">
      <c r="A120" s="104">
        <v>420</v>
      </c>
      <c r="B120" s="102">
        <v>420049049</v>
      </c>
      <c r="C120" s="103" t="s">
        <v>497</v>
      </c>
      <c r="D120" s="104">
        <v>49</v>
      </c>
      <c r="E120" s="103" t="s">
        <v>81</v>
      </c>
      <c r="F120" s="104">
        <v>49</v>
      </c>
      <c r="G120" s="103" t="s">
        <v>81</v>
      </c>
      <c r="H120" s="179">
        <v>190.68000000000004</v>
      </c>
      <c r="I120" s="152"/>
      <c r="J120" s="153">
        <v>13067</v>
      </c>
      <c r="K120" s="153">
        <v>15553</v>
      </c>
      <c r="L120" s="153">
        <v>0</v>
      </c>
      <c r="M120" s="153">
        <v>937.65</v>
      </c>
      <c r="N120" s="153">
        <v>29557.65</v>
      </c>
      <c r="O120" s="152"/>
      <c r="P120" s="157">
        <v>190.68000000000004</v>
      </c>
      <c r="Q120" s="157">
        <v>0</v>
      </c>
      <c r="R120" s="155">
        <v>5457263</v>
      </c>
      <c r="S120" s="155">
        <v>0</v>
      </c>
      <c r="T120" s="155">
        <v>0</v>
      </c>
      <c r="U120" s="155">
        <v>178849</v>
      </c>
      <c r="V120" s="112">
        <v>5636112</v>
      </c>
      <c r="W120" s="156"/>
      <c r="X120" s="157">
        <v>0</v>
      </c>
      <c r="Y120" s="178">
        <v>0.09</v>
      </c>
      <c r="Z120" s="178">
        <v>7.1351009916066549E-2</v>
      </c>
      <c r="AA120" s="155">
        <v>0</v>
      </c>
      <c r="AB120" s="158"/>
      <c r="AC120" s="157">
        <v>0</v>
      </c>
      <c r="AD120" s="157">
        <v>0</v>
      </c>
      <c r="AE120" s="155">
        <v>0</v>
      </c>
      <c r="AF120" s="157">
        <v>0</v>
      </c>
      <c r="AG120" s="155">
        <v>0</v>
      </c>
      <c r="AH120" s="159"/>
    </row>
    <row r="121" spans="1:34" ht="15" x14ac:dyDescent="0.25">
      <c r="A121" s="104">
        <v>420</v>
      </c>
      <c r="B121" s="102">
        <v>420049057</v>
      </c>
      <c r="C121" s="103" t="s">
        <v>497</v>
      </c>
      <c r="D121" s="104">
        <v>49</v>
      </c>
      <c r="E121" s="103" t="s">
        <v>81</v>
      </c>
      <c r="F121" s="104">
        <v>57</v>
      </c>
      <c r="G121" s="103" t="s">
        <v>89</v>
      </c>
      <c r="H121" s="179">
        <v>6</v>
      </c>
      <c r="I121" s="152"/>
      <c r="J121" s="153">
        <v>10679</v>
      </c>
      <c r="K121" s="153">
        <v>286</v>
      </c>
      <c r="L121" s="153">
        <v>0</v>
      </c>
      <c r="M121" s="153">
        <v>937.65</v>
      </c>
      <c r="N121" s="153">
        <v>11902.65</v>
      </c>
      <c r="O121" s="152"/>
      <c r="P121" s="157">
        <v>6</v>
      </c>
      <c r="Q121" s="157">
        <v>0</v>
      </c>
      <c r="R121" s="155">
        <v>65790</v>
      </c>
      <c r="S121" s="155">
        <v>0</v>
      </c>
      <c r="T121" s="155">
        <v>0</v>
      </c>
      <c r="U121" s="155">
        <v>5628</v>
      </c>
      <c r="V121" s="112">
        <v>71418</v>
      </c>
      <c r="W121" s="156"/>
      <c r="X121" s="157">
        <v>0</v>
      </c>
      <c r="Y121" s="178">
        <v>0.09</v>
      </c>
      <c r="Z121" s="178">
        <v>0.13358419508453406</v>
      </c>
      <c r="AA121" s="155">
        <v>0</v>
      </c>
      <c r="AB121" s="158"/>
      <c r="AC121" s="157">
        <v>0</v>
      </c>
      <c r="AD121" s="157">
        <v>0</v>
      </c>
      <c r="AE121" s="155">
        <v>0</v>
      </c>
      <c r="AF121" s="157">
        <v>0</v>
      </c>
      <c r="AG121" s="155">
        <v>0</v>
      </c>
      <c r="AH121" s="159"/>
    </row>
    <row r="122" spans="1:34" ht="15" x14ac:dyDescent="0.25">
      <c r="A122" s="104">
        <v>420</v>
      </c>
      <c r="B122" s="102">
        <v>420049067</v>
      </c>
      <c r="C122" s="103" t="s">
        <v>497</v>
      </c>
      <c r="D122" s="104">
        <v>49</v>
      </c>
      <c r="E122" s="103" t="s">
        <v>81</v>
      </c>
      <c r="F122" s="104">
        <v>67</v>
      </c>
      <c r="G122" s="103" t="s">
        <v>99</v>
      </c>
      <c r="H122" s="179">
        <v>1</v>
      </c>
      <c r="I122" s="152"/>
      <c r="J122" s="153">
        <v>9870</v>
      </c>
      <c r="K122" s="153">
        <v>9883</v>
      </c>
      <c r="L122" s="153">
        <v>0</v>
      </c>
      <c r="M122" s="153">
        <v>937.65</v>
      </c>
      <c r="N122" s="153">
        <v>20690.650000000001</v>
      </c>
      <c r="O122" s="152"/>
      <c r="P122" s="157">
        <v>1</v>
      </c>
      <c r="Q122" s="157">
        <v>0</v>
      </c>
      <c r="R122" s="155">
        <v>19753</v>
      </c>
      <c r="S122" s="155">
        <v>0</v>
      </c>
      <c r="T122" s="155">
        <v>0</v>
      </c>
      <c r="U122" s="155">
        <v>938</v>
      </c>
      <c r="V122" s="112">
        <v>20691</v>
      </c>
      <c r="W122" s="156"/>
      <c r="X122" s="157">
        <v>0</v>
      </c>
      <c r="Y122" s="178">
        <v>0.09</v>
      </c>
      <c r="Z122" s="178">
        <v>9.0641733052338792E-4</v>
      </c>
      <c r="AA122" s="155">
        <v>0</v>
      </c>
      <c r="AB122" s="158"/>
      <c r="AC122" s="157">
        <v>0</v>
      </c>
      <c r="AD122" s="157">
        <v>0</v>
      </c>
      <c r="AE122" s="155">
        <v>0</v>
      </c>
      <c r="AF122" s="157">
        <v>0</v>
      </c>
      <c r="AG122" s="155">
        <v>0</v>
      </c>
      <c r="AH122" s="159"/>
    </row>
    <row r="123" spans="1:34" ht="15" x14ac:dyDescent="0.25">
      <c r="A123" s="104">
        <v>420</v>
      </c>
      <c r="B123" s="102">
        <v>420049093</v>
      </c>
      <c r="C123" s="103" t="s">
        <v>497</v>
      </c>
      <c r="D123" s="104">
        <v>49</v>
      </c>
      <c r="E123" s="103" t="s">
        <v>81</v>
      </c>
      <c r="F123" s="104">
        <v>93</v>
      </c>
      <c r="G123" s="103" t="s">
        <v>125</v>
      </c>
      <c r="H123" s="179">
        <v>20.170000000000002</v>
      </c>
      <c r="I123" s="152"/>
      <c r="J123" s="153">
        <v>13079</v>
      </c>
      <c r="K123" s="153">
        <v>446</v>
      </c>
      <c r="L123" s="153">
        <v>0</v>
      </c>
      <c r="M123" s="153">
        <v>937.65</v>
      </c>
      <c r="N123" s="153">
        <v>14462.65</v>
      </c>
      <c r="O123" s="152"/>
      <c r="P123" s="157">
        <v>20.170000000000002</v>
      </c>
      <c r="Q123" s="157">
        <v>0</v>
      </c>
      <c r="R123" s="155">
        <v>272800</v>
      </c>
      <c r="S123" s="155">
        <v>0</v>
      </c>
      <c r="T123" s="155">
        <v>0</v>
      </c>
      <c r="U123" s="155">
        <v>18919</v>
      </c>
      <c r="V123" s="112">
        <v>291719</v>
      </c>
      <c r="W123" s="156"/>
      <c r="X123" s="157">
        <v>0</v>
      </c>
      <c r="Y123" s="178">
        <v>0.09</v>
      </c>
      <c r="Z123" s="178">
        <v>7.5403840807501968E-2</v>
      </c>
      <c r="AA123" s="155">
        <v>0</v>
      </c>
      <c r="AB123" s="158"/>
      <c r="AC123" s="157">
        <v>9</v>
      </c>
      <c r="AD123" s="157">
        <v>0</v>
      </c>
      <c r="AE123" s="155">
        <v>0</v>
      </c>
      <c r="AF123" s="157">
        <v>0</v>
      </c>
      <c r="AG123" s="155">
        <v>0</v>
      </c>
      <c r="AH123" s="159"/>
    </row>
    <row r="124" spans="1:34" ht="15" x14ac:dyDescent="0.25">
      <c r="A124" s="104">
        <v>420</v>
      </c>
      <c r="B124" s="102">
        <v>420049153</v>
      </c>
      <c r="C124" s="103" t="s">
        <v>497</v>
      </c>
      <c r="D124" s="104">
        <v>49</v>
      </c>
      <c r="E124" s="103" t="s">
        <v>81</v>
      </c>
      <c r="F124" s="104">
        <v>153</v>
      </c>
      <c r="G124" s="103" t="s">
        <v>185</v>
      </c>
      <c r="H124" s="179">
        <v>0.55000000000000004</v>
      </c>
      <c r="I124" s="152"/>
      <c r="J124" s="153">
        <v>12534.140483424882</v>
      </c>
      <c r="K124" s="153">
        <v>97</v>
      </c>
      <c r="L124" s="153">
        <v>0</v>
      </c>
      <c r="M124" s="153">
        <v>937.65</v>
      </c>
      <c r="N124" s="153">
        <v>13568.790483424882</v>
      </c>
      <c r="O124" s="152"/>
      <c r="P124" s="157">
        <v>0.55000000000000004</v>
      </c>
      <c r="Q124" s="157">
        <v>0</v>
      </c>
      <c r="R124" s="155">
        <v>6947</v>
      </c>
      <c r="S124" s="155">
        <v>0</v>
      </c>
      <c r="T124" s="155">
        <v>0</v>
      </c>
      <c r="U124" s="155">
        <v>516</v>
      </c>
      <c r="V124" s="112">
        <v>7463</v>
      </c>
      <c r="W124" s="156"/>
      <c r="X124" s="157">
        <v>0</v>
      </c>
      <c r="Y124" s="178">
        <v>0.09</v>
      </c>
      <c r="Z124" s="178">
        <v>1.2567088994511914E-2</v>
      </c>
      <c r="AA124" s="155">
        <v>0</v>
      </c>
      <c r="AB124" s="158"/>
      <c r="AC124" s="157">
        <v>0</v>
      </c>
      <c r="AD124" s="157">
        <v>0</v>
      </c>
      <c r="AE124" s="155">
        <v>0</v>
      </c>
      <c r="AF124" s="157">
        <v>0</v>
      </c>
      <c r="AG124" s="155">
        <v>0</v>
      </c>
      <c r="AH124" s="159"/>
    </row>
    <row r="125" spans="1:34" ht="15" x14ac:dyDescent="0.25">
      <c r="A125" s="104">
        <v>420</v>
      </c>
      <c r="B125" s="102">
        <v>420049155</v>
      </c>
      <c r="C125" s="103" t="s">
        <v>497</v>
      </c>
      <c r="D125" s="104">
        <v>49</v>
      </c>
      <c r="E125" s="103" t="s">
        <v>81</v>
      </c>
      <c r="F125" s="104">
        <v>155</v>
      </c>
      <c r="G125" s="103" t="s">
        <v>187</v>
      </c>
      <c r="H125" s="179">
        <v>1</v>
      </c>
      <c r="I125" s="152"/>
      <c r="J125" s="153">
        <v>10942.185655019268</v>
      </c>
      <c r="K125" s="153">
        <v>7289</v>
      </c>
      <c r="L125" s="153">
        <v>0</v>
      </c>
      <c r="M125" s="153">
        <v>937.65</v>
      </c>
      <c r="N125" s="153">
        <v>19168.835655019269</v>
      </c>
      <c r="O125" s="152"/>
      <c r="P125" s="157">
        <v>1</v>
      </c>
      <c r="Q125" s="157">
        <v>0</v>
      </c>
      <c r="R125" s="155">
        <v>18231</v>
      </c>
      <c r="S125" s="155">
        <v>0</v>
      </c>
      <c r="T125" s="155">
        <v>0</v>
      </c>
      <c r="U125" s="155">
        <v>938</v>
      </c>
      <c r="V125" s="112">
        <v>19169</v>
      </c>
      <c r="W125" s="156"/>
      <c r="X125" s="157">
        <v>0</v>
      </c>
      <c r="Y125" s="178">
        <v>0.09</v>
      </c>
      <c r="Z125" s="178">
        <v>2.4588714164484426E-4</v>
      </c>
      <c r="AA125" s="155">
        <v>0</v>
      </c>
      <c r="AB125" s="158"/>
      <c r="AC125" s="157">
        <v>0</v>
      </c>
      <c r="AD125" s="157">
        <v>0</v>
      </c>
      <c r="AE125" s="155">
        <v>0</v>
      </c>
      <c r="AF125" s="157">
        <v>0</v>
      </c>
      <c r="AG125" s="155">
        <v>0</v>
      </c>
      <c r="AH125" s="159"/>
    </row>
    <row r="126" spans="1:34" ht="15" x14ac:dyDescent="0.25">
      <c r="A126" s="104">
        <v>420</v>
      </c>
      <c r="B126" s="102">
        <v>420049160</v>
      </c>
      <c r="C126" s="103" t="s">
        <v>497</v>
      </c>
      <c r="D126" s="104">
        <v>49</v>
      </c>
      <c r="E126" s="103" t="s">
        <v>81</v>
      </c>
      <c r="F126" s="104">
        <v>160</v>
      </c>
      <c r="G126" s="103" t="s">
        <v>192</v>
      </c>
      <c r="H126" s="179">
        <v>1</v>
      </c>
      <c r="I126" s="152"/>
      <c r="J126" s="153">
        <v>9870</v>
      </c>
      <c r="K126" s="153">
        <v>24</v>
      </c>
      <c r="L126" s="153">
        <v>0</v>
      </c>
      <c r="M126" s="153">
        <v>937.65</v>
      </c>
      <c r="N126" s="153">
        <v>10831.65</v>
      </c>
      <c r="O126" s="152"/>
      <c r="P126" s="157">
        <v>1</v>
      </c>
      <c r="Q126" s="157">
        <v>0</v>
      </c>
      <c r="R126" s="155">
        <v>9894</v>
      </c>
      <c r="S126" s="155">
        <v>0</v>
      </c>
      <c r="T126" s="155">
        <v>0</v>
      </c>
      <c r="U126" s="155">
        <v>938</v>
      </c>
      <c r="V126" s="112">
        <v>10832</v>
      </c>
      <c r="W126" s="156"/>
      <c r="X126" s="157">
        <v>0</v>
      </c>
      <c r="Y126" s="178">
        <v>0.09</v>
      </c>
      <c r="Z126" s="178">
        <v>0.11305562560291077</v>
      </c>
      <c r="AA126" s="155">
        <v>0</v>
      </c>
      <c r="AB126" s="158"/>
      <c r="AC126" s="157">
        <v>0</v>
      </c>
      <c r="AD126" s="157">
        <v>0</v>
      </c>
      <c r="AE126" s="155">
        <v>0</v>
      </c>
      <c r="AF126" s="157">
        <v>0</v>
      </c>
      <c r="AG126" s="155">
        <v>0</v>
      </c>
      <c r="AH126" s="159"/>
    </row>
    <row r="127" spans="1:34" ht="15" x14ac:dyDescent="0.25">
      <c r="A127" s="104">
        <v>420</v>
      </c>
      <c r="B127" s="102">
        <v>420049163</v>
      </c>
      <c r="C127" s="103" t="s">
        <v>497</v>
      </c>
      <c r="D127" s="104">
        <v>49</v>
      </c>
      <c r="E127" s="103" t="s">
        <v>81</v>
      </c>
      <c r="F127" s="104">
        <v>163</v>
      </c>
      <c r="G127" s="103" t="s">
        <v>195</v>
      </c>
      <c r="H127" s="179">
        <v>1</v>
      </c>
      <c r="I127" s="152"/>
      <c r="J127" s="153">
        <v>13524.833516994266</v>
      </c>
      <c r="K127" s="153">
        <v>0</v>
      </c>
      <c r="L127" s="153">
        <v>0</v>
      </c>
      <c r="M127" s="153">
        <v>937.65</v>
      </c>
      <c r="N127" s="153">
        <v>14462.483516994265</v>
      </c>
      <c r="O127" s="152"/>
      <c r="P127" s="157">
        <v>1</v>
      </c>
      <c r="Q127" s="157">
        <v>0</v>
      </c>
      <c r="R127" s="155">
        <v>13525</v>
      </c>
      <c r="S127" s="155">
        <v>0</v>
      </c>
      <c r="T127" s="155">
        <v>0</v>
      </c>
      <c r="U127" s="155">
        <v>938</v>
      </c>
      <c r="V127" s="112">
        <v>14463</v>
      </c>
      <c r="W127" s="156"/>
      <c r="X127" s="157">
        <v>0</v>
      </c>
      <c r="Y127" s="178">
        <v>0.09</v>
      </c>
      <c r="Z127" s="178">
        <v>9.7279927468082797E-2</v>
      </c>
      <c r="AA127" s="155">
        <v>0</v>
      </c>
      <c r="AB127" s="158"/>
      <c r="AC127" s="157">
        <v>0</v>
      </c>
      <c r="AD127" s="157">
        <v>0</v>
      </c>
      <c r="AE127" s="155">
        <v>0</v>
      </c>
      <c r="AF127" s="157">
        <v>0</v>
      </c>
      <c r="AG127" s="155">
        <v>0</v>
      </c>
      <c r="AH127" s="159"/>
    </row>
    <row r="128" spans="1:34" ht="15" x14ac:dyDescent="0.25">
      <c r="A128" s="104">
        <v>420</v>
      </c>
      <c r="B128" s="102">
        <v>420049165</v>
      </c>
      <c r="C128" s="103" t="s">
        <v>497</v>
      </c>
      <c r="D128" s="104">
        <v>49</v>
      </c>
      <c r="E128" s="103" t="s">
        <v>81</v>
      </c>
      <c r="F128" s="104">
        <v>165</v>
      </c>
      <c r="G128" s="103" t="s">
        <v>197</v>
      </c>
      <c r="H128" s="179">
        <v>10.9</v>
      </c>
      <c r="I128" s="152"/>
      <c r="J128" s="153">
        <v>13248</v>
      </c>
      <c r="K128" s="153">
        <v>240</v>
      </c>
      <c r="L128" s="153">
        <v>0</v>
      </c>
      <c r="M128" s="153">
        <v>937.65</v>
      </c>
      <c r="N128" s="153">
        <v>14425.65</v>
      </c>
      <c r="O128" s="152"/>
      <c r="P128" s="157">
        <v>10.9</v>
      </c>
      <c r="Q128" s="157">
        <v>0</v>
      </c>
      <c r="R128" s="155">
        <v>147020</v>
      </c>
      <c r="S128" s="155">
        <v>0</v>
      </c>
      <c r="T128" s="155">
        <v>0</v>
      </c>
      <c r="U128" s="155">
        <v>10224</v>
      </c>
      <c r="V128" s="112">
        <v>157244</v>
      </c>
      <c r="W128" s="156"/>
      <c r="X128" s="157">
        <v>0</v>
      </c>
      <c r="Y128" s="178">
        <v>0.09</v>
      </c>
      <c r="Z128" s="178">
        <v>0.10085794544540803</v>
      </c>
      <c r="AA128" s="155">
        <v>0</v>
      </c>
      <c r="AB128" s="158"/>
      <c r="AC128" s="157">
        <v>4</v>
      </c>
      <c r="AD128" s="157">
        <v>0.21270929942104644</v>
      </c>
      <c r="AE128" s="155">
        <v>3068</v>
      </c>
      <c r="AF128" s="157">
        <v>0</v>
      </c>
      <c r="AG128" s="155">
        <v>0</v>
      </c>
      <c r="AH128" s="159"/>
    </row>
    <row r="129" spans="1:34" ht="15" x14ac:dyDescent="0.25">
      <c r="A129" s="104">
        <v>420</v>
      </c>
      <c r="B129" s="102">
        <v>420049176</v>
      </c>
      <c r="C129" s="103" t="s">
        <v>497</v>
      </c>
      <c r="D129" s="104">
        <v>49</v>
      </c>
      <c r="E129" s="103" t="s">
        <v>81</v>
      </c>
      <c r="F129" s="104">
        <v>176</v>
      </c>
      <c r="G129" s="103" t="s">
        <v>208</v>
      </c>
      <c r="H129" s="179">
        <v>10.98</v>
      </c>
      <c r="I129" s="152"/>
      <c r="J129" s="153">
        <v>10203</v>
      </c>
      <c r="K129" s="153">
        <v>3514</v>
      </c>
      <c r="L129" s="153">
        <v>0</v>
      </c>
      <c r="M129" s="153">
        <v>937.65</v>
      </c>
      <c r="N129" s="153">
        <v>14654.65</v>
      </c>
      <c r="O129" s="152"/>
      <c r="P129" s="157">
        <v>10.98</v>
      </c>
      <c r="Q129" s="157">
        <v>0</v>
      </c>
      <c r="R129" s="155">
        <v>150612</v>
      </c>
      <c r="S129" s="155">
        <v>0</v>
      </c>
      <c r="T129" s="155">
        <v>0</v>
      </c>
      <c r="U129" s="155">
        <v>10299</v>
      </c>
      <c r="V129" s="112">
        <v>160911</v>
      </c>
      <c r="W129" s="156"/>
      <c r="X129" s="157">
        <v>0</v>
      </c>
      <c r="Y129" s="178">
        <v>0.09</v>
      </c>
      <c r="Z129" s="178">
        <v>8.794296909091473E-2</v>
      </c>
      <c r="AA129" s="155">
        <v>0</v>
      </c>
      <c r="AB129" s="158"/>
      <c r="AC129" s="157">
        <v>0</v>
      </c>
      <c r="AD129" s="157">
        <v>0</v>
      </c>
      <c r="AE129" s="155">
        <v>0</v>
      </c>
      <c r="AF129" s="157">
        <v>0</v>
      </c>
      <c r="AG129" s="155">
        <v>0</v>
      </c>
      <c r="AH129" s="159"/>
    </row>
    <row r="130" spans="1:34" ht="15" x14ac:dyDescent="0.25">
      <c r="A130" s="104">
        <v>420</v>
      </c>
      <c r="B130" s="102">
        <v>420049181</v>
      </c>
      <c r="C130" s="103" t="s">
        <v>497</v>
      </c>
      <c r="D130" s="104">
        <v>49</v>
      </c>
      <c r="E130" s="103" t="s">
        <v>81</v>
      </c>
      <c r="F130" s="104">
        <v>181</v>
      </c>
      <c r="G130" s="103" t="s">
        <v>213</v>
      </c>
      <c r="H130" s="179">
        <v>2</v>
      </c>
      <c r="I130" s="152"/>
      <c r="J130" s="153">
        <v>11104</v>
      </c>
      <c r="K130" s="153">
        <v>528</v>
      </c>
      <c r="L130" s="153">
        <v>0</v>
      </c>
      <c r="M130" s="153">
        <v>937.65</v>
      </c>
      <c r="N130" s="153">
        <v>12569.65</v>
      </c>
      <c r="O130" s="152"/>
      <c r="P130" s="157">
        <v>2</v>
      </c>
      <c r="Q130" s="157">
        <v>0</v>
      </c>
      <c r="R130" s="155">
        <v>23264</v>
      </c>
      <c r="S130" s="155">
        <v>0</v>
      </c>
      <c r="T130" s="155">
        <v>0</v>
      </c>
      <c r="U130" s="155">
        <v>1876</v>
      </c>
      <c r="V130" s="112">
        <v>25140</v>
      </c>
      <c r="W130" s="156"/>
      <c r="X130" s="157">
        <v>0</v>
      </c>
      <c r="Y130" s="178">
        <v>0.09</v>
      </c>
      <c r="Z130" s="178">
        <v>1.7769329049204179E-2</v>
      </c>
      <c r="AA130" s="155">
        <v>0</v>
      </c>
      <c r="AB130" s="158"/>
      <c r="AC130" s="157">
        <v>0</v>
      </c>
      <c r="AD130" s="157">
        <v>0</v>
      </c>
      <c r="AE130" s="155">
        <v>0</v>
      </c>
      <c r="AF130" s="157">
        <v>0</v>
      </c>
      <c r="AG130" s="155">
        <v>0</v>
      </c>
      <c r="AH130" s="159"/>
    </row>
    <row r="131" spans="1:34" ht="15" x14ac:dyDescent="0.25">
      <c r="A131" s="104">
        <v>420</v>
      </c>
      <c r="B131" s="102">
        <v>420049199</v>
      </c>
      <c r="C131" s="103" t="s">
        <v>497</v>
      </c>
      <c r="D131" s="104">
        <v>49</v>
      </c>
      <c r="E131" s="103" t="s">
        <v>81</v>
      </c>
      <c r="F131" s="104">
        <v>199</v>
      </c>
      <c r="G131" s="103" t="s">
        <v>231</v>
      </c>
      <c r="H131" s="179">
        <v>2</v>
      </c>
      <c r="I131" s="152"/>
      <c r="J131" s="153">
        <v>16104</v>
      </c>
      <c r="K131" s="153">
        <v>10872</v>
      </c>
      <c r="L131" s="153">
        <v>0</v>
      </c>
      <c r="M131" s="153">
        <v>937.65</v>
      </c>
      <c r="N131" s="153">
        <v>27913.65</v>
      </c>
      <c r="O131" s="152"/>
      <c r="P131" s="157">
        <v>2</v>
      </c>
      <c r="Q131" s="157">
        <v>0</v>
      </c>
      <c r="R131" s="155">
        <v>53952</v>
      </c>
      <c r="S131" s="155">
        <v>0</v>
      </c>
      <c r="T131" s="155">
        <v>0</v>
      </c>
      <c r="U131" s="155">
        <v>1876</v>
      </c>
      <c r="V131" s="112">
        <v>55828</v>
      </c>
      <c r="W131" s="156"/>
      <c r="X131" s="157">
        <v>0</v>
      </c>
      <c r="Y131" s="178">
        <v>0.09</v>
      </c>
      <c r="Z131" s="178">
        <v>7.9309837307862388E-4</v>
      </c>
      <c r="AA131" s="155">
        <v>0</v>
      </c>
      <c r="AB131" s="158"/>
      <c r="AC131" s="157">
        <v>0</v>
      </c>
      <c r="AD131" s="157">
        <v>0</v>
      </c>
      <c r="AE131" s="155">
        <v>0</v>
      </c>
      <c r="AF131" s="157">
        <v>0</v>
      </c>
      <c r="AG131" s="155">
        <v>0</v>
      </c>
      <c r="AH131" s="159"/>
    </row>
    <row r="132" spans="1:34" ht="15" x14ac:dyDescent="0.25">
      <c r="A132" s="104">
        <v>420</v>
      </c>
      <c r="B132" s="102">
        <v>420049243</v>
      </c>
      <c r="C132" s="103" t="s">
        <v>497</v>
      </c>
      <c r="D132" s="104">
        <v>49</v>
      </c>
      <c r="E132" s="103" t="s">
        <v>81</v>
      </c>
      <c r="F132" s="104">
        <v>243</v>
      </c>
      <c r="G132" s="103" t="s">
        <v>275</v>
      </c>
      <c r="H132" s="179">
        <v>3</v>
      </c>
      <c r="I132" s="152"/>
      <c r="J132" s="153">
        <v>14870</v>
      </c>
      <c r="K132" s="153">
        <v>3078</v>
      </c>
      <c r="L132" s="153">
        <v>0</v>
      </c>
      <c r="M132" s="153">
        <v>937.65</v>
      </c>
      <c r="N132" s="153">
        <v>18885.650000000001</v>
      </c>
      <c r="O132" s="152"/>
      <c r="P132" s="157">
        <v>3</v>
      </c>
      <c r="Q132" s="157">
        <v>0</v>
      </c>
      <c r="R132" s="155">
        <v>53844</v>
      </c>
      <c r="S132" s="155">
        <v>0</v>
      </c>
      <c r="T132" s="155">
        <v>0</v>
      </c>
      <c r="U132" s="155">
        <v>2814</v>
      </c>
      <c r="V132" s="112">
        <v>56658</v>
      </c>
      <c r="W132" s="156"/>
      <c r="X132" s="157">
        <v>0</v>
      </c>
      <c r="Y132" s="178">
        <v>0.09</v>
      </c>
      <c r="Z132" s="178">
        <v>5.107358279857626E-3</v>
      </c>
      <c r="AA132" s="155">
        <v>0</v>
      </c>
      <c r="AB132" s="158"/>
      <c r="AC132" s="157">
        <v>0</v>
      </c>
      <c r="AD132" s="157">
        <v>0</v>
      </c>
      <c r="AE132" s="155">
        <v>0</v>
      </c>
      <c r="AF132" s="157">
        <v>0</v>
      </c>
      <c r="AG132" s="155">
        <v>0</v>
      </c>
      <c r="AH132" s="159"/>
    </row>
    <row r="133" spans="1:34" ht="15" x14ac:dyDescent="0.25">
      <c r="A133" s="104">
        <v>420</v>
      </c>
      <c r="B133" s="102">
        <v>420049244</v>
      </c>
      <c r="C133" s="103" t="s">
        <v>497</v>
      </c>
      <c r="D133" s="104">
        <v>49</v>
      </c>
      <c r="E133" s="103" t="s">
        <v>81</v>
      </c>
      <c r="F133" s="104">
        <v>244</v>
      </c>
      <c r="G133" s="103" t="s">
        <v>276</v>
      </c>
      <c r="H133" s="179">
        <v>4</v>
      </c>
      <c r="I133" s="152"/>
      <c r="J133" s="153">
        <v>9870</v>
      </c>
      <c r="K133" s="153">
        <v>3559</v>
      </c>
      <c r="L133" s="153">
        <v>0</v>
      </c>
      <c r="M133" s="153">
        <v>937.65</v>
      </c>
      <c r="N133" s="153">
        <v>14366.65</v>
      </c>
      <c r="O133" s="152"/>
      <c r="P133" s="157">
        <v>4</v>
      </c>
      <c r="Q133" s="157">
        <v>0</v>
      </c>
      <c r="R133" s="155">
        <v>53716</v>
      </c>
      <c r="S133" s="155">
        <v>0</v>
      </c>
      <c r="T133" s="155">
        <v>0</v>
      </c>
      <c r="U133" s="155">
        <v>3752</v>
      </c>
      <c r="V133" s="112">
        <v>57468</v>
      </c>
      <c r="W133" s="156"/>
      <c r="X133" s="157">
        <v>0</v>
      </c>
      <c r="Y133" s="178">
        <v>0.09</v>
      </c>
      <c r="Z133" s="178">
        <v>0.119598061583465</v>
      </c>
      <c r="AA133" s="155">
        <v>0</v>
      </c>
      <c r="AB133" s="158"/>
      <c r="AC133" s="157">
        <v>2</v>
      </c>
      <c r="AD133" s="157">
        <v>1.2899093668856281</v>
      </c>
      <c r="AE133" s="155">
        <v>18532</v>
      </c>
      <c r="AF133" s="157">
        <v>0</v>
      </c>
      <c r="AG133" s="155">
        <v>0</v>
      </c>
      <c r="AH133" s="159"/>
    </row>
    <row r="134" spans="1:34" ht="15" x14ac:dyDescent="0.25">
      <c r="A134" s="104">
        <v>420</v>
      </c>
      <c r="B134" s="102">
        <v>420049248</v>
      </c>
      <c r="C134" s="103" t="s">
        <v>497</v>
      </c>
      <c r="D134" s="104">
        <v>49</v>
      </c>
      <c r="E134" s="103" t="s">
        <v>81</v>
      </c>
      <c r="F134" s="104">
        <v>248</v>
      </c>
      <c r="G134" s="103" t="s">
        <v>280</v>
      </c>
      <c r="H134" s="179">
        <v>5.82</v>
      </c>
      <c r="I134" s="152"/>
      <c r="J134" s="153">
        <v>9770</v>
      </c>
      <c r="K134" s="153">
        <v>560</v>
      </c>
      <c r="L134" s="153">
        <v>0</v>
      </c>
      <c r="M134" s="153">
        <v>937.65</v>
      </c>
      <c r="N134" s="153">
        <v>11267.65</v>
      </c>
      <c r="O134" s="152"/>
      <c r="P134" s="157">
        <v>5.82</v>
      </c>
      <c r="Q134" s="157">
        <v>0</v>
      </c>
      <c r="R134" s="155">
        <v>60121</v>
      </c>
      <c r="S134" s="155">
        <v>0</v>
      </c>
      <c r="T134" s="155">
        <v>0</v>
      </c>
      <c r="U134" s="155">
        <v>5459</v>
      </c>
      <c r="V134" s="112">
        <v>65580</v>
      </c>
      <c r="W134" s="156"/>
      <c r="X134" s="157">
        <v>0</v>
      </c>
      <c r="Y134" s="178">
        <v>0.09</v>
      </c>
      <c r="Z134" s="178">
        <v>5.0565041450819942E-2</v>
      </c>
      <c r="AA134" s="155">
        <v>0</v>
      </c>
      <c r="AB134" s="158"/>
      <c r="AC134" s="157">
        <v>0</v>
      </c>
      <c r="AD134" s="157">
        <v>0</v>
      </c>
      <c r="AE134" s="155">
        <v>0</v>
      </c>
      <c r="AF134" s="157">
        <v>0</v>
      </c>
      <c r="AG134" s="155">
        <v>0</v>
      </c>
      <c r="AH134" s="159"/>
    </row>
    <row r="135" spans="1:34" ht="15" x14ac:dyDescent="0.25">
      <c r="A135" s="104">
        <v>420</v>
      </c>
      <c r="B135" s="102">
        <v>420049258</v>
      </c>
      <c r="C135" s="103" t="s">
        <v>497</v>
      </c>
      <c r="D135" s="104">
        <v>49</v>
      </c>
      <c r="E135" s="103" t="s">
        <v>81</v>
      </c>
      <c r="F135" s="104">
        <v>258</v>
      </c>
      <c r="G135" s="103" t="s">
        <v>290</v>
      </c>
      <c r="H135" s="179">
        <v>0.91</v>
      </c>
      <c r="I135" s="152"/>
      <c r="J135" s="153">
        <v>12941.452297129659</v>
      </c>
      <c r="K135" s="153">
        <v>2794</v>
      </c>
      <c r="L135" s="153">
        <v>0</v>
      </c>
      <c r="M135" s="153">
        <v>937.65</v>
      </c>
      <c r="N135" s="153">
        <v>16673.102297129659</v>
      </c>
      <c r="O135" s="152"/>
      <c r="P135" s="157">
        <v>0.91</v>
      </c>
      <c r="Q135" s="157">
        <v>0</v>
      </c>
      <c r="R135" s="155">
        <v>14319</v>
      </c>
      <c r="S135" s="155">
        <v>0</v>
      </c>
      <c r="T135" s="155">
        <v>0</v>
      </c>
      <c r="U135" s="155">
        <v>853</v>
      </c>
      <c r="V135" s="112">
        <v>15172</v>
      </c>
      <c r="W135" s="156"/>
      <c r="X135" s="157">
        <v>0</v>
      </c>
      <c r="Y135" s="178">
        <v>0.09</v>
      </c>
      <c r="Z135" s="178">
        <v>9.1594444574851844E-2</v>
      </c>
      <c r="AA135" s="155">
        <v>0</v>
      </c>
      <c r="AB135" s="158"/>
      <c r="AC135" s="157">
        <v>0</v>
      </c>
      <c r="AD135" s="157">
        <v>0</v>
      </c>
      <c r="AE135" s="155">
        <v>0</v>
      </c>
      <c r="AF135" s="157">
        <v>0</v>
      </c>
      <c r="AG135" s="155">
        <v>0</v>
      </c>
      <c r="AH135" s="159"/>
    </row>
    <row r="136" spans="1:34" ht="15" x14ac:dyDescent="0.25">
      <c r="A136" s="104">
        <v>420</v>
      </c>
      <c r="B136" s="102">
        <v>420049262</v>
      </c>
      <c r="C136" s="103" t="s">
        <v>497</v>
      </c>
      <c r="D136" s="104">
        <v>49</v>
      </c>
      <c r="E136" s="103" t="s">
        <v>81</v>
      </c>
      <c r="F136" s="104">
        <v>262</v>
      </c>
      <c r="G136" s="103" t="s">
        <v>294</v>
      </c>
      <c r="H136" s="179">
        <v>1</v>
      </c>
      <c r="I136" s="152"/>
      <c r="J136" s="153">
        <v>11379.205712709654</v>
      </c>
      <c r="K136" s="153">
        <v>4217</v>
      </c>
      <c r="L136" s="153">
        <v>0</v>
      </c>
      <c r="M136" s="153">
        <v>937.65</v>
      </c>
      <c r="N136" s="153">
        <v>16533.855712709654</v>
      </c>
      <c r="O136" s="152"/>
      <c r="P136" s="157">
        <v>1</v>
      </c>
      <c r="Q136" s="157">
        <v>0</v>
      </c>
      <c r="R136" s="155">
        <v>15596</v>
      </c>
      <c r="S136" s="155">
        <v>0</v>
      </c>
      <c r="T136" s="155">
        <v>0</v>
      </c>
      <c r="U136" s="155">
        <v>938</v>
      </c>
      <c r="V136" s="112">
        <v>16534</v>
      </c>
      <c r="W136" s="156"/>
      <c r="X136" s="157">
        <v>0</v>
      </c>
      <c r="Y136" s="178">
        <v>0.09</v>
      </c>
      <c r="Z136" s="178">
        <v>7.2023226007255373E-2</v>
      </c>
      <c r="AA136" s="155">
        <v>0</v>
      </c>
      <c r="AB136" s="158"/>
      <c r="AC136" s="157">
        <v>0</v>
      </c>
      <c r="AD136" s="157">
        <v>0</v>
      </c>
      <c r="AE136" s="155">
        <v>0</v>
      </c>
      <c r="AF136" s="157">
        <v>0</v>
      </c>
      <c r="AG136" s="155">
        <v>0</v>
      </c>
      <c r="AH136" s="159"/>
    </row>
    <row r="137" spans="1:34" ht="15" x14ac:dyDescent="0.25">
      <c r="A137" s="104">
        <v>420</v>
      </c>
      <c r="B137" s="102">
        <v>420049295</v>
      </c>
      <c r="C137" s="103" t="s">
        <v>497</v>
      </c>
      <c r="D137" s="104">
        <v>49</v>
      </c>
      <c r="E137" s="103" t="s">
        <v>81</v>
      </c>
      <c r="F137" s="104">
        <v>295</v>
      </c>
      <c r="G137" s="103" t="s">
        <v>327</v>
      </c>
      <c r="H137" s="179">
        <v>1</v>
      </c>
      <c r="I137" s="152"/>
      <c r="J137" s="153">
        <v>10515.244450766257</v>
      </c>
      <c r="K137" s="153">
        <v>5818</v>
      </c>
      <c r="L137" s="153">
        <v>0</v>
      </c>
      <c r="M137" s="153">
        <v>937.65</v>
      </c>
      <c r="N137" s="153">
        <v>17270.894450766256</v>
      </c>
      <c r="O137" s="152"/>
      <c r="P137" s="157">
        <v>1</v>
      </c>
      <c r="Q137" s="157">
        <v>0</v>
      </c>
      <c r="R137" s="155">
        <v>16333</v>
      </c>
      <c r="S137" s="155">
        <v>0</v>
      </c>
      <c r="T137" s="155">
        <v>0</v>
      </c>
      <c r="U137" s="155">
        <v>938</v>
      </c>
      <c r="V137" s="112">
        <v>17271</v>
      </c>
      <c r="W137" s="156"/>
      <c r="X137" s="157">
        <v>0</v>
      </c>
      <c r="Y137" s="178">
        <v>0.09</v>
      </c>
      <c r="Z137" s="178">
        <v>1.6858554141238661E-2</v>
      </c>
      <c r="AA137" s="155">
        <v>0</v>
      </c>
      <c r="AB137" s="158"/>
      <c r="AC137" s="157">
        <v>0</v>
      </c>
      <c r="AD137" s="157">
        <v>0</v>
      </c>
      <c r="AE137" s="155">
        <v>0</v>
      </c>
      <c r="AF137" s="157">
        <v>0</v>
      </c>
      <c r="AG137" s="155">
        <v>0</v>
      </c>
      <c r="AH137" s="159"/>
    </row>
    <row r="138" spans="1:34" ht="15" x14ac:dyDescent="0.25">
      <c r="A138" s="104">
        <v>420</v>
      </c>
      <c r="B138" s="102">
        <v>420049314</v>
      </c>
      <c r="C138" s="103" t="s">
        <v>497</v>
      </c>
      <c r="D138" s="104">
        <v>49</v>
      </c>
      <c r="E138" s="103" t="s">
        <v>81</v>
      </c>
      <c r="F138" s="104">
        <v>314</v>
      </c>
      <c r="G138" s="103" t="s">
        <v>346</v>
      </c>
      <c r="H138" s="179">
        <v>1</v>
      </c>
      <c r="I138" s="152"/>
      <c r="J138" s="153">
        <v>14870</v>
      </c>
      <c r="K138" s="153">
        <v>11920</v>
      </c>
      <c r="L138" s="153">
        <v>0</v>
      </c>
      <c r="M138" s="153">
        <v>937.65</v>
      </c>
      <c r="N138" s="153">
        <v>27727.65</v>
      </c>
      <c r="O138" s="152"/>
      <c r="P138" s="157">
        <v>1</v>
      </c>
      <c r="Q138" s="157">
        <v>0</v>
      </c>
      <c r="R138" s="155">
        <v>26790</v>
      </c>
      <c r="S138" s="155">
        <v>0</v>
      </c>
      <c r="T138" s="155">
        <v>0</v>
      </c>
      <c r="U138" s="155">
        <v>938</v>
      </c>
      <c r="V138" s="112">
        <v>27728</v>
      </c>
      <c r="W138" s="156"/>
      <c r="X138" s="157">
        <v>0</v>
      </c>
      <c r="Y138" s="178">
        <v>0.09</v>
      </c>
      <c r="Z138" s="178">
        <v>2.2432869721569913E-3</v>
      </c>
      <c r="AA138" s="155">
        <v>0</v>
      </c>
      <c r="AB138" s="158"/>
      <c r="AC138" s="157">
        <v>0</v>
      </c>
      <c r="AD138" s="157">
        <v>0</v>
      </c>
      <c r="AE138" s="155">
        <v>0</v>
      </c>
      <c r="AF138" s="157">
        <v>0</v>
      </c>
      <c r="AG138" s="155">
        <v>0</v>
      </c>
      <c r="AH138" s="159"/>
    </row>
    <row r="139" spans="1:34" ht="15" x14ac:dyDescent="0.25">
      <c r="A139" s="104">
        <v>420</v>
      </c>
      <c r="B139" s="102">
        <v>420049347</v>
      </c>
      <c r="C139" s="103" t="s">
        <v>497</v>
      </c>
      <c r="D139" s="104">
        <v>49</v>
      </c>
      <c r="E139" s="103" t="s">
        <v>81</v>
      </c>
      <c r="F139" s="104">
        <v>347</v>
      </c>
      <c r="G139" s="103" t="s">
        <v>379</v>
      </c>
      <c r="H139" s="179">
        <v>3</v>
      </c>
      <c r="I139" s="152"/>
      <c r="J139" s="153">
        <v>12870</v>
      </c>
      <c r="K139" s="153">
        <v>5756</v>
      </c>
      <c r="L139" s="153">
        <v>0</v>
      </c>
      <c r="M139" s="153">
        <v>937.65</v>
      </c>
      <c r="N139" s="153">
        <v>19563.650000000001</v>
      </c>
      <c r="O139" s="152"/>
      <c r="P139" s="157">
        <v>3</v>
      </c>
      <c r="Q139" s="157">
        <v>0</v>
      </c>
      <c r="R139" s="155">
        <v>55878</v>
      </c>
      <c r="S139" s="155">
        <v>0</v>
      </c>
      <c r="T139" s="155">
        <v>0</v>
      </c>
      <c r="U139" s="155">
        <v>2814</v>
      </c>
      <c r="V139" s="112">
        <v>58692</v>
      </c>
      <c r="W139" s="156"/>
      <c r="X139" s="157">
        <v>0</v>
      </c>
      <c r="Y139" s="178">
        <v>0.09</v>
      </c>
      <c r="Z139" s="178">
        <v>6.79811259964764E-3</v>
      </c>
      <c r="AA139" s="155">
        <v>0</v>
      </c>
      <c r="AB139" s="158"/>
      <c r="AC139" s="157">
        <v>0</v>
      </c>
      <c r="AD139" s="157">
        <v>0</v>
      </c>
      <c r="AE139" s="155">
        <v>0</v>
      </c>
      <c r="AF139" s="157">
        <v>0</v>
      </c>
      <c r="AG139" s="155">
        <v>0</v>
      </c>
      <c r="AH139" s="159"/>
    </row>
    <row r="140" spans="1:34" ht="15" x14ac:dyDescent="0.25">
      <c r="A140" s="104">
        <v>420</v>
      </c>
      <c r="B140" s="102">
        <v>420049616</v>
      </c>
      <c r="C140" s="103" t="s">
        <v>497</v>
      </c>
      <c r="D140" s="104">
        <v>49</v>
      </c>
      <c r="E140" s="103" t="s">
        <v>81</v>
      </c>
      <c r="F140" s="104">
        <v>616</v>
      </c>
      <c r="G140" s="103" t="s">
        <v>391</v>
      </c>
      <c r="H140" s="179">
        <v>1</v>
      </c>
      <c r="I140" s="152"/>
      <c r="J140" s="153">
        <v>9870</v>
      </c>
      <c r="K140" s="153">
        <v>2974</v>
      </c>
      <c r="L140" s="153">
        <v>0</v>
      </c>
      <c r="M140" s="153">
        <v>937.65</v>
      </c>
      <c r="N140" s="153">
        <v>13781.65</v>
      </c>
      <c r="O140" s="152"/>
      <c r="P140" s="157">
        <v>1</v>
      </c>
      <c r="Q140" s="157">
        <v>0</v>
      </c>
      <c r="R140" s="155">
        <v>12844</v>
      </c>
      <c r="S140" s="155">
        <v>0</v>
      </c>
      <c r="T140" s="155">
        <v>0</v>
      </c>
      <c r="U140" s="155">
        <v>938</v>
      </c>
      <c r="V140" s="112">
        <v>13782</v>
      </c>
      <c r="W140" s="156"/>
      <c r="X140" s="157">
        <v>0</v>
      </c>
      <c r="Y140" s="178">
        <v>0.09</v>
      </c>
      <c r="Z140" s="178">
        <v>3.5296280230656278E-2</v>
      </c>
      <c r="AA140" s="155">
        <v>0</v>
      </c>
      <c r="AB140" s="158"/>
      <c r="AC140" s="157">
        <v>0</v>
      </c>
      <c r="AD140" s="157">
        <v>0</v>
      </c>
      <c r="AE140" s="155">
        <v>0</v>
      </c>
      <c r="AF140" s="157">
        <v>0</v>
      </c>
      <c r="AG140" s="155">
        <v>0</v>
      </c>
      <c r="AH140" s="159"/>
    </row>
    <row r="141" spans="1:34" ht="15" x14ac:dyDescent="0.25">
      <c r="A141" s="104">
        <v>426</v>
      </c>
      <c r="B141" s="102">
        <v>426149128</v>
      </c>
      <c r="C141" s="103" t="s">
        <v>498</v>
      </c>
      <c r="D141" s="104">
        <v>149</v>
      </c>
      <c r="E141" s="103" t="s">
        <v>181</v>
      </c>
      <c r="F141" s="104">
        <v>128</v>
      </c>
      <c r="G141" s="103" t="s">
        <v>160</v>
      </c>
      <c r="H141" s="179">
        <v>13</v>
      </c>
      <c r="I141" s="152"/>
      <c r="J141" s="153">
        <v>12877</v>
      </c>
      <c r="K141" s="153">
        <v>919</v>
      </c>
      <c r="L141" s="153">
        <v>0</v>
      </c>
      <c r="M141" s="153">
        <v>937.65</v>
      </c>
      <c r="N141" s="153">
        <v>14733.65</v>
      </c>
      <c r="O141" s="152"/>
      <c r="P141" s="157">
        <v>13</v>
      </c>
      <c r="Q141" s="157">
        <v>0</v>
      </c>
      <c r="R141" s="155">
        <v>179244</v>
      </c>
      <c r="S141" s="155">
        <v>0</v>
      </c>
      <c r="T141" s="155">
        <v>0</v>
      </c>
      <c r="U141" s="155">
        <v>12181</v>
      </c>
      <c r="V141" s="112">
        <v>191425</v>
      </c>
      <c r="W141" s="156"/>
      <c r="X141" s="157">
        <v>7.1460696616869601E-3</v>
      </c>
      <c r="Y141" s="178">
        <v>0.09</v>
      </c>
      <c r="Z141" s="178">
        <v>3.6122537397744604E-2</v>
      </c>
      <c r="AA141" s="155">
        <v>0</v>
      </c>
      <c r="AB141" s="158"/>
      <c r="AC141" s="157">
        <v>0</v>
      </c>
      <c r="AD141" s="157">
        <v>0</v>
      </c>
      <c r="AE141" s="155">
        <v>0</v>
      </c>
      <c r="AF141" s="157">
        <v>0</v>
      </c>
      <c r="AG141" s="155">
        <v>0</v>
      </c>
      <c r="AH141" s="159"/>
    </row>
    <row r="142" spans="1:34" ht="15" x14ac:dyDescent="0.25">
      <c r="A142" s="104">
        <v>426</v>
      </c>
      <c r="B142" s="102">
        <v>426149149</v>
      </c>
      <c r="C142" s="103" t="s">
        <v>498</v>
      </c>
      <c r="D142" s="104">
        <v>149</v>
      </c>
      <c r="E142" s="103" t="s">
        <v>181</v>
      </c>
      <c r="F142" s="104">
        <v>149</v>
      </c>
      <c r="G142" s="103" t="s">
        <v>181</v>
      </c>
      <c r="H142" s="179">
        <v>367.22</v>
      </c>
      <c r="I142" s="152"/>
      <c r="J142" s="153">
        <v>12199</v>
      </c>
      <c r="K142" s="153">
        <v>0</v>
      </c>
      <c r="L142" s="153">
        <v>672.50081967213112</v>
      </c>
      <c r="M142" s="153">
        <v>937.65</v>
      </c>
      <c r="N142" s="153">
        <v>14572.65</v>
      </c>
      <c r="O142" s="152"/>
      <c r="P142" s="157">
        <v>367.22</v>
      </c>
      <c r="Q142" s="157">
        <v>172</v>
      </c>
      <c r="R142" s="155">
        <v>4477146</v>
      </c>
      <c r="S142" s="155">
        <v>0</v>
      </c>
      <c r="T142" s="155">
        <v>246820</v>
      </c>
      <c r="U142" s="155">
        <v>344085</v>
      </c>
      <c r="V142" s="112">
        <v>5068051</v>
      </c>
      <c r="W142" s="156"/>
      <c r="X142" s="157">
        <v>0.20185997701266653</v>
      </c>
      <c r="Y142" s="178">
        <v>0.09</v>
      </c>
      <c r="Z142" s="178">
        <v>0.11713940008623763</v>
      </c>
      <c r="AA142" s="155">
        <v>672.13114754098353</v>
      </c>
      <c r="AB142" s="158"/>
      <c r="AC142" s="157">
        <v>0</v>
      </c>
      <c r="AD142" s="157">
        <v>0</v>
      </c>
      <c r="AE142" s="155">
        <v>0</v>
      </c>
      <c r="AF142" s="157">
        <v>0</v>
      </c>
      <c r="AG142" s="155">
        <v>0</v>
      </c>
      <c r="AH142" s="159"/>
    </row>
    <row r="143" spans="1:34" ht="15" x14ac:dyDescent="0.25">
      <c r="A143" s="104">
        <v>426</v>
      </c>
      <c r="B143" s="102">
        <v>426149181</v>
      </c>
      <c r="C143" s="103" t="s">
        <v>498</v>
      </c>
      <c r="D143" s="104">
        <v>149</v>
      </c>
      <c r="E143" s="103" t="s">
        <v>181</v>
      </c>
      <c r="F143" s="104">
        <v>181</v>
      </c>
      <c r="G143" s="103" t="s">
        <v>213</v>
      </c>
      <c r="H143" s="179">
        <v>17</v>
      </c>
      <c r="I143" s="152"/>
      <c r="J143" s="153">
        <v>10493</v>
      </c>
      <c r="K143" s="153">
        <v>499</v>
      </c>
      <c r="L143" s="153">
        <v>0</v>
      </c>
      <c r="M143" s="153">
        <v>937.65</v>
      </c>
      <c r="N143" s="153">
        <v>11929.65</v>
      </c>
      <c r="O143" s="152"/>
      <c r="P143" s="157">
        <v>17</v>
      </c>
      <c r="Q143" s="157">
        <v>0</v>
      </c>
      <c r="R143" s="155">
        <v>186762</v>
      </c>
      <c r="S143" s="155">
        <v>0</v>
      </c>
      <c r="T143" s="155">
        <v>0</v>
      </c>
      <c r="U143" s="155">
        <v>15929</v>
      </c>
      <c r="V143" s="112">
        <v>202691</v>
      </c>
      <c r="W143" s="156"/>
      <c r="X143" s="157">
        <v>9.3448603268214084E-3</v>
      </c>
      <c r="Y143" s="178">
        <v>0.09</v>
      </c>
      <c r="Z143" s="178">
        <v>1.7769329049204179E-2</v>
      </c>
      <c r="AA143" s="155">
        <v>0</v>
      </c>
      <c r="AB143" s="158"/>
      <c r="AC143" s="157">
        <v>0</v>
      </c>
      <c r="AD143" s="157">
        <v>0</v>
      </c>
      <c r="AE143" s="155">
        <v>0</v>
      </c>
      <c r="AF143" s="157">
        <v>0</v>
      </c>
      <c r="AG143" s="155">
        <v>0</v>
      </c>
      <c r="AH143" s="159"/>
    </row>
    <row r="144" spans="1:34" ht="15" x14ac:dyDescent="0.25">
      <c r="A144" s="104">
        <v>426</v>
      </c>
      <c r="B144" s="102">
        <v>426149211</v>
      </c>
      <c r="C144" s="103" t="s">
        <v>498</v>
      </c>
      <c r="D144" s="104">
        <v>149</v>
      </c>
      <c r="E144" s="103" t="s">
        <v>181</v>
      </c>
      <c r="F144" s="104">
        <v>211</v>
      </c>
      <c r="G144" s="103" t="s">
        <v>243</v>
      </c>
      <c r="H144" s="179">
        <v>2</v>
      </c>
      <c r="I144" s="152"/>
      <c r="J144" s="153">
        <v>13544</v>
      </c>
      <c r="K144" s="153">
        <v>2548</v>
      </c>
      <c r="L144" s="153">
        <v>0</v>
      </c>
      <c r="M144" s="153">
        <v>937.65</v>
      </c>
      <c r="N144" s="153">
        <v>17029.650000000001</v>
      </c>
      <c r="O144" s="152"/>
      <c r="P144" s="157">
        <v>2</v>
      </c>
      <c r="Q144" s="157">
        <v>0</v>
      </c>
      <c r="R144" s="155">
        <v>32166</v>
      </c>
      <c r="S144" s="155">
        <v>0</v>
      </c>
      <c r="T144" s="155">
        <v>0</v>
      </c>
      <c r="U144" s="155">
        <v>1874</v>
      </c>
      <c r="V144" s="112">
        <v>34040</v>
      </c>
      <c r="W144" s="156"/>
      <c r="X144" s="157">
        <v>1.0993953325672244E-3</v>
      </c>
      <c r="Y144" s="178">
        <v>0.09</v>
      </c>
      <c r="Z144" s="178">
        <v>1.4844444552201755E-3</v>
      </c>
      <c r="AA144" s="155">
        <v>0</v>
      </c>
      <c r="AB144" s="158"/>
      <c r="AC144" s="157">
        <v>0</v>
      </c>
      <c r="AD144" s="157">
        <v>0</v>
      </c>
      <c r="AE144" s="155">
        <v>0</v>
      </c>
      <c r="AF144" s="157">
        <v>0</v>
      </c>
      <c r="AG144" s="155">
        <v>0</v>
      </c>
      <c r="AH144" s="159"/>
    </row>
    <row r="145" spans="1:34" ht="15" x14ac:dyDescent="0.25">
      <c r="A145" s="104">
        <v>426</v>
      </c>
      <c r="B145" s="102">
        <v>426149295</v>
      </c>
      <c r="C145" s="103" t="s">
        <v>498</v>
      </c>
      <c r="D145" s="104">
        <v>149</v>
      </c>
      <c r="E145" s="103" t="s">
        <v>181</v>
      </c>
      <c r="F145" s="104">
        <v>295</v>
      </c>
      <c r="G145" s="103" t="s">
        <v>327</v>
      </c>
      <c r="H145" s="179">
        <v>1</v>
      </c>
      <c r="I145" s="152"/>
      <c r="J145" s="153">
        <v>10515.244450766257</v>
      </c>
      <c r="K145" s="153">
        <v>5818</v>
      </c>
      <c r="L145" s="153">
        <v>0</v>
      </c>
      <c r="M145" s="153">
        <v>937.65</v>
      </c>
      <c r="N145" s="153">
        <v>17270.894450766256</v>
      </c>
      <c r="O145" s="152"/>
      <c r="P145" s="157">
        <v>1</v>
      </c>
      <c r="Q145" s="157">
        <v>0</v>
      </c>
      <c r="R145" s="155">
        <v>16324</v>
      </c>
      <c r="S145" s="155">
        <v>0</v>
      </c>
      <c r="T145" s="155">
        <v>0</v>
      </c>
      <c r="U145" s="155">
        <v>937</v>
      </c>
      <c r="V145" s="112">
        <v>17261</v>
      </c>
      <c r="W145" s="156"/>
      <c r="X145" s="157">
        <v>5.4969766628361219E-4</v>
      </c>
      <c r="Y145" s="178">
        <v>0.09</v>
      </c>
      <c r="Z145" s="178">
        <v>1.6858554141238661E-2</v>
      </c>
      <c r="AA145" s="155">
        <v>0</v>
      </c>
      <c r="AB145" s="158"/>
      <c r="AC145" s="157">
        <v>0</v>
      </c>
      <c r="AD145" s="157">
        <v>0</v>
      </c>
      <c r="AE145" s="155">
        <v>0</v>
      </c>
      <c r="AF145" s="157">
        <v>0</v>
      </c>
      <c r="AG145" s="155">
        <v>0</v>
      </c>
      <c r="AH145" s="159"/>
    </row>
    <row r="146" spans="1:34" ht="15" x14ac:dyDescent="0.25">
      <c r="A146" s="104">
        <v>428</v>
      </c>
      <c r="B146" s="102">
        <v>428035016</v>
      </c>
      <c r="C146" s="103" t="s">
        <v>499</v>
      </c>
      <c r="D146" s="104">
        <v>35</v>
      </c>
      <c r="E146" s="103" t="s">
        <v>67</v>
      </c>
      <c r="F146" s="104">
        <v>16</v>
      </c>
      <c r="G146" s="103" t="s">
        <v>48</v>
      </c>
      <c r="H146" s="179">
        <v>5</v>
      </c>
      <c r="I146" s="152"/>
      <c r="J146" s="153">
        <v>12236.155870717672</v>
      </c>
      <c r="K146" s="153">
        <v>295</v>
      </c>
      <c r="L146" s="153">
        <v>0</v>
      </c>
      <c r="M146" s="153">
        <v>937.65</v>
      </c>
      <c r="N146" s="153">
        <v>13468.805870717671</v>
      </c>
      <c r="O146" s="152"/>
      <c r="P146" s="157">
        <v>5</v>
      </c>
      <c r="Q146" s="157">
        <v>0</v>
      </c>
      <c r="R146" s="155">
        <v>62655</v>
      </c>
      <c r="S146" s="155">
        <v>0</v>
      </c>
      <c r="T146" s="155">
        <v>0</v>
      </c>
      <c r="U146" s="155">
        <v>4690</v>
      </c>
      <c r="V146" s="112">
        <v>67345</v>
      </c>
      <c r="W146" s="156"/>
      <c r="X146" s="157">
        <v>0</v>
      </c>
      <c r="Y146" s="178">
        <v>0.09</v>
      </c>
      <c r="Z146" s="178">
        <v>4.7489010817769156E-2</v>
      </c>
      <c r="AA146" s="155">
        <v>0</v>
      </c>
      <c r="AB146" s="158"/>
      <c r="AC146" s="157">
        <v>0</v>
      </c>
      <c r="AD146" s="157">
        <v>0</v>
      </c>
      <c r="AE146" s="155">
        <v>0</v>
      </c>
      <c r="AF146" s="157">
        <v>0</v>
      </c>
      <c r="AG146" s="155">
        <v>0</v>
      </c>
      <c r="AH146" s="159"/>
    </row>
    <row r="147" spans="1:34" ht="15" x14ac:dyDescent="0.25">
      <c r="A147" s="104">
        <v>428</v>
      </c>
      <c r="B147" s="102">
        <v>428035018</v>
      </c>
      <c r="C147" s="103" t="s">
        <v>499</v>
      </c>
      <c r="D147" s="104">
        <v>35</v>
      </c>
      <c r="E147" s="103" t="s">
        <v>67</v>
      </c>
      <c r="F147" s="104">
        <v>18</v>
      </c>
      <c r="G147" s="103" t="s">
        <v>50</v>
      </c>
      <c r="H147" s="179">
        <v>1</v>
      </c>
      <c r="I147" s="152"/>
      <c r="J147" s="153">
        <v>11818.706982097145</v>
      </c>
      <c r="K147" s="153">
        <v>7332</v>
      </c>
      <c r="L147" s="153">
        <v>0</v>
      </c>
      <c r="M147" s="153">
        <v>937.65</v>
      </c>
      <c r="N147" s="153">
        <v>20088.356982097146</v>
      </c>
      <c r="O147" s="152"/>
      <c r="P147" s="157">
        <v>1</v>
      </c>
      <c r="Q147" s="157">
        <v>0</v>
      </c>
      <c r="R147" s="155">
        <v>19151</v>
      </c>
      <c r="S147" s="155">
        <v>0</v>
      </c>
      <c r="T147" s="155">
        <v>0</v>
      </c>
      <c r="U147" s="155">
        <v>938</v>
      </c>
      <c r="V147" s="112">
        <v>20089</v>
      </c>
      <c r="W147" s="156"/>
      <c r="X147" s="157">
        <v>0</v>
      </c>
      <c r="Y147" s="178">
        <v>0.09</v>
      </c>
      <c r="Z147" s="178">
        <v>2.6082814367241886E-2</v>
      </c>
      <c r="AA147" s="155">
        <v>0</v>
      </c>
      <c r="AB147" s="158"/>
      <c r="AC147" s="157">
        <v>0</v>
      </c>
      <c r="AD147" s="157">
        <v>0</v>
      </c>
      <c r="AE147" s="155">
        <v>0</v>
      </c>
      <c r="AF147" s="157">
        <v>0</v>
      </c>
      <c r="AG147" s="155">
        <v>0</v>
      </c>
      <c r="AH147" s="159"/>
    </row>
    <row r="148" spans="1:34" ht="15" x14ac:dyDescent="0.25">
      <c r="A148" s="104">
        <v>428</v>
      </c>
      <c r="B148" s="102">
        <v>428035025</v>
      </c>
      <c r="C148" s="103" t="s">
        <v>499</v>
      </c>
      <c r="D148" s="104">
        <v>35</v>
      </c>
      <c r="E148" s="103" t="s">
        <v>67</v>
      </c>
      <c r="F148" s="104">
        <v>25</v>
      </c>
      <c r="G148" s="103" t="s">
        <v>57</v>
      </c>
      <c r="H148" s="179">
        <v>2</v>
      </c>
      <c r="I148" s="152"/>
      <c r="J148" s="153">
        <v>10735.752154660322</v>
      </c>
      <c r="K148" s="153">
        <v>4207</v>
      </c>
      <c r="L148" s="153">
        <v>0</v>
      </c>
      <c r="M148" s="153">
        <v>937.65</v>
      </c>
      <c r="N148" s="153">
        <v>15880.402154660322</v>
      </c>
      <c r="O148" s="152"/>
      <c r="P148" s="157">
        <v>2</v>
      </c>
      <c r="Q148" s="157">
        <v>0</v>
      </c>
      <c r="R148" s="155">
        <v>29886</v>
      </c>
      <c r="S148" s="155">
        <v>0</v>
      </c>
      <c r="T148" s="155">
        <v>0</v>
      </c>
      <c r="U148" s="155">
        <v>1876</v>
      </c>
      <c r="V148" s="112">
        <v>31762</v>
      </c>
      <c r="W148" s="156"/>
      <c r="X148" s="157">
        <v>0</v>
      </c>
      <c r="Y148" s="178">
        <v>0.09</v>
      </c>
      <c r="Z148" s="178">
        <v>4.9013959064279342E-2</v>
      </c>
      <c r="AA148" s="155">
        <v>0</v>
      </c>
      <c r="AB148" s="158"/>
      <c r="AC148" s="157">
        <v>0</v>
      </c>
      <c r="AD148" s="157">
        <v>0</v>
      </c>
      <c r="AE148" s="155">
        <v>0</v>
      </c>
      <c r="AF148" s="157">
        <v>0</v>
      </c>
      <c r="AG148" s="155">
        <v>0</v>
      </c>
      <c r="AH148" s="159"/>
    </row>
    <row r="149" spans="1:34" ht="15" x14ac:dyDescent="0.25">
      <c r="A149" s="104">
        <v>428</v>
      </c>
      <c r="B149" s="102">
        <v>428035035</v>
      </c>
      <c r="C149" s="103" t="s">
        <v>499</v>
      </c>
      <c r="D149" s="104">
        <v>35</v>
      </c>
      <c r="E149" s="103" t="s">
        <v>67</v>
      </c>
      <c r="F149" s="104">
        <v>35</v>
      </c>
      <c r="G149" s="103" t="s">
        <v>67</v>
      </c>
      <c r="H149" s="179">
        <v>1675.3199999999995</v>
      </c>
      <c r="I149" s="152"/>
      <c r="J149" s="153">
        <v>12738</v>
      </c>
      <c r="K149" s="153">
        <v>4343</v>
      </c>
      <c r="L149" s="153">
        <v>0</v>
      </c>
      <c r="M149" s="153">
        <v>937.65</v>
      </c>
      <c r="N149" s="153">
        <v>18018.650000000001</v>
      </c>
      <c r="O149" s="152"/>
      <c r="P149" s="157">
        <v>1675.3199999999995</v>
      </c>
      <c r="Q149" s="157">
        <v>0</v>
      </c>
      <c r="R149" s="155">
        <v>28616143</v>
      </c>
      <c r="S149" s="155">
        <v>0</v>
      </c>
      <c r="T149" s="155">
        <v>0</v>
      </c>
      <c r="U149" s="155">
        <v>1571418</v>
      </c>
      <c r="V149" s="112">
        <v>30187561</v>
      </c>
      <c r="W149" s="156"/>
      <c r="X149" s="157">
        <v>0</v>
      </c>
      <c r="Y149" s="178">
        <v>0.09</v>
      </c>
      <c r="Z149" s="178">
        <v>0.15535199624359353</v>
      </c>
      <c r="AA149" s="155">
        <v>0</v>
      </c>
      <c r="AB149" s="158"/>
      <c r="AC149" s="157">
        <v>1</v>
      </c>
      <c r="AD149" s="157">
        <v>0</v>
      </c>
      <c r="AE149" s="155">
        <v>0</v>
      </c>
      <c r="AF149" s="157">
        <v>5.62</v>
      </c>
      <c r="AG149" s="155">
        <v>101266</v>
      </c>
      <c r="AH149" s="159"/>
    </row>
    <row r="150" spans="1:34" ht="15" x14ac:dyDescent="0.25">
      <c r="A150" s="104">
        <v>428</v>
      </c>
      <c r="B150" s="102">
        <v>428035044</v>
      </c>
      <c r="C150" s="103" t="s">
        <v>499</v>
      </c>
      <c r="D150" s="104">
        <v>35</v>
      </c>
      <c r="E150" s="103" t="s">
        <v>67</v>
      </c>
      <c r="F150" s="104">
        <v>44</v>
      </c>
      <c r="G150" s="103" t="s">
        <v>76</v>
      </c>
      <c r="H150" s="179">
        <v>15.81</v>
      </c>
      <c r="I150" s="152"/>
      <c r="J150" s="153">
        <v>10011</v>
      </c>
      <c r="K150" s="153">
        <v>0</v>
      </c>
      <c r="L150" s="153">
        <v>0</v>
      </c>
      <c r="M150" s="153">
        <v>937.65</v>
      </c>
      <c r="N150" s="153">
        <v>10948.65</v>
      </c>
      <c r="O150" s="152"/>
      <c r="P150" s="157">
        <v>15.81</v>
      </c>
      <c r="Q150" s="157">
        <v>0</v>
      </c>
      <c r="R150" s="155">
        <v>158274</v>
      </c>
      <c r="S150" s="155">
        <v>0</v>
      </c>
      <c r="T150" s="155">
        <v>0</v>
      </c>
      <c r="U150" s="155">
        <v>14828</v>
      </c>
      <c r="V150" s="112">
        <v>173102</v>
      </c>
      <c r="W150" s="156"/>
      <c r="X150" s="157">
        <v>0</v>
      </c>
      <c r="Y150" s="178">
        <v>0.09</v>
      </c>
      <c r="Z150" s="178">
        <v>6.5788845188208198E-2</v>
      </c>
      <c r="AA150" s="155">
        <v>0</v>
      </c>
      <c r="AB150" s="158"/>
      <c r="AC150" s="157">
        <v>0</v>
      </c>
      <c r="AD150" s="157">
        <v>0</v>
      </c>
      <c r="AE150" s="155">
        <v>0</v>
      </c>
      <c r="AF150" s="157">
        <v>0</v>
      </c>
      <c r="AG150" s="155">
        <v>0</v>
      </c>
      <c r="AH150" s="159"/>
    </row>
    <row r="151" spans="1:34" ht="15" x14ac:dyDescent="0.25">
      <c r="A151" s="104">
        <v>428</v>
      </c>
      <c r="B151" s="102">
        <v>428035049</v>
      </c>
      <c r="C151" s="103" t="s">
        <v>499</v>
      </c>
      <c r="D151" s="104">
        <v>35</v>
      </c>
      <c r="E151" s="103" t="s">
        <v>67</v>
      </c>
      <c r="F151" s="104">
        <v>49</v>
      </c>
      <c r="G151" s="103" t="s">
        <v>81</v>
      </c>
      <c r="H151" s="179">
        <v>1</v>
      </c>
      <c r="I151" s="152"/>
      <c r="J151" s="153">
        <v>12835.73758161946</v>
      </c>
      <c r="K151" s="153">
        <v>15278</v>
      </c>
      <c r="L151" s="153">
        <v>0</v>
      </c>
      <c r="M151" s="153">
        <v>937.65</v>
      </c>
      <c r="N151" s="153">
        <v>29051.387581619463</v>
      </c>
      <c r="O151" s="152"/>
      <c r="P151" s="157">
        <v>1</v>
      </c>
      <c r="Q151" s="157">
        <v>0</v>
      </c>
      <c r="R151" s="155">
        <v>28114</v>
      </c>
      <c r="S151" s="155">
        <v>0</v>
      </c>
      <c r="T151" s="155">
        <v>0</v>
      </c>
      <c r="U151" s="155">
        <v>938</v>
      </c>
      <c r="V151" s="112">
        <v>29052</v>
      </c>
      <c r="W151" s="156"/>
      <c r="X151" s="157">
        <v>0</v>
      </c>
      <c r="Y151" s="178">
        <v>0.09</v>
      </c>
      <c r="Z151" s="178">
        <v>7.1351009916066549E-2</v>
      </c>
      <c r="AA151" s="155">
        <v>0</v>
      </c>
      <c r="AB151" s="158"/>
      <c r="AC151" s="157">
        <v>0</v>
      </c>
      <c r="AD151" s="157">
        <v>0</v>
      </c>
      <c r="AE151" s="155">
        <v>0</v>
      </c>
      <c r="AF151" s="157">
        <v>0</v>
      </c>
      <c r="AG151" s="155">
        <v>0</v>
      </c>
      <c r="AH151" s="159"/>
    </row>
    <row r="152" spans="1:34" ht="15" x14ac:dyDescent="0.25">
      <c r="A152" s="104">
        <v>428</v>
      </c>
      <c r="B152" s="102">
        <v>428035050</v>
      </c>
      <c r="C152" s="103" t="s">
        <v>499</v>
      </c>
      <c r="D152" s="104">
        <v>35</v>
      </c>
      <c r="E152" s="103" t="s">
        <v>67</v>
      </c>
      <c r="F152" s="104">
        <v>50</v>
      </c>
      <c r="G152" s="103" t="s">
        <v>82</v>
      </c>
      <c r="H152" s="179">
        <v>0.34</v>
      </c>
      <c r="I152" s="152"/>
      <c r="J152" s="153">
        <v>14283</v>
      </c>
      <c r="K152" s="153">
        <v>5977</v>
      </c>
      <c r="L152" s="153">
        <v>0</v>
      </c>
      <c r="M152" s="153">
        <v>937.65</v>
      </c>
      <c r="N152" s="153">
        <v>21197.65</v>
      </c>
      <c r="O152" s="152"/>
      <c r="P152" s="157">
        <v>0.34</v>
      </c>
      <c r="Q152" s="157">
        <v>0</v>
      </c>
      <c r="R152" s="155">
        <v>6888</v>
      </c>
      <c r="S152" s="155">
        <v>0</v>
      </c>
      <c r="T152" s="155">
        <v>0</v>
      </c>
      <c r="U152" s="155">
        <v>319</v>
      </c>
      <c r="V152" s="112">
        <v>7207</v>
      </c>
      <c r="W152" s="156"/>
      <c r="X152" s="157">
        <v>0</v>
      </c>
      <c r="Y152" s="178">
        <v>0.09</v>
      </c>
      <c r="Z152" s="178">
        <v>4.1001636800894652E-3</v>
      </c>
      <c r="AA152" s="155">
        <v>0</v>
      </c>
      <c r="AB152" s="158"/>
      <c r="AC152" s="157">
        <v>0</v>
      </c>
      <c r="AD152" s="157">
        <v>0</v>
      </c>
      <c r="AE152" s="155">
        <v>0</v>
      </c>
      <c r="AF152" s="157">
        <v>0</v>
      </c>
      <c r="AG152" s="155">
        <v>0</v>
      </c>
      <c r="AH152" s="159"/>
    </row>
    <row r="153" spans="1:34" ht="15" x14ac:dyDescent="0.25">
      <c r="A153" s="104">
        <v>428</v>
      </c>
      <c r="B153" s="102">
        <v>428035057</v>
      </c>
      <c r="C153" s="103" t="s">
        <v>499</v>
      </c>
      <c r="D153" s="104">
        <v>35</v>
      </c>
      <c r="E153" s="103" t="s">
        <v>67</v>
      </c>
      <c r="F153" s="104">
        <v>57</v>
      </c>
      <c r="G153" s="103" t="s">
        <v>89</v>
      </c>
      <c r="H153" s="179">
        <v>159.24</v>
      </c>
      <c r="I153" s="152"/>
      <c r="J153" s="153">
        <v>12578</v>
      </c>
      <c r="K153" s="153">
        <v>336</v>
      </c>
      <c r="L153" s="153">
        <v>0</v>
      </c>
      <c r="M153" s="153">
        <v>937.65</v>
      </c>
      <c r="N153" s="153">
        <v>13851.65</v>
      </c>
      <c r="O153" s="152"/>
      <c r="P153" s="157">
        <v>159.24</v>
      </c>
      <c r="Q153" s="157">
        <v>0</v>
      </c>
      <c r="R153" s="155">
        <v>2056425</v>
      </c>
      <c r="S153" s="155">
        <v>0</v>
      </c>
      <c r="T153" s="155">
        <v>0</v>
      </c>
      <c r="U153" s="155">
        <v>149364</v>
      </c>
      <c r="V153" s="112">
        <v>2205789</v>
      </c>
      <c r="W153" s="156"/>
      <c r="X153" s="157">
        <v>0</v>
      </c>
      <c r="Y153" s="178">
        <v>0.09</v>
      </c>
      <c r="Z153" s="178">
        <v>0.13358419508453406</v>
      </c>
      <c r="AA153" s="155">
        <v>0</v>
      </c>
      <c r="AB153" s="158"/>
      <c r="AC153" s="157">
        <v>0</v>
      </c>
      <c r="AD153" s="157">
        <v>0</v>
      </c>
      <c r="AE153" s="155">
        <v>0</v>
      </c>
      <c r="AF153" s="157">
        <v>0</v>
      </c>
      <c r="AG153" s="155">
        <v>0</v>
      </c>
      <c r="AH153" s="159"/>
    </row>
    <row r="154" spans="1:34" ht="15" x14ac:dyDescent="0.25">
      <c r="A154" s="104">
        <v>428</v>
      </c>
      <c r="B154" s="102">
        <v>428035073</v>
      </c>
      <c r="C154" s="103" t="s">
        <v>499</v>
      </c>
      <c r="D154" s="104">
        <v>35</v>
      </c>
      <c r="E154" s="103" t="s">
        <v>67</v>
      </c>
      <c r="F154" s="104">
        <v>73</v>
      </c>
      <c r="G154" s="103" t="s">
        <v>105</v>
      </c>
      <c r="H154" s="179">
        <v>12</v>
      </c>
      <c r="I154" s="152"/>
      <c r="J154" s="153">
        <v>10646</v>
      </c>
      <c r="K154" s="153">
        <v>6955</v>
      </c>
      <c r="L154" s="153">
        <v>0</v>
      </c>
      <c r="M154" s="153">
        <v>937.65</v>
      </c>
      <c r="N154" s="153">
        <v>18538.650000000001</v>
      </c>
      <c r="O154" s="152"/>
      <c r="P154" s="157">
        <v>12</v>
      </c>
      <c r="Q154" s="157">
        <v>0</v>
      </c>
      <c r="R154" s="155">
        <v>211212</v>
      </c>
      <c r="S154" s="155">
        <v>0</v>
      </c>
      <c r="T154" s="155">
        <v>0</v>
      </c>
      <c r="U154" s="155">
        <v>11256</v>
      </c>
      <c r="V154" s="112">
        <v>222468</v>
      </c>
      <c r="W154" s="156"/>
      <c r="X154" s="157">
        <v>0</v>
      </c>
      <c r="Y154" s="178">
        <v>0.09</v>
      </c>
      <c r="Z154" s="178">
        <v>1.0550373071579357E-2</v>
      </c>
      <c r="AA154" s="155">
        <v>0</v>
      </c>
      <c r="AB154" s="158"/>
      <c r="AC154" s="157">
        <v>0</v>
      </c>
      <c r="AD154" s="157">
        <v>0</v>
      </c>
      <c r="AE154" s="155">
        <v>0</v>
      </c>
      <c r="AF154" s="157">
        <v>0</v>
      </c>
      <c r="AG154" s="155">
        <v>0</v>
      </c>
      <c r="AH154" s="159"/>
    </row>
    <row r="155" spans="1:34" ht="15" x14ac:dyDescent="0.25">
      <c r="A155" s="104">
        <v>428</v>
      </c>
      <c r="B155" s="102">
        <v>428035088</v>
      </c>
      <c r="C155" s="103" t="s">
        <v>499</v>
      </c>
      <c r="D155" s="104">
        <v>35</v>
      </c>
      <c r="E155" s="103" t="s">
        <v>67</v>
      </c>
      <c r="F155" s="104">
        <v>88</v>
      </c>
      <c r="G155" s="103" t="s">
        <v>120</v>
      </c>
      <c r="H155" s="179">
        <v>2</v>
      </c>
      <c r="I155" s="152"/>
      <c r="J155" s="153">
        <v>9678</v>
      </c>
      <c r="K155" s="153">
        <v>2837</v>
      </c>
      <c r="L155" s="153">
        <v>0</v>
      </c>
      <c r="M155" s="153">
        <v>937.65</v>
      </c>
      <c r="N155" s="153">
        <v>13452.65</v>
      </c>
      <c r="O155" s="152"/>
      <c r="P155" s="157">
        <v>2</v>
      </c>
      <c r="Q155" s="157">
        <v>0</v>
      </c>
      <c r="R155" s="155">
        <v>25030</v>
      </c>
      <c r="S155" s="155">
        <v>0</v>
      </c>
      <c r="T155" s="155">
        <v>0</v>
      </c>
      <c r="U155" s="155">
        <v>1876</v>
      </c>
      <c r="V155" s="112">
        <v>26906</v>
      </c>
      <c r="W155" s="156"/>
      <c r="X155" s="157">
        <v>0</v>
      </c>
      <c r="Y155" s="178">
        <v>0.09</v>
      </c>
      <c r="Z155" s="178">
        <v>7.5059296729763445E-3</v>
      </c>
      <c r="AA155" s="155">
        <v>0</v>
      </c>
      <c r="AB155" s="158"/>
      <c r="AC155" s="157">
        <v>0</v>
      </c>
      <c r="AD155" s="157">
        <v>0</v>
      </c>
      <c r="AE155" s="155">
        <v>0</v>
      </c>
      <c r="AF155" s="157">
        <v>0</v>
      </c>
      <c r="AG155" s="155">
        <v>0</v>
      </c>
      <c r="AH155" s="159"/>
    </row>
    <row r="156" spans="1:34" ht="15" x14ac:dyDescent="0.25">
      <c r="A156" s="104">
        <v>428</v>
      </c>
      <c r="B156" s="102">
        <v>428035093</v>
      </c>
      <c r="C156" s="103" t="s">
        <v>499</v>
      </c>
      <c r="D156" s="104">
        <v>35</v>
      </c>
      <c r="E156" s="103" t="s">
        <v>67</v>
      </c>
      <c r="F156" s="104">
        <v>93</v>
      </c>
      <c r="G156" s="103" t="s">
        <v>125</v>
      </c>
      <c r="H156" s="179">
        <v>6</v>
      </c>
      <c r="I156" s="152"/>
      <c r="J156" s="153">
        <v>12765</v>
      </c>
      <c r="K156" s="153">
        <v>436</v>
      </c>
      <c r="L156" s="153">
        <v>0</v>
      </c>
      <c r="M156" s="153">
        <v>937.65</v>
      </c>
      <c r="N156" s="153">
        <v>14138.65</v>
      </c>
      <c r="O156" s="152"/>
      <c r="P156" s="157">
        <v>6</v>
      </c>
      <c r="Q156" s="157">
        <v>0</v>
      </c>
      <c r="R156" s="155">
        <v>79206</v>
      </c>
      <c r="S156" s="155">
        <v>0</v>
      </c>
      <c r="T156" s="155">
        <v>0</v>
      </c>
      <c r="U156" s="155">
        <v>5628</v>
      </c>
      <c r="V156" s="112">
        <v>84834</v>
      </c>
      <c r="W156" s="156"/>
      <c r="X156" s="157">
        <v>0</v>
      </c>
      <c r="Y156" s="178">
        <v>0.09</v>
      </c>
      <c r="Z156" s="178">
        <v>7.5403840807501968E-2</v>
      </c>
      <c r="AA156" s="155">
        <v>0</v>
      </c>
      <c r="AB156" s="158"/>
      <c r="AC156" s="157">
        <v>2</v>
      </c>
      <c r="AD156" s="157">
        <v>0</v>
      </c>
      <c r="AE156" s="155">
        <v>0</v>
      </c>
      <c r="AF156" s="157">
        <v>0</v>
      </c>
      <c r="AG156" s="155">
        <v>0</v>
      </c>
      <c r="AH156" s="159"/>
    </row>
    <row r="157" spans="1:34" ht="15" x14ac:dyDescent="0.25">
      <c r="A157" s="104">
        <v>428</v>
      </c>
      <c r="B157" s="102">
        <v>428035099</v>
      </c>
      <c r="C157" s="103" t="s">
        <v>499</v>
      </c>
      <c r="D157" s="104">
        <v>35</v>
      </c>
      <c r="E157" s="103" t="s">
        <v>67</v>
      </c>
      <c r="F157" s="104">
        <v>99</v>
      </c>
      <c r="G157" s="103" t="s">
        <v>131</v>
      </c>
      <c r="H157" s="179">
        <v>1</v>
      </c>
      <c r="I157" s="152"/>
      <c r="J157" s="153">
        <v>10976.480733858516</v>
      </c>
      <c r="K157" s="153">
        <v>5878</v>
      </c>
      <c r="L157" s="153">
        <v>0</v>
      </c>
      <c r="M157" s="153">
        <v>937.65</v>
      </c>
      <c r="N157" s="153">
        <v>17792.130733858517</v>
      </c>
      <c r="O157" s="152"/>
      <c r="P157" s="157">
        <v>1</v>
      </c>
      <c r="Q157" s="157">
        <v>0</v>
      </c>
      <c r="R157" s="155">
        <v>16854</v>
      </c>
      <c r="S157" s="155">
        <v>0</v>
      </c>
      <c r="T157" s="155">
        <v>0</v>
      </c>
      <c r="U157" s="155">
        <v>938</v>
      </c>
      <c r="V157" s="112">
        <v>17792</v>
      </c>
      <c r="W157" s="156"/>
      <c r="X157" s="157">
        <v>0</v>
      </c>
      <c r="Y157" s="178">
        <v>0.09</v>
      </c>
      <c r="Z157" s="178">
        <v>4.1373943391606431E-2</v>
      </c>
      <c r="AA157" s="155">
        <v>0</v>
      </c>
      <c r="AB157" s="158"/>
      <c r="AC157" s="157">
        <v>0</v>
      </c>
      <c r="AD157" s="157">
        <v>0</v>
      </c>
      <c r="AE157" s="155">
        <v>0</v>
      </c>
      <c r="AF157" s="157">
        <v>0</v>
      </c>
      <c r="AG157" s="155">
        <v>0</v>
      </c>
      <c r="AH157" s="159"/>
    </row>
    <row r="158" spans="1:34" ht="15" x14ac:dyDescent="0.25">
      <c r="A158" s="104">
        <v>428</v>
      </c>
      <c r="B158" s="102">
        <v>428035133</v>
      </c>
      <c r="C158" s="103" t="s">
        <v>499</v>
      </c>
      <c r="D158" s="104">
        <v>35</v>
      </c>
      <c r="E158" s="103" t="s">
        <v>67</v>
      </c>
      <c r="F158" s="104">
        <v>133</v>
      </c>
      <c r="G158" s="103" t="s">
        <v>165</v>
      </c>
      <c r="H158" s="179">
        <v>2</v>
      </c>
      <c r="I158" s="152"/>
      <c r="J158" s="153">
        <v>14466</v>
      </c>
      <c r="K158" s="153">
        <v>2860</v>
      </c>
      <c r="L158" s="153">
        <v>0</v>
      </c>
      <c r="M158" s="153">
        <v>937.65</v>
      </c>
      <c r="N158" s="153">
        <v>18263.650000000001</v>
      </c>
      <c r="O158" s="152"/>
      <c r="P158" s="157">
        <v>2</v>
      </c>
      <c r="Q158" s="157">
        <v>0</v>
      </c>
      <c r="R158" s="155">
        <v>34652</v>
      </c>
      <c r="S158" s="155">
        <v>0</v>
      </c>
      <c r="T158" s="155">
        <v>0</v>
      </c>
      <c r="U158" s="155">
        <v>1876</v>
      </c>
      <c r="V158" s="112">
        <v>36528</v>
      </c>
      <c r="W158" s="156"/>
      <c r="X158" s="157">
        <v>0</v>
      </c>
      <c r="Y158" s="178">
        <v>0.09</v>
      </c>
      <c r="Z158" s="178">
        <v>3.1594626033757463E-2</v>
      </c>
      <c r="AA158" s="155">
        <v>0</v>
      </c>
      <c r="AB158" s="158"/>
      <c r="AC158" s="157">
        <v>0</v>
      </c>
      <c r="AD158" s="157">
        <v>0</v>
      </c>
      <c r="AE158" s="155">
        <v>0</v>
      </c>
      <c r="AF158" s="157">
        <v>0</v>
      </c>
      <c r="AG158" s="155">
        <v>0</v>
      </c>
      <c r="AH158" s="159"/>
    </row>
    <row r="159" spans="1:34" ht="15" x14ac:dyDescent="0.25">
      <c r="A159" s="104">
        <v>428</v>
      </c>
      <c r="B159" s="102">
        <v>428035163</v>
      </c>
      <c r="C159" s="103" t="s">
        <v>499</v>
      </c>
      <c r="D159" s="104">
        <v>35</v>
      </c>
      <c r="E159" s="103" t="s">
        <v>67</v>
      </c>
      <c r="F159" s="104">
        <v>163</v>
      </c>
      <c r="G159" s="103" t="s">
        <v>195</v>
      </c>
      <c r="H159" s="179">
        <v>10.02</v>
      </c>
      <c r="I159" s="152"/>
      <c r="J159" s="153">
        <v>10383</v>
      </c>
      <c r="K159" s="153">
        <v>0</v>
      </c>
      <c r="L159" s="153">
        <v>0</v>
      </c>
      <c r="M159" s="153">
        <v>937.65</v>
      </c>
      <c r="N159" s="153">
        <v>11320.65</v>
      </c>
      <c r="O159" s="152"/>
      <c r="P159" s="157">
        <v>10.02</v>
      </c>
      <c r="Q159" s="157">
        <v>0</v>
      </c>
      <c r="R159" s="155">
        <v>104038</v>
      </c>
      <c r="S159" s="155">
        <v>0</v>
      </c>
      <c r="T159" s="155">
        <v>0</v>
      </c>
      <c r="U159" s="155">
        <v>9399</v>
      </c>
      <c r="V159" s="112">
        <v>113437</v>
      </c>
      <c r="W159" s="156"/>
      <c r="X159" s="157">
        <v>0</v>
      </c>
      <c r="Y159" s="178">
        <v>0.09</v>
      </c>
      <c r="Z159" s="178">
        <v>9.7279927468082797E-2</v>
      </c>
      <c r="AA159" s="155">
        <v>0</v>
      </c>
      <c r="AB159" s="158"/>
      <c r="AC159" s="157">
        <v>4</v>
      </c>
      <c r="AD159" s="157">
        <v>1.2966183550870396</v>
      </c>
      <c r="AE159" s="155">
        <v>14680</v>
      </c>
      <c r="AF159" s="157">
        <v>0</v>
      </c>
      <c r="AG159" s="155">
        <v>0</v>
      </c>
      <c r="AH159" s="159"/>
    </row>
    <row r="160" spans="1:34" ht="15" x14ac:dyDescent="0.25">
      <c r="A160" s="104">
        <v>428</v>
      </c>
      <c r="B160" s="102">
        <v>428035165</v>
      </c>
      <c r="C160" s="103" t="s">
        <v>499</v>
      </c>
      <c r="D160" s="104">
        <v>35</v>
      </c>
      <c r="E160" s="103" t="s">
        <v>67</v>
      </c>
      <c r="F160" s="104">
        <v>165</v>
      </c>
      <c r="G160" s="103" t="s">
        <v>197</v>
      </c>
      <c r="H160" s="179">
        <v>3</v>
      </c>
      <c r="I160" s="152"/>
      <c r="J160" s="153">
        <v>12176</v>
      </c>
      <c r="K160" s="153">
        <v>221</v>
      </c>
      <c r="L160" s="153">
        <v>0</v>
      </c>
      <c r="M160" s="153">
        <v>937.65</v>
      </c>
      <c r="N160" s="153">
        <v>13334.65</v>
      </c>
      <c r="O160" s="152"/>
      <c r="P160" s="157">
        <v>3</v>
      </c>
      <c r="Q160" s="157">
        <v>0</v>
      </c>
      <c r="R160" s="155">
        <v>37191</v>
      </c>
      <c r="S160" s="155">
        <v>0</v>
      </c>
      <c r="T160" s="155">
        <v>0</v>
      </c>
      <c r="U160" s="155">
        <v>2814</v>
      </c>
      <c r="V160" s="112">
        <v>40005</v>
      </c>
      <c r="W160" s="156"/>
      <c r="X160" s="157">
        <v>0</v>
      </c>
      <c r="Y160" s="178">
        <v>0.09</v>
      </c>
      <c r="Z160" s="178">
        <v>0.10085794544540803</v>
      </c>
      <c r="AA160" s="155">
        <v>0</v>
      </c>
      <c r="AB160" s="158"/>
      <c r="AC160" s="157">
        <v>1</v>
      </c>
      <c r="AD160" s="157">
        <v>5.317732485526161E-2</v>
      </c>
      <c r="AE160" s="155">
        <v>709</v>
      </c>
      <c r="AF160" s="157">
        <v>0</v>
      </c>
      <c r="AG160" s="155">
        <v>0</v>
      </c>
      <c r="AH160" s="159"/>
    </row>
    <row r="161" spans="1:34" ht="15" x14ac:dyDescent="0.25">
      <c r="A161" s="104">
        <v>428</v>
      </c>
      <c r="B161" s="102">
        <v>428035189</v>
      </c>
      <c r="C161" s="103" t="s">
        <v>499</v>
      </c>
      <c r="D161" s="104">
        <v>35</v>
      </c>
      <c r="E161" s="103" t="s">
        <v>67</v>
      </c>
      <c r="F161" s="104">
        <v>189</v>
      </c>
      <c r="G161" s="103" t="s">
        <v>221</v>
      </c>
      <c r="H161" s="179">
        <v>1.44</v>
      </c>
      <c r="I161" s="152"/>
      <c r="J161" s="153">
        <v>9361</v>
      </c>
      <c r="K161" s="153">
        <v>3472</v>
      </c>
      <c r="L161" s="153">
        <v>0</v>
      </c>
      <c r="M161" s="153">
        <v>937.65</v>
      </c>
      <c r="N161" s="153">
        <v>13770.65</v>
      </c>
      <c r="O161" s="152"/>
      <c r="P161" s="157">
        <v>1.44</v>
      </c>
      <c r="Q161" s="157">
        <v>0</v>
      </c>
      <c r="R161" s="155">
        <v>18480</v>
      </c>
      <c r="S161" s="155">
        <v>0</v>
      </c>
      <c r="T161" s="155">
        <v>0</v>
      </c>
      <c r="U161" s="155">
        <v>1351</v>
      </c>
      <c r="V161" s="112">
        <v>19831</v>
      </c>
      <c r="W161" s="156"/>
      <c r="X161" s="157">
        <v>0</v>
      </c>
      <c r="Y161" s="178">
        <v>0.09</v>
      </c>
      <c r="Z161" s="178">
        <v>1.1311118370931686E-3</v>
      </c>
      <c r="AA161" s="155">
        <v>0</v>
      </c>
      <c r="AB161" s="158"/>
      <c r="AC161" s="157">
        <v>0</v>
      </c>
      <c r="AD161" s="157">
        <v>0</v>
      </c>
      <c r="AE161" s="155">
        <v>0</v>
      </c>
      <c r="AF161" s="157">
        <v>0</v>
      </c>
      <c r="AG161" s="155">
        <v>0</v>
      </c>
      <c r="AH161" s="159"/>
    </row>
    <row r="162" spans="1:34" ht="15" x14ac:dyDescent="0.25">
      <c r="A162" s="104">
        <v>428</v>
      </c>
      <c r="B162" s="102">
        <v>428035220</v>
      </c>
      <c r="C162" s="103" t="s">
        <v>499</v>
      </c>
      <c r="D162" s="104">
        <v>35</v>
      </c>
      <c r="E162" s="103" t="s">
        <v>67</v>
      </c>
      <c r="F162" s="104">
        <v>220</v>
      </c>
      <c r="G162" s="103" t="s">
        <v>252</v>
      </c>
      <c r="H162" s="179">
        <v>6</v>
      </c>
      <c r="I162" s="152"/>
      <c r="J162" s="153">
        <v>13275</v>
      </c>
      <c r="K162" s="153">
        <v>5691</v>
      </c>
      <c r="L162" s="153">
        <v>0</v>
      </c>
      <c r="M162" s="153">
        <v>937.65</v>
      </c>
      <c r="N162" s="153">
        <v>19903.650000000001</v>
      </c>
      <c r="O162" s="152"/>
      <c r="P162" s="157">
        <v>6</v>
      </c>
      <c r="Q162" s="157">
        <v>0</v>
      </c>
      <c r="R162" s="155">
        <v>113796</v>
      </c>
      <c r="S162" s="155">
        <v>0</v>
      </c>
      <c r="T162" s="155">
        <v>0</v>
      </c>
      <c r="U162" s="155">
        <v>5628</v>
      </c>
      <c r="V162" s="112">
        <v>119424</v>
      </c>
      <c r="W162" s="156"/>
      <c r="X162" s="157">
        <v>0</v>
      </c>
      <c r="Y162" s="178">
        <v>0.09</v>
      </c>
      <c r="Z162" s="178">
        <v>1.5441237271386972E-2</v>
      </c>
      <c r="AA162" s="155">
        <v>0</v>
      </c>
      <c r="AB162" s="158"/>
      <c r="AC162" s="157">
        <v>0</v>
      </c>
      <c r="AD162" s="157">
        <v>0</v>
      </c>
      <c r="AE162" s="155">
        <v>0</v>
      </c>
      <c r="AF162" s="157">
        <v>0</v>
      </c>
      <c r="AG162" s="155">
        <v>0</v>
      </c>
      <c r="AH162" s="159"/>
    </row>
    <row r="163" spans="1:34" ht="15" x14ac:dyDescent="0.25">
      <c r="A163" s="104">
        <v>428</v>
      </c>
      <c r="B163" s="102">
        <v>428035243</v>
      </c>
      <c r="C163" s="103" t="s">
        <v>499</v>
      </c>
      <c r="D163" s="104">
        <v>35</v>
      </c>
      <c r="E163" s="103" t="s">
        <v>67</v>
      </c>
      <c r="F163" s="104">
        <v>243</v>
      </c>
      <c r="G163" s="103" t="s">
        <v>275</v>
      </c>
      <c r="H163" s="179">
        <v>5</v>
      </c>
      <c r="I163" s="152"/>
      <c r="J163" s="153">
        <v>13656</v>
      </c>
      <c r="K163" s="153">
        <v>2826</v>
      </c>
      <c r="L163" s="153">
        <v>0</v>
      </c>
      <c r="M163" s="153">
        <v>937.65</v>
      </c>
      <c r="N163" s="153">
        <v>17419.650000000001</v>
      </c>
      <c r="O163" s="152"/>
      <c r="P163" s="157">
        <v>5</v>
      </c>
      <c r="Q163" s="157">
        <v>0</v>
      </c>
      <c r="R163" s="155">
        <v>82410</v>
      </c>
      <c r="S163" s="155">
        <v>0</v>
      </c>
      <c r="T163" s="155">
        <v>0</v>
      </c>
      <c r="U163" s="155">
        <v>4690</v>
      </c>
      <c r="V163" s="112">
        <v>87100</v>
      </c>
      <c r="W163" s="156"/>
      <c r="X163" s="157">
        <v>0</v>
      </c>
      <c r="Y163" s="178">
        <v>0.09</v>
      </c>
      <c r="Z163" s="178">
        <v>5.107358279857626E-3</v>
      </c>
      <c r="AA163" s="155">
        <v>0</v>
      </c>
      <c r="AB163" s="158"/>
      <c r="AC163" s="157">
        <v>0</v>
      </c>
      <c r="AD163" s="157">
        <v>0</v>
      </c>
      <c r="AE163" s="155">
        <v>0</v>
      </c>
      <c r="AF163" s="157">
        <v>0</v>
      </c>
      <c r="AG163" s="155">
        <v>0</v>
      </c>
      <c r="AH163" s="159"/>
    </row>
    <row r="164" spans="1:34" ht="15" x14ac:dyDescent="0.25">
      <c r="A164" s="104">
        <v>428</v>
      </c>
      <c r="B164" s="102">
        <v>428035244</v>
      </c>
      <c r="C164" s="103" t="s">
        <v>499</v>
      </c>
      <c r="D164" s="104">
        <v>35</v>
      </c>
      <c r="E164" s="103" t="s">
        <v>67</v>
      </c>
      <c r="F164" s="104">
        <v>244</v>
      </c>
      <c r="G164" s="103" t="s">
        <v>276</v>
      </c>
      <c r="H164" s="179">
        <v>14</v>
      </c>
      <c r="I164" s="152"/>
      <c r="J164" s="153">
        <v>11701</v>
      </c>
      <c r="K164" s="153">
        <v>4219</v>
      </c>
      <c r="L164" s="153">
        <v>0</v>
      </c>
      <c r="M164" s="153">
        <v>937.65</v>
      </c>
      <c r="N164" s="153">
        <v>16857.650000000001</v>
      </c>
      <c r="O164" s="152"/>
      <c r="P164" s="157">
        <v>14</v>
      </c>
      <c r="Q164" s="157">
        <v>0</v>
      </c>
      <c r="R164" s="155">
        <v>222880</v>
      </c>
      <c r="S164" s="155">
        <v>0</v>
      </c>
      <c r="T164" s="155">
        <v>0</v>
      </c>
      <c r="U164" s="155">
        <v>13132</v>
      </c>
      <c r="V164" s="112">
        <v>236012</v>
      </c>
      <c r="W164" s="156"/>
      <c r="X164" s="157">
        <v>0</v>
      </c>
      <c r="Y164" s="178">
        <v>0.09</v>
      </c>
      <c r="Z164" s="178">
        <v>0.119598061583465</v>
      </c>
      <c r="AA164" s="155">
        <v>0</v>
      </c>
      <c r="AB164" s="158"/>
      <c r="AC164" s="157">
        <v>6</v>
      </c>
      <c r="AD164" s="157">
        <v>3.8697281006568844</v>
      </c>
      <c r="AE164" s="155">
        <v>65238</v>
      </c>
      <c r="AF164" s="157">
        <v>0</v>
      </c>
      <c r="AG164" s="155">
        <v>0</v>
      </c>
      <c r="AH164" s="159"/>
    </row>
    <row r="165" spans="1:34" ht="15" x14ac:dyDescent="0.25">
      <c r="A165" s="104">
        <v>428</v>
      </c>
      <c r="B165" s="102">
        <v>428035248</v>
      </c>
      <c r="C165" s="103" t="s">
        <v>499</v>
      </c>
      <c r="D165" s="104">
        <v>35</v>
      </c>
      <c r="E165" s="103" t="s">
        <v>67</v>
      </c>
      <c r="F165" s="104">
        <v>248</v>
      </c>
      <c r="G165" s="103" t="s">
        <v>280</v>
      </c>
      <c r="H165" s="179">
        <v>25.42</v>
      </c>
      <c r="I165" s="152"/>
      <c r="J165" s="153">
        <v>12364</v>
      </c>
      <c r="K165" s="153">
        <v>709</v>
      </c>
      <c r="L165" s="153">
        <v>0</v>
      </c>
      <c r="M165" s="153">
        <v>937.65</v>
      </c>
      <c r="N165" s="153">
        <v>14010.65</v>
      </c>
      <c r="O165" s="152"/>
      <c r="P165" s="157">
        <v>25.42</v>
      </c>
      <c r="Q165" s="157">
        <v>0</v>
      </c>
      <c r="R165" s="155">
        <v>332316</v>
      </c>
      <c r="S165" s="155">
        <v>0</v>
      </c>
      <c r="T165" s="155">
        <v>0</v>
      </c>
      <c r="U165" s="155">
        <v>23844</v>
      </c>
      <c r="V165" s="112">
        <v>356160</v>
      </c>
      <c r="W165" s="156"/>
      <c r="X165" s="157">
        <v>0</v>
      </c>
      <c r="Y165" s="178">
        <v>0.09</v>
      </c>
      <c r="Z165" s="178">
        <v>5.0565041450819942E-2</v>
      </c>
      <c r="AA165" s="155">
        <v>0</v>
      </c>
      <c r="AB165" s="158"/>
      <c r="AC165" s="157">
        <v>0</v>
      </c>
      <c r="AD165" s="157">
        <v>0</v>
      </c>
      <c r="AE165" s="155">
        <v>0</v>
      </c>
      <c r="AF165" s="157">
        <v>0</v>
      </c>
      <c r="AG165" s="155">
        <v>0</v>
      </c>
      <c r="AH165" s="159"/>
    </row>
    <row r="166" spans="1:34" ht="15" x14ac:dyDescent="0.25">
      <c r="A166" s="104">
        <v>428</v>
      </c>
      <c r="B166" s="102">
        <v>428035262</v>
      </c>
      <c r="C166" s="103" t="s">
        <v>499</v>
      </c>
      <c r="D166" s="104">
        <v>35</v>
      </c>
      <c r="E166" s="103" t="s">
        <v>67</v>
      </c>
      <c r="F166" s="104">
        <v>262</v>
      </c>
      <c r="G166" s="103" t="s">
        <v>294</v>
      </c>
      <c r="H166" s="179">
        <v>2</v>
      </c>
      <c r="I166" s="152"/>
      <c r="J166" s="153">
        <v>11379.205712709654</v>
      </c>
      <c r="K166" s="153">
        <v>4217</v>
      </c>
      <c r="L166" s="153">
        <v>0</v>
      </c>
      <c r="M166" s="153">
        <v>937.65</v>
      </c>
      <c r="N166" s="153">
        <v>16533.855712709654</v>
      </c>
      <c r="O166" s="152"/>
      <c r="P166" s="157">
        <v>2</v>
      </c>
      <c r="Q166" s="157">
        <v>0</v>
      </c>
      <c r="R166" s="155">
        <v>31192</v>
      </c>
      <c r="S166" s="155">
        <v>0</v>
      </c>
      <c r="T166" s="155">
        <v>0</v>
      </c>
      <c r="U166" s="155">
        <v>1876</v>
      </c>
      <c r="V166" s="112">
        <v>33068</v>
      </c>
      <c r="W166" s="156"/>
      <c r="X166" s="157">
        <v>0</v>
      </c>
      <c r="Y166" s="178">
        <v>0.09</v>
      </c>
      <c r="Z166" s="178">
        <v>7.2023226007255373E-2</v>
      </c>
      <c r="AA166" s="155">
        <v>0</v>
      </c>
      <c r="AB166" s="158"/>
      <c r="AC166" s="157">
        <v>0</v>
      </c>
      <c r="AD166" s="157">
        <v>0</v>
      </c>
      <c r="AE166" s="155">
        <v>0</v>
      </c>
      <c r="AF166" s="157">
        <v>0</v>
      </c>
      <c r="AG166" s="155">
        <v>0</v>
      </c>
      <c r="AH166" s="159"/>
    </row>
    <row r="167" spans="1:34" ht="15" x14ac:dyDescent="0.25">
      <c r="A167" s="104">
        <v>428</v>
      </c>
      <c r="B167" s="102">
        <v>428035274</v>
      </c>
      <c r="C167" s="103" t="s">
        <v>499</v>
      </c>
      <c r="D167" s="104">
        <v>35</v>
      </c>
      <c r="E167" s="103" t="s">
        <v>67</v>
      </c>
      <c r="F167" s="104">
        <v>274</v>
      </c>
      <c r="G167" s="103" t="s">
        <v>306</v>
      </c>
      <c r="H167" s="179">
        <v>1</v>
      </c>
      <c r="I167" s="152"/>
      <c r="J167" s="153">
        <v>13084.368871016801</v>
      </c>
      <c r="K167" s="153">
        <v>6045</v>
      </c>
      <c r="L167" s="153">
        <v>0</v>
      </c>
      <c r="M167" s="153">
        <v>937.65</v>
      </c>
      <c r="N167" s="153">
        <v>20067.0188710168</v>
      </c>
      <c r="O167" s="152"/>
      <c r="P167" s="157">
        <v>1</v>
      </c>
      <c r="Q167" s="157">
        <v>0</v>
      </c>
      <c r="R167" s="155">
        <v>19129</v>
      </c>
      <c r="S167" s="155">
        <v>0</v>
      </c>
      <c r="T167" s="155">
        <v>0</v>
      </c>
      <c r="U167" s="155">
        <v>938</v>
      </c>
      <c r="V167" s="112">
        <v>20067</v>
      </c>
      <c r="W167" s="156"/>
      <c r="X167" s="157">
        <v>0</v>
      </c>
      <c r="Y167" s="178">
        <v>0.09</v>
      </c>
      <c r="Z167" s="178">
        <v>7.2067021277626361E-2</v>
      </c>
      <c r="AA167" s="155">
        <v>0</v>
      </c>
      <c r="AB167" s="158"/>
      <c r="AC167" s="157">
        <v>0</v>
      </c>
      <c r="AD167" s="157">
        <v>0</v>
      </c>
      <c r="AE167" s="155">
        <v>0</v>
      </c>
      <c r="AF167" s="157">
        <v>0</v>
      </c>
      <c r="AG167" s="155">
        <v>0</v>
      </c>
      <c r="AH167" s="159"/>
    </row>
    <row r="168" spans="1:34" ht="15" x14ac:dyDescent="0.25">
      <c r="A168" s="104">
        <v>428</v>
      </c>
      <c r="B168" s="102">
        <v>428035285</v>
      </c>
      <c r="C168" s="103" t="s">
        <v>499</v>
      </c>
      <c r="D168" s="104">
        <v>35</v>
      </c>
      <c r="E168" s="103" t="s">
        <v>67</v>
      </c>
      <c r="F168" s="104">
        <v>285</v>
      </c>
      <c r="G168" s="103" t="s">
        <v>317</v>
      </c>
      <c r="H168" s="179">
        <v>1</v>
      </c>
      <c r="I168" s="152"/>
      <c r="J168" s="153">
        <v>11688.430466808875</v>
      </c>
      <c r="K168" s="153">
        <v>3312</v>
      </c>
      <c r="L168" s="153">
        <v>0</v>
      </c>
      <c r="M168" s="153">
        <v>937.65</v>
      </c>
      <c r="N168" s="153">
        <v>15938.080466808875</v>
      </c>
      <c r="O168" s="152"/>
      <c r="P168" s="157">
        <v>1</v>
      </c>
      <c r="Q168" s="157">
        <v>0</v>
      </c>
      <c r="R168" s="155">
        <v>15000</v>
      </c>
      <c r="S168" s="155">
        <v>0</v>
      </c>
      <c r="T168" s="155">
        <v>0</v>
      </c>
      <c r="U168" s="155">
        <v>938</v>
      </c>
      <c r="V168" s="112">
        <v>15938</v>
      </c>
      <c r="W168" s="156"/>
      <c r="X168" s="157">
        <v>0</v>
      </c>
      <c r="Y168" s="178">
        <v>0.09</v>
      </c>
      <c r="Z168" s="178">
        <v>3.7068416528484464E-2</v>
      </c>
      <c r="AA168" s="155">
        <v>0</v>
      </c>
      <c r="AB168" s="158"/>
      <c r="AC168" s="157">
        <v>0</v>
      </c>
      <c r="AD168" s="157">
        <v>0</v>
      </c>
      <c r="AE168" s="155">
        <v>0</v>
      </c>
      <c r="AF168" s="157">
        <v>0</v>
      </c>
      <c r="AG168" s="155">
        <v>0</v>
      </c>
      <c r="AH168" s="159"/>
    </row>
    <row r="169" spans="1:34" ht="15" x14ac:dyDescent="0.25">
      <c r="A169" s="104">
        <v>428</v>
      </c>
      <c r="B169" s="102">
        <v>428035293</v>
      </c>
      <c r="C169" s="103" t="s">
        <v>499</v>
      </c>
      <c r="D169" s="104">
        <v>35</v>
      </c>
      <c r="E169" s="103" t="s">
        <v>67</v>
      </c>
      <c r="F169" s="104">
        <v>293</v>
      </c>
      <c r="G169" s="103" t="s">
        <v>325</v>
      </c>
      <c r="H169" s="179">
        <v>5</v>
      </c>
      <c r="I169" s="152"/>
      <c r="J169" s="153">
        <v>12430.019406017627</v>
      </c>
      <c r="K169" s="153">
        <v>747</v>
      </c>
      <c r="L169" s="153">
        <v>0</v>
      </c>
      <c r="M169" s="153">
        <v>937.65</v>
      </c>
      <c r="N169" s="153">
        <v>14114.669406017627</v>
      </c>
      <c r="O169" s="152"/>
      <c r="P169" s="157">
        <v>5</v>
      </c>
      <c r="Q169" s="157">
        <v>0</v>
      </c>
      <c r="R169" s="155">
        <v>65885</v>
      </c>
      <c r="S169" s="155">
        <v>0</v>
      </c>
      <c r="T169" s="155">
        <v>0</v>
      </c>
      <c r="U169" s="155">
        <v>4690</v>
      </c>
      <c r="V169" s="112">
        <v>70575</v>
      </c>
      <c r="W169" s="156"/>
      <c r="X169" s="157">
        <v>0</v>
      </c>
      <c r="Y169" s="178">
        <v>0.09</v>
      </c>
      <c r="Z169" s="178">
        <v>7.9585403832054952E-3</v>
      </c>
      <c r="AA169" s="155">
        <v>0</v>
      </c>
      <c r="AB169" s="158"/>
      <c r="AC169" s="157">
        <v>0</v>
      </c>
      <c r="AD169" s="157">
        <v>0</v>
      </c>
      <c r="AE169" s="155">
        <v>0</v>
      </c>
      <c r="AF169" s="157">
        <v>0</v>
      </c>
      <c r="AG169" s="155">
        <v>0</v>
      </c>
      <c r="AH169" s="159"/>
    </row>
    <row r="170" spans="1:34" ht="15" x14ac:dyDescent="0.25">
      <c r="A170" s="104">
        <v>428</v>
      </c>
      <c r="B170" s="102">
        <v>428035305</v>
      </c>
      <c r="C170" s="103" t="s">
        <v>499</v>
      </c>
      <c r="D170" s="104">
        <v>35</v>
      </c>
      <c r="E170" s="103" t="s">
        <v>67</v>
      </c>
      <c r="F170" s="104">
        <v>305</v>
      </c>
      <c r="G170" s="103" t="s">
        <v>337</v>
      </c>
      <c r="H170" s="179">
        <v>1</v>
      </c>
      <c r="I170" s="152"/>
      <c r="J170" s="153">
        <v>10864.468084310676</v>
      </c>
      <c r="K170" s="153">
        <v>4010</v>
      </c>
      <c r="L170" s="153">
        <v>0</v>
      </c>
      <c r="M170" s="153">
        <v>937.65</v>
      </c>
      <c r="N170" s="153">
        <v>15812.118084310676</v>
      </c>
      <c r="O170" s="152"/>
      <c r="P170" s="157">
        <v>1</v>
      </c>
      <c r="Q170" s="157">
        <v>0</v>
      </c>
      <c r="R170" s="155">
        <v>14874</v>
      </c>
      <c r="S170" s="155">
        <v>0</v>
      </c>
      <c r="T170" s="155">
        <v>0</v>
      </c>
      <c r="U170" s="155">
        <v>938</v>
      </c>
      <c r="V170" s="112">
        <v>15812</v>
      </c>
      <c r="W170" s="156"/>
      <c r="X170" s="157">
        <v>0</v>
      </c>
      <c r="Y170" s="178">
        <v>0.09</v>
      </c>
      <c r="Z170" s="178">
        <v>1.6988767454964474E-2</v>
      </c>
      <c r="AA170" s="155">
        <v>0</v>
      </c>
      <c r="AB170" s="158"/>
      <c r="AC170" s="157">
        <v>0</v>
      </c>
      <c r="AD170" s="157">
        <v>0</v>
      </c>
      <c r="AE170" s="155">
        <v>0</v>
      </c>
      <c r="AF170" s="157">
        <v>0</v>
      </c>
      <c r="AG170" s="155">
        <v>0</v>
      </c>
      <c r="AH170" s="159"/>
    </row>
    <row r="171" spans="1:34" ht="15" x14ac:dyDescent="0.25">
      <c r="A171" s="104">
        <v>428</v>
      </c>
      <c r="B171" s="102">
        <v>428035307</v>
      </c>
      <c r="C171" s="103" t="s">
        <v>499</v>
      </c>
      <c r="D171" s="104">
        <v>35</v>
      </c>
      <c r="E171" s="103" t="s">
        <v>67</v>
      </c>
      <c r="F171" s="104">
        <v>307</v>
      </c>
      <c r="G171" s="103" t="s">
        <v>339</v>
      </c>
      <c r="H171" s="179">
        <v>3</v>
      </c>
      <c r="I171" s="152"/>
      <c r="J171" s="153">
        <v>10709.427148722187</v>
      </c>
      <c r="K171" s="153">
        <v>4503</v>
      </c>
      <c r="L171" s="153">
        <v>0</v>
      </c>
      <c r="M171" s="153">
        <v>937.65</v>
      </c>
      <c r="N171" s="153">
        <v>16150.077148722186</v>
      </c>
      <c r="O171" s="152"/>
      <c r="P171" s="157">
        <v>3</v>
      </c>
      <c r="Q171" s="157">
        <v>0</v>
      </c>
      <c r="R171" s="155">
        <v>45636</v>
      </c>
      <c r="S171" s="155">
        <v>0</v>
      </c>
      <c r="T171" s="155">
        <v>0</v>
      </c>
      <c r="U171" s="155">
        <v>2814</v>
      </c>
      <c r="V171" s="112">
        <v>48450</v>
      </c>
      <c r="W171" s="156"/>
      <c r="X171" s="157">
        <v>0</v>
      </c>
      <c r="Y171" s="178">
        <v>0.09</v>
      </c>
      <c r="Z171" s="178">
        <v>1.1612312634068969E-2</v>
      </c>
      <c r="AA171" s="155">
        <v>0</v>
      </c>
      <c r="AB171" s="158"/>
      <c r="AC171" s="157">
        <v>0</v>
      </c>
      <c r="AD171" s="157">
        <v>0</v>
      </c>
      <c r="AE171" s="155">
        <v>0</v>
      </c>
      <c r="AF171" s="157">
        <v>0</v>
      </c>
      <c r="AG171" s="155">
        <v>0</v>
      </c>
      <c r="AH171" s="159"/>
    </row>
    <row r="172" spans="1:34" ht="15" x14ac:dyDescent="0.25">
      <c r="A172" s="104">
        <v>428</v>
      </c>
      <c r="B172" s="102">
        <v>428035336</v>
      </c>
      <c r="C172" s="103" t="s">
        <v>499</v>
      </c>
      <c r="D172" s="104">
        <v>35</v>
      </c>
      <c r="E172" s="103" t="s">
        <v>67</v>
      </c>
      <c r="F172" s="104">
        <v>336</v>
      </c>
      <c r="G172" s="103" t="s">
        <v>368</v>
      </c>
      <c r="H172" s="179">
        <v>2</v>
      </c>
      <c r="I172" s="152"/>
      <c r="J172" s="153">
        <v>9678</v>
      </c>
      <c r="K172" s="153">
        <v>2100</v>
      </c>
      <c r="L172" s="153">
        <v>0</v>
      </c>
      <c r="M172" s="153">
        <v>937.65</v>
      </c>
      <c r="N172" s="153">
        <v>12715.65</v>
      </c>
      <c r="O172" s="152"/>
      <c r="P172" s="157">
        <v>2</v>
      </c>
      <c r="Q172" s="157">
        <v>0</v>
      </c>
      <c r="R172" s="155">
        <v>23556</v>
      </c>
      <c r="S172" s="155">
        <v>0</v>
      </c>
      <c r="T172" s="155">
        <v>0</v>
      </c>
      <c r="U172" s="155">
        <v>1876</v>
      </c>
      <c r="V172" s="112">
        <v>25432</v>
      </c>
      <c r="W172" s="156"/>
      <c r="X172" s="157">
        <v>0</v>
      </c>
      <c r="Y172" s="178">
        <v>0.09</v>
      </c>
      <c r="Z172" s="178">
        <v>4.2556047363643684E-2</v>
      </c>
      <c r="AA172" s="155">
        <v>0</v>
      </c>
      <c r="AB172" s="158"/>
      <c r="AC172" s="157">
        <v>0</v>
      </c>
      <c r="AD172" s="157">
        <v>0</v>
      </c>
      <c r="AE172" s="155">
        <v>0</v>
      </c>
      <c r="AF172" s="157">
        <v>0</v>
      </c>
      <c r="AG172" s="155">
        <v>0</v>
      </c>
      <c r="AH172" s="159"/>
    </row>
    <row r="173" spans="1:34" ht="15" x14ac:dyDescent="0.25">
      <c r="A173" s="104">
        <v>428</v>
      </c>
      <c r="B173" s="102">
        <v>428035346</v>
      </c>
      <c r="C173" s="103" t="s">
        <v>499</v>
      </c>
      <c r="D173" s="104">
        <v>35</v>
      </c>
      <c r="E173" s="103" t="s">
        <v>67</v>
      </c>
      <c r="F173" s="104">
        <v>346</v>
      </c>
      <c r="G173" s="103" t="s">
        <v>378</v>
      </c>
      <c r="H173" s="179">
        <v>8.08</v>
      </c>
      <c r="I173" s="152"/>
      <c r="J173" s="153">
        <v>13803</v>
      </c>
      <c r="K173" s="153">
        <v>1457</v>
      </c>
      <c r="L173" s="153">
        <v>0</v>
      </c>
      <c r="M173" s="153">
        <v>937.65</v>
      </c>
      <c r="N173" s="153">
        <v>16197.65</v>
      </c>
      <c r="O173" s="152"/>
      <c r="P173" s="157">
        <v>8.08</v>
      </c>
      <c r="Q173" s="157">
        <v>0</v>
      </c>
      <c r="R173" s="155">
        <v>123300</v>
      </c>
      <c r="S173" s="155">
        <v>0</v>
      </c>
      <c r="T173" s="155">
        <v>0</v>
      </c>
      <c r="U173" s="155">
        <v>7580</v>
      </c>
      <c r="V173" s="112">
        <v>130880</v>
      </c>
      <c r="W173" s="156"/>
      <c r="X173" s="157">
        <v>0</v>
      </c>
      <c r="Y173" s="178">
        <v>0.09</v>
      </c>
      <c r="Z173" s="178">
        <v>1.2504619763641452E-2</v>
      </c>
      <c r="AA173" s="155">
        <v>0</v>
      </c>
      <c r="AB173" s="158"/>
      <c r="AC173" s="157">
        <v>0</v>
      </c>
      <c r="AD173" s="157">
        <v>0</v>
      </c>
      <c r="AE173" s="155">
        <v>0</v>
      </c>
      <c r="AF173" s="157">
        <v>0</v>
      </c>
      <c r="AG173" s="155">
        <v>0</v>
      </c>
      <c r="AH173" s="159"/>
    </row>
    <row r="174" spans="1:34" ht="15" x14ac:dyDescent="0.25">
      <c r="A174" s="104">
        <v>429</v>
      </c>
      <c r="B174" s="102">
        <v>429163030</v>
      </c>
      <c r="C174" s="103" t="s">
        <v>500</v>
      </c>
      <c r="D174" s="104">
        <v>163</v>
      </c>
      <c r="E174" s="103" t="s">
        <v>195</v>
      </c>
      <c r="F174" s="104">
        <v>30</v>
      </c>
      <c r="G174" s="103" t="s">
        <v>62</v>
      </c>
      <c r="H174" s="179">
        <v>3.99</v>
      </c>
      <c r="I174" s="152"/>
      <c r="J174" s="153">
        <v>14134</v>
      </c>
      <c r="K174" s="153">
        <v>3762</v>
      </c>
      <c r="L174" s="153">
        <v>0</v>
      </c>
      <c r="M174" s="153">
        <v>937.65</v>
      </c>
      <c r="N174" s="153">
        <v>18833.650000000001</v>
      </c>
      <c r="O174" s="152"/>
      <c r="P174" s="157">
        <v>3.99</v>
      </c>
      <c r="Q174" s="157">
        <v>0</v>
      </c>
      <c r="R174" s="155">
        <v>71001</v>
      </c>
      <c r="S174" s="155">
        <v>0</v>
      </c>
      <c r="T174" s="155">
        <v>0</v>
      </c>
      <c r="U174" s="155">
        <v>3720</v>
      </c>
      <c r="V174" s="112">
        <v>74721</v>
      </c>
      <c r="W174" s="156"/>
      <c r="X174" s="157">
        <v>2.2464356919836597E-2</v>
      </c>
      <c r="Y174" s="178">
        <v>0.09</v>
      </c>
      <c r="Z174" s="178">
        <v>2.6479090673251354E-3</v>
      </c>
      <c r="AA174" s="155">
        <v>0</v>
      </c>
      <c r="AB174" s="158"/>
      <c r="AC174" s="157">
        <v>1</v>
      </c>
      <c r="AD174" s="157">
        <v>0</v>
      </c>
      <c r="AE174" s="155">
        <v>0</v>
      </c>
      <c r="AF174" s="157">
        <v>0</v>
      </c>
      <c r="AG174" s="155">
        <v>0</v>
      </c>
      <c r="AH174" s="159"/>
    </row>
    <row r="175" spans="1:34" ht="15" x14ac:dyDescent="0.25">
      <c r="A175" s="104">
        <v>429</v>
      </c>
      <c r="B175" s="102">
        <v>429163035</v>
      </c>
      <c r="C175" s="103" t="s">
        <v>500</v>
      </c>
      <c r="D175" s="104">
        <v>163</v>
      </c>
      <c r="E175" s="103" t="s">
        <v>195</v>
      </c>
      <c r="F175" s="104">
        <v>35</v>
      </c>
      <c r="G175" s="103" t="s">
        <v>67</v>
      </c>
      <c r="H175" s="179">
        <v>1</v>
      </c>
      <c r="I175" s="152"/>
      <c r="J175" s="153">
        <v>15145</v>
      </c>
      <c r="K175" s="153">
        <v>5164</v>
      </c>
      <c r="L175" s="153">
        <v>0</v>
      </c>
      <c r="M175" s="153">
        <v>937.65</v>
      </c>
      <c r="N175" s="153">
        <v>21246.65</v>
      </c>
      <c r="O175" s="152"/>
      <c r="P175" s="157">
        <v>1</v>
      </c>
      <c r="Q175" s="157">
        <v>0</v>
      </c>
      <c r="R175" s="155">
        <v>20195</v>
      </c>
      <c r="S175" s="155">
        <v>0</v>
      </c>
      <c r="T175" s="155">
        <v>0</v>
      </c>
      <c r="U175" s="155">
        <v>932</v>
      </c>
      <c r="V175" s="112">
        <v>21127</v>
      </c>
      <c r="W175" s="156"/>
      <c r="X175" s="157">
        <v>5.630164641563057E-3</v>
      </c>
      <c r="Y175" s="178">
        <v>0.09</v>
      </c>
      <c r="Z175" s="178">
        <v>0.15535199624359353</v>
      </c>
      <c r="AA175" s="155">
        <v>0</v>
      </c>
      <c r="AB175" s="158"/>
      <c r="AC175" s="157">
        <v>0</v>
      </c>
      <c r="AD175" s="157">
        <v>0</v>
      </c>
      <c r="AE175" s="155">
        <v>0</v>
      </c>
      <c r="AF175" s="157">
        <v>0</v>
      </c>
      <c r="AG175" s="155">
        <v>0</v>
      </c>
      <c r="AH175" s="159"/>
    </row>
    <row r="176" spans="1:34" ht="15" x14ac:dyDescent="0.25">
      <c r="A176" s="104">
        <v>429</v>
      </c>
      <c r="B176" s="102">
        <v>429163057</v>
      </c>
      <c r="C176" s="103" t="s">
        <v>500</v>
      </c>
      <c r="D176" s="104">
        <v>163</v>
      </c>
      <c r="E176" s="103" t="s">
        <v>195</v>
      </c>
      <c r="F176" s="104">
        <v>57</v>
      </c>
      <c r="G176" s="103" t="s">
        <v>89</v>
      </c>
      <c r="H176" s="179">
        <v>1</v>
      </c>
      <c r="I176" s="152"/>
      <c r="J176" s="153">
        <v>15755</v>
      </c>
      <c r="K176" s="153">
        <v>421</v>
      </c>
      <c r="L176" s="153">
        <v>0</v>
      </c>
      <c r="M176" s="153">
        <v>937.65</v>
      </c>
      <c r="N176" s="153">
        <v>17113.650000000001</v>
      </c>
      <c r="O176" s="152"/>
      <c r="P176" s="157">
        <v>1</v>
      </c>
      <c r="Q176" s="157">
        <v>0</v>
      </c>
      <c r="R176" s="155">
        <v>16085</v>
      </c>
      <c r="S176" s="155">
        <v>0</v>
      </c>
      <c r="T176" s="155">
        <v>0</v>
      </c>
      <c r="U176" s="155">
        <v>932</v>
      </c>
      <c r="V176" s="112">
        <v>17017</v>
      </c>
      <c r="W176" s="156"/>
      <c r="X176" s="157">
        <v>5.630164641563057E-3</v>
      </c>
      <c r="Y176" s="178">
        <v>0.09</v>
      </c>
      <c r="Z176" s="178">
        <v>0.13358419508453406</v>
      </c>
      <c r="AA176" s="155">
        <v>0</v>
      </c>
      <c r="AB176" s="158"/>
      <c r="AC176" s="157">
        <v>0</v>
      </c>
      <c r="AD176" s="157">
        <v>0</v>
      </c>
      <c r="AE176" s="155">
        <v>0</v>
      </c>
      <c r="AF176" s="157">
        <v>0</v>
      </c>
      <c r="AG176" s="155">
        <v>0</v>
      </c>
      <c r="AH176" s="159"/>
    </row>
    <row r="177" spans="1:34" ht="15" x14ac:dyDescent="0.25">
      <c r="A177" s="104">
        <v>429</v>
      </c>
      <c r="B177" s="102">
        <v>429163163</v>
      </c>
      <c r="C177" s="103" t="s">
        <v>500</v>
      </c>
      <c r="D177" s="104">
        <v>163</v>
      </c>
      <c r="E177" s="103" t="s">
        <v>195</v>
      </c>
      <c r="F177" s="104">
        <v>163</v>
      </c>
      <c r="G177" s="103" t="s">
        <v>195</v>
      </c>
      <c r="H177" s="179">
        <v>1543.72</v>
      </c>
      <c r="I177" s="152"/>
      <c r="J177" s="153">
        <v>12681</v>
      </c>
      <c r="K177" s="153">
        <v>0</v>
      </c>
      <c r="L177" s="153">
        <v>623.89651802107608</v>
      </c>
      <c r="M177" s="153">
        <v>937.65</v>
      </c>
      <c r="N177" s="153">
        <v>15023.65</v>
      </c>
      <c r="O177" s="152"/>
      <c r="P177" s="157">
        <v>1543.72</v>
      </c>
      <c r="Q177" s="157">
        <v>685.54000000000019</v>
      </c>
      <c r="R177" s="155">
        <v>19466274</v>
      </c>
      <c r="S177" s="155">
        <v>0</v>
      </c>
      <c r="T177" s="155">
        <v>957699</v>
      </c>
      <c r="U177" s="155">
        <v>1438780</v>
      </c>
      <c r="V177" s="112">
        <v>21862753</v>
      </c>
      <c r="W177" s="156"/>
      <c r="X177" s="157">
        <v>8.6913977604736186</v>
      </c>
      <c r="Y177" s="178">
        <v>0.09</v>
      </c>
      <c r="Z177" s="178">
        <v>9.7279927468082797E-2</v>
      </c>
      <c r="AA177" s="155">
        <v>620.38387790531965</v>
      </c>
      <c r="AB177" s="158"/>
      <c r="AC177" s="157">
        <v>325</v>
      </c>
      <c r="AD177" s="157">
        <v>98.890704426757281</v>
      </c>
      <c r="AE177" s="155">
        <v>1429496</v>
      </c>
      <c r="AF177" s="157">
        <v>6.9605888475090589</v>
      </c>
      <c r="AG177" s="155">
        <v>103176</v>
      </c>
      <c r="AH177" s="159"/>
    </row>
    <row r="178" spans="1:34" ht="15" x14ac:dyDescent="0.25">
      <c r="A178" s="104">
        <v>429</v>
      </c>
      <c r="B178" s="102">
        <v>429163164</v>
      </c>
      <c r="C178" s="103" t="s">
        <v>500</v>
      </c>
      <c r="D178" s="104">
        <v>163</v>
      </c>
      <c r="E178" s="103" t="s">
        <v>195</v>
      </c>
      <c r="F178" s="104">
        <v>164</v>
      </c>
      <c r="G178" s="103" t="s">
        <v>196</v>
      </c>
      <c r="H178" s="179">
        <v>1</v>
      </c>
      <c r="I178" s="152"/>
      <c r="J178" s="153">
        <v>15145</v>
      </c>
      <c r="K178" s="153">
        <v>6938</v>
      </c>
      <c r="L178" s="153">
        <v>0</v>
      </c>
      <c r="M178" s="153">
        <v>937.65</v>
      </c>
      <c r="N178" s="153">
        <v>23020.65</v>
      </c>
      <c r="O178" s="152"/>
      <c r="P178" s="157">
        <v>1</v>
      </c>
      <c r="Q178" s="157">
        <v>0</v>
      </c>
      <c r="R178" s="155">
        <v>21959</v>
      </c>
      <c r="S178" s="155">
        <v>0</v>
      </c>
      <c r="T178" s="155">
        <v>0</v>
      </c>
      <c r="U178" s="155">
        <v>932</v>
      </c>
      <c r="V178" s="112">
        <v>22891</v>
      </c>
      <c r="W178" s="156"/>
      <c r="X178" s="157">
        <v>5.630164641563057E-3</v>
      </c>
      <c r="Y178" s="178">
        <v>0.09</v>
      </c>
      <c r="Z178" s="178">
        <v>2.2633634195595273E-3</v>
      </c>
      <c r="AA178" s="155">
        <v>0</v>
      </c>
      <c r="AB178" s="158"/>
      <c r="AC178" s="157">
        <v>0</v>
      </c>
      <c r="AD178" s="157">
        <v>0</v>
      </c>
      <c r="AE178" s="155">
        <v>0</v>
      </c>
      <c r="AF178" s="157">
        <v>0</v>
      </c>
      <c r="AG178" s="155">
        <v>0</v>
      </c>
      <c r="AH178" s="159"/>
    </row>
    <row r="179" spans="1:34" ht="15" x14ac:dyDescent="0.25">
      <c r="A179" s="104">
        <v>429</v>
      </c>
      <c r="B179" s="102">
        <v>429163165</v>
      </c>
      <c r="C179" s="103" t="s">
        <v>500</v>
      </c>
      <c r="D179" s="104">
        <v>163</v>
      </c>
      <c r="E179" s="103" t="s">
        <v>195</v>
      </c>
      <c r="F179" s="104">
        <v>165</v>
      </c>
      <c r="G179" s="103" t="s">
        <v>197</v>
      </c>
      <c r="H179" s="179">
        <v>1.9899999999999998</v>
      </c>
      <c r="I179" s="152"/>
      <c r="J179" s="153">
        <v>12758.148772361686</v>
      </c>
      <c r="K179" s="153">
        <v>231</v>
      </c>
      <c r="L179" s="153">
        <v>0</v>
      </c>
      <c r="M179" s="153">
        <v>937.65</v>
      </c>
      <c r="N179" s="153">
        <v>13926.798772361686</v>
      </c>
      <c r="O179" s="152"/>
      <c r="P179" s="157">
        <v>1.9899999999999998</v>
      </c>
      <c r="Q179" s="157">
        <v>0</v>
      </c>
      <c r="R179" s="155">
        <v>25703</v>
      </c>
      <c r="S179" s="155">
        <v>0</v>
      </c>
      <c r="T179" s="155">
        <v>0</v>
      </c>
      <c r="U179" s="155">
        <v>1855</v>
      </c>
      <c r="V179" s="112">
        <v>27558</v>
      </c>
      <c r="W179" s="156"/>
      <c r="X179" s="157">
        <v>1.1204027636710483E-2</v>
      </c>
      <c r="Y179" s="178">
        <v>0.09</v>
      </c>
      <c r="Z179" s="178">
        <v>0.10085794544540803</v>
      </c>
      <c r="AA179" s="155">
        <v>0</v>
      </c>
      <c r="AB179" s="158"/>
      <c r="AC179" s="157">
        <v>0</v>
      </c>
      <c r="AD179" s="157">
        <v>0</v>
      </c>
      <c r="AE179" s="155">
        <v>0</v>
      </c>
      <c r="AF179" s="157">
        <v>0</v>
      </c>
      <c r="AG179" s="155">
        <v>0</v>
      </c>
      <c r="AH179" s="159"/>
    </row>
    <row r="180" spans="1:34" ht="15" x14ac:dyDescent="0.25">
      <c r="A180" s="104">
        <v>429</v>
      </c>
      <c r="B180" s="102">
        <v>429163168</v>
      </c>
      <c r="C180" s="103" t="s">
        <v>500</v>
      </c>
      <c r="D180" s="104">
        <v>163</v>
      </c>
      <c r="E180" s="103" t="s">
        <v>195</v>
      </c>
      <c r="F180" s="104">
        <v>168</v>
      </c>
      <c r="G180" s="103" t="s">
        <v>200</v>
      </c>
      <c r="H180" s="179">
        <v>1</v>
      </c>
      <c r="I180" s="152"/>
      <c r="J180" s="153">
        <v>10556</v>
      </c>
      <c r="K180" s="153">
        <v>5614</v>
      </c>
      <c r="L180" s="153">
        <v>0</v>
      </c>
      <c r="M180" s="153">
        <v>937.65</v>
      </c>
      <c r="N180" s="153">
        <v>17107.650000000001</v>
      </c>
      <c r="O180" s="152"/>
      <c r="P180" s="157">
        <v>1</v>
      </c>
      <c r="Q180" s="157">
        <v>0</v>
      </c>
      <c r="R180" s="155">
        <v>16079</v>
      </c>
      <c r="S180" s="155">
        <v>0</v>
      </c>
      <c r="T180" s="155">
        <v>0</v>
      </c>
      <c r="U180" s="155">
        <v>932</v>
      </c>
      <c r="V180" s="112">
        <v>17011</v>
      </c>
      <c r="W180" s="156"/>
      <c r="X180" s="157">
        <v>5.630164641563057E-3</v>
      </c>
      <c r="Y180" s="178">
        <v>0.09</v>
      </c>
      <c r="Z180" s="178">
        <v>3.4054916793111768E-2</v>
      </c>
      <c r="AA180" s="155">
        <v>0</v>
      </c>
      <c r="AB180" s="158"/>
      <c r="AC180" s="157">
        <v>0</v>
      </c>
      <c r="AD180" s="157">
        <v>0</v>
      </c>
      <c r="AE180" s="155">
        <v>0</v>
      </c>
      <c r="AF180" s="157">
        <v>0</v>
      </c>
      <c r="AG180" s="155">
        <v>0</v>
      </c>
      <c r="AH180" s="159"/>
    </row>
    <row r="181" spans="1:34" ht="15" x14ac:dyDescent="0.25">
      <c r="A181" s="104">
        <v>429</v>
      </c>
      <c r="B181" s="102">
        <v>429163181</v>
      </c>
      <c r="C181" s="103" t="s">
        <v>500</v>
      </c>
      <c r="D181" s="104">
        <v>163</v>
      </c>
      <c r="E181" s="103" t="s">
        <v>195</v>
      </c>
      <c r="F181" s="104">
        <v>181</v>
      </c>
      <c r="G181" s="103" t="s">
        <v>213</v>
      </c>
      <c r="H181" s="179">
        <v>3</v>
      </c>
      <c r="I181" s="152"/>
      <c r="J181" s="153">
        <v>12072.515470674136</v>
      </c>
      <c r="K181" s="153">
        <v>574</v>
      </c>
      <c r="L181" s="153">
        <v>0</v>
      </c>
      <c r="M181" s="153">
        <v>937.65</v>
      </c>
      <c r="N181" s="153">
        <v>13584.165470674136</v>
      </c>
      <c r="O181" s="152"/>
      <c r="P181" s="157">
        <v>3</v>
      </c>
      <c r="Q181" s="157">
        <v>0</v>
      </c>
      <c r="R181" s="155">
        <v>37725</v>
      </c>
      <c r="S181" s="155">
        <v>0</v>
      </c>
      <c r="T181" s="155">
        <v>0</v>
      </c>
      <c r="U181" s="155">
        <v>2796</v>
      </c>
      <c r="V181" s="112">
        <v>40521</v>
      </c>
      <c r="W181" s="156"/>
      <c r="X181" s="157">
        <v>1.6890493924689172E-2</v>
      </c>
      <c r="Y181" s="178">
        <v>0.09</v>
      </c>
      <c r="Z181" s="178">
        <v>1.7769329049204179E-2</v>
      </c>
      <c r="AA181" s="155">
        <v>0</v>
      </c>
      <c r="AB181" s="158"/>
      <c r="AC181" s="157">
        <v>0</v>
      </c>
      <c r="AD181" s="157">
        <v>0</v>
      </c>
      <c r="AE181" s="155">
        <v>0</v>
      </c>
      <c r="AF181" s="157">
        <v>0</v>
      </c>
      <c r="AG181" s="155">
        <v>0</v>
      </c>
      <c r="AH181" s="159"/>
    </row>
    <row r="182" spans="1:34" ht="15" x14ac:dyDescent="0.25">
      <c r="A182" s="104">
        <v>429</v>
      </c>
      <c r="B182" s="102">
        <v>429163229</v>
      </c>
      <c r="C182" s="103" t="s">
        <v>500</v>
      </c>
      <c r="D182" s="104">
        <v>163</v>
      </c>
      <c r="E182" s="103" t="s">
        <v>195</v>
      </c>
      <c r="F182" s="104">
        <v>229</v>
      </c>
      <c r="G182" s="103" t="s">
        <v>261</v>
      </c>
      <c r="H182" s="179">
        <v>9.69</v>
      </c>
      <c r="I182" s="152"/>
      <c r="J182" s="153">
        <v>13144</v>
      </c>
      <c r="K182" s="153">
        <v>2147</v>
      </c>
      <c r="L182" s="153">
        <v>0</v>
      </c>
      <c r="M182" s="153">
        <v>937.65</v>
      </c>
      <c r="N182" s="153">
        <v>16228.65</v>
      </c>
      <c r="O182" s="152"/>
      <c r="P182" s="157">
        <v>9.69</v>
      </c>
      <c r="Q182" s="157">
        <v>0</v>
      </c>
      <c r="R182" s="155">
        <v>147337</v>
      </c>
      <c r="S182" s="155">
        <v>0</v>
      </c>
      <c r="T182" s="155">
        <v>0</v>
      </c>
      <c r="U182" s="155">
        <v>9031</v>
      </c>
      <c r="V182" s="112">
        <v>156368</v>
      </c>
      <c r="W182" s="156"/>
      <c r="X182" s="157">
        <v>5.4556295376746035E-2</v>
      </c>
      <c r="Y182" s="178">
        <v>0.09</v>
      </c>
      <c r="Z182" s="178">
        <v>9.9476018153705648E-3</v>
      </c>
      <c r="AA182" s="155">
        <v>0</v>
      </c>
      <c r="AB182" s="158"/>
      <c r="AC182" s="157">
        <v>1</v>
      </c>
      <c r="AD182" s="157">
        <v>0</v>
      </c>
      <c r="AE182" s="155">
        <v>0</v>
      </c>
      <c r="AF182" s="157">
        <v>0</v>
      </c>
      <c r="AG182" s="155">
        <v>0</v>
      </c>
      <c r="AH182" s="159"/>
    </row>
    <row r="183" spans="1:34" ht="15" x14ac:dyDescent="0.25">
      <c r="A183" s="104">
        <v>429</v>
      </c>
      <c r="B183" s="102">
        <v>429163248</v>
      </c>
      <c r="C183" s="103" t="s">
        <v>500</v>
      </c>
      <c r="D183" s="104">
        <v>163</v>
      </c>
      <c r="E183" s="103" t="s">
        <v>195</v>
      </c>
      <c r="F183" s="104">
        <v>248</v>
      </c>
      <c r="G183" s="103" t="s">
        <v>280</v>
      </c>
      <c r="H183" s="179">
        <v>5</v>
      </c>
      <c r="I183" s="152"/>
      <c r="J183" s="153">
        <v>11793</v>
      </c>
      <c r="K183" s="153">
        <v>676</v>
      </c>
      <c r="L183" s="153">
        <v>0</v>
      </c>
      <c r="M183" s="153">
        <v>937.65</v>
      </c>
      <c r="N183" s="153">
        <v>13406.65</v>
      </c>
      <c r="O183" s="152"/>
      <c r="P183" s="157">
        <v>5</v>
      </c>
      <c r="Q183" s="157">
        <v>0</v>
      </c>
      <c r="R183" s="155">
        <v>61995</v>
      </c>
      <c r="S183" s="155">
        <v>0</v>
      </c>
      <c r="T183" s="155">
        <v>0</v>
      </c>
      <c r="U183" s="155">
        <v>4660</v>
      </c>
      <c r="V183" s="112">
        <v>66655</v>
      </c>
      <c r="W183" s="156"/>
      <c r="X183" s="157">
        <v>2.8150823207815284E-2</v>
      </c>
      <c r="Y183" s="178">
        <v>0.09</v>
      </c>
      <c r="Z183" s="178">
        <v>5.0565041450819942E-2</v>
      </c>
      <c r="AA183" s="155">
        <v>0</v>
      </c>
      <c r="AB183" s="158"/>
      <c r="AC183" s="157">
        <v>1</v>
      </c>
      <c r="AD183" s="157">
        <v>0</v>
      </c>
      <c r="AE183" s="155">
        <v>0</v>
      </c>
      <c r="AF183" s="157">
        <v>0</v>
      </c>
      <c r="AG183" s="155">
        <v>0</v>
      </c>
      <c r="AH183" s="159"/>
    </row>
    <row r="184" spans="1:34" ht="15" x14ac:dyDescent="0.25">
      <c r="A184" s="104">
        <v>429</v>
      </c>
      <c r="B184" s="102">
        <v>429163258</v>
      </c>
      <c r="C184" s="103" t="s">
        <v>500</v>
      </c>
      <c r="D184" s="104">
        <v>163</v>
      </c>
      <c r="E184" s="103" t="s">
        <v>195</v>
      </c>
      <c r="F184" s="104">
        <v>258</v>
      </c>
      <c r="G184" s="103" t="s">
        <v>290</v>
      </c>
      <c r="H184" s="179">
        <v>14</v>
      </c>
      <c r="I184" s="152"/>
      <c r="J184" s="153">
        <v>14037</v>
      </c>
      <c r="K184" s="153">
        <v>3031</v>
      </c>
      <c r="L184" s="153">
        <v>0</v>
      </c>
      <c r="M184" s="153">
        <v>937.65</v>
      </c>
      <c r="N184" s="153">
        <v>18005.650000000001</v>
      </c>
      <c r="O184" s="152"/>
      <c r="P184" s="157">
        <v>14</v>
      </c>
      <c r="Q184" s="157">
        <v>0</v>
      </c>
      <c r="R184" s="155">
        <v>237608</v>
      </c>
      <c r="S184" s="155">
        <v>0</v>
      </c>
      <c r="T184" s="155">
        <v>0</v>
      </c>
      <c r="U184" s="155">
        <v>13057</v>
      </c>
      <c r="V184" s="112">
        <v>250665</v>
      </c>
      <c r="W184" s="156"/>
      <c r="X184" s="157">
        <v>7.8822304981882821E-2</v>
      </c>
      <c r="Y184" s="178">
        <v>0.09</v>
      </c>
      <c r="Z184" s="178">
        <v>9.1594444574851844E-2</v>
      </c>
      <c r="AA184" s="155">
        <v>0</v>
      </c>
      <c r="AB184" s="158"/>
      <c r="AC184" s="157">
        <v>9</v>
      </c>
      <c r="AD184" s="157">
        <v>0.2544409164343297</v>
      </c>
      <c r="AE184" s="155">
        <v>4590</v>
      </c>
      <c r="AF184" s="157">
        <v>0</v>
      </c>
      <c r="AG184" s="155">
        <v>0</v>
      </c>
      <c r="AH184" s="159"/>
    </row>
    <row r="185" spans="1:34" ht="15" x14ac:dyDescent="0.25">
      <c r="A185" s="104">
        <v>429</v>
      </c>
      <c r="B185" s="102">
        <v>429163262</v>
      </c>
      <c r="C185" s="103" t="s">
        <v>500</v>
      </c>
      <c r="D185" s="104">
        <v>163</v>
      </c>
      <c r="E185" s="103" t="s">
        <v>195</v>
      </c>
      <c r="F185" s="104">
        <v>262</v>
      </c>
      <c r="G185" s="103" t="s">
        <v>294</v>
      </c>
      <c r="H185" s="179">
        <v>4.5999999999999996</v>
      </c>
      <c r="I185" s="152"/>
      <c r="J185" s="153">
        <v>11315</v>
      </c>
      <c r="K185" s="153">
        <v>4193</v>
      </c>
      <c r="L185" s="153">
        <v>0</v>
      </c>
      <c r="M185" s="153">
        <v>937.65</v>
      </c>
      <c r="N185" s="153">
        <v>16445.650000000001</v>
      </c>
      <c r="O185" s="152"/>
      <c r="P185" s="157">
        <v>4.5999999999999996</v>
      </c>
      <c r="Q185" s="157">
        <v>0</v>
      </c>
      <c r="R185" s="155">
        <v>70936</v>
      </c>
      <c r="S185" s="155">
        <v>0</v>
      </c>
      <c r="T185" s="155">
        <v>0</v>
      </c>
      <c r="U185" s="155">
        <v>4287</v>
      </c>
      <c r="V185" s="112">
        <v>75223</v>
      </c>
      <c r="W185" s="156"/>
      <c r="X185" s="157">
        <v>2.5898757351190061E-2</v>
      </c>
      <c r="Y185" s="178">
        <v>0.09</v>
      </c>
      <c r="Z185" s="178">
        <v>7.2023226007255373E-2</v>
      </c>
      <c r="AA185" s="155">
        <v>0</v>
      </c>
      <c r="AB185" s="158"/>
      <c r="AC185" s="157">
        <v>1</v>
      </c>
      <c r="AD185" s="157">
        <v>0</v>
      </c>
      <c r="AE185" s="155">
        <v>0</v>
      </c>
      <c r="AF185" s="157">
        <v>0</v>
      </c>
      <c r="AG185" s="155">
        <v>0</v>
      </c>
      <c r="AH185" s="159"/>
    </row>
    <row r="186" spans="1:34" ht="15" x14ac:dyDescent="0.25">
      <c r="A186" s="104">
        <v>429</v>
      </c>
      <c r="B186" s="102">
        <v>429163291</v>
      </c>
      <c r="C186" s="103" t="s">
        <v>500</v>
      </c>
      <c r="D186" s="104">
        <v>163</v>
      </c>
      <c r="E186" s="103" t="s">
        <v>195</v>
      </c>
      <c r="F186" s="104">
        <v>291</v>
      </c>
      <c r="G186" s="103" t="s">
        <v>323</v>
      </c>
      <c r="H186" s="179">
        <v>4</v>
      </c>
      <c r="I186" s="152"/>
      <c r="J186" s="153">
        <v>13181</v>
      </c>
      <c r="K186" s="153">
        <v>6452</v>
      </c>
      <c r="L186" s="153">
        <v>0</v>
      </c>
      <c r="M186" s="153">
        <v>937.65</v>
      </c>
      <c r="N186" s="153">
        <v>20570.650000000001</v>
      </c>
      <c r="O186" s="152"/>
      <c r="P186" s="157">
        <v>4</v>
      </c>
      <c r="Q186" s="157">
        <v>0</v>
      </c>
      <c r="R186" s="155">
        <v>78088</v>
      </c>
      <c r="S186" s="155">
        <v>0</v>
      </c>
      <c r="T186" s="155">
        <v>0</v>
      </c>
      <c r="U186" s="155">
        <v>3728</v>
      </c>
      <c r="V186" s="112">
        <v>81816</v>
      </c>
      <c r="W186" s="156"/>
      <c r="X186" s="157">
        <v>2.2520658566252228E-2</v>
      </c>
      <c r="Y186" s="178">
        <v>0.09</v>
      </c>
      <c r="Z186" s="178">
        <v>2.0490117661372563E-2</v>
      </c>
      <c r="AA186" s="155">
        <v>0</v>
      </c>
      <c r="AB186" s="158"/>
      <c r="AC186" s="157">
        <v>1</v>
      </c>
      <c r="AD186" s="157">
        <v>0</v>
      </c>
      <c r="AE186" s="155">
        <v>0</v>
      </c>
      <c r="AF186" s="157">
        <v>0</v>
      </c>
      <c r="AG186" s="155">
        <v>0</v>
      </c>
      <c r="AH186" s="159"/>
    </row>
    <row r="187" spans="1:34" ht="15" x14ac:dyDescent="0.25">
      <c r="A187" s="104">
        <v>429</v>
      </c>
      <c r="B187" s="102">
        <v>429163773</v>
      </c>
      <c r="C187" s="103" t="s">
        <v>500</v>
      </c>
      <c r="D187" s="104">
        <v>163</v>
      </c>
      <c r="E187" s="103" t="s">
        <v>195</v>
      </c>
      <c r="F187" s="104">
        <v>773</v>
      </c>
      <c r="G187" s="103" t="s">
        <v>439</v>
      </c>
      <c r="H187" s="179">
        <v>0.99</v>
      </c>
      <c r="I187" s="152"/>
      <c r="J187" s="153">
        <v>11065.433448835471</v>
      </c>
      <c r="K187" s="153">
        <v>5572</v>
      </c>
      <c r="L187" s="153">
        <v>0</v>
      </c>
      <c r="M187" s="153">
        <v>937.65</v>
      </c>
      <c r="N187" s="153">
        <v>17575.083448835474</v>
      </c>
      <c r="O187" s="152"/>
      <c r="P187" s="157">
        <v>0.99</v>
      </c>
      <c r="Q187" s="157">
        <v>0</v>
      </c>
      <c r="R187" s="155">
        <v>16378</v>
      </c>
      <c r="S187" s="155">
        <v>0</v>
      </c>
      <c r="T187" s="155">
        <v>0</v>
      </c>
      <c r="U187" s="155">
        <v>923</v>
      </c>
      <c r="V187" s="112">
        <v>17301</v>
      </c>
      <c r="W187" s="156"/>
      <c r="X187" s="157">
        <v>5.573862995147426E-3</v>
      </c>
      <c r="Y187" s="178">
        <v>0.09</v>
      </c>
      <c r="Z187" s="178">
        <v>2.1077233336980482E-2</v>
      </c>
      <c r="AA187" s="155">
        <v>0</v>
      </c>
      <c r="AB187" s="158"/>
      <c r="AC187" s="157">
        <v>0</v>
      </c>
      <c r="AD187" s="157">
        <v>0</v>
      </c>
      <c r="AE187" s="155">
        <v>0</v>
      </c>
      <c r="AF187" s="157">
        <v>0</v>
      </c>
      <c r="AG187" s="155">
        <v>0</v>
      </c>
      <c r="AH187" s="159"/>
    </row>
    <row r="188" spans="1:34" ht="15" x14ac:dyDescent="0.25">
      <c r="A188" s="104">
        <v>430</v>
      </c>
      <c r="B188" s="102">
        <v>430170009</v>
      </c>
      <c r="C188" s="103" t="s">
        <v>501</v>
      </c>
      <c r="D188" s="104">
        <v>170</v>
      </c>
      <c r="E188" s="103" t="s">
        <v>202</v>
      </c>
      <c r="F188" s="104">
        <v>9</v>
      </c>
      <c r="G188" s="103" t="s">
        <v>41</v>
      </c>
      <c r="H188" s="179">
        <v>1</v>
      </c>
      <c r="I188" s="152"/>
      <c r="J188" s="153">
        <v>10921</v>
      </c>
      <c r="K188" s="153">
        <v>6828</v>
      </c>
      <c r="L188" s="153">
        <v>0</v>
      </c>
      <c r="M188" s="153">
        <v>937.65</v>
      </c>
      <c r="N188" s="153">
        <v>18686.650000000001</v>
      </c>
      <c r="O188" s="152"/>
      <c r="P188" s="157">
        <v>1</v>
      </c>
      <c r="Q188" s="157">
        <v>0</v>
      </c>
      <c r="R188" s="155">
        <v>17749</v>
      </c>
      <c r="S188" s="155">
        <v>0</v>
      </c>
      <c r="T188" s="155">
        <v>0</v>
      </c>
      <c r="U188" s="155">
        <v>938</v>
      </c>
      <c r="V188" s="112">
        <v>18687</v>
      </c>
      <c r="W188" s="156"/>
      <c r="X188" s="157">
        <v>0</v>
      </c>
      <c r="Y188" s="178">
        <v>0.09</v>
      </c>
      <c r="Z188" s="178">
        <v>1.905131038440297E-3</v>
      </c>
      <c r="AA188" s="155">
        <v>0</v>
      </c>
      <c r="AB188" s="158"/>
      <c r="AC188" s="157">
        <v>0</v>
      </c>
      <c r="AD188" s="157">
        <v>0</v>
      </c>
      <c r="AE188" s="155">
        <v>0</v>
      </c>
      <c r="AF188" s="157">
        <v>0</v>
      </c>
      <c r="AG188" s="155">
        <v>0</v>
      </c>
      <c r="AH188" s="159"/>
    </row>
    <row r="189" spans="1:34" ht="15" x14ac:dyDescent="0.25">
      <c r="A189" s="104">
        <v>430</v>
      </c>
      <c r="B189" s="102">
        <v>430170014</v>
      </c>
      <c r="C189" s="103" t="s">
        <v>501</v>
      </c>
      <c r="D189" s="104">
        <v>170</v>
      </c>
      <c r="E189" s="103" t="s">
        <v>202</v>
      </c>
      <c r="F189" s="104">
        <v>14</v>
      </c>
      <c r="G189" s="103" t="s">
        <v>46</v>
      </c>
      <c r="H189" s="179">
        <v>9.5</v>
      </c>
      <c r="I189" s="152"/>
      <c r="J189" s="153">
        <v>10921</v>
      </c>
      <c r="K189" s="153">
        <v>2922</v>
      </c>
      <c r="L189" s="153">
        <v>0</v>
      </c>
      <c r="M189" s="153">
        <v>937.65</v>
      </c>
      <c r="N189" s="153">
        <v>14780.65</v>
      </c>
      <c r="O189" s="152"/>
      <c r="P189" s="157">
        <v>9.5</v>
      </c>
      <c r="Q189" s="157">
        <v>0</v>
      </c>
      <c r="R189" s="155">
        <v>131509</v>
      </c>
      <c r="S189" s="155">
        <v>0</v>
      </c>
      <c r="T189" s="155">
        <v>0</v>
      </c>
      <c r="U189" s="155">
        <v>8911</v>
      </c>
      <c r="V189" s="112">
        <v>140420</v>
      </c>
      <c r="W189" s="156"/>
      <c r="X189" s="157">
        <v>0</v>
      </c>
      <c r="Y189" s="178">
        <v>0.09</v>
      </c>
      <c r="Z189" s="178">
        <v>5.6574986681919735E-3</v>
      </c>
      <c r="AA189" s="155">
        <v>0</v>
      </c>
      <c r="AB189" s="158"/>
      <c r="AC189" s="157">
        <v>0</v>
      </c>
      <c r="AD189" s="157">
        <v>0</v>
      </c>
      <c r="AE189" s="155">
        <v>0</v>
      </c>
      <c r="AF189" s="157">
        <v>0</v>
      </c>
      <c r="AG189" s="155">
        <v>0</v>
      </c>
      <c r="AH189" s="159"/>
    </row>
    <row r="190" spans="1:34" ht="15" x14ac:dyDescent="0.25">
      <c r="A190" s="104">
        <v>430</v>
      </c>
      <c r="B190" s="102">
        <v>430170017</v>
      </c>
      <c r="C190" s="103" t="s">
        <v>501</v>
      </c>
      <c r="D190" s="104">
        <v>170</v>
      </c>
      <c r="E190" s="103" t="s">
        <v>202</v>
      </c>
      <c r="F190" s="104">
        <v>17</v>
      </c>
      <c r="G190" s="103" t="s">
        <v>49</v>
      </c>
      <c r="H190" s="179">
        <v>1</v>
      </c>
      <c r="I190" s="152"/>
      <c r="J190" s="153">
        <v>10730.931535531907</v>
      </c>
      <c r="K190" s="153">
        <v>2829</v>
      </c>
      <c r="L190" s="153">
        <v>0</v>
      </c>
      <c r="M190" s="153">
        <v>937.65</v>
      </c>
      <c r="N190" s="153">
        <v>14497.581535531906</v>
      </c>
      <c r="O190" s="152"/>
      <c r="P190" s="157">
        <v>1</v>
      </c>
      <c r="Q190" s="157">
        <v>0</v>
      </c>
      <c r="R190" s="155">
        <v>13560</v>
      </c>
      <c r="S190" s="155">
        <v>0</v>
      </c>
      <c r="T190" s="155">
        <v>0</v>
      </c>
      <c r="U190" s="155">
        <v>938</v>
      </c>
      <c r="V190" s="112">
        <v>14498</v>
      </c>
      <c r="W190" s="156"/>
      <c r="X190" s="157">
        <v>0</v>
      </c>
      <c r="Y190" s="178">
        <v>0.09</v>
      </c>
      <c r="Z190" s="178">
        <v>5.0025887025345285E-3</v>
      </c>
      <c r="AA190" s="155">
        <v>0</v>
      </c>
      <c r="AB190" s="158"/>
      <c r="AC190" s="157">
        <v>0</v>
      </c>
      <c r="AD190" s="157">
        <v>0</v>
      </c>
      <c r="AE190" s="155">
        <v>0</v>
      </c>
      <c r="AF190" s="157">
        <v>0</v>
      </c>
      <c r="AG190" s="155">
        <v>0</v>
      </c>
      <c r="AH190" s="159"/>
    </row>
    <row r="191" spans="1:34" ht="15" x14ac:dyDescent="0.25">
      <c r="A191" s="104">
        <v>430</v>
      </c>
      <c r="B191" s="102">
        <v>430170025</v>
      </c>
      <c r="C191" s="103" t="s">
        <v>501</v>
      </c>
      <c r="D191" s="104">
        <v>170</v>
      </c>
      <c r="E191" s="103" t="s">
        <v>202</v>
      </c>
      <c r="F191" s="104">
        <v>25</v>
      </c>
      <c r="G191" s="103" t="s">
        <v>57</v>
      </c>
      <c r="H191" s="179">
        <v>3</v>
      </c>
      <c r="I191" s="152"/>
      <c r="J191" s="153">
        <v>11130</v>
      </c>
      <c r="K191" s="153">
        <v>4362</v>
      </c>
      <c r="L191" s="153">
        <v>0</v>
      </c>
      <c r="M191" s="153">
        <v>937.65</v>
      </c>
      <c r="N191" s="153">
        <v>16429.650000000001</v>
      </c>
      <c r="O191" s="152"/>
      <c r="P191" s="157">
        <v>3</v>
      </c>
      <c r="Q191" s="157">
        <v>0</v>
      </c>
      <c r="R191" s="155">
        <v>46476</v>
      </c>
      <c r="S191" s="155">
        <v>0</v>
      </c>
      <c r="T191" s="155">
        <v>0</v>
      </c>
      <c r="U191" s="155">
        <v>2814</v>
      </c>
      <c r="V191" s="112">
        <v>49290</v>
      </c>
      <c r="W191" s="156"/>
      <c r="X191" s="157">
        <v>0</v>
      </c>
      <c r="Y191" s="178">
        <v>0.09</v>
      </c>
      <c r="Z191" s="178">
        <v>4.9013959064279342E-2</v>
      </c>
      <c r="AA191" s="155">
        <v>0</v>
      </c>
      <c r="AB191" s="158"/>
      <c r="AC191" s="157">
        <v>0</v>
      </c>
      <c r="AD191" s="157">
        <v>0</v>
      </c>
      <c r="AE191" s="155">
        <v>0</v>
      </c>
      <c r="AF191" s="157">
        <v>0</v>
      </c>
      <c r="AG191" s="155">
        <v>0</v>
      </c>
      <c r="AH191" s="159"/>
    </row>
    <row r="192" spans="1:34" ht="15" x14ac:dyDescent="0.25">
      <c r="A192" s="104">
        <v>430</v>
      </c>
      <c r="B192" s="102">
        <v>430170064</v>
      </c>
      <c r="C192" s="103" t="s">
        <v>501</v>
      </c>
      <c r="D192" s="104">
        <v>170</v>
      </c>
      <c r="E192" s="103" t="s">
        <v>202</v>
      </c>
      <c r="F192" s="104">
        <v>64</v>
      </c>
      <c r="G192" s="103" t="s">
        <v>96</v>
      </c>
      <c r="H192" s="179">
        <v>72.67</v>
      </c>
      <c r="I192" s="152"/>
      <c r="J192" s="153">
        <v>10205</v>
      </c>
      <c r="K192" s="153">
        <v>1143</v>
      </c>
      <c r="L192" s="153">
        <v>0</v>
      </c>
      <c r="M192" s="153">
        <v>937.65</v>
      </c>
      <c r="N192" s="153">
        <v>12285.65</v>
      </c>
      <c r="O192" s="152"/>
      <c r="P192" s="157">
        <v>72.67</v>
      </c>
      <c r="Q192" s="157">
        <v>0</v>
      </c>
      <c r="R192" s="155">
        <v>824658</v>
      </c>
      <c r="S192" s="155">
        <v>0</v>
      </c>
      <c r="T192" s="155">
        <v>0</v>
      </c>
      <c r="U192" s="155">
        <v>68165</v>
      </c>
      <c r="V192" s="112">
        <v>892823</v>
      </c>
      <c r="W192" s="156"/>
      <c r="X192" s="157">
        <v>0</v>
      </c>
      <c r="Y192" s="178">
        <v>0.09</v>
      </c>
      <c r="Z192" s="178">
        <v>3.2660580971099959E-2</v>
      </c>
      <c r="AA192" s="155">
        <v>0</v>
      </c>
      <c r="AB192" s="158"/>
      <c r="AC192" s="157">
        <v>3</v>
      </c>
      <c r="AD192" s="157">
        <v>0</v>
      </c>
      <c r="AE192" s="155">
        <v>0</v>
      </c>
      <c r="AF192" s="157">
        <v>2</v>
      </c>
      <c r="AG192" s="155">
        <v>24572</v>
      </c>
      <c r="AH192" s="159"/>
    </row>
    <row r="193" spans="1:34" ht="15" x14ac:dyDescent="0.25">
      <c r="A193" s="104">
        <v>430</v>
      </c>
      <c r="B193" s="102">
        <v>430170100</v>
      </c>
      <c r="C193" s="103" t="s">
        <v>501</v>
      </c>
      <c r="D193" s="104">
        <v>170</v>
      </c>
      <c r="E193" s="103" t="s">
        <v>202</v>
      </c>
      <c r="F193" s="104">
        <v>100</v>
      </c>
      <c r="G193" s="103" t="s">
        <v>132</v>
      </c>
      <c r="H193" s="179">
        <v>13</v>
      </c>
      <c r="I193" s="152"/>
      <c r="J193" s="153">
        <v>10214</v>
      </c>
      <c r="K193" s="153">
        <v>4206</v>
      </c>
      <c r="L193" s="153">
        <v>0</v>
      </c>
      <c r="M193" s="153">
        <v>937.65</v>
      </c>
      <c r="N193" s="153">
        <v>15357.65</v>
      </c>
      <c r="O193" s="152"/>
      <c r="P193" s="157">
        <v>13</v>
      </c>
      <c r="Q193" s="157">
        <v>0</v>
      </c>
      <c r="R193" s="155">
        <v>187460</v>
      </c>
      <c r="S193" s="155">
        <v>0</v>
      </c>
      <c r="T193" s="155">
        <v>0</v>
      </c>
      <c r="U193" s="155">
        <v>12194</v>
      </c>
      <c r="V193" s="112">
        <v>199654</v>
      </c>
      <c r="W193" s="156"/>
      <c r="X193" s="157">
        <v>0</v>
      </c>
      <c r="Y193" s="178">
        <v>0.09</v>
      </c>
      <c r="Z193" s="178">
        <v>3.2271768824107858E-2</v>
      </c>
      <c r="AA193" s="155">
        <v>0</v>
      </c>
      <c r="AB193" s="158"/>
      <c r="AC193" s="157">
        <v>2</v>
      </c>
      <c r="AD193" s="157">
        <v>0</v>
      </c>
      <c r="AE193" s="155">
        <v>0</v>
      </c>
      <c r="AF193" s="157">
        <v>0</v>
      </c>
      <c r="AG193" s="155">
        <v>0</v>
      </c>
      <c r="AH193" s="159"/>
    </row>
    <row r="194" spans="1:34" ht="15" x14ac:dyDescent="0.25">
      <c r="A194" s="104">
        <v>430</v>
      </c>
      <c r="B194" s="102">
        <v>430170101</v>
      </c>
      <c r="C194" s="103" t="s">
        <v>501</v>
      </c>
      <c r="D194" s="104">
        <v>170</v>
      </c>
      <c r="E194" s="103" t="s">
        <v>202</v>
      </c>
      <c r="F194" s="104">
        <v>101</v>
      </c>
      <c r="G194" s="103" t="s">
        <v>133</v>
      </c>
      <c r="H194" s="179">
        <v>0.9</v>
      </c>
      <c r="I194" s="152"/>
      <c r="J194" s="153">
        <v>10702.113255628905</v>
      </c>
      <c r="K194" s="153">
        <v>2757</v>
      </c>
      <c r="L194" s="153">
        <v>0</v>
      </c>
      <c r="M194" s="153">
        <v>937.65</v>
      </c>
      <c r="N194" s="153">
        <v>14396.763255628905</v>
      </c>
      <c r="O194" s="152"/>
      <c r="P194" s="157">
        <v>0.9</v>
      </c>
      <c r="Q194" s="157">
        <v>0</v>
      </c>
      <c r="R194" s="155">
        <v>12113</v>
      </c>
      <c r="S194" s="155">
        <v>0</v>
      </c>
      <c r="T194" s="155">
        <v>0</v>
      </c>
      <c r="U194" s="155">
        <v>844</v>
      </c>
      <c r="V194" s="112">
        <v>12957</v>
      </c>
      <c r="W194" s="156"/>
      <c r="X194" s="157">
        <v>0</v>
      </c>
      <c r="Y194" s="178">
        <v>0.09</v>
      </c>
      <c r="Z194" s="178">
        <v>5.9687163211143576E-2</v>
      </c>
      <c r="AA194" s="155">
        <v>0</v>
      </c>
      <c r="AB194" s="158"/>
      <c r="AC194" s="157">
        <v>0</v>
      </c>
      <c r="AD194" s="157">
        <v>0</v>
      </c>
      <c r="AE194" s="155">
        <v>0</v>
      </c>
      <c r="AF194" s="157">
        <v>0</v>
      </c>
      <c r="AG194" s="155">
        <v>0</v>
      </c>
      <c r="AH194" s="159"/>
    </row>
    <row r="195" spans="1:34" ht="15" x14ac:dyDescent="0.25">
      <c r="A195" s="104">
        <v>430</v>
      </c>
      <c r="B195" s="102">
        <v>430170110</v>
      </c>
      <c r="C195" s="103" t="s">
        <v>501</v>
      </c>
      <c r="D195" s="104">
        <v>170</v>
      </c>
      <c r="E195" s="103" t="s">
        <v>202</v>
      </c>
      <c r="F195" s="104">
        <v>110</v>
      </c>
      <c r="G195" s="103" t="s">
        <v>142</v>
      </c>
      <c r="H195" s="179">
        <v>23.44</v>
      </c>
      <c r="I195" s="152"/>
      <c r="J195" s="153">
        <v>10587</v>
      </c>
      <c r="K195" s="153">
        <v>2269</v>
      </c>
      <c r="L195" s="153">
        <v>0</v>
      </c>
      <c r="M195" s="153">
        <v>937.65</v>
      </c>
      <c r="N195" s="153">
        <v>13793.65</v>
      </c>
      <c r="O195" s="152"/>
      <c r="P195" s="157">
        <v>23.44</v>
      </c>
      <c r="Q195" s="157">
        <v>0</v>
      </c>
      <c r="R195" s="155">
        <v>301344</v>
      </c>
      <c r="S195" s="155">
        <v>0</v>
      </c>
      <c r="T195" s="155">
        <v>0</v>
      </c>
      <c r="U195" s="155">
        <v>21986</v>
      </c>
      <c r="V195" s="112">
        <v>323330</v>
      </c>
      <c r="W195" s="156"/>
      <c r="X195" s="157">
        <v>0</v>
      </c>
      <c r="Y195" s="178">
        <v>0.09</v>
      </c>
      <c r="Z195" s="178">
        <v>8.0830816753563583E-3</v>
      </c>
      <c r="AA195" s="155">
        <v>0</v>
      </c>
      <c r="AB195" s="158"/>
      <c r="AC195" s="157">
        <v>0</v>
      </c>
      <c r="AD195" s="157">
        <v>0</v>
      </c>
      <c r="AE195" s="155">
        <v>0</v>
      </c>
      <c r="AF195" s="157">
        <v>0</v>
      </c>
      <c r="AG195" s="155">
        <v>0</v>
      </c>
      <c r="AH195" s="159"/>
    </row>
    <row r="196" spans="1:34" ht="15" x14ac:dyDescent="0.25">
      <c r="A196" s="104">
        <v>430</v>
      </c>
      <c r="B196" s="102">
        <v>430170136</v>
      </c>
      <c r="C196" s="103" t="s">
        <v>501</v>
      </c>
      <c r="D196" s="104">
        <v>170</v>
      </c>
      <c r="E196" s="103" t="s">
        <v>202</v>
      </c>
      <c r="F196" s="104">
        <v>136</v>
      </c>
      <c r="G196" s="103" t="s">
        <v>168</v>
      </c>
      <c r="H196" s="179">
        <v>2.8</v>
      </c>
      <c r="I196" s="152"/>
      <c r="J196" s="153">
        <v>10921</v>
      </c>
      <c r="K196" s="153">
        <v>3470</v>
      </c>
      <c r="L196" s="153">
        <v>0</v>
      </c>
      <c r="M196" s="153">
        <v>937.65</v>
      </c>
      <c r="N196" s="153">
        <v>15328.65</v>
      </c>
      <c r="O196" s="152"/>
      <c r="P196" s="157">
        <v>2.8</v>
      </c>
      <c r="Q196" s="157">
        <v>0</v>
      </c>
      <c r="R196" s="155">
        <v>40295</v>
      </c>
      <c r="S196" s="155">
        <v>0</v>
      </c>
      <c r="T196" s="155">
        <v>0</v>
      </c>
      <c r="U196" s="155">
        <v>2626</v>
      </c>
      <c r="V196" s="112">
        <v>42921</v>
      </c>
      <c r="W196" s="156"/>
      <c r="X196" s="157">
        <v>0</v>
      </c>
      <c r="Y196" s="178">
        <v>0.09</v>
      </c>
      <c r="Z196" s="178">
        <v>7.0306336735345828E-3</v>
      </c>
      <c r="AA196" s="155">
        <v>0</v>
      </c>
      <c r="AB196" s="158"/>
      <c r="AC196" s="157">
        <v>0</v>
      </c>
      <c r="AD196" s="157">
        <v>0</v>
      </c>
      <c r="AE196" s="155">
        <v>0</v>
      </c>
      <c r="AF196" s="157">
        <v>0</v>
      </c>
      <c r="AG196" s="155">
        <v>0</v>
      </c>
      <c r="AH196" s="159"/>
    </row>
    <row r="197" spans="1:34" ht="15" x14ac:dyDescent="0.25">
      <c r="A197" s="104">
        <v>430</v>
      </c>
      <c r="B197" s="102">
        <v>430170139</v>
      </c>
      <c r="C197" s="103" t="s">
        <v>501</v>
      </c>
      <c r="D197" s="104">
        <v>170</v>
      </c>
      <c r="E197" s="103" t="s">
        <v>202</v>
      </c>
      <c r="F197" s="104">
        <v>139</v>
      </c>
      <c r="G197" s="103" t="s">
        <v>171</v>
      </c>
      <c r="H197" s="179">
        <v>9.5</v>
      </c>
      <c r="I197" s="152"/>
      <c r="J197" s="153">
        <v>10921</v>
      </c>
      <c r="K197" s="153">
        <v>3620</v>
      </c>
      <c r="L197" s="153">
        <v>0</v>
      </c>
      <c r="M197" s="153">
        <v>937.65</v>
      </c>
      <c r="N197" s="153">
        <v>15478.65</v>
      </c>
      <c r="O197" s="152"/>
      <c r="P197" s="157">
        <v>9.5</v>
      </c>
      <c r="Q197" s="157">
        <v>0</v>
      </c>
      <c r="R197" s="155">
        <v>138140</v>
      </c>
      <c r="S197" s="155">
        <v>0</v>
      </c>
      <c r="T197" s="155">
        <v>0</v>
      </c>
      <c r="U197" s="155">
        <v>8911</v>
      </c>
      <c r="V197" s="112">
        <v>147051</v>
      </c>
      <c r="W197" s="156"/>
      <c r="X197" s="157">
        <v>0</v>
      </c>
      <c r="Y197" s="178">
        <v>0.09</v>
      </c>
      <c r="Z197" s="178">
        <v>3.8247410439859061E-3</v>
      </c>
      <c r="AA197" s="155">
        <v>0</v>
      </c>
      <c r="AB197" s="158"/>
      <c r="AC197" s="157">
        <v>2</v>
      </c>
      <c r="AD197" s="157">
        <v>0</v>
      </c>
      <c r="AE197" s="155">
        <v>0</v>
      </c>
      <c r="AF197" s="157">
        <v>0</v>
      </c>
      <c r="AG197" s="155">
        <v>0</v>
      </c>
      <c r="AH197" s="159"/>
    </row>
    <row r="198" spans="1:34" ht="15" x14ac:dyDescent="0.25">
      <c r="A198" s="104">
        <v>430</v>
      </c>
      <c r="B198" s="102">
        <v>430170141</v>
      </c>
      <c r="C198" s="103" t="s">
        <v>501</v>
      </c>
      <c r="D198" s="104">
        <v>170</v>
      </c>
      <c r="E198" s="103" t="s">
        <v>202</v>
      </c>
      <c r="F198" s="104">
        <v>141</v>
      </c>
      <c r="G198" s="103" t="s">
        <v>173</v>
      </c>
      <c r="H198" s="179">
        <v>131.18</v>
      </c>
      <c r="I198" s="152"/>
      <c r="J198" s="153">
        <v>10401</v>
      </c>
      <c r="K198" s="153">
        <v>5017</v>
      </c>
      <c r="L198" s="153">
        <v>0</v>
      </c>
      <c r="M198" s="153">
        <v>937.65</v>
      </c>
      <c r="N198" s="153">
        <v>16355.65</v>
      </c>
      <c r="O198" s="152"/>
      <c r="P198" s="157">
        <v>131.18</v>
      </c>
      <c r="Q198" s="157">
        <v>0</v>
      </c>
      <c r="R198" s="155">
        <v>2022533</v>
      </c>
      <c r="S198" s="155">
        <v>0</v>
      </c>
      <c r="T198" s="155">
        <v>0</v>
      </c>
      <c r="U198" s="155">
        <v>123047</v>
      </c>
      <c r="V198" s="112">
        <v>2145580</v>
      </c>
      <c r="W198" s="156"/>
      <c r="X198" s="157">
        <v>0</v>
      </c>
      <c r="Y198" s="178">
        <v>0.09</v>
      </c>
      <c r="Z198" s="178">
        <v>4.6640864590584315E-2</v>
      </c>
      <c r="AA198" s="155">
        <v>0</v>
      </c>
      <c r="AB198" s="158"/>
      <c r="AC198" s="157">
        <v>4</v>
      </c>
      <c r="AD198" s="157">
        <v>0</v>
      </c>
      <c r="AE198" s="155">
        <v>0</v>
      </c>
      <c r="AF198" s="157">
        <v>3</v>
      </c>
      <c r="AG198" s="155">
        <v>49068</v>
      </c>
      <c r="AH198" s="159"/>
    </row>
    <row r="199" spans="1:34" ht="15" x14ac:dyDescent="0.25">
      <c r="A199" s="104">
        <v>430</v>
      </c>
      <c r="B199" s="102">
        <v>430170153</v>
      </c>
      <c r="C199" s="103" t="s">
        <v>501</v>
      </c>
      <c r="D199" s="104">
        <v>170</v>
      </c>
      <c r="E199" s="103" t="s">
        <v>202</v>
      </c>
      <c r="F199" s="104">
        <v>153</v>
      </c>
      <c r="G199" s="103" t="s">
        <v>185</v>
      </c>
      <c r="H199" s="179">
        <v>1</v>
      </c>
      <c r="I199" s="152"/>
      <c r="J199" s="153">
        <v>13302</v>
      </c>
      <c r="K199" s="153">
        <v>103</v>
      </c>
      <c r="L199" s="153">
        <v>0</v>
      </c>
      <c r="M199" s="153">
        <v>937.65</v>
      </c>
      <c r="N199" s="153">
        <v>14342.65</v>
      </c>
      <c r="O199" s="152"/>
      <c r="P199" s="157">
        <v>1</v>
      </c>
      <c r="Q199" s="157">
        <v>0</v>
      </c>
      <c r="R199" s="155">
        <v>13405</v>
      </c>
      <c r="S199" s="155">
        <v>0</v>
      </c>
      <c r="T199" s="155">
        <v>0</v>
      </c>
      <c r="U199" s="155">
        <v>938</v>
      </c>
      <c r="V199" s="112">
        <v>14343</v>
      </c>
      <c r="W199" s="156"/>
      <c r="X199" s="157">
        <v>0</v>
      </c>
      <c r="Y199" s="178">
        <v>0.09</v>
      </c>
      <c r="Z199" s="178">
        <v>1.2567088994511914E-2</v>
      </c>
      <c r="AA199" s="155">
        <v>0</v>
      </c>
      <c r="AB199" s="158"/>
      <c r="AC199" s="157">
        <v>0</v>
      </c>
      <c r="AD199" s="157">
        <v>0</v>
      </c>
      <c r="AE199" s="155">
        <v>0</v>
      </c>
      <c r="AF199" s="157">
        <v>0</v>
      </c>
      <c r="AG199" s="155">
        <v>0</v>
      </c>
      <c r="AH199" s="159"/>
    </row>
    <row r="200" spans="1:34" ht="15" x14ac:dyDescent="0.25">
      <c r="A200" s="104">
        <v>430</v>
      </c>
      <c r="B200" s="102">
        <v>430170158</v>
      </c>
      <c r="C200" s="103" t="s">
        <v>501</v>
      </c>
      <c r="D200" s="104">
        <v>170</v>
      </c>
      <c r="E200" s="103" t="s">
        <v>202</v>
      </c>
      <c r="F200" s="104">
        <v>158</v>
      </c>
      <c r="G200" s="103" t="s">
        <v>190</v>
      </c>
      <c r="H200" s="179">
        <v>2</v>
      </c>
      <c r="I200" s="152"/>
      <c r="J200" s="153">
        <v>10921</v>
      </c>
      <c r="K200" s="153">
        <v>5544</v>
      </c>
      <c r="L200" s="153">
        <v>0</v>
      </c>
      <c r="M200" s="153">
        <v>937.65</v>
      </c>
      <c r="N200" s="153">
        <v>17402.650000000001</v>
      </c>
      <c r="O200" s="152"/>
      <c r="P200" s="157">
        <v>2</v>
      </c>
      <c r="Q200" s="157">
        <v>0</v>
      </c>
      <c r="R200" s="155">
        <v>32930</v>
      </c>
      <c r="S200" s="155">
        <v>0</v>
      </c>
      <c r="T200" s="155">
        <v>0</v>
      </c>
      <c r="U200" s="155">
        <v>1876</v>
      </c>
      <c r="V200" s="112">
        <v>34806</v>
      </c>
      <c r="W200" s="156"/>
      <c r="X200" s="157">
        <v>0</v>
      </c>
      <c r="Y200" s="178">
        <v>0.09</v>
      </c>
      <c r="Z200" s="178">
        <v>3.2085051243342405E-2</v>
      </c>
      <c r="AA200" s="155">
        <v>0</v>
      </c>
      <c r="AB200" s="158"/>
      <c r="AC200" s="157">
        <v>0</v>
      </c>
      <c r="AD200" s="157">
        <v>0</v>
      </c>
      <c r="AE200" s="155">
        <v>0</v>
      </c>
      <c r="AF200" s="157">
        <v>0</v>
      </c>
      <c r="AG200" s="155">
        <v>0</v>
      </c>
      <c r="AH200" s="159"/>
    </row>
    <row r="201" spans="1:34" ht="15" x14ac:dyDescent="0.25">
      <c r="A201" s="104">
        <v>430</v>
      </c>
      <c r="B201" s="102">
        <v>430170170</v>
      </c>
      <c r="C201" s="103" t="s">
        <v>501</v>
      </c>
      <c r="D201" s="104">
        <v>170</v>
      </c>
      <c r="E201" s="103" t="s">
        <v>202</v>
      </c>
      <c r="F201" s="104">
        <v>170</v>
      </c>
      <c r="G201" s="103" t="s">
        <v>202</v>
      </c>
      <c r="H201" s="179">
        <v>541.71000000000015</v>
      </c>
      <c r="I201" s="152"/>
      <c r="J201" s="153">
        <v>10639</v>
      </c>
      <c r="K201" s="153">
        <v>3399</v>
      </c>
      <c r="L201" s="153">
        <v>0</v>
      </c>
      <c r="M201" s="153">
        <v>937.65</v>
      </c>
      <c r="N201" s="153">
        <v>14975.65</v>
      </c>
      <c r="O201" s="152"/>
      <c r="P201" s="157">
        <v>541.71000000000015</v>
      </c>
      <c r="Q201" s="157">
        <v>0</v>
      </c>
      <c r="R201" s="155">
        <v>7604524</v>
      </c>
      <c r="S201" s="155">
        <v>0</v>
      </c>
      <c r="T201" s="155">
        <v>0</v>
      </c>
      <c r="U201" s="155">
        <v>508118</v>
      </c>
      <c r="V201" s="112">
        <v>8112642</v>
      </c>
      <c r="W201" s="156"/>
      <c r="X201" s="157">
        <v>0</v>
      </c>
      <c r="Y201" s="178">
        <v>0.09</v>
      </c>
      <c r="Z201" s="178">
        <v>9.0289187509970337E-2</v>
      </c>
      <c r="AA201" s="155">
        <v>0</v>
      </c>
      <c r="AB201" s="158"/>
      <c r="AC201" s="157">
        <v>300</v>
      </c>
      <c r="AD201" s="157">
        <v>0</v>
      </c>
      <c r="AE201" s="155">
        <v>0</v>
      </c>
      <c r="AF201" s="157">
        <v>18.82</v>
      </c>
      <c r="AG201" s="155">
        <v>281848</v>
      </c>
      <c r="AH201" s="159"/>
    </row>
    <row r="202" spans="1:34" ht="15" x14ac:dyDescent="0.25">
      <c r="A202" s="104">
        <v>430</v>
      </c>
      <c r="B202" s="102">
        <v>430170174</v>
      </c>
      <c r="C202" s="103" t="s">
        <v>501</v>
      </c>
      <c r="D202" s="104">
        <v>170</v>
      </c>
      <c r="E202" s="103" t="s">
        <v>202</v>
      </c>
      <c r="F202" s="104">
        <v>174</v>
      </c>
      <c r="G202" s="103" t="s">
        <v>206</v>
      </c>
      <c r="H202" s="179">
        <v>52.68</v>
      </c>
      <c r="I202" s="152"/>
      <c r="J202" s="153">
        <v>10440</v>
      </c>
      <c r="K202" s="153">
        <v>5403</v>
      </c>
      <c r="L202" s="153">
        <v>0</v>
      </c>
      <c r="M202" s="153">
        <v>937.65</v>
      </c>
      <c r="N202" s="153">
        <v>16780.650000000001</v>
      </c>
      <c r="O202" s="152"/>
      <c r="P202" s="157">
        <v>52.68</v>
      </c>
      <c r="Q202" s="157">
        <v>0</v>
      </c>
      <c r="R202" s="155">
        <v>834610</v>
      </c>
      <c r="S202" s="155">
        <v>0</v>
      </c>
      <c r="T202" s="155">
        <v>0</v>
      </c>
      <c r="U202" s="155">
        <v>49414</v>
      </c>
      <c r="V202" s="112">
        <v>884024</v>
      </c>
      <c r="W202" s="156"/>
      <c r="X202" s="157">
        <v>0</v>
      </c>
      <c r="Y202" s="178">
        <v>0.09</v>
      </c>
      <c r="Z202" s="178">
        <v>4.1750463613684244E-2</v>
      </c>
      <c r="AA202" s="155">
        <v>0</v>
      </c>
      <c r="AB202" s="158"/>
      <c r="AC202" s="157">
        <v>1</v>
      </c>
      <c r="AD202" s="157">
        <v>0</v>
      </c>
      <c r="AE202" s="155">
        <v>0</v>
      </c>
      <c r="AF202" s="157">
        <v>0</v>
      </c>
      <c r="AG202" s="155">
        <v>0</v>
      </c>
      <c r="AH202" s="159"/>
    </row>
    <row r="203" spans="1:34" ht="15" x14ac:dyDescent="0.25">
      <c r="A203" s="104">
        <v>430</v>
      </c>
      <c r="B203" s="102">
        <v>430170185</v>
      </c>
      <c r="C203" s="103" t="s">
        <v>501</v>
      </c>
      <c r="D203" s="104">
        <v>170</v>
      </c>
      <c r="E203" s="103" t="s">
        <v>202</v>
      </c>
      <c r="F203" s="104">
        <v>185</v>
      </c>
      <c r="G203" s="103" t="s">
        <v>217</v>
      </c>
      <c r="H203" s="179">
        <v>1</v>
      </c>
      <c r="I203" s="152"/>
      <c r="J203" s="153">
        <v>10921</v>
      </c>
      <c r="K203" s="153">
        <v>1778</v>
      </c>
      <c r="L203" s="153">
        <v>0</v>
      </c>
      <c r="M203" s="153">
        <v>937.65</v>
      </c>
      <c r="N203" s="153">
        <v>13636.65</v>
      </c>
      <c r="O203" s="152"/>
      <c r="P203" s="157">
        <v>1</v>
      </c>
      <c r="Q203" s="157">
        <v>0</v>
      </c>
      <c r="R203" s="155">
        <v>12699</v>
      </c>
      <c r="S203" s="155">
        <v>0</v>
      </c>
      <c r="T203" s="155">
        <v>0</v>
      </c>
      <c r="U203" s="155">
        <v>938</v>
      </c>
      <c r="V203" s="112">
        <v>13637</v>
      </c>
      <c r="W203" s="156"/>
      <c r="X203" s="157">
        <v>0</v>
      </c>
      <c r="Y203" s="178">
        <v>0.09</v>
      </c>
      <c r="Z203" s="178">
        <v>1.4058565865001154E-2</v>
      </c>
      <c r="AA203" s="155">
        <v>0</v>
      </c>
      <c r="AB203" s="158"/>
      <c r="AC203" s="157">
        <v>0</v>
      </c>
      <c r="AD203" s="157">
        <v>0</v>
      </c>
      <c r="AE203" s="155">
        <v>0</v>
      </c>
      <c r="AF203" s="157">
        <v>0</v>
      </c>
      <c r="AG203" s="155">
        <v>0</v>
      </c>
      <c r="AH203" s="159"/>
    </row>
    <row r="204" spans="1:34" ht="15" x14ac:dyDescent="0.25">
      <c r="A204" s="104">
        <v>430</v>
      </c>
      <c r="B204" s="102">
        <v>430170198</v>
      </c>
      <c r="C204" s="103" t="s">
        <v>501</v>
      </c>
      <c r="D204" s="104">
        <v>170</v>
      </c>
      <c r="E204" s="103" t="s">
        <v>202</v>
      </c>
      <c r="F204" s="104">
        <v>198</v>
      </c>
      <c r="G204" s="103" t="s">
        <v>230</v>
      </c>
      <c r="H204" s="179">
        <v>2</v>
      </c>
      <c r="I204" s="152"/>
      <c r="J204" s="153">
        <v>10002</v>
      </c>
      <c r="K204" s="153">
        <v>3696</v>
      </c>
      <c r="L204" s="153">
        <v>0</v>
      </c>
      <c r="M204" s="153">
        <v>937.65</v>
      </c>
      <c r="N204" s="153">
        <v>14635.65</v>
      </c>
      <c r="O204" s="152"/>
      <c r="P204" s="157">
        <v>2</v>
      </c>
      <c r="Q204" s="157">
        <v>0</v>
      </c>
      <c r="R204" s="155">
        <v>27396</v>
      </c>
      <c r="S204" s="155">
        <v>0</v>
      </c>
      <c r="T204" s="155">
        <v>0</v>
      </c>
      <c r="U204" s="155">
        <v>1876</v>
      </c>
      <c r="V204" s="112">
        <v>29272</v>
      </c>
      <c r="W204" s="156"/>
      <c r="X204" s="157">
        <v>0</v>
      </c>
      <c r="Y204" s="178">
        <v>0.09</v>
      </c>
      <c r="Z204" s="178">
        <v>3.2140097176894156E-3</v>
      </c>
      <c r="AA204" s="155">
        <v>0</v>
      </c>
      <c r="AB204" s="158"/>
      <c r="AC204" s="157">
        <v>0</v>
      </c>
      <c r="AD204" s="157">
        <v>0</v>
      </c>
      <c r="AE204" s="155">
        <v>0</v>
      </c>
      <c r="AF204" s="157">
        <v>0</v>
      </c>
      <c r="AG204" s="155">
        <v>0</v>
      </c>
      <c r="AH204" s="159"/>
    </row>
    <row r="205" spans="1:34" ht="15" x14ac:dyDescent="0.25">
      <c r="A205" s="104">
        <v>430</v>
      </c>
      <c r="B205" s="102">
        <v>430170213</v>
      </c>
      <c r="C205" s="103" t="s">
        <v>501</v>
      </c>
      <c r="D205" s="104">
        <v>170</v>
      </c>
      <c r="E205" s="103" t="s">
        <v>202</v>
      </c>
      <c r="F205" s="104">
        <v>213</v>
      </c>
      <c r="G205" s="103" t="s">
        <v>245</v>
      </c>
      <c r="H205" s="179">
        <v>1</v>
      </c>
      <c r="I205" s="152"/>
      <c r="J205" s="153">
        <v>11465</v>
      </c>
      <c r="K205" s="153">
        <v>9813</v>
      </c>
      <c r="L205" s="153">
        <v>0</v>
      </c>
      <c r="M205" s="153">
        <v>937.65</v>
      </c>
      <c r="N205" s="153">
        <v>22215.65</v>
      </c>
      <c r="O205" s="152"/>
      <c r="P205" s="157">
        <v>1</v>
      </c>
      <c r="Q205" s="157">
        <v>0</v>
      </c>
      <c r="R205" s="155">
        <v>21278</v>
      </c>
      <c r="S205" s="155">
        <v>0</v>
      </c>
      <c r="T205" s="155">
        <v>0</v>
      </c>
      <c r="U205" s="155">
        <v>938</v>
      </c>
      <c r="V205" s="112">
        <v>22216</v>
      </c>
      <c r="W205" s="156"/>
      <c r="X205" s="157">
        <v>0</v>
      </c>
      <c r="Y205" s="178">
        <v>0.09</v>
      </c>
      <c r="Z205" s="178">
        <v>1.3497358003169793E-3</v>
      </c>
      <c r="AA205" s="155">
        <v>0</v>
      </c>
      <c r="AB205" s="158"/>
      <c r="AC205" s="157">
        <v>0</v>
      </c>
      <c r="AD205" s="157">
        <v>0</v>
      </c>
      <c r="AE205" s="155">
        <v>0</v>
      </c>
      <c r="AF205" s="157">
        <v>0</v>
      </c>
      <c r="AG205" s="155">
        <v>0</v>
      </c>
      <c r="AH205" s="159"/>
    </row>
    <row r="206" spans="1:34" ht="15" x14ac:dyDescent="0.25">
      <c r="A206" s="104">
        <v>430</v>
      </c>
      <c r="B206" s="102">
        <v>430170266</v>
      </c>
      <c r="C206" s="103" t="s">
        <v>501</v>
      </c>
      <c r="D206" s="104">
        <v>170</v>
      </c>
      <c r="E206" s="103" t="s">
        <v>202</v>
      </c>
      <c r="F206" s="104">
        <v>266</v>
      </c>
      <c r="G206" s="103" t="s">
        <v>298</v>
      </c>
      <c r="H206" s="179">
        <v>0.73</v>
      </c>
      <c r="I206" s="152"/>
      <c r="J206" s="153">
        <v>10564.08341861904</v>
      </c>
      <c r="K206" s="153">
        <v>4866</v>
      </c>
      <c r="L206" s="153">
        <v>0</v>
      </c>
      <c r="M206" s="153">
        <v>937.65</v>
      </c>
      <c r="N206" s="153">
        <v>16367.73341861904</v>
      </c>
      <c r="O206" s="152"/>
      <c r="P206" s="157">
        <v>0.73</v>
      </c>
      <c r="Q206" s="157">
        <v>0</v>
      </c>
      <c r="R206" s="155">
        <v>11264</v>
      </c>
      <c r="S206" s="155">
        <v>0</v>
      </c>
      <c r="T206" s="155">
        <v>0</v>
      </c>
      <c r="U206" s="155">
        <v>684</v>
      </c>
      <c r="V206" s="112">
        <v>11948</v>
      </c>
      <c r="W206" s="156"/>
      <c r="X206" s="157">
        <v>0</v>
      </c>
      <c r="Y206" s="178">
        <v>0.09</v>
      </c>
      <c r="Z206" s="178">
        <v>9.9447836932622566E-4</v>
      </c>
      <c r="AA206" s="155">
        <v>0</v>
      </c>
      <c r="AB206" s="158"/>
      <c r="AC206" s="157">
        <v>0</v>
      </c>
      <c r="AD206" s="157">
        <v>0</v>
      </c>
      <c r="AE206" s="155">
        <v>0</v>
      </c>
      <c r="AF206" s="157">
        <v>0</v>
      </c>
      <c r="AG206" s="155">
        <v>0</v>
      </c>
      <c r="AH206" s="159"/>
    </row>
    <row r="207" spans="1:34" ht="15" x14ac:dyDescent="0.25">
      <c r="A207" s="104">
        <v>430</v>
      </c>
      <c r="B207" s="102">
        <v>430170271</v>
      </c>
      <c r="C207" s="103" t="s">
        <v>501</v>
      </c>
      <c r="D207" s="104">
        <v>170</v>
      </c>
      <c r="E207" s="103" t="s">
        <v>202</v>
      </c>
      <c r="F207" s="104">
        <v>271</v>
      </c>
      <c r="G207" s="103" t="s">
        <v>303</v>
      </c>
      <c r="H207" s="179">
        <v>21.79</v>
      </c>
      <c r="I207" s="152"/>
      <c r="J207" s="153">
        <v>10691</v>
      </c>
      <c r="K207" s="153">
        <v>2908</v>
      </c>
      <c r="L207" s="153">
        <v>0</v>
      </c>
      <c r="M207" s="153">
        <v>937.65</v>
      </c>
      <c r="N207" s="153">
        <v>14536.65</v>
      </c>
      <c r="O207" s="152"/>
      <c r="P207" s="157">
        <v>21.79</v>
      </c>
      <c r="Q207" s="157">
        <v>0</v>
      </c>
      <c r="R207" s="155">
        <v>296322</v>
      </c>
      <c r="S207" s="155">
        <v>0</v>
      </c>
      <c r="T207" s="155">
        <v>0</v>
      </c>
      <c r="U207" s="155">
        <v>20439</v>
      </c>
      <c r="V207" s="112">
        <v>316761</v>
      </c>
      <c r="W207" s="156"/>
      <c r="X207" s="157">
        <v>0</v>
      </c>
      <c r="Y207" s="178">
        <v>0.09</v>
      </c>
      <c r="Z207" s="178">
        <v>5.2160960841659363E-3</v>
      </c>
      <c r="AA207" s="155">
        <v>0</v>
      </c>
      <c r="AB207" s="158"/>
      <c r="AC207" s="157">
        <v>0</v>
      </c>
      <c r="AD207" s="157">
        <v>0</v>
      </c>
      <c r="AE207" s="155">
        <v>0</v>
      </c>
      <c r="AF207" s="157">
        <v>0</v>
      </c>
      <c r="AG207" s="155">
        <v>0</v>
      </c>
      <c r="AH207" s="159"/>
    </row>
    <row r="208" spans="1:34" ht="15" x14ac:dyDescent="0.25">
      <c r="A208" s="104">
        <v>430</v>
      </c>
      <c r="B208" s="102">
        <v>430170276</v>
      </c>
      <c r="C208" s="103" t="s">
        <v>501</v>
      </c>
      <c r="D208" s="104">
        <v>170</v>
      </c>
      <c r="E208" s="103" t="s">
        <v>202</v>
      </c>
      <c r="F208" s="104">
        <v>276</v>
      </c>
      <c r="G208" s="103" t="s">
        <v>308</v>
      </c>
      <c r="H208" s="179">
        <v>1</v>
      </c>
      <c r="I208" s="152"/>
      <c r="J208" s="153">
        <v>10568</v>
      </c>
      <c r="K208" s="153">
        <v>10914</v>
      </c>
      <c r="L208" s="153">
        <v>0</v>
      </c>
      <c r="M208" s="153">
        <v>937.65</v>
      </c>
      <c r="N208" s="153">
        <v>22419.65</v>
      </c>
      <c r="O208" s="152"/>
      <c r="P208" s="157">
        <v>1</v>
      </c>
      <c r="Q208" s="157">
        <v>0</v>
      </c>
      <c r="R208" s="155">
        <v>21482</v>
      </c>
      <c r="S208" s="155">
        <v>0</v>
      </c>
      <c r="T208" s="155">
        <v>0</v>
      </c>
      <c r="U208" s="155">
        <v>938</v>
      </c>
      <c r="V208" s="112">
        <v>22420</v>
      </c>
      <c r="W208" s="156"/>
      <c r="X208" s="157">
        <v>0</v>
      </c>
      <c r="Y208" s="178">
        <v>0.09</v>
      </c>
      <c r="Z208" s="178">
        <v>8.7011999436511676E-4</v>
      </c>
      <c r="AA208" s="155">
        <v>0</v>
      </c>
      <c r="AB208" s="158"/>
      <c r="AC208" s="157">
        <v>0</v>
      </c>
      <c r="AD208" s="157">
        <v>0</v>
      </c>
      <c r="AE208" s="155">
        <v>0</v>
      </c>
      <c r="AF208" s="157">
        <v>0</v>
      </c>
      <c r="AG208" s="155">
        <v>0</v>
      </c>
      <c r="AH208" s="159"/>
    </row>
    <row r="209" spans="1:34" ht="15" x14ac:dyDescent="0.25">
      <c r="A209" s="104">
        <v>430</v>
      </c>
      <c r="B209" s="102">
        <v>430170288</v>
      </c>
      <c r="C209" s="103" t="s">
        <v>501</v>
      </c>
      <c r="D209" s="104">
        <v>170</v>
      </c>
      <c r="E209" s="103" t="s">
        <v>202</v>
      </c>
      <c r="F209" s="104">
        <v>288</v>
      </c>
      <c r="G209" s="103" t="s">
        <v>320</v>
      </c>
      <c r="H209" s="179">
        <v>2</v>
      </c>
      <c r="I209" s="152"/>
      <c r="J209" s="153">
        <v>9084</v>
      </c>
      <c r="K209" s="153">
        <v>6161</v>
      </c>
      <c r="L209" s="153">
        <v>0</v>
      </c>
      <c r="M209" s="153">
        <v>937.65</v>
      </c>
      <c r="N209" s="153">
        <v>16182.65</v>
      </c>
      <c r="O209" s="152"/>
      <c r="P209" s="157">
        <v>2</v>
      </c>
      <c r="Q209" s="157">
        <v>0</v>
      </c>
      <c r="R209" s="155">
        <v>30490</v>
      </c>
      <c r="S209" s="155">
        <v>0</v>
      </c>
      <c r="T209" s="155">
        <v>0</v>
      </c>
      <c r="U209" s="155">
        <v>1876</v>
      </c>
      <c r="V209" s="112">
        <v>32366</v>
      </c>
      <c r="W209" s="156"/>
      <c r="X209" s="157">
        <v>0</v>
      </c>
      <c r="Y209" s="178">
        <v>0.09</v>
      </c>
      <c r="Z209" s="178">
        <v>2.382290642996888E-3</v>
      </c>
      <c r="AA209" s="155">
        <v>0</v>
      </c>
      <c r="AB209" s="158"/>
      <c r="AC209" s="157">
        <v>0</v>
      </c>
      <c r="AD209" s="157">
        <v>0</v>
      </c>
      <c r="AE209" s="155">
        <v>0</v>
      </c>
      <c r="AF209" s="157">
        <v>1</v>
      </c>
      <c r="AG209" s="155">
        <v>16183</v>
      </c>
      <c r="AH209" s="159"/>
    </row>
    <row r="210" spans="1:34" ht="15" x14ac:dyDescent="0.25">
      <c r="A210" s="104">
        <v>430</v>
      </c>
      <c r="B210" s="102">
        <v>430170321</v>
      </c>
      <c r="C210" s="103" t="s">
        <v>501</v>
      </c>
      <c r="D210" s="104">
        <v>170</v>
      </c>
      <c r="E210" s="103" t="s">
        <v>202</v>
      </c>
      <c r="F210" s="104">
        <v>321</v>
      </c>
      <c r="G210" s="103" t="s">
        <v>353</v>
      </c>
      <c r="H210" s="179">
        <v>8</v>
      </c>
      <c r="I210" s="152"/>
      <c r="J210" s="153">
        <v>11160</v>
      </c>
      <c r="K210" s="153">
        <v>5942</v>
      </c>
      <c r="L210" s="153">
        <v>0</v>
      </c>
      <c r="M210" s="153">
        <v>937.65</v>
      </c>
      <c r="N210" s="153">
        <v>18039.650000000001</v>
      </c>
      <c r="O210" s="152"/>
      <c r="P210" s="157">
        <v>8</v>
      </c>
      <c r="Q210" s="157">
        <v>0</v>
      </c>
      <c r="R210" s="155">
        <v>136816</v>
      </c>
      <c r="S210" s="155">
        <v>0</v>
      </c>
      <c r="T210" s="155">
        <v>0</v>
      </c>
      <c r="U210" s="155">
        <v>7504</v>
      </c>
      <c r="V210" s="112">
        <v>144320</v>
      </c>
      <c r="W210" s="156"/>
      <c r="X210" s="157">
        <v>0</v>
      </c>
      <c r="Y210" s="178">
        <v>0.09</v>
      </c>
      <c r="Z210" s="178">
        <v>2.5090169819794853E-3</v>
      </c>
      <c r="AA210" s="155">
        <v>0</v>
      </c>
      <c r="AB210" s="158"/>
      <c r="AC210" s="157">
        <v>0</v>
      </c>
      <c r="AD210" s="157">
        <v>0</v>
      </c>
      <c r="AE210" s="155">
        <v>0</v>
      </c>
      <c r="AF210" s="157">
        <v>0</v>
      </c>
      <c r="AG210" s="155">
        <v>0</v>
      </c>
      <c r="AH210" s="159"/>
    </row>
    <row r="211" spans="1:34" ht="15" x14ac:dyDescent="0.25">
      <c r="A211" s="104">
        <v>430</v>
      </c>
      <c r="B211" s="102">
        <v>430170322</v>
      </c>
      <c r="C211" s="103" t="s">
        <v>501</v>
      </c>
      <c r="D211" s="104">
        <v>170</v>
      </c>
      <c r="E211" s="103" t="s">
        <v>202</v>
      </c>
      <c r="F211" s="104">
        <v>322</v>
      </c>
      <c r="G211" s="103" t="s">
        <v>354</v>
      </c>
      <c r="H211" s="179">
        <v>3.39</v>
      </c>
      <c r="I211" s="152"/>
      <c r="J211" s="153">
        <v>10921</v>
      </c>
      <c r="K211" s="153">
        <v>5568</v>
      </c>
      <c r="L211" s="153">
        <v>0</v>
      </c>
      <c r="M211" s="153">
        <v>937.65</v>
      </c>
      <c r="N211" s="153">
        <v>17426.650000000001</v>
      </c>
      <c r="O211" s="152"/>
      <c r="P211" s="157">
        <v>3.39</v>
      </c>
      <c r="Q211" s="157">
        <v>0</v>
      </c>
      <c r="R211" s="155">
        <v>55898</v>
      </c>
      <c r="S211" s="155">
        <v>0</v>
      </c>
      <c r="T211" s="155">
        <v>0</v>
      </c>
      <c r="U211" s="155">
        <v>3180</v>
      </c>
      <c r="V211" s="112">
        <v>59078</v>
      </c>
      <c r="W211" s="156"/>
      <c r="X211" s="157">
        <v>0</v>
      </c>
      <c r="Y211" s="178">
        <v>0.09</v>
      </c>
      <c r="Z211" s="178">
        <v>1.0529575409290599E-2</v>
      </c>
      <c r="AA211" s="155">
        <v>0</v>
      </c>
      <c r="AB211" s="158"/>
      <c r="AC211" s="157">
        <v>0</v>
      </c>
      <c r="AD211" s="157">
        <v>0</v>
      </c>
      <c r="AE211" s="155">
        <v>0</v>
      </c>
      <c r="AF211" s="157">
        <v>0</v>
      </c>
      <c r="AG211" s="155">
        <v>0</v>
      </c>
      <c r="AH211" s="159"/>
    </row>
    <row r="212" spans="1:34" ht="15" x14ac:dyDescent="0.25">
      <c r="A212" s="104">
        <v>430</v>
      </c>
      <c r="B212" s="102">
        <v>430170348</v>
      </c>
      <c r="C212" s="103" t="s">
        <v>501</v>
      </c>
      <c r="D212" s="104">
        <v>170</v>
      </c>
      <c r="E212" s="103" t="s">
        <v>202</v>
      </c>
      <c r="F212" s="104">
        <v>348</v>
      </c>
      <c r="G212" s="103" t="s">
        <v>380</v>
      </c>
      <c r="H212" s="179">
        <v>17</v>
      </c>
      <c r="I212" s="152"/>
      <c r="J212" s="153">
        <v>11609</v>
      </c>
      <c r="K212" s="153">
        <v>42</v>
      </c>
      <c r="L212" s="153">
        <v>0</v>
      </c>
      <c r="M212" s="153">
        <v>937.65</v>
      </c>
      <c r="N212" s="153">
        <v>12588.65</v>
      </c>
      <c r="O212" s="152"/>
      <c r="P212" s="157">
        <v>17</v>
      </c>
      <c r="Q212" s="157">
        <v>0</v>
      </c>
      <c r="R212" s="155">
        <v>198068</v>
      </c>
      <c r="S212" s="155">
        <v>0</v>
      </c>
      <c r="T212" s="155">
        <v>0</v>
      </c>
      <c r="U212" s="155">
        <v>15946</v>
      </c>
      <c r="V212" s="112">
        <v>214014</v>
      </c>
      <c r="W212" s="156"/>
      <c r="X212" s="157">
        <v>0</v>
      </c>
      <c r="Y212" s="178">
        <v>0.09</v>
      </c>
      <c r="Z212" s="178">
        <v>6.3810328815370881E-2</v>
      </c>
      <c r="AA212" s="155">
        <v>0</v>
      </c>
      <c r="AB212" s="158"/>
      <c r="AC212" s="157">
        <v>0</v>
      </c>
      <c r="AD212" s="157">
        <v>0</v>
      </c>
      <c r="AE212" s="155">
        <v>0</v>
      </c>
      <c r="AF212" s="157">
        <v>0.51</v>
      </c>
      <c r="AG212" s="155">
        <v>6420</v>
      </c>
      <c r="AH212" s="159"/>
    </row>
    <row r="213" spans="1:34" ht="15" x14ac:dyDescent="0.25">
      <c r="A213" s="104">
        <v>430</v>
      </c>
      <c r="B213" s="102">
        <v>430170620</v>
      </c>
      <c r="C213" s="103" t="s">
        <v>501</v>
      </c>
      <c r="D213" s="104">
        <v>170</v>
      </c>
      <c r="E213" s="103" t="s">
        <v>202</v>
      </c>
      <c r="F213" s="104">
        <v>620</v>
      </c>
      <c r="G213" s="103" t="s">
        <v>393</v>
      </c>
      <c r="H213" s="179">
        <v>10</v>
      </c>
      <c r="I213" s="152"/>
      <c r="J213" s="153">
        <v>10737</v>
      </c>
      <c r="K213" s="153">
        <v>5675</v>
      </c>
      <c r="L213" s="153">
        <v>0</v>
      </c>
      <c r="M213" s="153">
        <v>937.65</v>
      </c>
      <c r="N213" s="153">
        <v>17349.650000000001</v>
      </c>
      <c r="O213" s="152"/>
      <c r="P213" s="157">
        <v>10</v>
      </c>
      <c r="Q213" s="157">
        <v>0</v>
      </c>
      <c r="R213" s="155">
        <v>164120</v>
      </c>
      <c r="S213" s="155">
        <v>0</v>
      </c>
      <c r="T213" s="155">
        <v>0</v>
      </c>
      <c r="U213" s="155">
        <v>9380</v>
      </c>
      <c r="V213" s="112">
        <v>173500</v>
      </c>
      <c r="W213" s="156"/>
      <c r="X213" s="157">
        <v>0</v>
      </c>
      <c r="Y213" s="178">
        <v>0.09</v>
      </c>
      <c r="Z213" s="178">
        <v>1.2523871473080735E-2</v>
      </c>
      <c r="AA213" s="155">
        <v>0</v>
      </c>
      <c r="AB213" s="158"/>
      <c r="AC213" s="157">
        <v>0</v>
      </c>
      <c r="AD213" s="157">
        <v>0</v>
      </c>
      <c r="AE213" s="155">
        <v>0</v>
      </c>
      <c r="AF213" s="157">
        <v>0</v>
      </c>
      <c r="AG213" s="155">
        <v>0</v>
      </c>
      <c r="AH213" s="159"/>
    </row>
    <row r="214" spans="1:34" ht="15" x14ac:dyDescent="0.25">
      <c r="A214" s="104">
        <v>430</v>
      </c>
      <c r="B214" s="102">
        <v>430170695</v>
      </c>
      <c r="C214" s="103" t="s">
        <v>501</v>
      </c>
      <c r="D214" s="104">
        <v>170</v>
      </c>
      <c r="E214" s="103" t="s">
        <v>202</v>
      </c>
      <c r="F214" s="104">
        <v>695</v>
      </c>
      <c r="G214" s="103" t="s">
        <v>415</v>
      </c>
      <c r="H214" s="179">
        <v>2</v>
      </c>
      <c r="I214" s="152"/>
      <c r="J214" s="153">
        <v>10921</v>
      </c>
      <c r="K214" s="153">
        <v>6737</v>
      </c>
      <c r="L214" s="153">
        <v>0</v>
      </c>
      <c r="M214" s="153">
        <v>937.65</v>
      </c>
      <c r="N214" s="153">
        <v>18595.650000000001</v>
      </c>
      <c r="O214" s="152"/>
      <c r="P214" s="157">
        <v>2</v>
      </c>
      <c r="Q214" s="157">
        <v>0</v>
      </c>
      <c r="R214" s="155">
        <v>35316</v>
      </c>
      <c r="S214" s="155">
        <v>0</v>
      </c>
      <c r="T214" s="155">
        <v>0</v>
      </c>
      <c r="U214" s="155">
        <v>1876</v>
      </c>
      <c r="V214" s="112">
        <v>37192</v>
      </c>
      <c r="W214" s="156"/>
      <c r="X214" s="157">
        <v>0</v>
      </c>
      <c r="Y214" s="178">
        <v>0.09</v>
      </c>
      <c r="Z214" s="178">
        <v>2.2412621562297899E-3</v>
      </c>
      <c r="AA214" s="155">
        <v>0</v>
      </c>
      <c r="AB214" s="158"/>
      <c r="AC214" s="157">
        <v>0</v>
      </c>
      <c r="AD214" s="157">
        <v>0</v>
      </c>
      <c r="AE214" s="155">
        <v>0</v>
      </c>
      <c r="AF214" s="157">
        <v>0</v>
      </c>
      <c r="AG214" s="155">
        <v>0</v>
      </c>
      <c r="AH214" s="159"/>
    </row>
    <row r="215" spans="1:34" ht="15" x14ac:dyDescent="0.25">
      <c r="A215" s="104">
        <v>430</v>
      </c>
      <c r="B215" s="102">
        <v>430170710</v>
      </c>
      <c r="C215" s="103" t="s">
        <v>501</v>
      </c>
      <c r="D215" s="104">
        <v>170</v>
      </c>
      <c r="E215" s="103" t="s">
        <v>202</v>
      </c>
      <c r="F215" s="104">
        <v>710</v>
      </c>
      <c r="G215" s="103" t="s">
        <v>419</v>
      </c>
      <c r="H215" s="179">
        <v>5</v>
      </c>
      <c r="I215" s="152"/>
      <c r="J215" s="153">
        <v>10461</v>
      </c>
      <c r="K215" s="153">
        <v>4329</v>
      </c>
      <c r="L215" s="153">
        <v>0</v>
      </c>
      <c r="M215" s="153">
        <v>937.65</v>
      </c>
      <c r="N215" s="153">
        <v>15727.65</v>
      </c>
      <c r="O215" s="152"/>
      <c r="P215" s="157">
        <v>5</v>
      </c>
      <c r="Q215" s="157">
        <v>0</v>
      </c>
      <c r="R215" s="155">
        <v>73950</v>
      </c>
      <c r="S215" s="155">
        <v>0</v>
      </c>
      <c r="T215" s="155">
        <v>0</v>
      </c>
      <c r="U215" s="155">
        <v>4690</v>
      </c>
      <c r="V215" s="112">
        <v>78640</v>
      </c>
      <c r="W215" s="156"/>
      <c r="X215" s="157">
        <v>0</v>
      </c>
      <c r="Y215" s="178">
        <v>0.09</v>
      </c>
      <c r="Z215" s="178">
        <v>5.1402324783455479E-3</v>
      </c>
      <c r="AA215" s="155">
        <v>0</v>
      </c>
      <c r="AB215" s="158"/>
      <c r="AC215" s="157">
        <v>0</v>
      </c>
      <c r="AD215" s="157">
        <v>0</v>
      </c>
      <c r="AE215" s="155">
        <v>0</v>
      </c>
      <c r="AF215" s="157">
        <v>0</v>
      </c>
      <c r="AG215" s="155">
        <v>0</v>
      </c>
      <c r="AH215" s="159"/>
    </row>
    <row r="216" spans="1:34" ht="15" x14ac:dyDescent="0.25">
      <c r="A216" s="104">
        <v>430</v>
      </c>
      <c r="B216" s="102">
        <v>430170725</v>
      </c>
      <c r="C216" s="103" t="s">
        <v>501</v>
      </c>
      <c r="D216" s="104">
        <v>170</v>
      </c>
      <c r="E216" s="103" t="s">
        <v>202</v>
      </c>
      <c r="F216" s="104">
        <v>725</v>
      </c>
      <c r="G216" s="103" t="s">
        <v>424</v>
      </c>
      <c r="H216" s="179">
        <v>12.41</v>
      </c>
      <c r="I216" s="152"/>
      <c r="J216" s="153">
        <v>10327</v>
      </c>
      <c r="K216" s="153">
        <v>3304</v>
      </c>
      <c r="L216" s="153">
        <v>0</v>
      </c>
      <c r="M216" s="153">
        <v>937.65</v>
      </c>
      <c r="N216" s="153">
        <v>14568.65</v>
      </c>
      <c r="O216" s="152"/>
      <c r="P216" s="157">
        <v>12.41</v>
      </c>
      <c r="Q216" s="157">
        <v>0</v>
      </c>
      <c r="R216" s="155">
        <v>169161</v>
      </c>
      <c r="S216" s="155">
        <v>0</v>
      </c>
      <c r="T216" s="155">
        <v>0</v>
      </c>
      <c r="U216" s="155">
        <v>11640</v>
      </c>
      <c r="V216" s="112">
        <v>180801</v>
      </c>
      <c r="W216" s="156"/>
      <c r="X216" s="157">
        <v>0</v>
      </c>
      <c r="Y216" s="178">
        <v>0.09</v>
      </c>
      <c r="Z216" s="178">
        <v>1.0660418112388728E-2</v>
      </c>
      <c r="AA216" s="155">
        <v>0</v>
      </c>
      <c r="AB216" s="158"/>
      <c r="AC216" s="157">
        <v>0</v>
      </c>
      <c r="AD216" s="157">
        <v>0</v>
      </c>
      <c r="AE216" s="155">
        <v>0</v>
      </c>
      <c r="AF216" s="157">
        <v>0</v>
      </c>
      <c r="AG216" s="155">
        <v>0</v>
      </c>
      <c r="AH216" s="159"/>
    </row>
    <row r="217" spans="1:34" ht="15" x14ac:dyDescent="0.25">
      <c r="A217" s="104">
        <v>430</v>
      </c>
      <c r="B217" s="102">
        <v>430170730</v>
      </c>
      <c r="C217" s="103" t="s">
        <v>501</v>
      </c>
      <c r="D217" s="104">
        <v>170</v>
      </c>
      <c r="E217" s="103" t="s">
        <v>202</v>
      </c>
      <c r="F217" s="104">
        <v>730</v>
      </c>
      <c r="G217" s="103" t="s">
        <v>426</v>
      </c>
      <c r="H217" s="179">
        <v>8</v>
      </c>
      <c r="I217" s="152"/>
      <c r="J217" s="153">
        <v>11180</v>
      </c>
      <c r="K217" s="153">
        <v>3474</v>
      </c>
      <c r="L217" s="153">
        <v>0</v>
      </c>
      <c r="M217" s="153">
        <v>937.65</v>
      </c>
      <c r="N217" s="153">
        <v>15591.65</v>
      </c>
      <c r="O217" s="152"/>
      <c r="P217" s="157">
        <v>8</v>
      </c>
      <c r="Q217" s="157">
        <v>0</v>
      </c>
      <c r="R217" s="155">
        <v>117232</v>
      </c>
      <c r="S217" s="155">
        <v>0</v>
      </c>
      <c r="T217" s="155">
        <v>0</v>
      </c>
      <c r="U217" s="155">
        <v>7504</v>
      </c>
      <c r="V217" s="112">
        <v>124736</v>
      </c>
      <c r="W217" s="156"/>
      <c r="X217" s="157">
        <v>0</v>
      </c>
      <c r="Y217" s="178">
        <v>0.09</v>
      </c>
      <c r="Z217" s="178">
        <v>5.9021621592179382E-3</v>
      </c>
      <c r="AA217" s="155">
        <v>0</v>
      </c>
      <c r="AB217" s="158"/>
      <c r="AC217" s="157">
        <v>0</v>
      </c>
      <c r="AD217" s="157">
        <v>0</v>
      </c>
      <c r="AE217" s="155">
        <v>0</v>
      </c>
      <c r="AF217" s="157">
        <v>0</v>
      </c>
      <c r="AG217" s="155">
        <v>0</v>
      </c>
      <c r="AH217" s="159"/>
    </row>
    <row r="218" spans="1:34" ht="15" x14ac:dyDescent="0.25">
      <c r="A218" s="104">
        <v>430</v>
      </c>
      <c r="B218" s="102">
        <v>430170735</v>
      </c>
      <c r="C218" s="103" t="s">
        <v>501</v>
      </c>
      <c r="D218" s="104">
        <v>170</v>
      </c>
      <c r="E218" s="103" t="s">
        <v>202</v>
      </c>
      <c r="F218" s="104">
        <v>735</v>
      </c>
      <c r="G218" s="103" t="s">
        <v>427</v>
      </c>
      <c r="H218" s="179">
        <v>2</v>
      </c>
      <c r="I218" s="152"/>
      <c r="J218" s="153">
        <v>10002</v>
      </c>
      <c r="K218" s="153">
        <v>3904</v>
      </c>
      <c r="L218" s="153">
        <v>0</v>
      </c>
      <c r="M218" s="153">
        <v>937.65</v>
      </c>
      <c r="N218" s="153">
        <v>14843.65</v>
      </c>
      <c r="O218" s="152"/>
      <c r="P218" s="157">
        <v>2</v>
      </c>
      <c r="Q218" s="157">
        <v>0</v>
      </c>
      <c r="R218" s="155">
        <v>27812</v>
      </c>
      <c r="S218" s="155">
        <v>0</v>
      </c>
      <c r="T218" s="155">
        <v>0</v>
      </c>
      <c r="U218" s="155">
        <v>1876</v>
      </c>
      <c r="V218" s="112">
        <v>29688</v>
      </c>
      <c r="W218" s="156"/>
      <c r="X218" s="157">
        <v>0</v>
      </c>
      <c r="Y218" s="178">
        <v>0.09</v>
      </c>
      <c r="Z218" s="178">
        <v>1.6672205894791514E-2</v>
      </c>
      <c r="AA218" s="155">
        <v>0</v>
      </c>
      <c r="AB218" s="158"/>
      <c r="AC218" s="157">
        <v>0</v>
      </c>
      <c r="AD218" s="157">
        <v>0</v>
      </c>
      <c r="AE218" s="155">
        <v>0</v>
      </c>
      <c r="AF218" s="157">
        <v>0</v>
      </c>
      <c r="AG218" s="155">
        <v>0</v>
      </c>
      <c r="AH218" s="159"/>
    </row>
    <row r="219" spans="1:34" ht="15" x14ac:dyDescent="0.25">
      <c r="A219" s="104">
        <v>430</v>
      </c>
      <c r="B219" s="102">
        <v>430170775</v>
      </c>
      <c r="C219" s="103" t="s">
        <v>501</v>
      </c>
      <c r="D219" s="104">
        <v>170</v>
      </c>
      <c r="E219" s="103" t="s">
        <v>202</v>
      </c>
      <c r="F219" s="104">
        <v>775</v>
      </c>
      <c r="G219" s="103" t="s">
        <v>441</v>
      </c>
      <c r="H219" s="179">
        <v>2.11</v>
      </c>
      <c r="I219" s="152"/>
      <c r="J219" s="153">
        <v>10921</v>
      </c>
      <c r="K219" s="153">
        <v>2365</v>
      </c>
      <c r="L219" s="153">
        <v>0</v>
      </c>
      <c r="M219" s="153">
        <v>937.65</v>
      </c>
      <c r="N219" s="153">
        <v>14223.65</v>
      </c>
      <c r="O219" s="152"/>
      <c r="P219" s="157">
        <v>2.11</v>
      </c>
      <c r="Q219" s="157">
        <v>0</v>
      </c>
      <c r="R219" s="155">
        <v>28033</v>
      </c>
      <c r="S219" s="155">
        <v>0</v>
      </c>
      <c r="T219" s="155">
        <v>0</v>
      </c>
      <c r="U219" s="155">
        <v>1979</v>
      </c>
      <c r="V219" s="112">
        <v>30012</v>
      </c>
      <c r="W219" s="156"/>
      <c r="X219" s="157">
        <v>0</v>
      </c>
      <c r="Y219" s="178">
        <v>0.09</v>
      </c>
      <c r="Z219" s="178">
        <v>5.357455724590292E-3</v>
      </c>
      <c r="AA219" s="155">
        <v>0</v>
      </c>
      <c r="AB219" s="158"/>
      <c r="AC219" s="157">
        <v>0</v>
      </c>
      <c r="AD219" s="157">
        <v>0</v>
      </c>
      <c r="AE219" s="155">
        <v>0</v>
      </c>
      <c r="AF219" s="157">
        <v>0</v>
      </c>
      <c r="AG219" s="155">
        <v>0</v>
      </c>
      <c r="AH219" s="159"/>
    </row>
    <row r="220" spans="1:34" ht="15" x14ac:dyDescent="0.25">
      <c r="A220" s="104">
        <v>431</v>
      </c>
      <c r="B220" s="102">
        <v>431149009</v>
      </c>
      <c r="C220" s="103" t="s">
        <v>502</v>
      </c>
      <c r="D220" s="104">
        <v>149</v>
      </c>
      <c r="E220" s="103" t="s">
        <v>181</v>
      </c>
      <c r="F220" s="104">
        <v>9</v>
      </c>
      <c r="G220" s="103" t="s">
        <v>41</v>
      </c>
      <c r="H220" s="179">
        <v>1</v>
      </c>
      <c r="I220" s="152"/>
      <c r="J220" s="153">
        <v>10940.126100074811</v>
      </c>
      <c r="K220" s="153">
        <v>6840</v>
      </c>
      <c r="L220" s="153">
        <v>0</v>
      </c>
      <c r="M220" s="153">
        <v>937.65</v>
      </c>
      <c r="N220" s="153">
        <v>18717.776100074814</v>
      </c>
      <c r="O220" s="152"/>
      <c r="P220" s="157">
        <v>1</v>
      </c>
      <c r="Q220" s="157">
        <v>0</v>
      </c>
      <c r="R220" s="155">
        <v>17780</v>
      </c>
      <c r="S220" s="155">
        <v>0</v>
      </c>
      <c r="T220" s="155">
        <v>0</v>
      </c>
      <c r="U220" s="155">
        <v>938</v>
      </c>
      <c r="V220" s="112">
        <v>18718</v>
      </c>
      <c r="W220" s="156"/>
      <c r="X220" s="157">
        <v>0</v>
      </c>
      <c r="Y220" s="178">
        <v>0.09</v>
      </c>
      <c r="Z220" s="178">
        <v>1.905131038440297E-3</v>
      </c>
      <c r="AA220" s="155">
        <v>0</v>
      </c>
      <c r="AB220" s="158"/>
      <c r="AC220" s="157">
        <v>0</v>
      </c>
      <c r="AD220" s="157">
        <v>0</v>
      </c>
      <c r="AE220" s="155">
        <v>0</v>
      </c>
      <c r="AF220" s="157">
        <v>0</v>
      </c>
      <c r="AG220" s="155">
        <v>0</v>
      </c>
      <c r="AH220" s="159"/>
    </row>
    <row r="221" spans="1:34" ht="15" x14ac:dyDescent="0.25">
      <c r="A221" s="104">
        <v>431</v>
      </c>
      <c r="B221" s="102">
        <v>431149128</v>
      </c>
      <c r="C221" s="103" t="s">
        <v>502</v>
      </c>
      <c r="D221" s="104">
        <v>149</v>
      </c>
      <c r="E221" s="103" t="s">
        <v>181</v>
      </c>
      <c r="F221" s="104">
        <v>128</v>
      </c>
      <c r="G221" s="103" t="s">
        <v>160</v>
      </c>
      <c r="H221" s="179">
        <v>11</v>
      </c>
      <c r="I221" s="152"/>
      <c r="J221" s="153">
        <v>8356</v>
      </c>
      <c r="K221" s="153">
        <v>596</v>
      </c>
      <c r="L221" s="153">
        <v>0</v>
      </c>
      <c r="M221" s="153">
        <v>937.65</v>
      </c>
      <c r="N221" s="153">
        <v>9889.65</v>
      </c>
      <c r="O221" s="152"/>
      <c r="P221" s="157">
        <v>11</v>
      </c>
      <c r="Q221" s="157">
        <v>0</v>
      </c>
      <c r="R221" s="155">
        <v>98472</v>
      </c>
      <c r="S221" s="155">
        <v>0</v>
      </c>
      <c r="T221" s="155">
        <v>0</v>
      </c>
      <c r="U221" s="155">
        <v>10318</v>
      </c>
      <c r="V221" s="112">
        <v>108790</v>
      </c>
      <c r="W221" s="156"/>
      <c r="X221" s="157">
        <v>0</v>
      </c>
      <c r="Y221" s="178">
        <v>0.09</v>
      </c>
      <c r="Z221" s="178">
        <v>3.6122537397744604E-2</v>
      </c>
      <c r="AA221" s="155">
        <v>0</v>
      </c>
      <c r="AB221" s="158"/>
      <c r="AC221" s="157">
        <v>0</v>
      </c>
      <c r="AD221" s="157">
        <v>0</v>
      </c>
      <c r="AE221" s="155">
        <v>0</v>
      </c>
      <c r="AF221" s="157">
        <v>0</v>
      </c>
      <c r="AG221" s="155">
        <v>0</v>
      </c>
      <c r="AH221" s="159"/>
    </row>
    <row r="222" spans="1:34" ht="15" x14ac:dyDescent="0.25">
      <c r="A222" s="104">
        <v>431</v>
      </c>
      <c r="B222" s="102">
        <v>431149149</v>
      </c>
      <c r="C222" s="103" t="s">
        <v>502</v>
      </c>
      <c r="D222" s="104">
        <v>149</v>
      </c>
      <c r="E222" s="103" t="s">
        <v>181</v>
      </c>
      <c r="F222" s="104">
        <v>149</v>
      </c>
      <c r="G222" s="103" t="s">
        <v>181</v>
      </c>
      <c r="H222" s="179">
        <v>375.97</v>
      </c>
      <c r="I222" s="152"/>
      <c r="J222" s="153">
        <v>12411</v>
      </c>
      <c r="K222" s="153">
        <v>0</v>
      </c>
      <c r="L222" s="153">
        <v>774.36231614224539</v>
      </c>
      <c r="M222" s="153">
        <v>937.65</v>
      </c>
      <c r="N222" s="153">
        <v>14888.65</v>
      </c>
      <c r="O222" s="152"/>
      <c r="P222" s="157">
        <v>375.97</v>
      </c>
      <c r="Q222" s="157">
        <v>189.04999999999998</v>
      </c>
      <c r="R222" s="155">
        <v>4666164</v>
      </c>
      <c r="S222" s="155">
        <v>0</v>
      </c>
      <c r="T222" s="155">
        <v>291137</v>
      </c>
      <c r="U222" s="155">
        <v>352659</v>
      </c>
      <c r="V222" s="112">
        <v>5309960</v>
      </c>
      <c r="W222" s="156"/>
      <c r="X222" s="157">
        <v>0</v>
      </c>
      <c r="Y222" s="178">
        <v>0.09</v>
      </c>
      <c r="Z222" s="178">
        <v>0.11713940008623763</v>
      </c>
      <c r="AA222" s="155">
        <v>774.36231614224539</v>
      </c>
      <c r="AB222" s="158"/>
      <c r="AC222" s="157">
        <v>0</v>
      </c>
      <c r="AD222" s="157">
        <v>0</v>
      </c>
      <c r="AE222" s="155">
        <v>0</v>
      </c>
      <c r="AF222" s="157">
        <v>0</v>
      </c>
      <c r="AG222" s="155">
        <v>0</v>
      </c>
      <c r="AH222" s="159"/>
    </row>
    <row r="223" spans="1:34" ht="15" x14ac:dyDescent="0.25">
      <c r="A223" s="104">
        <v>431</v>
      </c>
      <c r="B223" s="102">
        <v>431149181</v>
      </c>
      <c r="C223" s="103" t="s">
        <v>502</v>
      </c>
      <c r="D223" s="104">
        <v>149</v>
      </c>
      <c r="E223" s="103" t="s">
        <v>181</v>
      </c>
      <c r="F223" s="104">
        <v>181</v>
      </c>
      <c r="G223" s="103" t="s">
        <v>213</v>
      </c>
      <c r="H223" s="179">
        <v>12</v>
      </c>
      <c r="I223" s="152"/>
      <c r="J223" s="153">
        <v>12184</v>
      </c>
      <c r="K223" s="153">
        <v>579</v>
      </c>
      <c r="L223" s="153">
        <v>0</v>
      </c>
      <c r="M223" s="153">
        <v>937.65</v>
      </c>
      <c r="N223" s="153">
        <v>13700.65</v>
      </c>
      <c r="O223" s="152"/>
      <c r="P223" s="157">
        <v>12</v>
      </c>
      <c r="Q223" s="157">
        <v>0</v>
      </c>
      <c r="R223" s="155">
        <v>153156</v>
      </c>
      <c r="S223" s="155">
        <v>0</v>
      </c>
      <c r="T223" s="155">
        <v>0</v>
      </c>
      <c r="U223" s="155">
        <v>11256</v>
      </c>
      <c r="V223" s="112">
        <v>164412</v>
      </c>
      <c r="W223" s="156"/>
      <c r="X223" s="157">
        <v>0</v>
      </c>
      <c r="Y223" s="178">
        <v>0.09</v>
      </c>
      <c r="Z223" s="178">
        <v>1.7769329049204179E-2</v>
      </c>
      <c r="AA223" s="155">
        <v>0</v>
      </c>
      <c r="AB223" s="158"/>
      <c r="AC223" s="157">
        <v>0</v>
      </c>
      <c r="AD223" s="157">
        <v>0</v>
      </c>
      <c r="AE223" s="155">
        <v>0</v>
      </c>
      <c r="AF223" s="157">
        <v>0</v>
      </c>
      <c r="AG223" s="155">
        <v>0</v>
      </c>
      <c r="AH223" s="159"/>
    </row>
    <row r="224" spans="1:34" ht="15" x14ac:dyDescent="0.25">
      <c r="A224" s="104">
        <v>432</v>
      </c>
      <c r="B224" s="102">
        <v>432712020</v>
      </c>
      <c r="C224" s="103" t="s">
        <v>503</v>
      </c>
      <c r="D224" s="104">
        <v>712</v>
      </c>
      <c r="E224" s="103" t="s">
        <v>420</v>
      </c>
      <c r="F224" s="104">
        <v>20</v>
      </c>
      <c r="G224" s="103" t="s">
        <v>52</v>
      </c>
      <c r="H224" s="179">
        <v>77.44</v>
      </c>
      <c r="I224" s="152"/>
      <c r="J224" s="153">
        <v>9536</v>
      </c>
      <c r="K224" s="153">
        <v>2647</v>
      </c>
      <c r="L224" s="153">
        <v>0</v>
      </c>
      <c r="M224" s="153">
        <v>937.65</v>
      </c>
      <c r="N224" s="153">
        <v>13120.65</v>
      </c>
      <c r="O224" s="152"/>
      <c r="P224" s="157">
        <v>77.44</v>
      </c>
      <c r="Q224" s="157">
        <v>0</v>
      </c>
      <c r="R224" s="155">
        <v>943456</v>
      </c>
      <c r="S224" s="155">
        <v>0</v>
      </c>
      <c r="T224" s="155">
        <v>0</v>
      </c>
      <c r="U224" s="155">
        <v>72638</v>
      </c>
      <c r="V224" s="112">
        <v>1016094</v>
      </c>
      <c r="W224" s="156"/>
      <c r="X224" s="157">
        <v>0</v>
      </c>
      <c r="Y224" s="178">
        <v>0.09</v>
      </c>
      <c r="Z224" s="178">
        <v>4.3928872044181839E-2</v>
      </c>
      <c r="AA224" s="155">
        <v>0</v>
      </c>
      <c r="AB224" s="158"/>
      <c r="AC224" s="157">
        <v>0</v>
      </c>
      <c r="AD224" s="157">
        <v>0</v>
      </c>
      <c r="AE224" s="155">
        <v>0</v>
      </c>
      <c r="AF224" s="157">
        <v>5</v>
      </c>
      <c r="AG224" s="155">
        <v>65606</v>
      </c>
      <c r="AH224" s="159"/>
    </row>
    <row r="225" spans="1:34" ht="15" x14ac:dyDescent="0.25">
      <c r="A225" s="104">
        <v>432</v>
      </c>
      <c r="B225" s="102">
        <v>432712096</v>
      </c>
      <c r="C225" s="103" t="s">
        <v>503</v>
      </c>
      <c r="D225" s="104">
        <v>712</v>
      </c>
      <c r="E225" s="103" t="s">
        <v>420</v>
      </c>
      <c r="F225" s="104">
        <v>96</v>
      </c>
      <c r="G225" s="103" t="s">
        <v>128</v>
      </c>
      <c r="H225" s="179">
        <v>1</v>
      </c>
      <c r="I225" s="152"/>
      <c r="J225" s="153">
        <v>13375</v>
      </c>
      <c r="K225" s="153">
        <v>7281</v>
      </c>
      <c r="L225" s="153">
        <v>0</v>
      </c>
      <c r="M225" s="153">
        <v>937.65</v>
      </c>
      <c r="N225" s="153">
        <v>21593.65</v>
      </c>
      <c r="O225" s="152"/>
      <c r="P225" s="157">
        <v>1</v>
      </c>
      <c r="Q225" s="157">
        <v>0</v>
      </c>
      <c r="R225" s="155">
        <v>20656</v>
      </c>
      <c r="S225" s="155">
        <v>0</v>
      </c>
      <c r="T225" s="155">
        <v>0</v>
      </c>
      <c r="U225" s="155">
        <v>938</v>
      </c>
      <c r="V225" s="112">
        <v>21594</v>
      </c>
      <c r="W225" s="156"/>
      <c r="X225" s="157">
        <v>0</v>
      </c>
      <c r="Y225" s="178">
        <v>0.09</v>
      </c>
      <c r="Z225" s="178">
        <v>3.165167702598503E-2</v>
      </c>
      <c r="AA225" s="155">
        <v>0</v>
      </c>
      <c r="AB225" s="158"/>
      <c r="AC225" s="157">
        <v>0</v>
      </c>
      <c r="AD225" s="157">
        <v>0</v>
      </c>
      <c r="AE225" s="155">
        <v>0</v>
      </c>
      <c r="AF225" s="157">
        <v>1</v>
      </c>
      <c r="AG225" s="155">
        <v>21594</v>
      </c>
      <c r="AH225" s="159"/>
    </row>
    <row r="226" spans="1:34" ht="15" x14ac:dyDescent="0.25">
      <c r="A226" s="104">
        <v>432</v>
      </c>
      <c r="B226" s="102">
        <v>432712172</v>
      </c>
      <c r="C226" s="103" t="s">
        <v>503</v>
      </c>
      <c r="D226" s="104">
        <v>712</v>
      </c>
      <c r="E226" s="103" t="s">
        <v>420</v>
      </c>
      <c r="F226" s="104">
        <v>172</v>
      </c>
      <c r="G226" s="103" t="s">
        <v>204</v>
      </c>
      <c r="H226" s="179">
        <v>1</v>
      </c>
      <c r="I226" s="152"/>
      <c r="J226" s="153">
        <v>8785</v>
      </c>
      <c r="K226" s="153">
        <v>5215</v>
      </c>
      <c r="L226" s="153">
        <v>0</v>
      </c>
      <c r="M226" s="153">
        <v>937.65</v>
      </c>
      <c r="N226" s="153">
        <v>14937.65</v>
      </c>
      <c r="O226" s="152"/>
      <c r="P226" s="157">
        <v>1</v>
      </c>
      <c r="Q226" s="157">
        <v>0</v>
      </c>
      <c r="R226" s="155">
        <v>14000</v>
      </c>
      <c r="S226" s="155">
        <v>0</v>
      </c>
      <c r="T226" s="155">
        <v>0</v>
      </c>
      <c r="U226" s="155">
        <v>938</v>
      </c>
      <c r="V226" s="112">
        <v>14938</v>
      </c>
      <c r="W226" s="156"/>
      <c r="X226" s="157">
        <v>0</v>
      </c>
      <c r="Y226" s="178">
        <v>0.09</v>
      </c>
      <c r="Z226" s="178">
        <v>2.8694752207916091E-2</v>
      </c>
      <c r="AA226" s="155">
        <v>0</v>
      </c>
      <c r="AB226" s="158"/>
      <c r="AC226" s="157">
        <v>0</v>
      </c>
      <c r="AD226" s="157">
        <v>0</v>
      </c>
      <c r="AE226" s="155">
        <v>0</v>
      </c>
      <c r="AF226" s="157">
        <v>0</v>
      </c>
      <c r="AG226" s="155">
        <v>0</v>
      </c>
      <c r="AH226" s="159"/>
    </row>
    <row r="227" spans="1:34" ht="15" x14ac:dyDescent="0.25">
      <c r="A227" s="104">
        <v>432</v>
      </c>
      <c r="B227" s="102">
        <v>432712261</v>
      </c>
      <c r="C227" s="103" t="s">
        <v>503</v>
      </c>
      <c r="D227" s="104">
        <v>712</v>
      </c>
      <c r="E227" s="103" t="s">
        <v>420</v>
      </c>
      <c r="F227" s="104">
        <v>261</v>
      </c>
      <c r="G227" s="103" t="s">
        <v>293</v>
      </c>
      <c r="H227" s="179">
        <v>16.690000000000001</v>
      </c>
      <c r="I227" s="152"/>
      <c r="J227" s="153">
        <v>9098</v>
      </c>
      <c r="K227" s="153">
        <v>5770</v>
      </c>
      <c r="L227" s="153">
        <v>0</v>
      </c>
      <c r="M227" s="153">
        <v>937.65</v>
      </c>
      <c r="N227" s="153">
        <v>15805.65</v>
      </c>
      <c r="O227" s="152"/>
      <c r="P227" s="157">
        <v>16.690000000000001</v>
      </c>
      <c r="Q227" s="157">
        <v>0</v>
      </c>
      <c r="R227" s="155">
        <v>248146</v>
      </c>
      <c r="S227" s="155">
        <v>0</v>
      </c>
      <c r="T227" s="155">
        <v>0</v>
      </c>
      <c r="U227" s="155">
        <v>15655</v>
      </c>
      <c r="V227" s="112">
        <v>263801</v>
      </c>
      <c r="W227" s="156"/>
      <c r="X227" s="157">
        <v>0</v>
      </c>
      <c r="Y227" s="178">
        <v>0.09</v>
      </c>
      <c r="Z227" s="178">
        <v>8.1590104982539463E-2</v>
      </c>
      <c r="AA227" s="155">
        <v>0</v>
      </c>
      <c r="AB227" s="158"/>
      <c r="AC227" s="157">
        <v>0</v>
      </c>
      <c r="AD227" s="157">
        <v>0</v>
      </c>
      <c r="AE227" s="155">
        <v>0</v>
      </c>
      <c r="AF227" s="157">
        <v>0.99</v>
      </c>
      <c r="AG227" s="155">
        <v>15647</v>
      </c>
      <c r="AH227" s="159"/>
    </row>
    <row r="228" spans="1:34" ht="15" x14ac:dyDescent="0.25">
      <c r="A228" s="104">
        <v>432</v>
      </c>
      <c r="B228" s="102">
        <v>432712300</v>
      </c>
      <c r="C228" s="103" t="s">
        <v>503</v>
      </c>
      <c r="D228" s="104">
        <v>712</v>
      </c>
      <c r="E228" s="103" t="s">
        <v>420</v>
      </c>
      <c r="F228" s="104">
        <v>300</v>
      </c>
      <c r="G228" s="103" t="s">
        <v>332</v>
      </c>
      <c r="H228" s="179">
        <v>1</v>
      </c>
      <c r="I228" s="152"/>
      <c r="J228" s="153">
        <v>8785</v>
      </c>
      <c r="K228" s="153">
        <v>16598</v>
      </c>
      <c r="L228" s="153">
        <v>0</v>
      </c>
      <c r="M228" s="153">
        <v>937.65</v>
      </c>
      <c r="N228" s="153">
        <v>26320.65</v>
      </c>
      <c r="O228" s="152"/>
      <c r="P228" s="157">
        <v>1</v>
      </c>
      <c r="Q228" s="157">
        <v>0</v>
      </c>
      <c r="R228" s="155">
        <v>25384</v>
      </c>
      <c r="S228" s="155">
        <v>0</v>
      </c>
      <c r="T228" s="155">
        <v>0</v>
      </c>
      <c r="U228" s="155">
        <v>938</v>
      </c>
      <c r="V228" s="112">
        <v>26322</v>
      </c>
      <c r="W228" s="156"/>
      <c r="X228" s="157">
        <v>0</v>
      </c>
      <c r="Y228" s="178">
        <v>0.09</v>
      </c>
      <c r="Z228" s="178">
        <v>1.6548626232287495E-2</v>
      </c>
      <c r="AA228" s="155">
        <v>0</v>
      </c>
      <c r="AB228" s="158"/>
      <c r="AC228" s="157">
        <v>0</v>
      </c>
      <c r="AD228" s="157">
        <v>0</v>
      </c>
      <c r="AE228" s="155">
        <v>0</v>
      </c>
      <c r="AF228" s="157">
        <v>0</v>
      </c>
      <c r="AG228" s="155">
        <v>0</v>
      </c>
      <c r="AH228" s="159"/>
    </row>
    <row r="229" spans="1:34" ht="15" x14ac:dyDescent="0.25">
      <c r="A229" s="104">
        <v>432</v>
      </c>
      <c r="B229" s="102">
        <v>432712645</v>
      </c>
      <c r="C229" s="103" t="s">
        <v>503</v>
      </c>
      <c r="D229" s="104">
        <v>712</v>
      </c>
      <c r="E229" s="103" t="s">
        <v>420</v>
      </c>
      <c r="F229" s="104">
        <v>645</v>
      </c>
      <c r="G229" s="103" t="s">
        <v>399</v>
      </c>
      <c r="H229" s="179">
        <v>65.260000000000005</v>
      </c>
      <c r="I229" s="152"/>
      <c r="J229" s="153">
        <v>9734</v>
      </c>
      <c r="K229" s="153">
        <v>3714</v>
      </c>
      <c r="L229" s="153">
        <v>0</v>
      </c>
      <c r="M229" s="153">
        <v>937.65</v>
      </c>
      <c r="N229" s="153">
        <v>14385.65</v>
      </c>
      <c r="O229" s="152"/>
      <c r="P229" s="157">
        <v>65.260000000000005</v>
      </c>
      <c r="Q229" s="157">
        <v>0</v>
      </c>
      <c r="R229" s="155">
        <v>877616</v>
      </c>
      <c r="S229" s="155">
        <v>0</v>
      </c>
      <c r="T229" s="155">
        <v>0</v>
      </c>
      <c r="U229" s="155">
        <v>61214</v>
      </c>
      <c r="V229" s="112">
        <v>938830</v>
      </c>
      <c r="W229" s="156"/>
      <c r="X229" s="157">
        <v>0</v>
      </c>
      <c r="Y229" s="178">
        <v>0.09</v>
      </c>
      <c r="Z229" s="178">
        <v>3.5990704420893325E-2</v>
      </c>
      <c r="AA229" s="155">
        <v>0</v>
      </c>
      <c r="AB229" s="158"/>
      <c r="AC229" s="157">
        <v>0</v>
      </c>
      <c r="AD229" s="157">
        <v>0</v>
      </c>
      <c r="AE229" s="155">
        <v>0</v>
      </c>
      <c r="AF229" s="157">
        <v>0</v>
      </c>
      <c r="AG229" s="155">
        <v>0</v>
      </c>
      <c r="AH229" s="159"/>
    </row>
    <row r="230" spans="1:34" ht="15" x14ac:dyDescent="0.25">
      <c r="A230" s="104">
        <v>432</v>
      </c>
      <c r="B230" s="102">
        <v>432712660</v>
      </c>
      <c r="C230" s="103" t="s">
        <v>503</v>
      </c>
      <c r="D230" s="104">
        <v>712</v>
      </c>
      <c r="E230" s="103" t="s">
        <v>420</v>
      </c>
      <c r="F230" s="104">
        <v>660</v>
      </c>
      <c r="G230" s="103" t="s">
        <v>403</v>
      </c>
      <c r="H230" s="179">
        <v>49.06</v>
      </c>
      <c r="I230" s="152"/>
      <c r="J230" s="153">
        <v>9836</v>
      </c>
      <c r="K230" s="153">
        <v>7966</v>
      </c>
      <c r="L230" s="153">
        <v>0</v>
      </c>
      <c r="M230" s="153">
        <v>937.65</v>
      </c>
      <c r="N230" s="153">
        <v>18739.650000000001</v>
      </c>
      <c r="O230" s="152"/>
      <c r="P230" s="157">
        <v>49.06</v>
      </c>
      <c r="Q230" s="157">
        <v>0</v>
      </c>
      <c r="R230" s="155">
        <v>873366</v>
      </c>
      <c r="S230" s="155">
        <v>0</v>
      </c>
      <c r="T230" s="155">
        <v>0</v>
      </c>
      <c r="U230" s="155">
        <v>46018</v>
      </c>
      <c r="V230" s="112">
        <v>919384</v>
      </c>
      <c r="W230" s="156"/>
      <c r="X230" s="157">
        <v>0</v>
      </c>
      <c r="Y230" s="178">
        <v>0.09</v>
      </c>
      <c r="Z230" s="178">
        <v>4.4402631494800227E-2</v>
      </c>
      <c r="AA230" s="155">
        <v>0</v>
      </c>
      <c r="AB230" s="158"/>
      <c r="AC230" s="157">
        <v>0</v>
      </c>
      <c r="AD230" s="157">
        <v>0</v>
      </c>
      <c r="AE230" s="155">
        <v>0</v>
      </c>
      <c r="AF230" s="157">
        <v>1</v>
      </c>
      <c r="AG230" s="155">
        <v>18740</v>
      </c>
      <c r="AH230" s="159"/>
    </row>
    <row r="231" spans="1:34" ht="15" x14ac:dyDescent="0.25">
      <c r="A231" s="104">
        <v>432</v>
      </c>
      <c r="B231" s="102">
        <v>432712712</v>
      </c>
      <c r="C231" s="103" t="s">
        <v>503</v>
      </c>
      <c r="D231" s="104">
        <v>712</v>
      </c>
      <c r="E231" s="103" t="s">
        <v>420</v>
      </c>
      <c r="F231" s="104">
        <v>712</v>
      </c>
      <c r="G231" s="103" t="s">
        <v>420</v>
      </c>
      <c r="H231" s="179">
        <v>31.33</v>
      </c>
      <c r="I231" s="152"/>
      <c r="J231" s="153">
        <v>10151</v>
      </c>
      <c r="K231" s="153">
        <v>7114</v>
      </c>
      <c r="L231" s="153">
        <v>0</v>
      </c>
      <c r="M231" s="153">
        <v>937.65</v>
      </c>
      <c r="N231" s="153">
        <v>18202.650000000001</v>
      </c>
      <c r="O231" s="152"/>
      <c r="P231" s="157">
        <v>31.33</v>
      </c>
      <c r="Q231" s="157">
        <v>0</v>
      </c>
      <c r="R231" s="155">
        <v>540916</v>
      </c>
      <c r="S231" s="155">
        <v>0</v>
      </c>
      <c r="T231" s="155">
        <v>0</v>
      </c>
      <c r="U231" s="155">
        <v>29387</v>
      </c>
      <c r="V231" s="112">
        <v>570303</v>
      </c>
      <c r="W231" s="156"/>
      <c r="X231" s="157">
        <v>0</v>
      </c>
      <c r="Y231" s="178">
        <v>0.09</v>
      </c>
      <c r="Z231" s="178">
        <v>3.1602902506744371E-2</v>
      </c>
      <c r="AA231" s="155">
        <v>0</v>
      </c>
      <c r="AB231" s="158"/>
      <c r="AC231" s="157">
        <v>0</v>
      </c>
      <c r="AD231" s="157">
        <v>0</v>
      </c>
      <c r="AE231" s="155">
        <v>0</v>
      </c>
      <c r="AF231" s="157">
        <v>0</v>
      </c>
      <c r="AG231" s="155">
        <v>0</v>
      </c>
      <c r="AH231" s="159"/>
    </row>
    <row r="232" spans="1:34" ht="15" x14ac:dyDescent="0.25">
      <c r="A232" s="104">
        <v>435</v>
      </c>
      <c r="B232" s="102">
        <v>435301009</v>
      </c>
      <c r="C232" s="103" t="s">
        <v>504</v>
      </c>
      <c r="D232" s="104">
        <v>301</v>
      </c>
      <c r="E232" s="103" t="s">
        <v>333</v>
      </c>
      <c r="F232" s="104">
        <v>9</v>
      </c>
      <c r="G232" s="103" t="s">
        <v>41</v>
      </c>
      <c r="H232" s="179">
        <v>2</v>
      </c>
      <c r="I232" s="152"/>
      <c r="J232" s="153">
        <v>10940.126100074811</v>
      </c>
      <c r="K232" s="153">
        <v>6840</v>
      </c>
      <c r="L232" s="153">
        <v>0</v>
      </c>
      <c r="M232" s="153">
        <v>937.65</v>
      </c>
      <c r="N232" s="153">
        <v>18717.776100074814</v>
      </c>
      <c r="O232" s="152"/>
      <c r="P232" s="157">
        <v>2</v>
      </c>
      <c r="Q232" s="157">
        <v>0</v>
      </c>
      <c r="R232" s="155">
        <v>35560</v>
      </c>
      <c r="S232" s="155">
        <v>0</v>
      </c>
      <c r="T232" s="155">
        <v>0</v>
      </c>
      <c r="U232" s="155">
        <v>1876</v>
      </c>
      <c r="V232" s="112">
        <v>37436</v>
      </c>
      <c r="W232" s="156"/>
      <c r="X232" s="157">
        <v>0</v>
      </c>
      <c r="Y232" s="178">
        <v>0.09</v>
      </c>
      <c r="Z232" s="178">
        <v>1.905131038440297E-3</v>
      </c>
      <c r="AA232" s="155">
        <v>0</v>
      </c>
      <c r="AB232" s="158"/>
      <c r="AC232" s="157">
        <v>0</v>
      </c>
      <c r="AD232" s="157">
        <v>0</v>
      </c>
      <c r="AE232" s="155">
        <v>0</v>
      </c>
      <c r="AF232" s="157">
        <v>0</v>
      </c>
      <c r="AG232" s="155">
        <v>0</v>
      </c>
      <c r="AH232" s="159"/>
    </row>
    <row r="233" spans="1:34" ht="15" x14ac:dyDescent="0.25">
      <c r="A233" s="104">
        <v>435</v>
      </c>
      <c r="B233" s="102">
        <v>435301031</v>
      </c>
      <c r="C233" s="103" t="s">
        <v>504</v>
      </c>
      <c r="D233" s="104">
        <v>301</v>
      </c>
      <c r="E233" s="103" t="s">
        <v>333</v>
      </c>
      <c r="F233" s="104">
        <v>31</v>
      </c>
      <c r="G233" s="103" t="s">
        <v>63</v>
      </c>
      <c r="H233" s="179">
        <v>92.670000000000016</v>
      </c>
      <c r="I233" s="152"/>
      <c r="J233" s="153">
        <v>10160</v>
      </c>
      <c r="K233" s="153">
        <v>4780</v>
      </c>
      <c r="L233" s="153">
        <v>0</v>
      </c>
      <c r="M233" s="153">
        <v>937.65</v>
      </c>
      <c r="N233" s="153">
        <v>15877.65</v>
      </c>
      <c r="O233" s="152"/>
      <c r="P233" s="157">
        <v>92.670000000000016</v>
      </c>
      <c r="Q233" s="157">
        <v>0</v>
      </c>
      <c r="R233" s="155">
        <v>1384490</v>
      </c>
      <c r="S233" s="155">
        <v>0</v>
      </c>
      <c r="T233" s="155">
        <v>0</v>
      </c>
      <c r="U233" s="155">
        <v>86923</v>
      </c>
      <c r="V233" s="112">
        <v>1471413</v>
      </c>
      <c r="W233" s="156"/>
      <c r="X233" s="157">
        <v>0</v>
      </c>
      <c r="Y233" s="178">
        <v>0.09</v>
      </c>
      <c r="Z233" s="178">
        <v>2.276308224576884E-2</v>
      </c>
      <c r="AA233" s="155">
        <v>0</v>
      </c>
      <c r="AB233" s="158"/>
      <c r="AC233" s="157">
        <v>0</v>
      </c>
      <c r="AD233" s="157">
        <v>0</v>
      </c>
      <c r="AE233" s="155">
        <v>0</v>
      </c>
      <c r="AF233" s="157">
        <v>1</v>
      </c>
      <c r="AG233" s="155">
        <v>15878</v>
      </c>
      <c r="AH233" s="159"/>
    </row>
    <row r="234" spans="1:34" ht="15" x14ac:dyDescent="0.25">
      <c r="A234" s="104">
        <v>435</v>
      </c>
      <c r="B234" s="102">
        <v>435301048</v>
      </c>
      <c r="C234" s="103" t="s">
        <v>504</v>
      </c>
      <c r="D234" s="104">
        <v>301</v>
      </c>
      <c r="E234" s="103" t="s">
        <v>333</v>
      </c>
      <c r="F234" s="104">
        <v>48</v>
      </c>
      <c r="G234" s="103" t="s">
        <v>80</v>
      </c>
      <c r="H234" s="179">
        <v>2</v>
      </c>
      <c r="I234" s="152"/>
      <c r="J234" s="153">
        <v>10556</v>
      </c>
      <c r="K234" s="153">
        <v>8483</v>
      </c>
      <c r="L234" s="153">
        <v>0</v>
      </c>
      <c r="M234" s="153">
        <v>937.65</v>
      </c>
      <c r="N234" s="153">
        <v>19976.650000000001</v>
      </c>
      <c r="O234" s="152"/>
      <c r="P234" s="157">
        <v>2</v>
      </c>
      <c r="Q234" s="157">
        <v>0</v>
      </c>
      <c r="R234" s="155">
        <v>38078</v>
      </c>
      <c r="S234" s="155">
        <v>0</v>
      </c>
      <c r="T234" s="155">
        <v>0</v>
      </c>
      <c r="U234" s="155">
        <v>1876</v>
      </c>
      <c r="V234" s="112">
        <v>39954</v>
      </c>
      <c r="W234" s="156"/>
      <c r="X234" s="157">
        <v>0</v>
      </c>
      <c r="Y234" s="178">
        <v>0.09</v>
      </c>
      <c r="Z234" s="178">
        <v>1.88496864605146E-3</v>
      </c>
      <c r="AA234" s="155">
        <v>0</v>
      </c>
      <c r="AB234" s="158"/>
      <c r="AC234" s="157">
        <v>0</v>
      </c>
      <c r="AD234" s="157">
        <v>0</v>
      </c>
      <c r="AE234" s="155">
        <v>0</v>
      </c>
      <c r="AF234" s="157">
        <v>0</v>
      </c>
      <c r="AG234" s="155">
        <v>0</v>
      </c>
      <c r="AH234" s="159"/>
    </row>
    <row r="235" spans="1:34" ht="15" x14ac:dyDescent="0.25">
      <c r="A235" s="104">
        <v>435</v>
      </c>
      <c r="B235" s="102">
        <v>435301056</v>
      </c>
      <c r="C235" s="103" t="s">
        <v>504</v>
      </c>
      <c r="D235" s="104">
        <v>301</v>
      </c>
      <c r="E235" s="103" t="s">
        <v>333</v>
      </c>
      <c r="F235" s="104">
        <v>56</v>
      </c>
      <c r="G235" s="103" t="s">
        <v>88</v>
      </c>
      <c r="H235" s="179">
        <v>93.22</v>
      </c>
      <c r="I235" s="152"/>
      <c r="J235" s="153">
        <v>10129</v>
      </c>
      <c r="K235" s="153">
        <v>3425</v>
      </c>
      <c r="L235" s="153">
        <v>0</v>
      </c>
      <c r="M235" s="153">
        <v>937.65</v>
      </c>
      <c r="N235" s="153">
        <v>14491.65</v>
      </c>
      <c r="O235" s="152"/>
      <c r="P235" s="157">
        <v>93.22</v>
      </c>
      <c r="Q235" s="157">
        <v>0</v>
      </c>
      <c r="R235" s="155">
        <v>1263504</v>
      </c>
      <c r="S235" s="155">
        <v>0</v>
      </c>
      <c r="T235" s="155">
        <v>0</v>
      </c>
      <c r="U235" s="155">
        <v>87440</v>
      </c>
      <c r="V235" s="112">
        <v>1350944</v>
      </c>
      <c r="W235" s="156"/>
      <c r="X235" s="157">
        <v>0</v>
      </c>
      <c r="Y235" s="178">
        <v>0.09</v>
      </c>
      <c r="Z235" s="178">
        <v>1.9310208478394927E-2</v>
      </c>
      <c r="AA235" s="155">
        <v>0</v>
      </c>
      <c r="AB235" s="158"/>
      <c r="AC235" s="157">
        <v>0</v>
      </c>
      <c r="AD235" s="157">
        <v>0</v>
      </c>
      <c r="AE235" s="155">
        <v>0</v>
      </c>
      <c r="AF235" s="157">
        <v>2</v>
      </c>
      <c r="AG235" s="155">
        <v>28984</v>
      </c>
      <c r="AH235" s="159"/>
    </row>
    <row r="236" spans="1:34" ht="15" x14ac:dyDescent="0.25">
      <c r="A236" s="104">
        <v>435</v>
      </c>
      <c r="B236" s="102">
        <v>435301079</v>
      </c>
      <c r="C236" s="103" t="s">
        <v>504</v>
      </c>
      <c r="D236" s="104">
        <v>301</v>
      </c>
      <c r="E236" s="103" t="s">
        <v>333</v>
      </c>
      <c r="F236" s="104">
        <v>79</v>
      </c>
      <c r="G236" s="103" t="s">
        <v>111</v>
      </c>
      <c r="H236" s="179">
        <v>157.87</v>
      </c>
      <c r="I236" s="152"/>
      <c r="J236" s="153">
        <v>10106</v>
      </c>
      <c r="K236" s="153">
        <v>184</v>
      </c>
      <c r="L236" s="153">
        <v>0</v>
      </c>
      <c r="M236" s="153">
        <v>937.65</v>
      </c>
      <c r="N236" s="153">
        <v>11227.65</v>
      </c>
      <c r="O236" s="152"/>
      <c r="P236" s="157">
        <v>157.87</v>
      </c>
      <c r="Q236" s="157">
        <v>0</v>
      </c>
      <c r="R236" s="155">
        <v>1624483</v>
      </c>
      <c r="S236" s="155">
        <v>0</v>
      </c>
      <c r="T236" s="155">
        <v>0</v>
      </c>
      <c r="U236" s="155">
        <v>148080</v>
      </c>
      <c r="V236" s="112">
        <v>1772563</v>
      </c>
      <c r="W236" s="156"/>
      <c r="X236" s="157">
        <v>0</v>
      </c>
      <c r="Y236" s="178">
        <v>0.09</v>
      </c>
      <c r="Z236" s="178">
        <v>6.0226233374528294E-2</v>
      </c>
      <c r="AA236" s="155">
        <v>0</v>
      </c>
      <c r="AB236" s="158"/>
      <c r="AC236" s="157">
        <v>0</v>
      </c>
      <c r="AD236" s="157">
        <v>0</v>
      </c>
      <c r="AE236" s="155">
        <v>0</v>
      </c>
      <c r="AF236" s="157">
        <v>3</v>
      </c>
      <c r="AG236" s="155">
        <v>33684</v>
      </c>
      <c r="AH236" s="159"/>
    </row>
    <row r="237" spans="1:34" ht="15" x14ac:dyDescent="0.25">
      <c r="A237" s="104">
        <v>435</v>
      </c>
      <c r="B237" s="102">
        <v>435301149</v>
      </c>
      <c r="C237" s="103" t="s">
        <v>504</v>
      </c>
      <c r="D237" s="104">
        <v>301</v>
      </c>
      <c r="E237" s="103" t="s">
        <v>333</v>
      </c>
      <c r="F237" s="104">
        <v>149</v>
      </c>
      <c r="G237" s="103" t="s">
        <v>181</v>
      </c>
      <c r="H237" s="179">
        <v>1</v>
      </c>
      <c r="I237" s="152"/>
      <c r="J237" s="153">
        <v>13668.070175188335</v>
      </c>
      <c r="K237" s="153">
        <v>0</v>
      </c>
      <c r="L237" s="153">
        <v>0</v>
      </c>
      <c r="M237" s="153">
        <v>937.65</v>
      </c>
      <c r="N237" s="153">
        <v>14605.720175188335</v>
      </c>
      <c r="O237" s="152"/>
      <c r="P237" s="157">
        <v>1</v>
      </c>
      <c r="Q237" s="157">
        <v>0</v>
      </c>
      <c r="R237" s="155">
        <v>13668</v>
      </c>
      <c r="S237" s="155">
        <v>0</v>
      </c>
      <c r="T237" s="155">
        <v>0</v>
      </c>
      <c r="U237" s="155">
        <v>938</v>
      </c>
      <c r="V237" s="112">
        <v>14606</v>
      </c>
      <c r="W237" s="156"/>
      <c r="X237" s="157">
        <v>0</v>
      </c>
      <c r="Y237" s="178">
        <v>0.09</v>
      </c>
      <c r="Z237" s="178">
        <v>0.11713940008623763</v>
      </c>
      <c r="AA237" s="155">
        <v>0</v>
      </c>
      <c r="AB237" s="158"/>
      <c r="AC237" s="157">
        <v>0</v>
      </c>
      <c r="AD237" s="157">
        <v>0</v>
      </c>
      <c r="AE237" s="155">
        <v>0</v>
      </c>
      <c r="AF237" s="157">
        <v>0</v>
      </c>
      <c r="AG237" s="155">
        <v>0</v>
      </c>
      <c r="AH237" s="159"/>
    </row>
    <row r="238" spans="1:34" ht="15" x14ac:dyDescent="0.25">
      <c r="A238" s="104">
        <v>435</v>
      </c>
      <c r="B238" s="102">
        <v>435301160</v>
      </c>
      <c r="C238" s="103" t="s">
        <v>504</v>
      </c>
      <c r="D238" s="104">
        <v>301</v>
      </c>
      <c r="E238" s="103" t="s">
        <v>333</v>
      </c>
      <c r="F238" s="104">
        <v>160</v>
      </c>
      <c r="G238" s="103" t="s">
        <v>192</v>
      </c>
      <c r="H238" s="179">
        <v>294.03000000000003</v>
      </c>
      <c r="I238" s="152"/>
      <c r="J238" s="153">
        <v>10675</v>
      </c>
      <c r="K238" s="153">
        <v>26</v>
      </c>
      <c r="L238" s="153">
        <v>0</v>
      </c>
      <c r="M238" s="153">
        <v>937.65</v>
      </c>
      <c r="N238" s="153">
        <v>11638.65</v>
      </c>
      <c r="O238" s="152"/>
      <c r="P238" s="157">
        <v>294.03000000000003</v>
      </c>
      <c r="Q238" s="157">
        <v>0</v>
      </c>
      <c r="R238" s="155">
        <v>3146411</v>
      </c>
      <c r="S238" s="155">
        <v>0</v>
      </c>
      <c r="T238" s="155">
        <v>0</v>
      </c>
      <c r="U238" s="155">
        <v>275795</v>
      </c>
      <c r="V238" s="112">
        <v>3422206</v>
      </c>
      <c r="W238" s="156"/>
      <c r="X238" s="157">
        <v>0</v>
      </c>
      <c r="Y238" s="178">
        <v>0.09</v>
      </c>
      <c r="Z238" s="178">
        <v>0.11305562560291077</v>
      </c>
      <c r="AA238" s="155">
        <v>0</v>
      </c>
      <c r="AB238" s="158"/>
      <c r="AC238" s="157">
        <v>0</v>
      </c>
      <c r="AD238" s="157">
        <v>0</v>
      </c>
      <c r="AE238" s="155">
        <v>0</v>
      </c>
      <c r="AF238" s="157">
        <v>19</v>
      </c>
      <c r="AG238" s="155">
        <v>221141</v>
      </c>
      <c r="AH238" s="159"/>
    </row>
    <row r="239" spans="1:34" ht="15" x14ac:dyDescent="0.25">
      <c r="A239" s="104">
        <v>435</v>
      </c>
      <c r="B239" s="102">
        <v>435301162</v>
      </c>
      <c r="C239" s="103" t="s">
        <v>504</v>
      </c>
      <c r="D239" s="104">
        <v>301</v>
      </c>
      <c r="E239" s="103" t="s">
        <v>333</v>
      </c>
      <c r="F239" s="104">
        <v>162</v>
      </c>
      <c r="G239" s="103" t="s">
        <v>194</v>
      </c>
      <c r="H239" s="179">
        <v>2</v>
      </c>
      <c r="I239" s="152"/>
      <c r="J239" s="153">
        <v>10526.982571377537</v>
      </c>
      <c r="K239" s="153">
        <v>2507</v>
      </c>
      <c r="L239" s="153">
        <v>0</v>
      </c>
      <c r="M239" s="153">
        <v>937.65</v>
      </c>
      <c r="N239" s="153">
        <v>13971.632571377537</v>
      </c>
      <c r="O239" s="152"/>
      <c r="P239" s="157">
        <v>2</v>
      </c>
      <c r="Q239" s="157">
        <v>0</v>
      </c>
      <c r="R239" s="155">
        <v>26068</v>
      </c>
      <c r="S239" s="155">
        <v>0</v>
      </c>
      <c r="T239" s="155">
        <v>0</v>
      </c>
      <c r="U239" s="155">
        <v>1876</v>
      </c>
      <c r="V239" s="112">
        <v>27944</v>
      </c>
      <c r="W239" s="156"/>
      <c r="X239" s="157">
        <v>0</v>
      </c>
      <c r="Y239" s="178">
        <v>0.09</v>
      </c>
      <c r="Z239" s="178">
        <v>1.546429566264104E-2</v>
      </c>
      <c r="AA239" s="155">
        <v>0</v>
      </c>
      <c r="AB239" s="158"/>
      <c r="AC239" s="157">
        <v>0</v>
      </c>
      <c r="AD239" s="157">
        <v>0</v>
      </c>
      <c r="AE239" s="155">
        <v>0</v>
      </c>
      <c r="AF239" s="157">
        <v>0</v>
      </c>
      <c r="AG239" s="155">
        <v>0</v>
      </c>
      <c r="AH239" s="159"/>
    </row>
    <row r="240" spans="1:34" ht="15" x14ac:dyDescent="0.25">
      <c r="A240" s="104">
        <v>435</v>
      </c>
      <c r="B240" s="102">
        <v>435301217</v>
      </c>
      <c r="C240" s="103" t="s">
        <v>504</v>
      </c>
      <c r="D240" s="104">
        <v>301</v>
      </c>
      <c r="E240" s="103" t="s">
        <v>333</v>
      </c>
      <c r="F240" s="104">
        <v>217</v>
      </c>
      <c r="G240" s="103" t="s">
        <v>249</v>
      </c>
      <c r="H240" s="179">
        <v>0.71</v>
      </c>
      <c r="I240" s="152"/>
      <c r="J240" s="153">
        <v>10717.785840565259</v>
      </c>
      <c r="K240" s="153">
        <v>5287</v>
      </c>
      <c r="L240" s="153">
        <v>0</v>
      </c>
      <c r="M240" s="153">
        <v>937.65</v>
      </c>
      <c r="N240" s="153">
        <v>16942.43584056526</v>
      </c>
      <c r="O240" s="152"/>
      <c r="P240" s="157">
        <v>0.71</v>
      </c>
      <c r="Q240" s="157">
        <v>0</v>
      </c>
      <c r="R240" s="155">
        <v>11363</v>
      </c>
      <c r="S240" s="155">
        <v>0</v>
      </c>
      <c r="T240" s="155">
        <v>0</v>
      </c>
      <c r="U240" s="155">
        <v>666</v>
      </c>
      <c r="V240" s="112">
        <v>12029</v>
      </c>
      <c r="W240" s="156"/>
      <c r="X240" s="157">
        <v>0</v>
      </c>
      <c r="Y240" s="178">
        <v>0.09</v>
      </c>
      <c r="Z240" s="178">
        <v>8.5634003287728632E-4</v>
      </c>
      <c r="AA240" s="155">
        <v>0</v>
      </c>
      <c r="AB240" s="158"/>
      <c r="AC240" s="157">
        <v>0</v>
      </c>
      <c r="AD240" s="157">
        <v>0</v>
      </c>
      <c r="AE240" s="155">
        <v>0</v>
      </c>
      <c r="AF240" s="157">
        <v>0</v>
      </c>
      <c r="AG240" s="155">
        <v>0</v>
      </c>
      <c r="AH240" s="159"/>
    </row>
    <row r="241" spans="1:34" ht="15" x14ac:dyDescent="0.25">
      <c r="A241" s="104">
        <v>435</v>
      </c>
      <c r="B241" s="102">
        <v>435301295</v>
      </c>
      <c r="C241" s="103" t="s">
        <v>504</v>
      </c>
      <c r="D241" s="104">
        <v>301</v>
      </c>
      <c r="E241" s="103" t="s">
        <v>333</v>
      </c>
      <c r="F241" s="104">
        <v>295</v>
      </c>
      <c r="G241" s="103" t="s">
        <v>327</v>
      </c>
      <c r="H241" s="179">
        <v>51.29</v>
      </c>
      <c r="I241" s="152"/>
      <c r="J241" s="153">
        <v>10018</v>
      </c>
      <c r="K241" s="153">
        <v>5543</v>
      </c>
      <c r="L241" s="153">
        <v>0</v>
      </c>
      <c r="M241" s="153">
        <v>937.65</v>
      </c>
      <c r="N241" s="153">
        <v>16498.650000000001</v>
      </c>
      <c r="O241" s="152"/>
      <c r="P241" s="157">
        <v>51.29</v>
      </c>
      <c r="Q241" s="157">
        <v>0</v>
      </c>
      <c r="R241" s="155">
        <v>798124</v>
      </c>
      <c r="S241" s="155">
        <v>0</v>
      </c>
      <c r="T241" s="155">
        <v>0</v>
      </c>
      <c r="U241" s="155">
        <v>48110</v>
      </c>
      <c r="V241" s="112">
        <v>846234</v>
      </c>
      <c r="W241" s="156"/>
      <c r="X241" s="157">
        <v>0</v>
      </c>
      <c r="Y241" s="178">
        <v>0.09</v>
      </c>
      <c r="Z241" s="178">
        <v>1.6858554141238661E-2</v>
      </c>
      <c r="AA241" s="155">
        <v>0</v>
      </c>
      <c r="AB241" s="158"/>
      <c r="AC241" s="157">
        <v>0</v>
      </c>
      <c r="AD241" s="157">
        <v>0</v>
      </c>
      <c r="AE241" s="155">
        <v>0</v>
      </c>
      <c r="AF241" s="157">
        <v>1</v>
      </c>
      <c r="AG241" s="155">
        <v>16499</v>
      </c>
      <c r="AH241" s="159"/>
    </row>
    <row r="242" spans="1:34" ht="15" x14ac:dyDescent="0.25">
      <c r="A242" s="104">
        <v>435</v>
      </c>
      <c r="B242" s="102">
        <v>435301301</v>
      </c>
      <c r="C242" s="103" t="s">
        <v>504</v>
      </c>
      <c r="D242" s="104">
        <v>301</v>
      </c>
      <c r="E242" s="103" t="s">
        <v>333</v>
      </c>
      <c r="F242" s="104">
        <v>301</v>
      </c>
      <c r="G242" s="103" t="s">
        <v>333</v>
      </c>
      <c r="H242" s="179">
        <v>68.140000000000015</v>
      </c>
      <c r="I242" s="152"/>
      <c r="J242" s="153">
        <v>10137</v>
      </c>
      <c r="K242" s="153">
        <v>4121</v>
      </c>
      <c r="L242" s="153">
        <v>0</v>
      </c>
      <c r="M242" s="153">
        <v>937.65</v>
      </c>
      <c r="N242" s="153">
        <v>15195.65</v>
      </c>
      <c r="O242" s="152"/>
      <c r="P242" s="157">
        <v>68.140000000000015</v>
      </c>
      <c r="Q242" s="157">
        <v>0</v>
      </c>
      <c r="R242" s="155">
        <v>971541</v>
      </c>
      <c r="S242" s="155">
        <v>0</v>
      </c>
      <c r="T242" s="155">
        <v>0</v>
      </c>
      <c r="U242" s="155">
        <v>63913</v>
      </c>
      <c r="V242" s="112">
        <v>1035454</v>
      </c>
      <c r="W242" s="156"/>
      <c r="X242" s="157">
        <v>0</v>
      </c>
      <c r="Y242" s="178">
        <v>0.09</v>
      </c>
      <c r="Z242" s="178">
        <v>4.3835413764325801E-2</v>
      </c>
      <c r="AA242" s="155">
        <v>0</v>
      </c>
      <c r="AB242" s="158"/>
      <c r="AC242" s="157">
        <v>0</v>
      </c>
      <c r="AD242" s="157">
        <v>0</v>
      </c>
      <c r="AE242" s="155">
        <v>0</v>
      </c>
      <c r="AF242" s="157">
        <v>0</v>
      </c>
      <c r="AG242" s="155">
        <v>0</v>
      </c>
      <c r="AH242" s="159"/>
    </row>
    <row r="243" spans="1:34" ht="15" x14ac:dyDescent="0.25">
      <c r="A243" s="104">
        <v>435</v>
      </c>
      <c r="B243" s="102">
        <v>435301308</v>
      </c>
      <c r="C243" s="103" t="s">
        <v>504</v>
      </c>
      <c r="D243" s="104">
        <v>301</v>
      </c>
      <c r="E243" s="103" t="s">
        <v>333</v>
      </c>
      <c r="F243" s="104">
        <v>308</v>
      </c>
      <c r="G243" s="103" t="s">
        <v>340</v>
      </c>
      <c r="H243" s="179">
        <v>1</v>
      </c>
      <c r="I243" s="152"/>
      <c r="J243" s="153">
        <v>13280.983978729773</v>
      </c>
      <c r="K243" s="153">
        <v>6624</v>
      </c>
      <c r="L243" s="153">
        <v>0</v>
      </c>
      <c r="M243" s="153">
        <v>937.65</v>
      </c>
      <c r="N243" s="153">
        <v>20842.633978729777</v>
      </c>
      <c r="O243" s="152"/>
      <c r="P243" s="157">
        <v>1</v>
      </c>
      <c r="Q243" s="157">
        <v>0</v>
      </c>
      <c r="R243" s="155">
        <v>19905</v>
      </c>
      <c r="S243" s="155">
        <v>0</v>
      </c>
      <c r="T243" s="155">
        <v>0</v>
      </c>
      <c r="U243" s="155">
        <v>938</v>
      </c>
      <c r="V243" s="112">
        <v>20843</v>
      </c>
      <c r="W243" s="156"/>
      <c r="X243" s="157">
        <v>0</v>
      </c>
      <c r="Y243" s="178">
        <v>0.09</v>
      </c>
      <c r="Z243" s="178">
        <v>2.6285383140546735E-3</v>
      </c>
      <c r="AA243" s="155">
        <v>0</v>
      </c>
      <c r="AB243" s="158"/>
      <c r="AC243" s="157">
        <v>0</v>
      </c>
      <c r="AD243" s="157">
        <v>0</v>
      </c>
      <c r="AE243" s="155">
        <v>0</v>
      </c>
      <c r="AF243" s="157">
        <v>0</v>
      </c>
      <c r="AG243" s="155">
        <v>0</v>
      </c>
      <c r="AH243" s="159"/>
    </row>
    <row r="244" spans="1:34" ht="15" x14ac:dyDescent="0.25">
      <c r="A244" s="104">
        <v>435</v>
      </c>
      <c r="B244" s="102">
        <v>435301326</v>
      </c>
      <c r="C244" s="103" t="s">
        <v>504</v>
      </c>
      <c r="D244" s="104">
        <v>301</v>
      </c>
      <c r="E244" s="103" t="s">
        <v>333</v>
      </c>
      <c r="F244" s="104">
        <v>326</v>
      </c>
      <c r="G244" s="103" t="s">
        <v>358</v>
      </c>
      <c r="H244" s="179">
        <v>7.29</v>
      </c>
      <c r="I244" s="152"/>
      <c r="J244" s="153">
        <v>9806</v>
      </c>
      <c r="K244" s="153">
        <v>3346</v>
      </c>
      <c r="L244" s="153">
        <v>0</v>
      </c>
      <c r="M244" s="153">
        <v>937.65</v>
      </c>
      <c r="N244" s="153">
        <v>14089.65</v>
      </c>
      <c r="O244" s="152"/>
      <c r="P244" s="157">
        <v>7.29</v>
      </c>
      <c r="Q244" s="157">
        <v>0</v>
      </c>
      <c r="R244" s="155">
        <v>95878</v>
      </c>
      <c r="S244" s="155">
        <v>0</v>
      </c>
      <c r="T244" s="155">
        <v>0</v>
      </c>
      <c r="U244" s="155">
        <v>6838</v>
      </c>
      <c r="V244" s="112">
        <v>102716</v>
      </c>
      <c r="W244" s="156"/>
      <c r="X244" s="157">
        <v>0</v>
      </c>
      <c r="Y244" s="178">
        <v>0.09</v>
      </c>
      <c r="Z244" s="178">
        <v>2.6965094419255358E-3</v>
      </c>
      <c r="AA244" s="155">
        <v>0</v>
      </c>
      <c r="AB244" s="158"/>
      <c r="AC244" s="157">
        <v>0</v>
      </c>
      <c r="AD244" s="157">
        <v>0</v>
      </c>
      <c r="AE244" s="155">
        <v>0</v>
      </c>
      <c r="AF244" s="157">
        <v>0</v>
      </c>
      <c r="AG244" s="155">
        <v>0</v>
      </c>
      <c r="AH244" s="159"/>
    </row>
    <row r="245" spans="1:34" ht="15" x14ac:dyDescent="0.25">
      <c r="A245" s="104">
        <v>435</v>
      </c>
      <c r="B245" s="102">
        <v>435301673</v>
      </c>
      <c r="C245" s="103" t="s">
        <v>504</v>
      </c>
      <c r="D245" s="104">
        <v>301</v>
      </c>
      <c r="E245" s="103" t="s">
        <v>333</v>
      </c>
      <c r="F245" s="104">
        <v>673</v>
      </c>
      <c r="G245" s="103" t="s">
        <v>408</v>
      </c>
      <c r="H245" s="179">
        <v>16.68</v>
      </c>
      <c r="I245" s="152"/>
      <c r="J245" s="153">
        <v>9992</v>
      </c>
      <c r="K245" s="153">
        <v>5280</v>
      </c>
      <c r="L245" s="153">
        <v>0</v>
      </c>
      <c r="M245" s="153">
        <v>937.65</v>
      </c>
      <c r="N245" s="153">
        <v>16209.65</v>
      </c>
      <c r="O245" s="152"/>
      <c r="P245" s="157">
        <v>16.68</v>
      </c>
      <c r="Q245" s="157">
        <v>0</v>
      </c>
      <c r="R245" s="155">
        <v>254736</v>
      </c>
      <c r="S245" s="155">
        <v>0</v>
      </c>
      <c r="T245" s="155">
        <v>0</v>
      </c>
      <c r="U245" s="155">
        <v>15644</v>
      </c>
      <c r="V245" s="112">
        <v>270380</v>
      </c>
      <c r="W245" s="156"/>
      <c r="X245" s="157">
        <v>0</v>
      </c>
      <c r="Y245" s="178">
        <v>0.09</v>
      </c>
      <c r="Z245" s="178">
        <v>1.7714960398958771E-2</v>
      </c>
      <c r="AA245" s="155">
        <v>0</v>
      </c>
      <c r="AB245" s="158"/>
      <c r="AC245" s="157">
        <v>0</v>
      </c>
      <c r="AD245" s="157">
        <v>0</v>
      </c>
      <c r="AE245" s="155">
        <v>0</v>
      </c>
      <c r="AF245" s="157">
        <v>0</v>
      </c>
      <c r="AG245" s="155">
        <v>0</v>
      </c>
      <c r="AH245" s="159"/>
    </row>
    <row r="246" spans="1:34" ht="15" x14ac:dyDescent="0.25">
      <c r="A246" s="104">
        <v>435</v>
      </c>
      <c r="B246" s="102">
        <v>435301725</v>
      </c>
      <c r="C246" s="103" t="s">
        <v>504</v>
      </c>
      <c r="D246" s="104">
        <v>301</v>
      </c>
      <c r="E246" s="103" t="s">
        <v>333</v>
      </c>
      <c r="F246" s="104">
        <v>725</v>
      </c>
      <c r="G246" s="103" t="s">
        <v>424</v>
      </c>
      <c r="H246" s="179">
        <v>1</v>
      </c>
      <c r="I246" s="152"/>
      <c r="J246" s="153">
        <v>8785</v>
      </c>
      <c r="K246" s="153">
        <v>2811</v>
      </c>
      <c r="L246" s="153">
        <v>0</v>
      </c>
      <c r="M246" s="153">
        <v>937.65</v>
      </c>
      <c r="N246" s="153">
        <v>12533.65</v>
      </c>
      <c r="O246" s="152"/>
      <c r="P246" s="157">
        <v>1</v>
      </c>
      <c r="Q246" s="157">
        <v>0</v>
      </c>
      <c r="R246" s="155">
        <v>11596</v>
      </c>
      <c r="S246" s="155">
        <v>0</v>
      </c>
      <c r="T246" s="155">
        <v>0</v>
      </c>
      <c r="U246" s="155">
        <v>938</v>
      </c>
      <c r="V246" s="112">
        <v>12534</v>
      </c>
      <c r="W246" s="156"/>
      <c r="X246" s="157">
        <v>0</v>
      </c>
      <c r="Y246" s="178">
        <v>0.09</v>
      </c>
      <c r="Z246" s="178">
        <v>1.0660418112388728E-2</v>
      </c>
      <c r="AA246" s="155">
        <v>0</v>
      </c>
      <c r="AB246" s="158"/>
      <c r="AC246" s="157">
        <v>0</v>
      </c>
      <c r="AD246" s="157">
        <v>0</v>
      </c>
      <c r="AE246" s="155">
        <v>0</v>
      </c>
      <c r="AF246" s="157">
        <v>0</v>
      </c>
      <c r="AG246" s="155">
        <v>0</v>
      </c>
      <c r="AH246" s="159"/>
    </row>
    <row r="247" spans="1:34" ht="15" x14ac:dyDescent="0.25">
      <c r="A247" s="104">
        <v>435</v>
      </c>
      <c r="B247" s="102">
        <v>435301735</v>
      </c>
      <c r="C247" s="103" t="s">
        <v>504</v>
      </c>
      <c r="D247" s="104">
        <v>301</v>
      </c>
      <c r="E247" s="103" t="s">
        <v>333</v>
      </c>
      <c r="F247" s="104">
        <v>735</v>
      </c>
      <c r="G247" s="103" t="s">
        <v>427</v>
      </c>
      <c r="H247" s="179">
        <v>4</v>
      </c>
      <c r="I247" s="152"/>
      <c r="J247" s="153">
        <v>10556</v>
      </c>
      <c r="K247" s="153">
        <v>4120</v>
      </c>
      <c r="L247" s="153">
        <v>0</v>
      </c>
      <c r="M247" s="153">
        <v>937.65</v>
      </c>
      <c r="N247" s="153">
        <v>15613.65</v>
      </c>
      <c r="O247" s="152"/>
      <c r="P247" s="157">
        <v>4</v>
      </c>
      <c r="Q247" s="157">
        <v>0</v>
      </c>
      <c r="R247" s="155">
        <v>58704</v>
      </c>
      <c r="S247" s="155">
        <v>0</v>
      </c>
      <c r="T247" s="155">
        <v>0</v>
      </c>
      <c r="U247" s="155">
        <v>3752</v>
      </c>
      <c r="V247" s="112">
        <v>62456</v>
      </c>
      <c r="W247" s="156"/>
      <c r="X247" s="157">
        <v>0</v>
      </c>
      <c r="Y247" s="178">
        <v>0.09</v>
      </c>
      <c r="Z247" s="178">
        <v>1.6672205894791514E-2</v>
      </c>
      <c r="AA247" s="155">
        <v>0</v>
      </c>
      <c r="AB247" s="158"/>
      <c r="AC247" s="157">
        <v>0</v>
      </c>
      <c r="AD247" s="157">
        <v>0</v>
      </c>
      <c r="AE247" s="155">
        <v>0</v>
      </c>
      <c r="AF247" s="157">
        <v>0</v>
      </c>
      <c r="AG247" s="155">
        <v>0</v>
      </c>
      <c r="AH247" s="159"/>
    </row>
    <row r="248" spans="1:34" ht="15" x14ac:dyDescent="0.25">
      <c r="A248" s="104">
        <v>436</v>
      </c>
      <c r="B248" s="102">
        <v>436049001</v>
      </c>
      <c r="C248" s="103" t="s">
        <v>505</v>
      </c>
      <c r="D248" s="104">
        <v>49</v>
      </c>
      <c r="E248" s="103" t="s">
        <v>81</v>
      </c>
      <c r="F248" s="104">
        <v>1</v>
      </c>
      <c r="G248" s="103" t="s">
        <v>33</v>
      </c>
      <c r="H248" s="179">
        <v>1</v>
      </c>
      <c r="I248" s="152"/>
      <c r="J248" s="153">
        <v>11425</v>
      </c>
      <c r="K248" s="153">
        <v>2045</v>
      </c>
      <c r="L248" s="153">
        <v>0</v>
      </c>
      <c r="M248" s="153">
        <v>937.65</v>
      </c>
      <c r="N248" s="153">
        <v>14407.65</v>
      </c>
      <c r="O248" s="152"/>
      <c r="P248" s="157">
        <v>1</v>
      </c>
      <c r="Q248" s="157">
        <v>0</v>
      </c>
      <c r="R248" s="155">
        <v>13470</v>
      </c>
      <c r="S248" s="155">
        <v>0</v>
      </c>
      <c r="T248" s="155">
        <v>0</v>
      </c>
      <c r="U248" s="155">
        <v>938</v>
      </c>
      <c r="V248" s="112">
        <v>14408</v>
      </c>
      <c r="W248" s="156"/>
      <c r="X248" s="157">
        <v>0</v>
      </c>
      <c r="Y248" s="178">
        <v>0.09</v>
      </c>
      <c r="Z248" s="178">
        <v>1.2620498997079834E-2</v>
      </c>
      <c r="AA248" s="155">
        <v>0</v>
      </c>
      <c r="AB248" s="158"/>
      <c r="AC248" s="157">
        <v>1</v>
      </c>
      <c r="AD248" s="157">
        <v>0</v>
      </c>
      <c r="AE248" s="155">
        <v>0</v>
      </c>
      <c r="AF248" s="157">
        <v>0</v>
      </c>
      <c r="AG248" s="155">
        <v>0</v>
      </c>
      <c r="AH248" s="159"/>
    </row>
    <row r="249" spans="1:34" ht="15" x14ac:dyDescent="0.25">
      <c r="A249" s="104">
        <v>436</v>
      </c>
      <c r="B249" s="102">
        <v>436049035</v>
      </c>
      <c r="C249" s="103" t="s">
        <v>505</v>
      </c>
      <c r="D249" s="104">
        <v>49</v>
      </c>
      <c r="E249" s="103" t="s">
        <v>81</v>
      </c>
      <c r="F249" s="104">
        <v>35</v>
      </c>
      <c r="G249" s="103" t="s">
        <v>67</v>
      </c>
      <c r="H249" s="179">
        <v>33</v>
      </c>
      <c r="I249" s="152"/>
      <c r="J249" s="153">
        <v>12722</v>
      </c>
      <c r="K249" s="153">
        <v>4338</v>
      </c>
      <c r="L249" s="153">
        <v>0</v>
      </c>
      <c r="M249" s="153">
        <v>937.65</v>
      </c>
      <c r="N249" s="153">
        <v>17997.650000000001</v>
      </c>
      <c r="O249" s="152"/>
      <c r="P249" s="157">
        <v>33</v>
      </c>
      <c r="Q249" s="157">
        <v>0</v>
      </c>
      <c r="R249" s="155">
        <v>562980</v>
      </c>
      <c r="S249" s="155">
        <v>0</v>
      </c>
      <c r="T249" s="155">
        <v>0</v>
      </c>
      <c r="U249" s="155">
        <v>30954</v>
      </c>
      <c r="V249" s="112">
        <v>593934</v>
      </c>
      <c r="W249" s="156"/>
      <c r="X249" s="157">
        <v>0</v>
      </c>
      <c r="Y249" s="178">
        <v>0.09</v>
      </c>
      <c r="Z249" s="178">
        <v>0.15535199624359353</v>
      </c>
      <c r="AA249" s="155">
        <v>0</v>
      </c>
      <c r="AB249" s="158"/>
      <c r="AC249" s="157">
        <v>16</v>
      </c>
      <c r="AD249" s="157">
        <v>0</v>
      </c>
      <c r="AE249" s="155">
        <v>0</v>
      </c>
      <c r="AF249" s="157">
        <v>0</v>
      </c>
      <c r="AG249" s="155">
        <v>0</v>
      </c>
      <c r="AH249" s="159"/>
    </row>
    <row r="250" spans="1:34" ht="15" x14ac:dyDescent="0.25">
      <c r="A250" s="104">
        <v>436</v>
      </c>
      <c r="B250" s="102">
        <v>436049044</v>
      </c>
      <c r="C250" s="103" t="s">
        <v>505</v>
      </c>
      <c r="D250" s="104">
        <v>49</v>
      </c>
      <c r="E250" s="103" t="s">
        <v>81</v>
      </c>
      <c r="F250" s="104">
        <v>44</v>
      </c>
      <c r="G250" s="103" t="s">
        <v>76</v>
      </c>
      <c r="H250" s="179">
        <v>2</v>
      </c>
      <c r="I250" s="152"/>
      <c r="J250" s="153">
        <v>14115</v>
      </c>
      <c r="K250" s="153">
        <v>0</v>
      </c>
      <c r="L250" s="153">
        <v>0</v>
      </c>
      <c r="M250" s="153">
        <v>937.65</v>
      </c>
      <c r="N250" s="153">
        <v>15052.65</v>
      </c>
      <c r="O250" s="152"/>
      <c r="P250" s="157">
        <v>2</v>
      </c>
      <c r="Q250" s="157">
        <v>0</v>
      </c>
      <c r="R250" s="155">
        <v>28230</v>
      </c>
      <c r="S250" s="155">
        <v>0</v>
      </c>
      <c r="T250" s="155">
        <v>0</v>
      </c>
      <c r="U250" s="155">
        <v>1876</v>
      </c>
      <c r="V250" s="112">
        <v>30106</v>
      </c>
      <c r="W250" s="156"/>
      <c r="X250" s="157">
        <v>0</v>
      </c>
      <c r="Y250" s="178">
        <v>0.09</v>
      </c>
      <c r="Z250" s="178">
        <v>6.5788845188208198E-2</v>
      </c>
      <c r="AA250" s="155">
        <v>0</v>
      </c>
      <c r="AB250" s="158"/>
      <c r="AC250" s="157">
        <v>2</v>
      </c>
      <c r="AD250" s="157">
        <v>0</v>
      </c>
      <c r="AE250" s="155">
        <v>0</v>
      </c>
      <c r="AF250" s="157">
        <v>0</v>
      </c>
      <c r="AG250" s="155">
        <v>0</v>
      </c>
      <c r="AH250" s="159"/>
    </row>
    <row r="251" spans="1:34" ht="15" x14ac:dyDescent="0.25">
      <c r="A251" s="104">
        <v>436</v>
      </c>
      <c r="B251" s="102">
        <v>436049049</v>
      </c>
      <c r="C251" s="103" t="s">
        <v>505</v>
      </c>
      <c r="D251" s="104">
        <v>49</v>
      </c>
      <c r="E251" s="103" t="s">
        <v>81</v>
      </c>
      <c r="F251" s="104">
        <v>49</v>
      </c>
      <c r="G251" s="103" t="s">
        <v>81</v>
      </c>
      <c r="H251" s="179">
        <v>209.94</v>
      </c>
      <c r="I251" s="152"/>
      <c r="J251" s="153">
        <v>13064</v>
      </c>
      <c r="K251" s="153">
        <v>15550</v>
      </c>
      <c r="L251" s="153">
        <v>0</v>
      </c>
      <c r="M251" s="153">
        <v>937.65</v>
      </c>
      <c r="N251" s="153">
        <v>29551.65</v>
      </c>
      <c r="O251" s="152"/>
      <c r="P251" s="157">
        <v>209.94</v>
      </c>
      <c r="Q251" s="157">
        <v>0</v>
      </c>
      <c r="R251" s="155">
        <v>6007224</v>
      </c>
      <c r="S251" s="155">
        <v>0</v>
      </c>
      <c r="T251" s="155">
        <v>0</v>
      </c>
      <c r="U251" s="155">
        <v>196924</v>
      </c>
      <c r="V251" s="112">
        <v>6204148</v>
      </c>
      <c r="W251" s="156"/>
      <c r="X251" s="157">
        <v>0</v>
      </c>
      <c r="Y251" s="178">
        <v>0.09</v>
      </c>
      <c r="Z251" s="178">
        <v>7.1351009916066549E-2</v>
      </c>
      <c r="AA251" s="155">
        <v>0</v>
      </c>
      <c r="AB251" s="158"/>
      <c r="AC251" s="157">
        <v>19</v>
      </c>
      <c r="AD251" s="157">
        <v>0</v>
      </c>
      <c r="AE251" s="155">
        <v>0</v>
      </c>
      <c r="AF251" s="157">
        <v>4</v>
      </c>
      <c r="AG251" s="155">
        <v>118208</v>
      </c>
      <c r="AH251" s="159"/>
    </row>
    <row r="252" spans="1:34" ht="15" x14ac:dyDescent="0.25">
      <c r="A252" s="104">
        <v>436</v>
      </c>
      <c r="B252" s="102">
        <v>436049057</v>
      </c>
      <c r="C252" s="103" t="s">
        <v>505</v>
      </c>
      <c r="D252" s="104">
        <v>49</v>
      </c>
      <c r="E252" s="103" t="s">
        <v>81</v>
      </c>
      <c r="F252" s="104">
        <v>57</v>
      </c>
      <c r="G252" s="103" t="s">
        <v>89</v>
      </c>
      <c r="H252" s="179">
        <v>5</v>
      </c>
      <c r="I252" s="152"/>
      <c r="J252" s="153">
        <v>10943</v>
      </c>
      <c r="K252" s="153">
        <v>293</v>
      </c>
      <c r="L252" s="153">
        <v>0</v>
      </c>
      <c r="M252" s="153">
        <v>937.65</v>
      </c>
      <c r="N252" s="153">
        <v>12173.65</v>
      </c>
      <c r="O252" s="152"/>
      <c r="P252" s="157">
        <v>5</v>
      </c>
      <c r="Q252" s="157">
        <v>0</v>
      </c>
      <c r="R252" s="155">
        <v>56180</v>
      </c>
      <c r="S252" s="155">
        <v>0</v>
      </c>
      <c r="T252" s="155">
        <v>0</v>
      </c>
      <c r="U252" s="155">
        <v>4690</v>
      </c>
      <c r="V252" s="112">
        <v>60870</v>
      </c>
      <c r="W252" s="156"/>
      <c r="X252" s="157">
        <v>0</v>
      </c>
      <c r="Y252" s="178">
        <v>0.09</v>
      </c>
      <c r="Z252" s="178">
        <v>0.13358419508453406</v>
      </c>
      <c r="AA252" s="155">
        <v>0</v>
      </c>
      <c r="AB252" s="158"/>
      <c r="AC252" s="157">
        <v>1</v>
      </c>
      <c r="AD252" s="157">
        <v>0</v>
      </c>
      <c r="AE252" s="155">
        <v>0</v>
      </c>
      <c r="AF252" s="157">
        <v>0</v>
      </c>
      <c r="AG252" s="155">
        <v>0</v>
      </c>
      <c r="AH252" s="159"/>
    </row>
    <row r="253" spans="1:34" ht="15" x14ac:dyDescent="0.25">
      <c r="A253" s="104">
        <v>436</v>
      </c>
      <c r="B253" s="102">
        <v>436049093</v>
      </c>
      <c r="C253" s="103" t="s">
        <v>505</v>
      </c>
      <c r="D253" s="104">
        <v>49</v>
      </c>
      <c r="E253" s="103" t="s">
        <v>81</v>
      </c>
      <c r="F253" s="104">
        <v>93</v>
      </c>
      <c r="G253" s="103" t="s">
        <v>125</v>
      </c>
      <c r="H253" s="179">
        <v>9</v>
      </c>
      <c r="I253" s="152"/>
      <c r="J253" s="153">
        <v>13539</v>
      </c>
      <c r="K253" s="153">
        <v>462</v>
      </c>
      <c r="L253" s="153">
        <v>0</v>
      </c>
      <c r="M253" s="153">
        <v>937.65</v>
      </c>
      <c r="N253" s="153">
        <v>14938.65</v>
      </c>
      <c r="O253" s="152"/>
      <c r="P253" s="157">
        <v>9</v>
      </c>
      <c r="Q253" s="157">
        <v>0</v>
      </c>
      <c r="R253" s="155">
        <v>126009</v>
      </c>
      <c r="S253" s="155">
        <v>0</v>
      </c>
      <c r="T253" s="155">
        <v>0</v>
      </c>
      <c r="U253" s="155">
        <v>8442</v>
      </c>
      <c r="V253" s="112">
        <v>134451</v>
      </c>
      <c r="W253" s="156"/>
      <c r="X253" s="157">
        <v>0</v>
      </c>
      <c r="Y253" s="178">
        <v>0.09</v>
      </c>
      <c r="Z253" s="178">
        <v>7.5403840807501968E-2</v>
      </c>
      <c r="AA253" s="155">
        <v>0</v>
      </c>
      <c r="AB253" s="158"/>
      <c r="AC253" s="157">
        <v>2</v>
      </c>
      <c r="AD253" s="157">
        <v>0</v>
      </c>
      <c r="AE253" s="155">
        <v>0</v>
      </c>
      <c r="AF253" s="157">
        <v>0</v>
      </c>
      <c r="AG253" s="155">
        <v>0</v>
      </c>
      <c r="AH253" s="159"/>
    </row>
    <row r="254" spans="1:34" ht="15" x14ac:dyDescent="0.25">
      <c r="A254" s="104">
        <v>436</v>
      </c>
      <c r="B254" s="102">
        <v>436049133</v>
      </c>
      <c r="C254" s="103" t="s">
        <v>505</v>
      </c>
      <c r="D254" s="104">
        <v>49</v>
      </c>
      <c r="E254" s="103" t="s">
        <v>81</v>
      </c>
      <c r="F254" s="104">
        <v>133</v>
      </c>
      <c r="G254" s="103" t="s">
        <v>165</v>
      </c>
      <c r="H254" s="179">
        <v>2</v>
      </c>
      <c r="I254" s="152"/>
      <c r="J254" s="153">
        <v>11425</v>
      </c>
      <c r="K254" s="153">
        <v>2259</v>
      </c>
      <c r="L254" s="153">
        <v>0</v>
      </c>
      <c r="M254" s="153">
        <v>937.65</v>
      </c>
      <c r="N254" s="153">
        <v>14621.65</v>
      </c>
      <c r="O254" s="152"/>
      <c r="P254" s="157">
        <v>2</v>
      </c>
      <c r="Q254" s="157">
        <v>0</v>
      </c>
      <c r="R254" s="155">
        <v>27368</v>
      </c>
      <c r="S254" s="155">
        <v>0</v>
      </c>
      <c r="T254" s="155">
        <v>0</v>
      </c>
      <c r="U254" s="155">
        <v>1876</v>
      </c>
      <c r="V254" s="112">
        <v>29244</v>
      </c>
      <c r="W254" s="156"/>
      <c r="X254" s="157">
        <v>0</v>
      </c>
      <c r="Y254" s="178">
        <v>0.09</v>
      </c>
      <c r="Z254" s="178">
        <v>3.1594626033757463E-2</v>
      </c>
      <c r="AA254" s="155">
        <v>0</v>
      </c>
      <c r="AB254" s="158"/>
      <c r="AC254" s="157">
        <v>0</v>
      </c>
      <c r="AD254" s="157">
        <v>0</v>
      </c>
      <c r="AE254" s="155">
        <v>0</v>
      </c>
      <c r="AF254" s="157">
        <v>0</v>
      </c>
      <c r="AG254" s="155">
        <v>0</v>
      </c>
      <c r="AH254" s="159"/>
    </row>
    <row r="255" spans="1:34" ht="15" x14ac:dyDescent="0.25">
      <c r="A255" s="104">
        <v>436</v>
      </c>
      <c r="B255" s="102">
        <v>436049149</v>
      </c>
      <c r="C255" s="103" t="s">
        <v>505</v>
      </c>
      <c r="D255" s="104">
        <v>49</v>
      </c>
      <c r="E255" s="103" t="s">
        <v>81</v>
      </c>
      <c r="F255" s="104">
        <v>149</v>
      </c>
      <c r="G255" s="103" t="s">
        <v>181</v>
      </c>
      <c r="H255" s="179">
        <v>1</v>
      </c>
      <c r="I255" s="152"/>
      <c r="J255" s="153">
        <v>10460</v>
      </c>
      <c r="K255" s="153">
        <v>0</v>
      </c>
      <c r="L255" s="153">
        <v>0</v>
      </c>
      <c r="M255" s="153">
        <v>937.65</v>
      </c>
      <c r="N255" s="153">
        <v>11397.65</v>
      </c>
      <c r="O255" s="152"/>
      <c r="P255" s="157">
        <v>1</v>
      </c>
      <c r="Q255" s="157">
        <v>0</v>
      </c>
      <c r="R255" s="155">
        <v>10460</v>
      </c>
      <c r="S255" s="155">
        <v>0</v>
      </c>
      <c r="T255" s="155">
        <v>0</v>
      </c>
      <c r="U255" s="155">
        <v>938</v>
      </c>
      <c r="V255" s="112">
        <v>11398</v>
      </c>
      <c r="W255" s="156"/>
      <c r="X255" s="157">
        <v>0</v>
      </c>
      <c r="Y255" s="178">
        <v>0.09</v>
      </c>
      <c r="Z255" s="178">
        <v>0.11713940008623763</v>
      </c>
      <c r="AA255" s="155">
        <v>0</v>
      </c>
      <c r="AB255" s="158"/>
      <c r="AC255" s="157">
        <v>1</v>
      </c>
      <c r="AD255" s="157">
        <v>0</v>
      </c>
      <c r="AE255" s="155">
        <v>0</v>
      </c>
      <c r="AF255" s="157">
        <v>0</v>
      </c>
      <c r="AG255" s="155">
        <v>0</v>
      </c>
      <c r="AH255" s="159"/>
    </row>
    <row r="256" spans="1:34" ht="15" x14ac:dyDescent="0.25">
      <c r="A256" s="104">
        <v>436</v>
      </c>
      <c r="B256" s="102">
        <v>436049155</v>
      </c>
      <c r="C256" s="103" t="s">
        <v>505</v>
      </c>
      <c r="D256" s="104">
        <v>49</v>
      </c>
      <c r="E256" s="103" t="s">
        <v>81</v>
      </c>
      <c r="F256" s="104">
        <v>155</v>
      </c>
      <c r="G256" s="103" t="s">
        <v>187</v>
      </c>
      <c r="H256" s="179">
        <v>1</v>
      </c>
      <c r="I256" s="152"/>
      <c r="J256" s="153">
        <v>9496</v>
      </c>
      <c r="K256" s="153">
        <v>6326</v>
      </c>
      <c r="L256" s="153">
        <v>0</v>
      </c>
      <c r="M256" s="153">
        <v>937.65</v>
      </c>
      <c r="N256" s="153">
        <v>16759.650000000001</v>
      </c>
      <c r="O256" s="152"/>
      <c r="P256" s="157">
        <v>1</v>
      </c>
      <c r="Q256" s="157">
        <v>0</v>
      </c>
      <c r="R256" s="155">
        <v>15822</v>
      </c>
      <c r="S256" s="155">
        <v>0</v>
      </c>
      <c r="T256" s="155">
        <v>0</v>
      </c>
      <c r="U256" s="155">
        <v>938</v>
      </c>
      <c r="V256" s="112">
        <v>16760</v>
      </c>
      <c r="W256" s="156"/>
      <c r="X256" s="157">
        <v>0</v>
      </c>
      <c r="Y256" s="178">
        <v>0.09</v>
      </c>
      <c r="Z256" s="178">
        <v>2.4588714164484426E-4</v>
      </c>
      <c r="AA256" s="155">
        <v>0</v>
      </c>
      <c r="AB256" s="158"/>
      <c r="AC256" s="157">
        <v>0</v>
      </c>
      <c r="AD256" s="157">
        <v>0</v>
      </c>
      <c r="AE256" s="155">
        <v>0</v>
      </c>
      <c r="AF256" s="157">
        <v>0</v>
      </c>
      <c r="AG256" s="155">
        <v>0</v>
      </c>
      <c r="AH256" s="159"/>
    </row>
    <row r="257" spans="1:34" ht="15" x14ac:dyDescent="0.25">
      <c r="A257" s="104">
        <v>436</v>
      </c>
      <c r="B257" s="102">
        <v>436049163</v>
      </c>
      <c r="C257" s="103" t="s">
        <v>505</v>
      </c>
      <c r="D257" s="104">
        <v>49</v>
      </c>
      <c r="E257" s="103" t="s">
        <v>81</v>
      </c>
      <c r="F257" s="104">
        <v>163</v>
      </c>
      <c r="G257" s="103" t="s">
        <v>195</v>
      </c>
      <c r="H257" s="179">
        <v>1</v>
      </c>
      <c r="I257" s="152"/>
      <c r="J257" s="153">
        <v>10460</v>
      </c>
      <c r="K257" s="153">
        <v>0</v>
      </c>
      <c r="L257" s="153">
        <v>0</v>
      </c>
      <c r="M257" s="153">
        <v>937.65</v>
      </c>
      <c r="N257" s="153">
        <v>11397.65</v>
      </c>
      <c r="O257" s="152"/>
      <c r="P257" s="157">
        <v>1</v>
      </c>
      <c r="Q257" s="157">
        <v>0</v>
      </c>
      <c r="R257" s="155">
        <v>10460</v>
      </c>
      <c r="S257" s="155">
        <v>0</v>
      </c>
      <c r="T257" s="155">
        <v>0</v>
      </c>
      <c r="U257" s="155">
        <v>938</v>
      </c>
      <c r="V257" s="112">
        <v>11398</v>
      </c>
      <c r="W257" s="156"/>
      <c r="X257" s="157">
        <v>0</v>
      </c>
      <c r="Y257" s="178">
        <v>0.09</v>
      </c>
      <c r="Z257" s="178">
        <v>9.7279927468082797E-2</v>
      </c>
      <c r="AA257" s="155">
        <v>0</v>
      </c>
      <c r="AB257" s="158"/>
      <c r="AC257" s="157">
        <v>0</v>
      </c>
      <c r="AD257" s="157">
        <v>0</v>
      </c>
      <c r="AE257" s="155">
        <v>0</v>
      </c>
      <c r="AF257" s="157">
        <v>0</v>
      </c>
      <c r="AG257" s="155">
        <v>0</v>
      </c>
      <c r="AH257" s="159"/>
    </row>
    <row r="258" spans="1:34" ht="15" x14ac:dyDescent="0.25">
      <c r="A258" s="104">
        <v>436</v>
      </c>
      <c r="B258" s="102">
        <v>436049165</v>
      </c>
      <c r="C258" s="103" t="s">
        <v>505</v>
      </c>
      <c r="D258" s="104">
        <v>49</v>
      </c>
      <c r="E258" s="103" t="s">
        <v>81</v>
      </c>
      <c r="F258" s="104">
        <v>165</v>
      </c>
      <c r="G258" s="103" t="s">
        <v>197</v>
      </c>
      <c r="H258" s="179">
        <v>21</v>
      </c>
      <c r="I258" s="152"/>
      <c r="J258" s="153">
        <v>12468</v>
      </c>
      <c r="K258" s="153">
        <v>226</v>
      </c>
      <c r="L258" s="153">
        <v>0</v>
      </c>
      <c r="M258" s="153">
        <v>937.65</v>
      </c>
      <c r="N258" s="153">
        <v>13631.65</v>
      </c>
      <c r="O258" s="152"/>
      <c r="P258" s="157">
        <v>21</v>
      </c>
      <c r="Q258" s="157">
        <v>0</v>
      </c>
      <c r="R258" s="155">
        <v>266574</v>
      </c>
      <c r="S258" s="155">
        <v>0</v>
      </c>
      <c r="T258" s="155">
        <v>0</v>
      </c>
      <c r="U258" s="155">
        <v>19698</v>
      </c>
      <c r="V258" s="112">
        <v>286272</v>
      </c>
      <c r="W258" s="156"/>
      <c r="X258" s="157">
        <v>0</v>
      </c>
      <c r="Y258" s="178">
        <v>0.09</v>
      </c>
      <c r="Z258" s="178">
        <v>0.10085794544540803</v>
      </c>
      <c r="AA258" s="155">
        <v>0</v>
      </c>
      <c r="AB258" s="158"/>
      <c r="AC258" s="157">
        <v>9</v>
      </c>
      <c r="AD258" s="157">
        <v>0.47859592369735449</v>
      </c>
      <c r="AE258" s="155">
        <v>6525</v>
      </c>
      <c r="AF258" s="157">
        <v>0</v>
      </c>
      <c r="AG258" s="155">
        <v>0</v>
      </c>
      <c r="AH258" s="159"/>
    </row>
    <row r="259" spans="1:34" ht="15" x14ac:dyDescent="0.25">
      <c r="A259" s="104">
        <v>436</v>
      </c>
      <c r="B259" s="102">
        <v>436049176</v>
      </c>
      <c r="C259" s="103" t="s">
        <v>505</v>
      </c>
      <c r="D259" s="104">
        <v>49</v>
      </c>
      <c r="E259" s="103" t="s">
        <v>81</v>
      </c>
      <c r="F259" s="104">
        <v>176</v>
      </c>
      <c r="G259" s="103" t="s">
        <v>208</v>
      </c>
      <c r="H259" s="179">
        <v>11</v>
      </c>
      <c r="I259" s="152"/>
      <c r="J259" s="153">
        <v>13808</v>
      </c>
      <c r="K259" s="153">
        <v>4756</v>
      </c>
      <c r="L259" s="153">
        <v>0</v>
      </c>
      <c r="M259" s="153">
        <v>937.65</v>
      </c>
      <c r="N259" s="153">
        <v>19501.650000000001</v>
      </c>
      <c r="O259" s="152"/>
      <c r="P259" s="157">
        <v>11</v>
      </c>
      <c r="Q259" s="157">
        <v>0</v>
      </c>
      <c r="R259" s="155">
        <v>204204</v>
      </c>
      <c r="S259" s="155">
        <v>0</v>
      </c>
      <c r="T259" s="155">
        <v>0</v>
      </c>
      <c r="U259" s="155">
        <v>10318</v>
      </c>
      <c r="V259" s="112">
        <v>214522</v>
      </c>
      <c r="W259" s="156"/>
      <c r="X259" s="157">
        <v>0</v>
      </c>
      <c r="Y259" s="178">
        <v>0.09</v>
      </c>
      <c r="Z259" s="178">
        <v>8.794296909091473E-2</v>
      </c>
      <c r="AA259" s="155">
        <v>0</v>
      </c>
      <c r="AB259" s="158"/>
      <c r="AC259" s="157">
        <v>4</v>
      </c>
      <c r="AD259" s="157">
        <v>0</v>
      </c>
      <c r="AE259" s="155">
        <v>0</v>
      </c>
      <c r="AF259" s="157">
        <v>0</v>
      </c>
      <c r="AG259" s="155">
        <v>0</v>
      </c>
      <c r="AH259" s="159"/>
    </row>
    <row r="260" spans="1:34" ht="15" x14ac:dyDescent="0.25">
      <c r="A260" s="104">
        <v>436</v>
      </c>
      <c r="B260" s="102">
        <v>436049199</v>
      </c>
      <c r="C260" s="103" t="s">
        <v>505</v>
      </c>
      <c r="D260" s="104">
        <v>49</v>
      </c>
      <c r="E260" s="103" t="s">
        <v>81</v>
      </c>
      <c r="F260" s="104">
        <v>199</v>
      </c>
      <c r="G260" s="103" t="s">
        <v>231</v>
      </c>
      <c r="H260" s="179">
        <v>1</v>
      </c>
      <c r="I260" s="152"/>
      <c r="J260" s="153">
        <v>16425</v>
      </c>
      <c r="K260" s="153">
        <v>11089</v>
      </c>
      <c r="L260" s="153">
        <v>0</v>
      </c>
      <c r="M260" s="153">
        <v>937.65</v>
      </c>
      <c r="N260" s="153">
        <v>28451.65</v>
      </c>
      <c r="O260" s="152"/>
      <c r="P260" s="157">
        <v>1</v>
      </c>
      <c r="Q260" s="157">
        <v>0</v>
      </c>
      <c r="R260" s="155">
        <v>27514</v>
      </c>
      <c r="S260" s="155">
        <v>0</v>
      </c>
      <c r="T260" s="155">
        <v>0</v>
      </c>
      <c r="U260" s="155">
        <v>938</v>
      </c>
      <c r="V260" s="112">
        <v>28452</v>
      </c>
      <c r="W260" s="156"/>
      <c r="X260" s="157">
        <v>0</v>
      </c>
      <c r="Y260" s="178">
        <v>0.09</v>
      </c>
      <c r="Z260" s="178">
        <v>7.9309837307862388E-4</v>
      </c>
      <c r="AA260" s="155">
        <v>0</v>
      </c>
      <c r="AB260" s="158"/>
      <c r="AC260" s="157">
        <v>0</v>
      </c>
      <c r="AD260" s="157">
        <v>0</v>
      </c>
      <c r="AE260" s="155">
        <v>0</v>
      </c>
      <c r="AF260" s="157">
        <v>0</v>
      </c>
      <c r="AG260" s="155">
        <v>0</v>
      </c>
      <c r="AH260" s="159"/>
    </row>
    <row r="261" spans="1:34" ht="15" x14ac:dyDescent="0.25">
      <c r="A261" s="104">
        <v>436</v>
      </c>
      <c r="B261" s="102">
        <v>436049243</v>
      </c>
      <c r="C261" s="103" t="s">
        <v>505</v>
      </c>
      <c r="D261" s="104">
        <v>49</v>
      </c>
      <c r="E261" s="103" t="s">
        <v>81</v>
      </c>
      <c r="F261" s="104">
        <v>243</v>
      </c>
      <c r="G261" s="103" t="s">
        <v>275</v>
      </c>
      <c r="H261" s="179">
        <v>1</v>
      </c>
      <c r="I261" s="152"/>
      <c r="J261" s="153">
        <v>9496</v>
      </c>
      <c r="K261" s="153">
        <v>1965</v>
      </c>
      <c r="L261" s="153">
        <v>0</v>
      </c>
      <c r="M261" s="153">
        <v>937.65</v>
      </c>
      <c r="N261" s="153">
        <v>12398.65</v>
      </c>
      <c r="O261" s="152"/>
      <c r="P261" s="157">
        <v>1</v>
      </c>
      <c r="Q261" s="157">
        <v>0</v>
      </c>
      <c r="R261" s="155">
        <v>11461</v>
      </c>
      <c r="S261" s="155">
        <v>0</v>
      </c>
      <c r="T261" s="155">
        <v>0</v>
      </c>
      <c r="U261" s="155">
        <v>938</v>
      </c>
      <c r="V261" s="112">
        <v>12399</v>
      </c>
      <c r="W261" s="156"/>
      <c r="X261" s="157">
        <v>0</v>
      </c>
      <c r="Y261" s="178">
        <v>0.09</v>
      </c>
      <c r="Z261" s="178">
        <v>5.107358279857626E-3</v>
      </c>
      <c r="AA261" s="155">
        <v>0</v>
      </c>
      <c r="AB261" s="158"/>
      <c r="AC261" s="157">
        <v>1</v>
      </c>
      <c r="AD261" s="157">
        <v>0</v>
      </c>
      <c r="AE261" s="155">
        <v>0</v>
      </c>
      <c r="AF261" s="157">
        <v>0</v>
      </c>
      <c r="AG261" s="155">
        <v>0</v>
      </c>
      <c r="AH261" s="159"/>
    </row>
    <row r="262" spans="1:34" ht="15" x14ac:dyDescent="0.25">
      <c r="A262" s="104">
        <v>436</v>
      </c>
      <c r="B262" s="102">
        <v>436049244</v>
      </c>
      <c r="C262" s="103" t="s">
        <v>505</v>
      </c>
      <c r="D262" s="104">
        <v>49</v>
      </c>
      <c r="E262" s="103" t="s">
        <v>81</v>
      </c>
      <c r="F262" s="104">
        <v>244</v>
      </c>
      <c r="G262" s="103" t="s">
        <v>276</v>
      </c>
      <c r="H262" s="179">
        <v>6</v>
      </c>
      <c r="I262" s="152"/>
      <c r="J262" s="153">
        <v>10460</v>
      </c>
      <c r="K262" s="153">
        <v>3772</v>
      </c>
      <c r="L262" s="153">
        <v>0</v>
      </c>
      <c r="M262" s="153">
        <v>937.65</v>
      </c>
      <c r="N262" s="153">
        <v>15169.65</v>
      </c>
      <c r="O262" s="152"/>
      <c r="P262" s="157">
        <v>6</v>
      </c>
      <c r="Q262" s="157">
        <v>0</v>
      </c>
      <c r="R262" s="155">
        <v>85392</v>
      </c>
      <c r="S262" s="155">
        <v>0</v>
      </c>
      <c r="T262" s="155">
        <v>0</v>
      </c>
      <c r="U262" s="155">
        <v>5628</v>
      </c>
      <c r="V262" s="112">
        <v>91020</v>
      </c>
      <c r="W262" s="156"/>
      <c r="X262" s="157">
        <v>0</v>
      </c>
      <c r="Y262" s="178">
        <v>0.09</v>
      </c>
      <c r="Z262" s="178">
        <v>0.119598061583465</v>
      </c>
      <c r="AA262" s="155">
        <v>0</v>
      </c>
      <c r="AB262" s="158"/>
      <c r="AC262" s="157">
        <v>1</v>
      </c>
      <c r="AD262" s="157">
        <v>0.64495468344281404</v>
      </c>
      <c r="AE262" s="155">
        <v>9784</v>
      </c>
      <c r="AF262" s="157">
        <v>0</v>
      </c>
      <c r="AG262" s="155">
        <v>0</v>
      </c>
      <c r="AH262" s="159"/>
    </row>
    <row r="263" spans="1:34" ht="15" x14ac:dyDescent="0.25">
      <c r="A263" s="104">
        <v>436</v>
      </c>
      <c r="B263" s="102">
        <v>436049248</v>
      </c>
      <c r="C263" s="103" t="s">
        <v>505</v>
      </c>
      <c r="D263" s="104">
        <v>49</v>
      </c>
      <c r="E263" s="103" t="s">
        <v>81</v>
      </c>
      <c r="F263" s="104">
        <v>248</v>
      </c>
      <c r="G263" s="103" t="s">
        <v>280</v>
      </c>
      <c r="H263" s="179">
        <v>2</v>
      </c>
      <c r="I263" s="152"/>
      <c r="J263" s="153">
        <v>11499</v>
      </c>
      <c r="K263" s="153">
        <v>660</v>
      </c>
      <c r="L263" s="153">
        <v>0</v>
      </c>
      <c r="M263" s="153">
        <v>937.65</v>
      </c>
      <c r="N263" s="153">
        <v>13096.65</v>
      </c>
      <c r="O263" s="152"/>
      <c r="P263" s="157">
        <v>2</v>
      </c>
      <c r="Q263" s="157">
        <v>0</v>
      </c>
      <c r="R263" s="155">
        <v>24318</v>
      </c>
      <c r="S263" s="155">
        <v>0</v>
      </c>
      <c r="T263" s="155">
        <v>0</v>
      </c>
      <c r="U263" s="155">
        <v>1876</v>
      </c>
      <c r="V263" s="112">
        <v>26194</v>
      </c>
      <c r="W263" s="156"/>
      <c r="X263" s="157">
        <v>0</v>
      </c>
      <c r="Y263" s="178">
        <v>0.09</v>
      </c>
      <c r="Z263" s="178">
        <v>5.0565041450819942E-2</v>
      </c>
      <c r="AA263" s="155">
        <v>0</v>
      </c>
      <c r="AB263" s="158"/>
      <c r="AC263" s="157">
        <v>1</v>
      </c>
      <c r="AD263" s="157">
        <v>0</v>
      </c>
      <c r="AE263" s="155">
        <v>0</v>
      </c>
      <c r="AF263" s="157">
        <v>0</v>
      </c>
      <c r="AG263" s="155">
        <v>0</v>
      </c>
      <c r="AH263" s="159"/>
    </row>
    <row r="264" spans="1:34" ht="15" x14ac:dyDescent="0.25">
      <c r="A264" s="104">
        <v>436</v>
      </c>
      <c r="B264" s="102">
        <v>436049262</v>
      </c>
      <c r="C264" s="103" t="s">
        <v>505</v>
      </c>
      <c r="D264" s="104">
        <v>49</v>
      </c>
      <c r="E264" s="103" t="s">
        <v>81</v>
      </c>
      <c r="F264" s="104">
        <v>262</v>
      </c>
      <c r="G264" s="103" t="s">
        <v>294</v>
      </c>
      <c r="H264" s="179">
        <v>2</v>
      </c>
      <c r="I264" s="152"/>
      <c r="J264" s="153">
        <v>15460</v>
      </c>
      <c r="K264" s="153">
        <v>5729</v>
      </c>
      <c r="L264" s="153">
        <v>0</v>
      </c>
      <c r="M264" s="153">
        <v>937.65</v>
      </c>
      <c r="N264" s="153">
        <v>22126.65</v>
      </c>
      <c r="O264" s="152"/>
      <c r="P264" s="157">
        <v>2</v>
      </c>
      <c r="Q264" s="157">
        <v>0</v>
      </c>
      <c r="R264" s="155">
        <v>42378</v>
      </c>
      <c r="S264" s="155">
        <v>0</v>
      </c>
      <c r="T264" s="155">
        <v>0</v>
      </c>
      <c r="U264" s="155">
        <v>1876</v>
      </c>
      <c r="V264" s="112">
        <v>44254</v>
      </c>
      <c r="W264" s="156"/>
      <c r="X264" s="157">
        <v>0</v>
      </c>
      <c r="Y264" s="178">
        <v>0.09</v>
      </c>
      <c r="Z264" s="178">
        <v>7.2023226007255373E-2</v>
      </c>
      <c r="AA264" s="155">
        <v>0</v>
      </c>
      <c r="AB264" s="158"/>
      <c r="AC264" s="157">
        <v>1</v>
      </c>
      <c r="AD264" s="157">
        <v>0</v>
      </c>
      <c r="AE264" s="155">
        <v>0</v>
      </c>
      <c r="AF264" s="157">
        <v>0</v>
      </c>
      <c r="AG264" s="155">
        <v>0</v>
      </c>
      <c r="AH264" s="159"/>
    </row>
    <row r="265" spans="1:34" ht="15" x14ac:dyDescent="0.25">
      <c r="A265" s="104">
        <v>436</v>
      </c>
      <c r="B265" s="102">
        <v>436049274</v>
      </c>
      <c r="C265" s="103" t="s">
        <v>505</v>
      </c>
      <c r="D265" s="104">
        <v>49</v>
      </c>
      <c r="E265" s="103" t="s">
        <v>81</v>
      </c>
      <c r="F265" s="104">
        <v>274</v>
      </c>
      <c r="G265" s="103" t="s">
        <v>306</v>
      </c>
      <c r="H265" s="179">
        <v>5</v>
      </c>
      <c r="I265" s="152"/>
      <c r="J265" s="153">
        <v>13894</v>
      </c>
      <c r="K265" s="153">
        <v>6419</v>
      </c>
      <c r="L265" s="153">
        <v>0</v>
      </c>
      <c r="M265" s="153">
        <v>937.65</v>
      </c>
      <c r="N265" s="153">
        <v>21250.65</v>
      </c>
      <c r="O265" s="152"/>
      <c r="P265" s="157">
        <v>5</v>
      </c>
      <c r="Q265" s="157">
        <v>0</v>
      </c>
      <c r="R265" s="155">
        <v>101565</v>
      </c>
      <c r="S265" s="155">
        <v>0</v>
      </c>
      <c r="T265" s="155">
        <v>0</v>
      </c>
      <c r="U265" s="155">
        <v>4690</v>
      </c>
      <c r="V265" s="112">
        <v>106255</v>
      </c>
      <c r="W265" s="156"/>
      <c r="X265" s="157">
        <v>0</v>
      </c>
      <c r="Y265" s="178">
        <v>0.09</v>
      </c>
      <c r="Z265" s="178">
        <v>7.2067021277626361E-2</v>
      </c>
      <c r="AA265" s="155">
        <v>0</v>
      </c>
      <c r="AB265" s="158"/>
      <c r="AC265" s="157">
        <v>2</v>
      </c>
      <c r="AD265" s="157">
        <v>0</v>
      </c>
      <c r="AE265" s="155">
        <v>0</v>
      </c>
      <c r="AF265" s="157">
        <v>0</v>
      </c>
      <c r="AG265" s="155">
        <v>0</v>
      </c>
      <c r="AH265" s="159"/>
    </row>
    <row r="266" spans="1:34" ht="15" x14ac:dyDescent="0.25">
      <c r="A266" s="104">
        <v>436</v>
      </c>
      <c r="B266" s="102">
        <v>436049308</v>
      </c>
      <c r="C266" s="103" t="s">
        <v>505</v>
      </c>
      <c r="D266" s="104">
        <v>49</v>
      </c>
      <c r="E266" s="103" t="s">
        <v>81</v>
      </c>
      <c r="F266" s="104">
        <v>308</v>
      </c>
      <c r="G266" s="103" t="s">
        <v>340</v>
      </c>
      <c r="H266" s="179">
        <v>3</v>
      </c>
      <c r="I266" s="152"/>
      <c r="J266" s="153">
        <v>13442</v>
      </c>
      <c r="K266" s="153">
        <v>6705</v>
      </c>
      <c r="L266" s="153">
        <v>0</v>
      </c>
      <c r="M266" s="153">
        <v>937.65</v>
      </c>
      <c r="N266" s="153">
        <v>21084.65</v>
      </c>
      <c r="O266" s="152"/>
      <c r="P266" s="157">
        <v>3</v>
      </c>
      <c r="Q266" s="157">
        <v>0</v>
      </c>
      <c r="R266" s="155">
        <v>60441</v>
      </c>
      <c r="S266" s="155">
        <v>0</v>
      </c>
      <c r="T266" s="155">
        <v>0</v>
      </c>
      <c r="U266" s="155">
        <v>2814</v>
      </c>
      <c r="V266" s="112">
        <v>63255</v>
      </c>
      <c r="W266" s="156"/>
      <c r="X266" s="157">
        <v>0</v>
      </c>
      <c r="Y266" s="178">
        <v>0.09</v>
      </c>
      <c r="Z266" s="178">
        <v>2.6285383140546735E-3</v>
      </c>
      <c r="AA266" s="155">
        <v>0</v>
      </c>
      <c r="AB266" s="158"/>
      <c r="AC266" s="157">
        <v>1</v>
      </c>
      <c r="AD266" s="157">
        <v>0</v>
      </c>
      <c r="AE266" s="155">
        <v>0</v>
      </c>
      <c r="AF266" s="157">
        <v>0</v>
      </c>
      <c r="AG266" s="155">
        <v>0</v>
      </c>
      <c r="AH266" s="159"/>
    </row>
    <row r="267" spans="1:34" ht="15" x14ac:dyDescent="0.25">
      <c r="A267" s="104">
        <v>436</v>
      </c>
      <c r="B267" s="102">
        <v>436049336</v>
      </c>
      <c r="C267" s="103" t="s">
        <v>505</v>
      </c>
      <c r="D267" s="104">
        <v>49</v>
      </c>
      <c r="E267" s="103" t="s">
        <v>81</v>
      </c>
      <c r="F267" s="104">
        <v>336</v>
      </c>
      <c r="G267" s="103" t="s">
        <v>368</v>
      </c>
      <c r="H267" s="179">
        <v>2</v>
      </c>
      <c r="I267" s="152"/>
      <c r="J267" s="153">
        <v>10460</v>
      </c>
      <c r="K267" s="153">
        <v>2269</v>
      </c>
      <c r="L267" s="153">
        <v>0</v>
      </c>
      <c r="M267" s="153">
        <v>937.65</v>
      </c>
      <c r="N267" s="153">
        <v>13666.65</v>
      </c>
      <c r="O267" s="152"/>
      <c r="P267" s="157">
        <v>2</v>
      </c>
      <c r="Q267" s="157">
        <v>0</v>
      </c>
      <c r="R267" s="155">
        <v>25458</v>
      </c>
      <c r="S267" s="155">
        <v>0</v>
      </c>
      <c r="T267" s="155">
        <v>0</v>
      </c>
      <c r="U267" s="155">
        <v>1876</v>
      </c>
      <c r="V267" s="112">
        <v>27334</v>
      </c>
      <c r="W267" s="156"/>
      <c r="X267" s="157">
        <v>0</v>
      </c>
      <c r="Y267" s="178">
        <v>0.09</v>
      </c>
      <c r="Z267" s="178">
        <v>4.2556047363643684E-2</v>
      </c>
      <c r="AA267" s="155">
        <v>0</v>
      </c>
      <c r="AB267" s="158"/>
      <c r="AC267" s="157">
        <v>2</v>
      </c>
      <c r="AD267" s="157">
        <v>0</v>
      </c>
      <c r="AE267" s="155">
        <v>0</v>
      </c>
      <c r="AF267" s="157">
        <v>0</v>
      </c>
      <c r="AG267" s="155">
        <v>0</v>
      </c>
      <c r="AH267" s="159"/>
    </row>
    <row r="268" spans="1:34" ht="15" x14ac:dyDescent="0.25">
      <c r="A268" s="104">
        <v>437</v>
      </c>
      <c r="B268" s="102">
        <v>437035035</v>
      </c>
      <c r="C268" s="103" t="s">
        <v>506</v>
      </c>
      <c r="D268" s="104">
        <v>35</v>
      </c>
      <c r="E268" s="103" t="s">
        <v>67</v>
      </c>
      <c r="F268" s="104">
        <v>35</v>
      </c>
      <c r="G268" s="103" t="s">
        <v>67</v>
      </c>
      <c r="H268" s="179">
        <v>215.66999999999996</v>
      </c>
      <c r="I268" s="152"/>
      <c r="J268" s="153">
        <v>14683</v>
      </c>
      <c r="K268" s="153">
        <v>5006</v>
      </c>
      <c r="L268" s="153">
        <v>22.061482820976497</v>
      </c>
      <c r="M268" s="153">
        <v>937.65</v>
      </c>
      <c r="N268" s="153">
        <v>21512.65</v>
      </c>
      <c r="O268" s="152"/>
      <c r="P268" s="157">
        <v>215.66999999999996</v>
      </c>
      <c r="Q268" s="157">
        <v>5.37</v>
      </c>
      <c r="R268" s="155">
        <v>4246322</v>
      </c>
      <c r="S268" s="155">
        <v>0</v>
      </c>
      <c r="T268" s="155">
        <v>4758</v>
      </c>
      <c r="U268" s="155">
        <v>202287</v>
      </c>
      <c r="V268" s="112">
        <v>4453367</v>
      </c>
      <c r="W268" s="156"/>
      <c r="X268" s="157">
        <v>0</v>
      </c>
      <c r="Y268" s="178">
        <v>0.09</v>
      </c>
      <c r="Z268" s="178">
        <v>0.15535199624359353</v>
      </c>
      <c r="AA268" s="155">
        <v>22.061482820976497</v>
      </c>
      <c r="AB268" s="158"/>
      <c r="AC268" s="157">
        <v>6</v>
      </c>
      <c r="AD268" s="157">
        <v>0</v>
      </c>
      <c r="AE268" s="155">
        <v>0</v>
      </c>
      <c r="AF268" s="157">
        <v>7.1</v>
      </c>
      <c r="AG268" s="155">
        <v>146451</v>
      </c>
      <c r="AH268" s="159"/>
    </row>
    <row r="269" spans="1:34" ht="15" x14ac:dyDescent="0.25">
      <c r="A269" s="104">
        <v>437</v>
      </c>
      <c r="B269" s="102">
        <v>437035044</v>
      </c>
      <c r="C269" s="103" t="s">
        <v>506</v>
      </c>
      <c r="D269" s="104">
        <v>35</v>
      </c>
      <c r="E269" s="103" t="s">
        <v>67</v>
      </c>
      <c r="F269" s="104">
        <v>44</v>
      </c>
      <c r="G269" s="103" t="s">
        <v>76</v>
      </c>
      <c r="H269" s="179">
        <v>0.21</v>
      </c>
      <c r="I269" s="152"/>
      <c r="J269" s="153">
        <v>13120.546869664635</v>
      </c>
      <c r="K269" s="153">
        <v>0</v>
      </c>
      <c r="L269" s="153">
        <v>0</v>
      </c>
      <c r="M269" s="153">
        <v>937.65</v>
      </c>
      <c r="N269" s="153">
        <v>14058.196869664635</v>
      </c>
      <c r="O269" s="152"/>
      <c r="P269" s="157">
        <v>0.21</v>
      </c>
      <c r="Q269" s="157">
        <v>0</v>
      </c>
      <c r="R269" s="155">
        <v>2755</v>
      </c>
      <c r="S269" s="155">
        <v>0</v>
      </c>
      <c r="T269" s="155">
        <v>0</v>
      </c>
      <c r="U269" s="155">
        <v>197</v>
      </c>
      <c r="V269" s="112">
        <v>2952</v>
      </c>
      <c r="W269" s="156"/>
      <c r="X269" s="157">
        <v>0</v>
      </c>
      <c r="Y269" s="178">
        <v>0.09</v>
      </c>
      <c r="Z269" s="178">
        <v>6.5788845188208198E-2</v>
      </c>
      <c r="AA269" s="155">
        <v>0</v>
      </c>
      <c r="AB269" s="158"/>
      <c r="AC269" s="157">
        <v>0</v>
      </c>
      <c r="AD269" s="157">
        <v>0</v>
      </c>
      <c r="AE269" s="155">
        <v>0</v>
      </c>
      <c r="AF269" s="157">
        <v>0</v>
      </c>
      <c r="AG269" s="155">
        <v>0</v>
      </c>
      <c r="AH269" s="159"/>
    </row>
    <row r="270" spans="1:34" ht="15" x14ac:dyDescent="0.25">
      <c r="A270" s="104">
        <v>437</v>
      </c>
      <c r="B270" s="102">
        <v>437035285</v>
      </c>
      <c r="C270" s="103" t="s">
        <v>506</v>
      </c>
      <c r="D270" s="104">
        <v>35</v>
      </c>
      <c r="E270" s="103" t="s">
        <v>67</v>
      </c>
      <c r="F270" s="104">
        <v>285</v>
      </c>
      <c r="G270" s="103" t="s">
        <v>317</v>
      </c>
      <c r="H270" s="179">
        <v>0.46</v>
      </c>
      <c r="I270" s="152"/>
      <c r="J270" s="153">
        <v>11688.430466808875</v>
      </c>
      <c r="K270" s="153">
        <v>3312</v>
      </c>
      <c r="L270" s="153">
        <v>0</v>
      </c>
      <c r="M270" s="153">
        <v>937.65</v>
      </c>
      <c r="N270" s="153">
        <v>15938.080466808875</v>
      </c>
      <c r="O270" s="152"/>
      <c r="P270" s="157">
        <v>0.46</v>
      </c>
      <c r="Q270" s="157">
        <v>0</v>
      </c>
      <c r="R270" s="155">
        <v>6900</v>
      </c>
      <c r="S270" s="155">
        <v>0</v>
      </c>
      <c r="T270" s="155">
        <v>0</v>
      </c>
      <c r="U270" s="155">
        <v>431</v>
      </c>
      <c r="V270" s="112">
        <v>7331</v>
      </c>
      <c r="W270" s="156"/>
      <c r="X270" s="157">
        <v>0</v>
      </c>
      <c r="Y270" s="178">
        <v>0.09</v>
      </c>
      <c r="Z270" s="178">
        <v>3.7068416528484464E-2</v>
      </c>
      <c r="AA270" s="155">
        <v>0</v>
      </c>
      <c r="AB270" s="158"/>
      <c r="AC270" s="157">
        <v>0</v>
      </c>
      <c r="AD270" s="157">
        <v>0</v>
      </c>
      <c r="AE270" s="155">
        <v>0</v>
      </c>
      <c r="AF270" s="157">
        <v>0</v>
      </c>
      <c r="AG270" s="155">
        <v>0</v>
      </c>
      <c r="AH270" s="159"/>
    </row>
    <row r="271" spans="1:34" ht="15" x14ac:dyDescent="0.25">
      <c r="A271" s="104">
        <v>438</v>
      </c>
      <c r="B271" s="102">
        <v>438035035</v>
      </c>
      <c r="C271" s="103" t="s">
        <v>507</v>
      </c>
      <c r="D271" s="104">
        <v>35</v>
      </c>
      <c r="E271" s="103" t="s">
        <v>67</v>
      </c>
      <c r="F271" s="104">
        <v>35</v>
      </c>
      <c r="G271" s="103" t="s">
        <v>67</v>
      </c>
      <c r="H271" s="179">
        <v>329.87</v>
      </c>
      <c r="I271" s="152"/>
      <c r="J271" s="153">
        <v>13694</v>
      </c>
      <c r="K271" s="153">
        <v>4669</v>
      </c>
      <c r="L271" s="153">
        <v>10.188862279079638</v>
      </c>
      <c r="M271" s="153">
        <v>937.65</v>
      </c>
      <c r="N271" s="153">
        <v>19610.650000000001</v>
      </c>
      <c r="O271" s="152"/>
      <c r="P271" s="157">
        <v>329.87</v>
      </c>
      <c r="Q271" s="157">
        <v>10.84</v>
      </c>
      <c r="R271" s="155">
        <v>6057406</v>
      </c>
      <c r="S271" s="155">
        <v>0</v>
      </c>
      <c r="T271" s="155">
        <v>3361</v>
      </c>
      <c r="U271" s="155">
        <v>309403</v>
      </c>
      <c r="V271" s="112">
        <v>6370170</v>
      </c>
      <c r="W271" s="156"/>
      <c r="X271" s="157">
        <v>0</v>
      </c>
      <c r="Y271" s="178">
        <v>0.09</v>
      </c>
      <c r="Z271" s="178">
        <v>0.15535199624359353</v>
      </c>
      <c r="AA271" s="155">
        <v>10.188862279079638</v>
      </c>
      <c r="AB271" s="158"/>
      <c r="AC271" s="157">
        <v>1</v>
      </c>
      <c r="AD271" s="157">
        <v>0</v>
      </c>
      <c r="AE271" s="155">
        <v>0</v>
      </c>
      <c r="AF271" s="157">
        <v>1.71</v>
      </c>
      <c r="AG271" s="155">
        <v>33005</v>
      </c>
      <c r="AH271" s="159"/>
    </row>
    <row r="272" spans="1:34" ht="15" x14ac:dyDescent="0.25">
      <c r="A272" s="104">
        <v>438</v>
      </c>
      <c r="B272" s="102">
        <v>438035057</v>
      </c>
      <c r="C272" s="103" t="s">
        <v>507</v>
      </c>
      <c r="D272" s="104">
        <v>35</v>
      </c>
      <c r="E272" s="103" t="s">
        <v>67</v>
      </c>
      <c r="F272" s="104">
        <v>57</v>
      </c>
      <c r="G272" s="103" t="s">
        <v>89</v>
      </c>
      <c r="H272" s="179">
        <v>2</v>
      </c>
      <c r="I272" s="152"/>
      <c r="J272" s="153">
        <v>10494</v>
      </c>
      <c r="K272" s="153">
        <v>281</v>
      </c>
      <c r="L272" s="153">
        <v>0</v>
      </c>
      <c r="M272" s="153">
        <v>937.65</v>
      </c>
      <c r="N272" s="153">
        <v>11712.65</v>
      </c>
      <c r="O272" s="152"/>
      <c r="P272" s="157">
        <v>2</v>
      </c>
      <c r="Q272" s="157">
        <v>0</v>
      </c>
      <c r="R272" s="155">
        <v>21550</v>
      </c>
      <c r="S272" s="155">
        <v>0</v>
      </c>
      <c r="T272" s="155">
        <v>0</v>
      </c>
      <c r="U272" s="155">
        <v>1876</v>
      </c>
      <c r="V272" s="112">
        <v>23426</v>
      </c>
      <c r="W272" s="156"/>
      <c r="X272" s="157">
        <v>0</v>
      </c>
      <c r="Y272" s="178">
        <v>0.09</v>
      </c>
      <c r="Z272" s="178">
        <v>0.13358419508453406</v>
      </c>
      <c r="AA272" s="155">
        <v>0</v>
      </c>
      <c r="AB272" s="158"/>
      <c r="AC272" s="157">
        <v>0</v>
      </c>
      <c r="AD272" s="157">
        <v>0</v>
      </c>
      <c r="AE272" s="155">
        <v>0</v>
      </c>
      <c r="AF272" s="157">
        <v>0</v>
      </c>
      <c r="AG272" s="155">
        <v>0</v>
      </c>
      <c r="AH272" s="159"/>
    </row>
    <row r="273" spans="1:34" ht="15" x14ac:dyDescent="0.25">
      <c r="A273" s="104">
        <v>438</v>
      </c>
      <c r="B273" s="102">
        <v>438035244</v>
      </c>
      <c r="C273" s="103" t="s">
        <v>507</v>
      </c>
      <c r="D273" s="104">
        <v>35</v>
      </c>
      <c r="E273" s="103" t="s">
        <v>67</v>
      </c>
      <c r="F273" s="104">
        <v>244</v>
      </c>
      <c r="G273" s="103" t="s">
        <v>276</v>
      </c>
      <c r="H273" s="179">
        <v>6.04</v>
      </c>
      <c r="I273" s="152"/>
      <c r="J273" s="153">
        <v>11110</v>
      </c>
      <c r="K273" s="153">
        <v>4006</v>
      </c>
      <c r="L273" s="153">
        <v>0</v>
      </c>
      <c r="M273" s="153">
        <v>937.65</v>
      </c>
      <c r="N273" s="153">
        <v>16053.65</v>
      </c>
      <c r="O273" s="152"/>
      <c r="P273" s="157">
        <v>6.04</v>
      </c>
      <c r="Q273" s="157">
        <v>0</v>
      </c>
      <c r="R273" s="155">
        <v>91301</v>
      </c>
      <c r="S273" s="155">
        <v>0</v>
      </c>
      <c r="T273" s="155">
        <v>0</v>
      </c>
      <c r="U273" s="155">
        <v>5666</v>
      </c>
      <c r="V273" s="112">
        <v>96967</v>
      </c>
      <c r="W273" s="156"/>
      <c r="X273" s="157">
        <v>0</v>
      </c>
      <c r="Y273" s="178">
        <v>0.09</v>
      </c>
      <c r="Z273" s="178">
        <v>0.119598061583465</v>
      </c>
      <c r="AA273" s="155">
        <v>0</v>
      </c>
      <c r="AB273" s="158"/>
      <c r="AC273" s="157">
        <v>2</v>
      </c>
      <c r="AD273" s="157">
        <v>1.2899093668856281</v>
      </c>
      <c r="AE273" s="155">
        <v>20708</v>
      </c>
      <c r="AF273" s="157">
        <v>0</v>
      </c>
      <c r="AG273" s="155">
        <v>0</v>
      </c>
      <c r="AH273" s="159"/>
    </row>
    <row r="274" spans="1:34" ht="15" x14ac:dyDescent="0.25">
      <c r="A274" s="104">
        <v>438</v>
      </c>
      <c r="B274" s="102">
        <v>438035336</v>
      </c>
      <c r="C274" s="103" t="s">
        <v>507</v>
      </c>
      <c r="D274" s="104">
        <v>35</v>
      </c>
      <c r="E274" s="103" t="s">
        <v>67</v>
      </c>
      <c r="F274" s="104">
        <v>336</v>
      </c>
      <c r="G274" s="103" t="s">
        <v>368</v>
      </c>
      <c r="H274" s="179">
        <v>2</v>
      </c>
      <c r="I274" s="152"/>
      <c r="J274" s="153">
        <v>12033.357723379762</v>
      </c>
      <c r="K274" s="153">
        <v>2611</v>
      </c>
      <c r="L274" s="153">
        <v>0</v>
      </c>
      <c r="M274" s="153">
        <v>937.65</v>
      </c>
      <c r="N274" s="153">
        <v>15582.007723379762</v>
      </c>
      <c r="O274" s="152"/>
      <c r="P274" s="157">
        <v>2</v>
      </c>
      <c r="Q274" s="157">
        <v>0</v>
      </c>
      <c r="R274" s="155">
        <v>29288</v>
      </c>
      <c r="S274" s="155">
        <v>0</v>
      </c>
      <c r="T274" s="155">
        <v>0</v>
      </c>
      <c r="U274" s="155">
        <v>1876</v>
      </c>
      <c r="V274" s="112">
        <v>31164</v>
      </c>
      <c r="W274" s="156"/>
      <c r="X274" s="157">
        <v>0</v>
      </c>
      <c r="Y274" s="178">
        <v>0.09</v>
      </c>
      <c r="Z274" s="178">
        <v>4.2556047363643684E-2</v>
      </c>
      <c r="AA274" s="155">
        <v>0</v>
      </c>
      <c r="AB274" s="158"/>
      <c r="AC274" s="157">
        <v>0</v>
      </c>
      <c r="AD274" s="157">
        <v>0</v>
      </c>
      <c r="AE274" s="155">
        <v>0</v>
      </c>
      <c r="AF274" s="157">
        <v>0</v>
      </c>
      <c r="AG274" s="155">
        <v>0</v>
      </c>
      <c r="AH274" s="159"/>
    </row>
    <row r="275" spans="1:34" ht="15" x14ac:dyDescent="0.25">
      <c r="A275" s="104">
        <v>439</v>
      </c>
      <c r="B275" s="102">
        <v>439035035</v>
      </c>
      <c r="C275" s="103" t="s">
        <v>508</v>
      </c>
      <c r="D275" s="104">
        <v>35</v>
      </c>
      <c r="E275" s="103" t="s">
        <v>67</v>
      </c>
      <c r="F275" s="104">
        <v>35</v>
      </c>
      <c r="G275" s="103" t="s">
        <v>67</v>
      </c>
      <c r="H275" s="179">
        <v>444.41</v>
      </c>
      <c r="I275" s="152"/>
      <c r="J275" s="153">
        <v>12804</v>
      </c>
      <c r="K275" s="153">
        <v>4366</v>
      </c>
      <c r="L275" s="153">
        <v>0</v>
      </c>
      <c r="M275" s="153">
        <v>937.65</v>
      </c>
      <c r="N275" s="153">
        <v>18107.650000000001</v>
      </c>
      <c r="O275" s="152"/>
      <c r="P275" s="157">
        <v>444.41</v>
      </c>
      <c r="Q275" s="157">
        <v>0</v>
      </c>
      <c r="R275" s="155">
        <v>7482085</v>
      </c>
      <c r="S275" s="155">
        <v>0</v>
      </c>
      <c r="T275" s="155">
        <v>0</v>
      </c>
      <c r="U275" s="155">
        <v>408424</v>
      </c>
      <c r="V275" s="112">
        <v>7890509</v>
      </c>
      <c r="W275" s="156"/>
      <c r="X275" s="157">
        <v>8.6465672136215961</v>
      </c>
      <c r="Y275" s="178">
        <v>0.09</v>
      </c>
      <c r="Z275" s="178">
        <v>0.15535199624359353</v>
      </c>
      <c r="AA275" s="155">
        <v>0</v>
      </c>
      <c r="AB275" s="158"/>
      <c r="AC275" s="157">
        <v>19</v>
      </c>
      <c r="AD275" s="157">
        <v>0</v>
      </c>
      <c r="AE275" s="155">
        <v>0</v>
      </c>
      <c r="AF275" s="157">
        <v>2.8729930876084895</v>
      </c>
      <c r="AG275" s="155">
        <v>52022</v>
      </c>
      <c r="AH275" s="159"/>
    </row>
    <row r="276" spans="1:34" ht="15" x14ac:dyDescent="0.25">
      <c r="A276" s="104">
        <v>439</v>
      </c>
      <c r="B276" s="102">
        <v>439035044</v>
      </c>
      <c r="C276" s="103" t="s">
        <v>508</v>
      </c>
      <c r="D276" s="104">
        <v>35</v>
      </c>
      <c r="E276" s="103" t="s">
        <v>67</v>
      </c>
      <c r="F276" s="104">
        <v>44</v>
      </c>
      <c r="G276" s="103" t="s">
        <v>76</v>
      </c>
      <c r="H276" s="179">
        <v>2.1</v>
      </c>
      <c r="I276" s="152"/>
      <c r="J276" s="153">
        <v>13120.546869664635</v>
      </c>
      <c r="K276" s="153">
        <v>0</v>
      </c>
      <c r="L276" s="153">
        <v>0</v>
      </c>
      <c r="M276" s="153">
        <v>937.65</v>
      </c>
      <c r="N276" s="153">
        <v>14058.196869664635</v>
      </c>
      <c r="O276" s="152"/>
      <c r="P276" s="157">
        <v>2.1</v>
      </c>
      <c r="Q276" s="157">
        <v>0</v>
      </c>
      <c r="R276" s="155">
        <v>27017</v>
      </c>
      <c r="S276" s="155">
        <v>0</v>
      </c>
      <c r="T276" s="155">
        <v>0</v>
      </c>
      <c r="U276" s="155">
        <v>1930</v>
      </c>
      <c r="V276" s="112">
        <v>28947</v>
      </c>
      <c r="W276" s="156"/>
      <c r="X276" s="157">
        <v>4.085819659459819E-2</v>
      </c>
      <c r="Y276" s="178">
        <v>0.09</v>
      </c>
      <c r="Z276" s="178">
        <v>6.5788845188208198E-2</v>
      </c>
      <c r="AA276" s="155">
        <v>0</v>
      </c>
      <c r="AB276" s="158"/>
      <c r="AC276" s="157">
        <v>1</v>
      </c>
      <c r="AD276" s="157">
        <v>0</v>
      </c>
      <c r="AE276" s="155">
        <v>0</v>
      </c>
      <c r="AF276" s="157">
        <v>0</v>
      </c>
      <c r="AG276" s="155">
        <v>0</v>
      </c>
      <c r="AH276" s="159"/>
    </row>
    <row r="277" spans="1:34" ht="15" x14ac:dyDescent="0.25">
      <c r="A277" s="104">
        <v>439</v>
      </c>
      <c r="B277" s="102">
        <v>439035046</v>
      </c>
      <c r="C277" s="103" t="s">
        <v>508</v>
      </c>
      <c r="D277" s="104">
        <v>35</v>
      </c>
      <c r="E277" s="103" t="s">
        <v>67</v>
      </c>
      <c r="F277" s="104">
        <v>46</v>
      </c>
      <c r="G277" s="103" t="s">
        <v>78</v>
      </c>
      <c r="H277" s="179">
        <v>0.53</v>
      </c>
      <c r="I277" s="152"/>
      <c r="J277" s="153">
        <v>10758.161659638534</v>
      </c>
      <c r="K277" s="153">
        <v>8506</v>
      </c>
      <c r="L277" s="153">
        <v>0</v>
      </c>
      <c r="M277" s="153">
        <v>937.65</v>
      </c>
      <c r="N277" s="153">
        <v>20201.811659638537</v>
      </c>
      <c r="O277" s="152"/>
      <c r="P277" s="157">
        <v>0.53</v>
      </c>
      <c r="Q277" s="157">
        <v>0</v>
      </c>
      <c r="R277" s="155">
        <v>10011</v>
      </c>
      <c r="S277" s="155">
        <v>0</v>
      </c>
      <c r="T277" s="155">
        <v>0</v>
      </c>
      <c r="U277" s="155">
        <v>487</v>
      </c>
      <c r="V277" s="112">
        <v>10498</v>
      </c>
      <c r="W277" s="156"/>
      <c r="X277" s="157">
        <v>1.0311830569112876E-2</v>
      </c>
      <c r="Y277" s="178">
        <v>0.09</v>
      </c>
      <c r="Z277" s="178">
        <v>2.9887290634855789E-4</v>
      </c>
      <c r="AA277" s="155">
        <v>0</v>
      </c>
      <c r="AB277" s="158"/>
      <c r="AC277" s="157">
        <v>0</v>
      </c>
      <c r="AD277" s="157">
        <v>0</v>
      </c>
      <c r="AE277" s="155">
        <v>0</v>
      </c>
      <c r="AF277" s="157">
        <v>0</v>
      </c>
      <c r="AG277" s="155">
        <v>0</v>
      </c>
      <c r="AH277" s="159"/>
    </row>
    <row r="278" spans="1:34" ht="15" x14ac:dyDescent="0.25">
      <c r="A278" s="104">
        <v>439</v>
      </c>
      <c r="B278" s="102">
        <v>439035073</v>
      </c>
      <c r="C278" s="103" t="s">
        <v>508</v>
      </c>
      <c r="D278" s="104">
        <v>35</v>
      </c>
      <c r="E278" s="103" t="s">
        <v>67</v>
      </c>
      <c r="F278" s="104">
        <v>73</v>
      </c>
      <c r="G278" s="103" t="s">
        <v>105</v>
      </c>
      <c r="H278" s="179">
        <v>2</v>
      </c>
      <c r="I278" s="152"/>
      <c r="J278" s="153">
        <v>11312.126870607293</v>
      </c>
      <c r="K278" s="153">
        <v>7390</v>
      </c>
      <c r="L278" s="153">
        <v>0</v>
      </c>
      <c r="M278" s="153">
        <v>937.65</v>
      </c>
      <c r="N278" s="153">
        <v>19639.776870607297</v>
      </c>
      <c r="O278" s="152"/>
      <c r="P278" s="157">
        <v>2</v>
      </c>
      <c r="Q278" s="157">
        <v>0</v>
      </c>
      <c r="R278" s="155">
        <v>36676</v>
      </c>
      <c r="S278" s="155">
        <v>0</v>
      </c>
      <c r="T278" s="155">
        <v>0</v>
      </c>
      <c r="U278" s="155">
        <v>1838</v>
      </c>
      <c r="V278" s="112">
        <v>38514</v>
      </c>
      <c r="W278" s="156"/>
      <c r="X278" s="157">
        <v>3.8912568185331606E-2</v>
      </c>
      <c r="Y278" s="178">
        <v>0.09</v>
      </c>
      <c r="Z278" s="178">
        <v>1.0550373071579357E-2</v>
      </c>
      <c r="AA278" s="155">
        <v>0</v>
      </c>
      <c r="AB278" s="158"/>
      <c r="AC278" s="157">
        <v>0</v>
      </c>
      <c r="AD278" s="157">
        <v>0</v>
      </c>
      <c r="AE278" s="155">
        <v>0</v>
      </c>
      <c r="AF278" s="157">
        <v>0</v>
      </c>
      <c r="AG278" s="155">
        <v>0</v>
      </c>
      <c r="AH278" s="159"/>
    </row>
    <row r="279" spans="1:34" ht="15" x14ac:dyDescent="0.25">
      <c r="A279" s="104">
        <v>439</v>
      </c>
      <c r="B279" s="102">
        <v>439035133</v>
      </c>
      <c r="C279" s="103" t="s">
        <v>508</v>
      </c>
      <c r="D279" s="104">
        <v>35</v>
      </c>
      <c r="E279" s="103" t="s">
        <v>67</v>
      </c>
      <c r="F279" s="104">
        <v>133</v>
      </c>
      <c r="G279" s="103" t="s">
        <v>165</v>
      </c>
      <c r="H279" s="179">
        <v>1.94</v>
      </c>
      <c r="I279" s="152"/>
      <c r="J279" s="153">
        <v>6824</v>
      </c>
      <c r="K279" s="153">
        <v>1349</v>
      </c>
      <c r="L279" s="153">
        <v>0</v>
      </c>
      <c r="M279" s="153">
        <v>937.65</v>
      </c>
      <c r="N279" s="153">
        <v>9110.65</v>
      </c>
      <c r="O279" s="152"/>
      <c r="P279" s="157">
        <v>1.94</v>
      </c>
      <c r="Q279" s="157">
        <v>0</v>
      </c>
      <c r="R279" s="155">
        <v>15547</v>
      </c>
      <c r="S279" s="155">
        <v>0</v>
      </c>
      <c r="T279" s="155">
        <v>0</v>
      </c>
      <c r="U279" s="155">
        <v>1783</v>
      </c>
      <c r="V279" s="112">
        <v>17330</v>
      </c>
      <c r="W279" s="156"/>
      <c r="X279" s="157">
        <v>3.7745191139771657E-2</v>
      </c>
      <c r="Y279" s="178">
        <v>0.09</v>
      </c>
      <c r="Z279" s="178">
        <v>3.1594626033757463E-2</v>
      </c>
      <c r="AA279" s="155">
        <v>0</v>
      </c>
      <c r="AB279" s="158"/>
      <c r="AC279" s="157">
        <v>0</v>
      </c>
      <c r="AD279" s="157">
        <v>0</v>
      </c>
      <c r="AE279" s="155">
        <v>0</v>
      </c>
      <c r="AF279" s="157">
        <v>0</v>
      </c>
      <c r="AG279" s="155">
        <v>0</v>
      </c>
      <c r="AH279" s="159"/>
    </row>
    <row r="280" spans="1:34" ht="15" x14ac:dyDescent="0.25">
      <c r="A280" s="104">
        <v>439</v>
      </c>
      <c r="B280" s="102">
        <v>439035165</v>
      </c>
      <c r="C280" s="103" t="s">
        <v>508</v>
      </c>
      <c r="D280" s="104">
        <v>35</v>
      </c>
      <c r="E280" s="103" t="s">
        <v>67</v>
      </c>
      <c r="F280" s="104">
        <v>165</v>
      </c>
      <c r="G280" s="103" t="s">
        <v>197</v>
      </c>
      <c r="H280" s="179">
        <v>0.83</v>
      </c>
      <c r="I280" s="152"/>
      <c r="J280" s="153">
        <v>12758.148772361686</v>
      </c>
      <c r="K280" s="153">
        <v>231</v>
      </c>
      <c r="L280" s="153">
        <v>0</v>
      </c>
      <c r="M280" s="153">
        <v>937.65</v>
      </c>
      <c r="N280" s="153">
        <v>13926.798772361686</v>
      </c>
      <c r="O280" s="152"/>
      <c r="P280" s="157">
        <v>0.83</v>
      </c>
      <c r="Q280" s="157">
        <v>0</v>
      </c>
      <c r="R280" s="155">
        <v>10571</v>
      </c>
      <c r="S280" s="155">
        <v>0</v>
      </c>
      <c r="T280" s="155">
        <v>0</v>
      </c>
      <c r="U280" s="155">
        <v>763</v>
      </c>
      <c r="V280" s="112">
        <v>11334</v>
      </c>
      <c r="W280" s="156"/>
      <c r="X280" s="157">
        <v>1.6148715796912617E-2</v>
      </c>
      <c r="Y280" s="178">
        <v>0.09</v>
      </c>
      <c r="Z280" s="178">
        <v>0.10085794544540803</v>
      </c>
      <c r="AA280" s="155">
        <v>0</v>
      </c>
      <c r="AB280" s="158"/>
      <c r="AC280" s="157">
        <v>0</v>
      </c>
      <c r="AD280" s="157">
        <v>0</v>
      </c>
      <c r="AE280" s="155">
        <v>0</v>
      </c>
      <c r="AF280" s="157">
        <v>0</v>
      </c>
      <c r="AG280" s="155">
        <v>0</v>
      </c>
      <c r="AH280" s="159"/>
    </row>
    <row r="281" spans="1:34" ht="15" x14ac:dyDescent="0.25">
      <c r="A281" s="104">
        <v>439</v>
      </c>
      <c r="B281" s="102">
        <v>439035244</v>
      </c>
      <c r="C281" s="103" t="s">
        <v>508</v>
      </c>
      <c r="D281" s="104">
        <v>35</v>
      </c>
      <c r="E281" s="103" t="s">
        <v>67</v>
      </c>
      <c r="F281" s="104">
        <v>244</v>
      </c>
      <c r="G281" s="103" t="s">
        <v>276</v>
      </c>
      <c r="H281" s="179">
        <v>1</v>
      </c>
      <c r="I281" s="152"/>
      <c r="J281" s="153">
        <v>11904</v>
      </c>
      <c r="K281" s="153">
        <v>4293</v>
      </c>
      <c r="L281" s="153">
        <v>0</v>
      </c>
      <c r="M281" s="153">
        <v>937.65</v>
      </c>
      <c r="N281" s="153">
        <v>17134.650000000001</v>
      </c>
      <c r="O281" s="152"/>
      <c r="P281" s="157">
        <v>1</v>
      </c>
      <c r="Q281" s="157">
        <v>0</v>
      </c>
      <c r="R281" s="155">
        <v>15882</v>
      </c>
      <c r="S281" s="155">
        <v>0</v>
      </c>
      <c r="T281" s="155">
        <v>0</v>
      </c>
      <c r="U281" s="155">
        <v>919</v>
      </c>
      <c r="V281" s="112">
        <v>16801</v>
      </c>
      <c r="W281" s="156"/>
      <c r="X281" s="157">
        <v>1.9456284092665803E-2</v>
      </c>
      <c r="Y281" s="178">
        <v>0.09</v>
      </c>
      <c r="Z281" s="178">
        <v>0.119598061583465</v>
      </c>
      <c r="AA281" s="155">
        <v>0</v>
      </c>
      <c r="AB281" s="158"/>
      <c r="AC281" s="157">
        <v>0</v>
      </c>
      <c r="AD281" s="157">
        <v>0</v>
      </c>
      <c r="AE281" s="155">
        <v>0</v>
      </c>
      <c r="AF281" s="157">
        <v>0</v>
      </c>
      <c r="AG281" s="155">
        <v>0</v>
      </c>
      <c r="AH281" s="159"/>
    </row>
    <row r="282" spans="1:34" ht="15" x14ac:dyDescent="0.25">
      <c r="A282" s="104">
        <v>440</v>
      </c>
      <c r="B282" s="102">
        <v>440149128</v>
      </c>
      <c r="C282" s="103" t="s">
        <v>509</v>
      </c>
      <c r="D282" s="104">
        <v>149</v>
      </c>
      <c r="E282" s="103" t="s">
        <v>181</v>
      </c>
      <c r="F282" s="104">
        <v>128</v>
      </c>
      <c r="G282" s="103" t="s">
        <v>160</v>
      </c>
      <c r="H282" s="179">
        <v>3</v>
      </c>
      <c r="I282" s="152"/>
      <c r="J282" s="153">
        <v>12196.58468970729</v>
      </c>
      <c r="K282" s="153">
        <v>871</v>
      </c>
      <c r="L282" s="153">
        <v>0</v>
      </c>
      <c r="M282" s="153">
        <v>937.65</v>
      </c>
      <c r="N282" s="153">
        <v>14005.234689707289</v>
      </c>
      <c r="O282" s="152"/>
      <c r="P282" s="157">
        <v>3</v>
      </c>
      <c r="Q282" s="157">
        <v>0</v>
      </c>
      <c r="R282" s="155">
        <v>39204</v>
      </c>
      <c r="S282" s="155">
        <v>0</v>
      </c>
      <c r="T282" s="155">
        <v>0</v>
      </c>
      <c r="U282" s="155">
        <v>2814</v>
      </c>
      <c r="V282" s="112">
        <v>42018</v>
      </c>
      <c r="W282" s="156"/>
      <c r="X282" s="157">
        <v>0</v>
      </c>
      <c r="Y282" s="178">
        <v>0.09</v>
      </c>
      <c r="Z282" s="178">
        <v>3.6122537397744604E-2</v>
      </c>
      <c r="AA282" s="155">
        <v>0</v>
      </c>
      <c r="AB282" s="158"/>
      <c r="AC282" s="157">
        <v>0</v>
      </c>
      <c r="AD282" s="157">
        <v>0</v>
      </c>
      <c r="AE282" s="155">
        <v>0</v>
      </c>
      <c r="AF282" s="157">
        <v>0</v>
      </c>
      <c r="AG282" s="155">
        <v>0</v>
      </c>
      <c r="AH282" s="159"/>
    </row>
    <row r="283" spans="1:34" ht="15" x14ac:dyDescent="0.25">
      <c r="A283" s="104">
        <v>440</v>
      </c>
      <c r="B283" s="102">
        <v>440149149</v>
      </c>
      <c r="C283" s="103" t="s">
        <v>509</v>
      </c>
      <c r="D283" s="104">
        <v>149</v>
      </c>
      <c r="E283" s="103" t="s">
        <v>181</v>
      </c>
      <c r="F283" s="104">
        <v>149</v>
      </c>
      <c r="G283" s="103" t="s">
        <v>181</v>
      </c>
      <c r="H283" s="179">
        <v>368.8</v>
      </c>
      <c r="I283" s="152"/>
      <c r="J283" s="153">
        <v>12524</v>
      </c>
      <c r="K283" s="153">
        <v>0</v>
      </c>
      <c r="L283" s="153">
        <v>469.0238611713666</v>
      </c>
      <c r="M283" s="153">
        <v>937.65</v>
      </c>
      <c r="N283" s="153">
        <v>15737.65</v>
      </c>
      <c r="O283" s="152"/>
      <c r="P283" s="157">
        <v>368.8</v>
      </c>
      <c r="Q283" s="157">
        <v>76</v>
      </c>
      <c r="R283" s="155">
        <v>4618852</v>
      </c>
      <c r="S283" s="155">
        <v>0</v>
      </c>
      <c r="T283" s="155">
        <v>172976</v>
      </c>
      <c r="U283" s="155">
        <v>345933</v>
      </c>
      <c r="V283" s="112">
        <v>5137761</v>
      </c>
      <c r="W283" s="156"/>
      <c r="X283" s="157">
        <v>0</v>
      </c>
      <c r="Y283" s="178">
        <v>0.09</v>
      </c>
      <c r="Z283" s="178">
        <v>0.11713940008623763</v>
      </c>
      <c r="AA283" s="155">
        <v>469.0238611713666</v>
      </c>
      <c r="AB283" s="158"/>
      <c r="AC283" s="157">
        <v>0</v>
      </c>
      <c r="AD283" s="157">
        <v>0</v>
      </c>
      <c r="AE283" s="155">
        <v>0</v>
      </c>
      <c r="AF283" s="157">
        <v>0</v>
      </c>
      <c r="AG283" s="155">
        <v>0</v>
      </c>
      <c r="AH283" s="159"/>
    </row>
    <row r="284" spans="1:34" ht="15" x14ac:dyDescent="0.25">
      <c r="A284" s="104">
        <v>440</v>
      </c>
      <c r="B284" s="102">
        <v>440149160</v>
      </c>
      <c r="C284" s="103" t="s">
        <v>509</v>
      </c>
      <c r="D284" s="104">
        <v>149</v>
      </c>
      <c r="E284" s="103" t="s">
        <v>181</v>
      </c>
      <c r="F284" s="104">
        <v>160</v>
      </c>
      <c r="G284" s="103" t="s">
        <v>192</v>
      </c>
      <c r="H284" s="179">
        <v>2</v>
      </c>
      <c r="I284" s="152"/>
      <c r="J284" s="153">
        <v>15755</v>
      </c>
      <c r="K284" s="153">
        <v>38</v>
      </c>
      <c r="L284" s="153">
        <v>0</v>
      </c>
      <c r="M284" s="153">
        <v>937.65</v>
      </c>
      <c r="N284" s="153">
        <v>16730.650000000001</v>
      </c>
      <c r="O284" s="152"/>
      <c r="P284" s="157">
        <v>2</v>
      </c>
      <c r="Q284" s="157">
        <v>0</v>
      </c>
      <c r="R284" s="155">
        <v>31586</v>
      </c>
      <c r="S284" s="155">
        <v>0</v>
      </c>
      <c r="T284" s="155">
        <v>0</v>
      </c>
      <c r="U284" s="155">
        <v>1876</v>
      </c>
      <c r="V284" s="112">
        <v>33462</v>
      </c>
      <c r="W284" s="156"/>
      <c r="X284" s="157">
        <v>0</v>
      </c>
      <c r="Y284" s="178">
        <v>0.09</v>
      </c>
      <c r="Z284" s="178">
        <v>0.11305562560291077</v>
      </c>
      <c r="AA284" s="155">
        <v>0</v>
      </c>
      <c r="AB284" s="158"/>
      <c r="AC284" s="157">
        <v>0</v>
      </c>
      <c r="AD284" s="157">
        <v>0</v>
      </c>
      <c r="AE284" s="155">
        <v>0</v>
      </c>
      <c r="AF284" s="157">
        <v>0</v>
      </c>
      <c r="AG284" s="155">
        <v>0</v>
      </c>
      <c r="AH284" s="159"/>
    </row>
    <row r="285" spans="1:34" ht="15" x14ac:dyDescent="0.25">
      <c r="A285" s="104">
        <v>440</v>
      </c>
      <c r="B285" s="102">
        <v>440149181</v>
      </c>
      <c r="C285" s="103" t="s">
        <v>509</v>
      </c>
      <c r="D285" s="104">
        <v>149</v>
      </c>
      <c r="E285" s="103" t="s">
        <v>181</v>
      </c>
      <c r="F285" s="104">
        <v>181</v>
      </c>
      <c r="G285" s="103" t="s">
        <v>213</v>
      </c>
      <c r="H285" s="179">
        <v>24</v>
      </c>
      <c r="I285" s="152"/>
      <c r="J285" s="153">
        <v>11019</v>
      </c>
      <c r="K285" s="153">
        <v>524</v>
      </c>
      <c r="L285" s="153">
        <v>0</v>
      </c>
      <c r="M285" s="153">
        <v>937.65</v>
      </c>
      <c r="N285" s="153">
        <v>12480.65</v>
      </c>
      <c r="O285" s="152"/>
      <c r="P285" s="157">
        <v>24</v>
      </c>
      <c r="Q285" s="157">
        <v>0</v>
      </c>
      <c r="R285" s="155">
        <v>277032</v>
      </c>
      <c r="S285" s="155">
        <v>0</v>
      </c>
      <c r="T285" s="155">
        <v>0</v>
      </c>
      <c r="U285" s="155">
        <v>22512</v>
      </c>
      <c r="V285" s="112">
        <v>299544</v>
      </c>
      <c r="W285" s="156"/>
      <c r="X285" s="157">
        <v>0</v>
      </c>
      <c r="Y285" s="178">
        <v>0.09</v>
      </c>
      <c r="Z285" s="178">
        <v>1.7769329049204179E-2</v>
      </c>
      <c r="AA285" s="155">
        <v>0</v>
      </c>
      <c r="AB285" s="158"/>
      <c r="AC285" s="157">
        <v>0</v>
      </c>
      <c r="AD285" s="157">
        <v>0</v>
      </c>
      <c r="AE285" s="155">
        <v>0</v>
      </c>
      <c r="AF285" s="157">
        <v>0</v>
      </c>
      <c r="AG285" s="155">
        <v>0</v>
      </c>
      <c r="AH285" s="159"/>
    </row>
    <row r="286" spans="1:34" ht="15" x14ac:dyDescent="0.25">
      <c r="A286" s="104">
        <v>440</v>
      </c>
      <c r="B286" s="102">
        <v>440149211</v>
      </c>
      <c r="C286" s="103" t="s">
        <v>509</v>
      </c>
      <c r="D286" s="104">
        <v>149</v>
      </c>
      <c r="E286" s="103" t="s">
        <v>181</v>
      </c>
      <c r="F286" s="104">
        <v>211</v>
      </c>
      <c r="G286" s="103" t="s">
        <v>243</v>
      </c>
      <c r="H286" s="179">
        <v>1</v>
      </c>
      <c r="I286" s="152"/>
      <c r="J286" s="153">
        <v>11399</v>
      </c>
      <c r="K286" s="153">
        <v>2145</v>
      </c>
      <c r="L286" s="153">
        <v>0</v>
      </c>
      <c r="M286" s="153">
        <v>937.65</v>
      </c>
      <c r="N286" s="153">
        <v>14481.65</v>
      </c>
      <c r="O286" s="152"/>
      <c r="P286" s="157">
        <v>1</v>
      </c>
      <c r="Q286" s="157">
        <v>0</v>
      </c>
      <c r="R286" s="155">
        <v>13544</v>
      </c>
      <c r="S286" s="155">
        <v>0</v>
      </c>
      <c r="T286" s="155">
        <v>0</v>
      </c>
      <c r="U286" s="155">
        <v>938</v>
      </c>
      <c r="V286" s="112">
        <v>14482</v>
      </c>
      <c r="W286" s="156"/>
      <c r="X286" s="157">
        <v>0</v>
      </c>
      <c r="Y286" s="178">
        <v>0.09</v>
      </c>
      <c r="Z286" s="178">
        <v>1.4844444552201755E-3</v>
      </c>
      <c r="AA286" s="155">
        <v>0</v>
      </c>
      <c r="AB286" s="158"/>
      <c r="AC286" s="157">
        <v>0</v>
      </c>
      <c r="AD286" s="157">
        <v>0</v>
      </c>
      <c r="AE286" s="155">
        <v>0</v>
      </c>
      <c r="AF286" s="157">
        <v>0</v>
      </c>
      <c r="AG286" s="155">
        <v>0</v>
      </c>
      <c r="AH286" s="159"/>
    </row>
    <row r="287" spans="1:34" ht="15" x14ac:dyDescent="0.25">
      <c r="A287" s="104">
        <v>440</v>
      </c>
      <c r="B287" s="102">
        <v>440149745</v>
      </c>
      <c r="C287" s="103" t="s">
        <v>509</v>
      </c>
      <c r="D287" s="104">
        <v>149</v>
      </c>
      <c r="E287" s="103" t="s">
        <v>181</v>
      </c>
      <c r="F287" s="104">
        <v>745</v>
      </c>
      <c r="G287" s="103" t="s">
        <v>429</v>
      </c>
      <c r="H287" s="179">
        <v>1</v>
      </c>
      <c r="I287" s="152"/>
      <c r="J287" s="153">
        <v>10309.661909230215</v>
      </c>
      <c r="K287" s="153">
        <v>4595</v>
      </c>
      <c r="L287" s="153">
        <v>0</v>
      </c>
      <c r="M287" s="153">
        <v>937.65</v>
      </c>
      <c r="N287" s="153">
        <v>15842.311909230215</v>
      </c>
      <c r="O287" s="152"/>
      <c r="P287" s="157">
        <v>1</v>
      </c>
      <c r="Q287" s="157">
        <v>0</v>
      </c>
      <c r="R287" s="155">
        <v>14905</v>
      </c>
      <c r="S287" s="155">
        <v>0</v>
      </c>
      <c r="T287" s="155">
        <v>0</v>
      </c>
      <c r="U287" s="155">
        <v>938</v>
      </c>
      <c r="V287" s="112">
        <v>15843</v>
      </c>
      <c r="W287" s="156"/>
      <c r="X287" s="157">
        <v>0</v>
      </c>
      <c r="Y287" s="178">
        <v>0.09</v>
      </c>
      <c r="Z287" s="178">
        <v>1.0278911093386776E-2</v>
      </c>
      <c r="AA287" s="155">
        <v>0</v>
      </c>
      <c r="AB287" s="158"/>
      <c r="AC287" s="157">
        <v>0</v>
      </c>
      <c r="AD287" s="157">
        <v>0</v>
      </c>
      <c r="AE287" s="155">
        <v>0</v>
      </c>
      <c r="AF287" s="157">
        <v>0</v>
      </c>
      <c r="AG287" s="155">
        <v>0</v>
      </c>
      <c r="AH287" s="159"/>
    </row>
    <row r="288" spans="1:34" ht="15" x14ac:dyDescent="0.25">
      <c r="A288" s="104">
        <v>441</v>
      </c>
      <c r="B288" s="102">
        <v>441281005</v>
      </c>
      <c r="C288" s="103" t="s">
        <v>510</v>
      </c>
      <c r="D288" s="104">
        <v>281</v>
      </c>
      <c r="E288" s="103" t="s">
        <v>313</v>
      </c>
      <c r="F288" s="104">
        <v>5</v>
      </c>
      <c r="G288" s="103" t="s">
        <v>37</v>
      </c>
      <c r="H288" s="179">
        <v>1</v>
      </c>
      <c r="I288" s="152"/>
      <c r="J288" s="153">
        <v>13640</v>
      </c>
      <c r="K288" s="153">
        <v>5950</v>
      </c>
      <c r="L288" s="153">
        <v>0</v>
      </c>
      <c r="M288" s="153">
        <v>937.65</v>
      </c>
      <c r="N288" s="153">
        <v>20527.650000000001</v>
      </c>
      <c r="O288" s="152"/>
      <c r="P288" s="157">
        <v>1</v>
      </c>
      <c r="Q288" s="157">
        <v>0</v>
      </c>
      <c r="R288" s="155">
        <v>19590</v>
      </c>
      <c r="S288" s="155">
        <v>0</v>
      </c>
      <c r="T288" s="155">
        <v>0</v>
      </c>
      <c r="U288" s="155">
        <v>938</v>
      </c>
      <c r="V288" s="112">
        <v>20528</v>
      </c>
      <c r="W288" s="156"/>
      <c r="X288" s="157">
        <v>0</v>
      </c>
      <c r="Y288" s="178">
        <v>0.09</v>
      </c>
      <c r="Z288" s="178">
        <v>1.2597643942327298E-2</v>
      </c>
      <c r="AA288" s="155">
        <v>0</v>
      </c>
      <c r="AB288" s="158"/>
      <c r="AC288" s="157">
        <v>0</v>
      </c>
      <c r="AD288" s="157">
        <v>0</v>
      </c>
      <c r="AE288" s="155">
        <v>0</v>
      </c>
      <c r="AF288" s="157">
        <v>0</v>
      </c>
      <c r="AG288" s="155">
        <v>0</v>
      </c>
      <c r="AH288" s="159"/>
    </row>
    <row r="289" spans="1:34" ht="15" x14ac:dyDescent="0.25">
      <c r="A289" s="104">
        <v>441</v>
      </c>
      <c r="B289" s="102">
        <v>441281061</v>
      </c>
      <c r="C289" s="103" t="s">
        <v>510</v>
      </c>
      <c r="D289" s="104">
        <v>281</v>
      </c>
      <c r="E289" s="103" t="s">
        <v>313</v>
      </c>
      <c r="F289" s="104">
        <v>61</v>
      </c>
      <c r="G289" s="103" t="s">
        <v>93</v>
      </c>
      <c r="H289" s="179">
        <v>4.29</v>
      </c>
      <c r="I289" s="152"/>
      <c r="J289" s="153">
        <v>9839</v>
      </c>
      <c r="K289" s="153">
        <v>451</v>
      </c>
      <c r="L289" s="153">
        <v>0</v>
      </c>
      <c r="M289" s="153">
        <v>937.65</v>
      </c>
      <c r="N289" s="153">
        <v>11227.65</v>
      </c>
      <c r="O289" s="152"/>
      <c r="P289" s="157">
        <v>4.29</v>
      </c>
      <c r="Q289" s="157">
        <v>0</v>
      </c>
      <c r="R289" s="155">
        <v>44144</v>
      </c>
      <c r="S289" s="155">
        <v>0</v>
      </c>
      <c r="T289" s="155">
        <v>0</v>
      </c>
      <c r="U289" s="155">
        <v>4024</v>
      </c>
      <c r="V289" s="112">
        <v>48168</v>
      </c>
      <c r="W289" s="156"/>
      <c r="X289" s="157">
        <v>0</v>
      </c>
      <c r="Y289" s="178">
        <v>0.09</v>
      </c>
      <c r="Z289" s="178">
        <v>3.5095664291367269E-2</v>
      </c>
      <c r="AA289" s="155">
        <v>0</v>
      </c>
      <c r="AB289" s="158"/>
      <c r="AC289" s="157">
        <v>0</v>
      </c>
      <c r="AD289" s="157">
        <v>0</v>
      </c>
      <c r="AE289" s="155">
        <v>0</v>
      </c>
      <c r="AF289" s="157">
        <v>0</v>
      </c>
      <c r="AG289" s="155">
        <v>0</v>
      </c>
      <c r="AH289" s="159"/>
    </row>
    <row r="290" spans="1:34" ht="15" x14ac:dyDescent="0.25">
      <c r="A290" s="104">
        <v>441</v>
      </c>
      <c r="B290" s="102">
        <v>441281087</v>
      </c>
      <c r="C290" s="103" t="s">
        <v>510</v>
      </c>
      <c r="D290" s="104">
        <v>281</v>
      </c>
      <c r="E290" s="103" t="s">
        <v>313</v>
      </c>
      <c r="F290" s="104">
        <v>87</v>
      </c>
      <c r="G290" s="103" t="s">
        <v>119</v>
      </c>
      <c r="H290" s="179">
        <v>2</v>
      </c>
      <c r="I290" s="152"/>
      <c r="J290" s="153">
        <v>10820</v>
      </c>
      <c r="K290" s="153">
        <v>3672</v>
      </c>
      <c r="L290" s="153">
        <v>0</v>
      </c>
      <c r="M290" s="153">
        <v>937.65</v>
      </c>
      <c r="N290" s="153">
        <v>15429.65</v>
      </c>
      <c r="O290" s="152"/>
      <c r="P290" s="157">
        <v>2</v>
      </c>
      <c r="Q290" s="157">
        <v>0</v>
      </c>
      <c r="R290" s="155">
        <v>28984</v>
      </c>
      <c r="S290" s="155">
        <v>0</v>
      </c>
      <c r="T290" s="155">
        <v>0</v>
      </c>
      <c r="U290" s="155">
        <v>1876</v>
      </c>
      <c r="V290" s="112">
        <v>30860</v>
      </c>
      <c r="W290" s="156"/>
      <c r="X290" s="157">
        <v>0</v>
      </c>
      <c r="Y290" s="178">
        <v>0.09</v>
      </c>
      <c r="Z290" s="178">
        <v>4.3760811112899516E-3</v>
      </c>
      <c r="AA290" s="155">
        <v>0</v>
      </c>
      <c r="AB290" s="158"/>
      <c r="AC290" s="157">
        <v>0</v>
      </c>
      <c r="AD290" s="157">
        <v>0</v>
      </c>
      <c r="AE290" s="155">
        <v>0</v>
      </c>
      <c r="AF290" s="157">
        <v>0</v>
      </c>
      <c r="AG290" s="155">
        <v>0</v>
      </c>
      <c r="AH290" s="159"/>
    </row>
    <row r="291" spans="1:34" ht="15" x14ac:dyDescent="0.25">
      <c r="A291" s="104">
        <v>441</v>
      </c>
      <c r="B291" s="102">
        <v>441281137</v>
      </c>
      <c r="C291" s="103" t="s">
        <v>510</v>
      </c>
      <c r="D291" s="104">
        <v>281</v>
      </c>
      <c r="E291" s="103" t="s">
        <v>313</v>
      </c>
      <c r="F291" s="104">
        <v>137</v>
      </c>
      <c r="G291" s="103" t="s">
        <v>169</v>
      </c>
      <c r="H291" s="179">
        <v>2</v>
      </c>
      <c r="I291" s="152"/>
      <c r="J291" s="153">
        <v>13645</v>
      </c>
      <c r="K291" s="153">
        <v>0</v>
      </c>
      <c r="L291" s="153">
        <v>0</v>
      </c>
      <c r="M291" s="153">
        <v>937.65</v>
      </c>
      <c r="N291" s="153">
        <v>14582.65</v>
      </c>
      <c r="O291" s="152"/>
      <c r="P291" s="157">
        <v>2</v>
      </c>
      <c r="Q291" s="157">
        <v>0</v>
      </c>
      <c r="R291" s="155">
        <v>27290</v>
      </c>
      <c r="S291" s="155">
        <v>0</v>
      </c>
      <c r="T291" s="155">
        <v>0</v>
      </c>
      <c r="U291" s="155">
        <v>1876</v>
      </c>
      <c r="V291" s="112">
        <v>29166</v>
      </c>
      <c r="W291" s="156"/>
      <c r="X291" s="157">
        <v>0</v>
      </c>
      <c r="Y291" s="178">
        <v>0.09</v>
      </c>
      <c r="Z291" s="178">
        <v>0.1201773901141599</v>
      </c>
      <c r="AA291" s="155">
        <v>0</v>
      </c>
      <c r="AB291" s="158"/>
      <c r="AC291" s="157">
        <v>0</v>
      </c>
      <c r="AD291" s="157">
        <v>0</v>
      </c>
      <c r="AE291" s="155">
        <v>0</v>
      </c>
      <c r="AF291" s="157">
        <v>0</v>
      </c>
      <c r="AG291" s="155">
        <v>0</v>
      </c>
      <c r="AH291" s="159"/>
    </row>
    <row r="292" spans="1:34" ht="15" x14ac:dyDescent="0.25">
      <c r="A292" s="104">
        <v>441</v>
      </c>
      <c r="B292" s="102">
        <v>441281159</v>
      </c>
      <c r="C292" s="103" t="s">
        <v>510</v>
      </c>
      <c r="D292" s="104">
        <v>281</v>
      </c>
      <c r="E292" s="103" t="s">
        <v>313</v>
      </c>
      <c r="F292" s="104">
        <v>159</v>
      </c>
      <c r="G292" s="103" t="s">
        <v>191</v>
      </c>
      <c r="H292" s="179">
        <v>2.5</v>
      </c>
      <c r="I292" s="152"/>
      <c r="J292" s="153">
        <v>11965</v>
      </c>
      <c r="K292" s="153">
        <v>5253</v>
      </c>
      <c r="L292" s="153">
        <v>0</v>
      </c>
      <c r="M292" s="153">
        <v>937.65</v>
      </c>
      <c r="N292" s="153">
        <v>18155.650000000001</v>
      </c>
      <c r="O292" s="152"/>
      <c r="P292" s="157">
        <v>2.5</v>
      </c>
      <c r="Q292" s="157">
        <v>0</v>
      </c>
      <c r="R292" s="155">
        <v>43045</v>
      </c>
      <c r="S292" s="155">
        <v>0</v>
      </c>
      <c r="T292" s="155">
        <v>0</v>
      </c>
      <c r="U292" s="155">
        <v>2345</v>
      </c>
      <c r="V292" s="112">
        <v>45390</v>
      </c>
      <c r="W292" s="156"/>
      <c r="X292" s="157">
        <v>0</v>
      </c>
      <c r="Y292" s="178">
        <v>0.09</v>
      </c>
      <c r="Z292" s="178">
        <v>3.4116569029761907E-3</v>
      </c>
      <c r="AA292" s="155">
        <v>0</v>
      </c>
      <c r="AB292" s="158"/>
      <c r="AC292" s="157">
        <v>0</v>
      </c>
      <c r="AD292" s="157">
        <v>0</v>
      </c>
      <c r="AE292" s="155">
        <v>0</v>
      </c>
      <c r="AF292" s="157">
        <v>0</v>
      </c>
      <c r="AG292" s="155">
        <v>0</v>
      </c>
      <c r="AH292" s="159"/>
    </row>
    <row r="293" spans="1:34" ht="15" x14ac:dyDescent="0.25">
      <c r="A293" s="104">
        <v>441</v>
      </c>
      <c r="B293" s="102">
        <v>441281161</v>
      </c>
      <c r="C293" s="103" t="s">
        <v>510</v>
      </c>
      <c r="D293" s="104">
        <v>281</v>
      </c>
      <c r="E293" s="103" t="s">
        <v>313</v>
      </c>
      <c r="F293" s="104">
        <v>161</v>
      </c>
      <c r="G293" s="103" t="s">
        <v>193</v>
      </c>
      <c r="H293" s="179">
        <v>5.26</v>
      </c>
      <c r="I293" s="152"/>
      <c r="J293" s="153">
        <v>12070</v>
      </c>
      <c r="K293" s="153">
        <v>4747</v>
      </c>
      <c r="L293" s="153">
        <v>0</v>
      </c>
      <c r="M293" s="153">
        <v>937.65</v>
      </c>
      <c r="N293" s="153">
        <v>17754.650000000001</v>
      </c>
      <c r="O293" s="152"/>
      <c r="P293" s="157">
        <v>5.26</v>
      </c>
      <c r="Q293" s="157">
        <v>0</v>
      </c>
      <c r="R293" s="155">
        <v>88457</v>
      </c>
      <c r="S293" s="155">
        <v>0</v>
      </c>
      <c r="T293" s="155">
        <v>0</v>
      </c>
      <c r="U293" s="155">
        <v>4934</v>
      </c>
      <c r="V293" s="112">
        <v>93391</v>
      </c>
      <c r="W293" s="156"/>
      <c r="X293" s="157">
        <v>0</v>
      </c>
      <c r="Y293" s="178">
        <v>0.09</v>
      </c>
      <c r="Z293" s="178">
        <v>1.0975009473130026E-2</v>
      </c>
      <c r="AA293" s="155">
        <v>0</v>
      </c>
      <c r="AB293" s="158"/>
      <c r="AC293" s="157">
        <v>0</v>
      </c>
      <c r="AD293" s="157">
        <v>0</v>
      </c>
      <c r="AE293" s="155">
        <v>0</v>
      </c>
      <c r="AF293" s="157">
        <v>0</v>
      </c>
      <c r="AG293" s="155">
        <v>0</v>
      </c>
      <c r="AH293" s="159"/>
    </row>
    <row r="294" spans="1:34" ht="15" x14ac:dyDescent="0.25">
      <c r="A294" s="104">
        <v>441</v>
      </c>
      <c r="B294" s="102">
        <v>441281191</v>
      </c>
      <c r="C294" s="103" t="s">
        <v>510</v>
      </c>
      <c r="D294" s="104">
        <v>281</v>
      </c>
      <c r="E294" s="103" t="s">
        <v>313</v>
      </c>
      <c r="F294" s="104">
        <v>191</v>
      </c>
      <c r="G294" s="103" t="s">
        <v>223</v>
      </c>
      <c r="H294" s="179">
        <v>2</v>
      </c>
      <c r="I294" s="152"/>
      <c r="J294" s="153">
        <v>11061.025351431414</v>
      </c>
      <c r="K294" s="153">
        <v>3422</v>
      </c>
      <c r="L294" s="153">
        <v>0</v>
      </c>
      <c r="M294" s="153">
        <v>937.65</v>
      </c>
      <c r="N294" s="153">
        <v>15420.675351431413</v>
      </c>
      <c r="O294" s="152"/>
      <c r="P294" s="157">
        <v>2</v>
      </c>
      <c r="Q294" s="157">
        <v>0</v>
      </c>
      <c r="R294" s="155">
        <v>28966</v>
      </c>
      <c r="S294" s="155">
        <v>0</v>
      </c>
      <c r="T294" s="155">
        <v>0</v>
      </c>
      <c r="U294" s="155">
        <v>1876</v>
      </c>
      <c r="V294" s="112">
        <v>30842</v>
      </c>
      <c r="W294" s="156"/>
      <c r="X294" s="157">
        <v>0</v>
      </c>
      <c r="Y294" s="178">
        <v>0.09</v>
      </c>
      <c r="Z294" s="178">
        <v>3.3235578810699128E-2</v>
      </c>
      <c r="AA294" s="155">
        <v>0</v>
      </c>
      <c r="AB294" s="158"/>
      <c r="AC294" s="157">
        <v>0</v>
      </c>
      <c r="AD294" s="157">
        <v>0</v>
      </c>
      <c r="AE294" s="155">
        <v>0</v>
      </c>
      <c r="AF294" s="157">
        <v>0</v>
      </c>
      <c r="AG294" s="155">
        <v>0</v>
      </c>
      <c r="AH294" s="159"/>
    </row>
    <row r="295" spans="1:34" ht="15" x14ac:dyDescent="0.25">
      <c r="A295" s="104">
        <v>441</v>
      </c>
      <c r="B295" s="102">
        <v>441281227</v>
      </c>
      <c r="C295" s="103" t="s">
        <v>510</v>
      </c>
      <c r="D295" s="104">
        <v>281</v>
      </c>
      <c r="E295" s="103" t="s">
        <v>313</v>
      </c>
      <c r="F295" s="104">
        <v>227</v>
      </c>
      <c r="G295" s="103" t="s">
        <v>259</v>
      </c>
      <c r="H295" s="179">
        <v>2</v>
      </c>
      <c r="I295" s="152"/>
      <c r="J295" s="153">
        <v>11015</v>
      </c>
      <c r="K295" s="153">
        <v>3220</v>
      </c>
      <c r="L295" s="153">
        <v>0</v>
      </c>
      <c r="M295" s="153">
        <v>937.65</v>
      </c>
      <c r="N295" s="153">
        <v>15172.65</v>
      </c>
      <c r="O295" s="152"/>
      <c r="P295" s="157">
        <v>2</v>
      </c>
      <c r="Q295" s="157">
        <v>0</v>
      </c>
      <c r="R295" s="155">
        <v>28470</v>
      </c>
      <c r="S295" s="155">
        <v>0</v>
      </c>
      <c r="T295" s="155">
        <v>0</v>
      </c>
      <c r="U295" s="155">
        <v>1876</v>
      </c>
      <c r="V295" s="112">
        <v>30346</v>
      </c>
      <c r="W295" s="156"/>
      <c r="X295" s="157">
        <v>0</v>
      </c>
      <c r="Y295" s="178">
        <v>0.09</v>
      </c>
      <c r="Z295" s="178">
        <v>1.2360529662356946E-2</v>
      </c>
      <c r="AA295" s="155">
        <v>0</v>
      </c>
      <c r="AB295" s="158"/>
      <c r="AC295" s="157">
        <v>0</v>
      </c>
      <c r="AD295" s="157">
        <v>0</v>
      </c>
      <c r="AE295" s="155">
        <v>0</v>
      </c>
      <c r="AF295" s="157">
        <v>0</v>
      </c>
      <c r="AG295" s="155">
        <v>0</v>
      </c>
      <c r="AH295" s="159"/>
    </row>
    <row r="296" spans="1:34" ht="15" x14ac:dyDescent="0.25">
      <c r="A296" s="104">
        <v>441</v>
      </c>
      <c r="B296" s="102">
        <v>441281281</v>
      </c>
      <c r="C296" s="103" t="s">
        <v>510</v>
      </c>
      <c r="D296" s="104">
        <v>281</v>
      </c>
      <c r="E296" s="103" t="s">
        <v>313</v>
      </c>
      <c r="F296" s="104">
        <v>281</v>
      </c>
      <c r="G296" s="103" t="s">
        <v>313</v>
      </c>
      <c r="H296" s="179">
        <v>1547.22</v>
      </c>
      <c r="I296" s="152"/>
      <c r="J296" s="153">
        <v>11588</v>
      </c>
      <c r="K296" s="153">
        <v>0</v>
      </c>
      <c r="L296" s="153">
        <v>0</v>
      </c>
      <c r="M296" s="153">
        <v>937.65</v>
      </c>
      <c r="N296" s="153">
        <v>12525.65</v>
      </c>
      <c r="O296" s="152"/>
      <c r="P296" s="157">
        <v>1547.22</v>
      </c>
      <c r="Q296" s="157">
        <v>0</v>
      </c>
      <c r="R296" s="155">
        <v>17929183</v>
      </c>
      <c r="S296" s="155">
        <v>0</v>
      </c>
      <c r="T296" s="155">
        <v>0</v>
      </c>
      <c r="U296" s="155">
        <v>1451266</v>
      </c>
      <c r="V296" s="112">
        <v>19380449</v>
      </c>
      <c r="W296" s="156"/>
      <c r="X296" s="157">
        <v>0</v>
      </c>
      <c r="Y296" s="178">
        <v>0.09</v>
      </c>
      <c r="Z296" s="178">
        <v>0.13196842428298433</v>
      </c>
      <c r="AA296" s="155">
        <v>0</v>
      </c>
      <c r="AB296" s="158"/>
      <c r="AC296" s="157">
        <v>0</v>
      </c>
      <c r="AD296" s="157">
        <v>0</v>
      </c>
      <c r="AE296" s="155">
        <v>0</v>
      </c>
      <c r="AF296" s="157">
        <v>3.7800000000000002</v>
      </c>
      <c r="AG296" s="155">
        <v>47347</v>
      </c>
      <c r="AH296" s="159"/>
    </row>
    <row r="297" spans="1:34" ht="15" x14ac:dyDescent="0.25">
      <c r="A297" s="104">
        <v>441</v>
      </c>
      <c r="B297" s="102">
        <v>441281332</v>
      </c>
      <c r="C297" s="103" t="s">
        <v>510</v>
      </c>
      <c r="D297" s="104">
        <v>281</v>
      </c>
      <c r="E297" s="103" t="s">
        <v>313</v>
      </c>
      <c r="F297" s="104">
        <v>332</v>
      </c>
      <c r="G297" s="103" t="s">
        <v>364</v>
      </c>
      <c r="H297" s="179">
        <v>1</v>
      </c>
      <c r="I297" s="152"/>
      <c r="J297" s="153">
        <v>8785</v>
      </c>
      <c r="K297" s="153">
        <v>543</v>
      </c>
      <c r="L297" s="153">
        <v>0</v>
      </c>
      <c r="M297" s="153">
        <v>937.65</v>
      </c>
      <c r="N297" s="153">
        <v>10265.65</v>
      </c>
      <c r="O297" s="152"/>
      <c r="P297" s="157">
        <v>1</v>
      </c>
      <c r="Q297" s="157">
        <v>0</v>
      </c>
      <c r="R297" s="155">
        <v>9328</v>
      </c>
      <c r="S297" s="155">
        <v>0</v>
      </c>
      <c r="T297" s="155">
        <v>0</v>
      </c>
      <c r="U297" s="155">
        <v>938</v>
      </c>
      <c r="V297" s="112">
        <v>10266</v>
      </c>
      <c r="W297" s="156"/>
      <c r="X297" s="157">
        <v>0</v>
      </c>
      <c r="Y297" s="178">
        <v>0.09</v>
      </c>
      <c r="Z297" s="178">
        <v>1.7074121226198394E-2</v>
      </c>
      <c r="AA297" s="155">
        <v>0</v>
      </c>
      <c r="AB297" s="158"/>
      <c r="AC297" s="157">
        <v>0</v>
      </c>
      <c r="AD297" s="157">
        <v>0</v>
      </c>
      <c r="AE297" s="155">
        <v>0</v>
      </c>
      <c r="AF297" s="157">
        <v>0</v>
      </c>
      <c r="AG297" s="155">
        <v>0</v>
      </c>
      <c r="AH297" s="159"/>
    </row>
    <row r="298" spans="1:34" ht="15" x14ac:dyDescent="0.25">
      <c r="A298" s="104">
        <v>441</v>
      </c>
      <c r="B298" s="102">
        <v>441281680</v>
      </c>
      <c r="C298" s="103" t="s">
        <v>510</v>
      </c>
      <c r="D298" s="104">
        <v>281</v>
      </c>
      <c r="E298" s="103" t="s">
        <v>313</v>
      </c>
      <c r="F298" s="104">
        <v>680</v>
      </c>
      <c r="G298" s="103" t="s">
        <v>411</v>
      </c>
      <c r="H298" s="179">
        <v>1.77</v>
      </c>
      <c r="I298" s="152"/>
      <c r="J298" s="153">
        <v>11418</v>
      </c>
      <c r="K298" s="153">
        <v>3822</v>
      </c>
      <c r="L298" s="153">
        <v>0</v>
      </c>
      <c r="M298" s="153">
        <v>937.65</v>
      </c>
      <c r="N298" s="153">
        <v>16177.65</v>
      </c>
      <c r="O298" s="152"/>
      <c r="P298" s="157">
        <v>1.77</v>
      </c>
      <c r="Q298" s="157">
        <v>0</v>
      </c>
      <c r="R298" s="155">
        <v>26975</v>
      </c>
      <c r="S298" s="155">
        <v>0</v>
      </c>
      <c r="T298" s="155">
        <v>0</v>
      </c>
      <c r="U298" s="155">
        <v>1660</v>
      </c>
      <c r="V298" s="112">
        <v>28635</v>
      </c>
      <c r="W298" s="156"/>
      <c r="X298" s="157">
        <v>0</v>
      </c>
      <c r="Y298" s="178">
        <v>0.09</v>
      </c>
      <c r="Z298" s="178">
        <v>2.3760987026861893E-3</v>
      </c>
      <c r="AA298" s="155">
        <v>0</v>
      </c>
      <c r="AB298" s="158"/>
      <c r="AC298" s="157">
        <v>0</v>
      </c>
      <c r="AD298" s="157">
        <v>0</v>
      </c>
      <c r="AE298" s="155">
        <v>0</v>
      </c>
      <c r="AF298" s="157">
        <v>0</v>
      </c>
      <c r="AG298" s="155">
        <v>0</v>
      </c>
      <c r="AH298" s="159"/>
    </row>
    <row r="299" spans="1:34" ht="15" x14ac:dyDescent="0.25">
      <c r="A299" s="104">
        <v>444</v>
      </c>
      <c r="B299" s="102">
        <v>444035001</v>
      </c>
      <c r="C299" s="103" t="s">
        <v>511</v>
      </c>
      <c r="D299" s="104">
        <v>35</v>
      </c>
      <c r="E299" s="103" t="s">
        <v>67</v>
      </c>
      <c r="F299" s="104">
        <v>1</v>
      </c>
      <c r="G299" s="103" t="s">
        <v>33</v>
      </c>
      <c r="H299" s="179">
        <v>1</v>
      </c>
      <c r="I299" s="152"/>
      <c r="J299" s="153">
        <v>9361</v>
      </c>
      <c r="K299" s="153">
        <v>1676</v>
      </c>
      <c r="L299" s="153">
        <v>0</v>
      </c>
      <c r="M299" s="153">
        <v>937.65</v>
      </c>
      <c r="N299" s="153">
        <v>11974.65</v>
      </c>
      <c r="O299" s="152"/>
      <c r="P299" s="157">
        <v>1</v>
      </c>
      <c r="Q299" s="157">
        <v>0</v>
      </c>
      <c r="R299" s="155">
        <v>11037</v>
      </c>
      <c r="S299" s="155">
        <v>0</v>
      </c>
      <c r="T299" s="155">
        <v>0</v>
      </c>
      <c r="U299" s="155">
        <v>938</v>
      </c>
      <c r="V299" s="112">
        <v>11975</v>
      </c>
      <c r="W299" s="156"/>
      <c r="X299" s="157">
        <v>0</v>
      </c>
      <c r="Y299" s="178">
        <v>0.09</v>
      </c>
      <c r="Z299" s="178">
        <v>1.2620498997079834E-2</v>
      </c>
      <c r="AA299" s="155">
        <v>0</v>
      </c>
      <c r="AB299" s="158"/>
      <c r="AC299" s="157">
        <v>0</v>
      </c>
      <c r="AD299" s="157">
        <v>0</v>
      </c>
      <c r="AE299" s="155">
        <v>0</v>
      </c>
      <c r="AF299" s="157">
        <v>0</v>
      </c>
      <c r="AG299" s="155">
        <v>0</v>
      </c>
      <c r="AH299" s="159"/>
    </row>
    <row r="300" spans="1:34" ht="15" x14ac:dyDescent="0.25">
      <c r="A300" s="104">
        <v>444</v>
      </c>
      <c r="B300" s="102">
        <v>444035035</v>
      </c>
      <c r="C300" s="103" t="s">
        <v>511</v>
      </c>
      <c r="D300" s="104">
        <v>35</v>
      </c>
      <c r="E300" s="103" t="s">
        <v>67</v>
      </c>
      <c r="F300" s="104">
        <v>35</v>
      </c>
      <c r="G300" s="103" t="s">
        <v>67</v>
      </c>
      <c r="H300" s="179">
        <v>689.81</v>
      </c>
      <c r="I300" s="152"/>
      <c r="J300" s="153">
        <v>12447</v>
      </c>
      <c r="K300" s="153">
        <v>4244</v>
      </c>
      <c r="L300" s="153">
        <v>0</v>
      </c>
      <c r="M300" s="153">
        <v>937.65</v>
      </c>
      <c r="N300" s="153">
        <v>17628.650000000001</v>
      </c>
      <c r="O300" s="152"/>
      <c r="P300" s="157">
        <v>689.81</v>
      </c>
      <c r="Q300" s="157">
        <v>0</v>
      </c>
      <c r="R300" s="155">
        <v>11513617</v>
      </c>
      <c r="S300" s="155">
        <v>0</v>
      </c>
      <c r="T300" s="155">
        <v>0</v>
      </c>
      <c r="U300" s="155">
        <v>647020</v>
      </c>
      <c r="V300" s="112">
        <v>12160637</v>
      </c>
      <c r="W300" s="156"/>
      <c r="X300" s="157">
        <v>0</v>
      </c>
      <c r="Y300" s="178">
        <v>0.09</v>
      </c>
      <c r="Z300" s="178">
        <v>0.15535199624359353</v>
      </c>
      <c r="AA300" s="155">
        <v>0</v>
      </c>
      <c r="AB300" s="158"/>
      <c r="AC300" s="157">
        <v>0</v>
      </c>
      <c r="AD300" s="157">
        <v>0</v>
      </c>
      <c r="AE300" s="155">
        <v>0</v>
      </c>
      <c r="AF300" s="157">
        <v>11.95</v>
      </c>
      <c r="AG300" s="155">
        <v>210665</v>
      </c>
      <c r="AH300" s="159"/>
    </row>
    <row r="301" spans="1:34" ht="15" x14ac:dyDescent="0.25">
      <c r="A301" s="104">
        <v>444</v>
      </c>
      <c r="B301" s="102">
        <v>444035044</v>
      </c>
      <c r="C301" s="103" t="s">
        <v>511</v>
      </c>
      <c r="D301" s="104">
        <v>35</v>
      </c>
      <c r="E301" s="103" t="s">
        <v>67</v>
      </c>
      <c r="F301" s="104">
        <v>44</v>
      </c>
      <c r="G301" s="103" t="s">
        <v>76</v>
      </c>
      <c r="H301" s="179">
        <v>2.06</v>
      </c>
      <c r="I301" s="152"/>
      <c r="J301" s="153">
        <v>9361</v>
      </c>
      <c r="K301" s="153">
        <v>0</v>
      </c>
      <c r="L301" s="153">
        <v>0</v>
      </c>
      <c r="M301" s="153">
        <v>937.65</v>
      </c>
      <c r="N301" s="153">
        <v>10298.65</v>
      </c>
      <c r="O301" s="152"/>
      <c r="P301" s="157">
        <v>2.06</v>
      </c>
      <c r="Q301" s="157">
        <v>0</v>
      </c>
      <c r="R301" s="155">
        <v>19284</v>
      </c>
      <c r="S301" s="155">
        <v>0</v>
      </c>
      <c r="T301" s="155">
        <v>0</v>
      </c>
      <c r="U301" s="155">
        <v>1932</v>
      </c>
      <c r="V301" s="112">
        <v>21216</v>
      </c>
      <c r="W301" s="156"/>
      <c r="X301" s="157">
        <v>0</v>
      </c>
      <c r="Y301" s="178">
        <v>0.09</v>
      </c>
      <c r="Z301" s="178">
        <v>6.5788845188208198E-2</v>
      </c>
      <c r="AA301" s="155">
        <v>0</v>
      </c>
      <c r="AB301" s="158"/>
      <c r="AC301" s="157">
        <v>0</v>
      </c>
      <c r="AD301" s="157">
        <v>0</v>
      </c>
      <c r="AE301" s="155">
        <v>0</v>
      </c>
      <c r="AF301" s="157">
        <v>0</v>
      </c>
      <c r="AG301" s="155">
        <v>0</v>
      </c>
      <c r="AH301" s="159"/>
    </row>
    <row r="302" spans="1:34" ht="15" x14ac:dyDescent="0.25">
      <c r="A302" s="104">
        <v>444</v>
      </c>
      <c r="B302" s="102">
        <v>444035046</v>
      </c>
      <c r="C302" s="103" t="s">
        <v>511</v>
      </c>
      <c r="D302" s="104">
        <v>35</v>
      </c>
      <c r="E302" s="103" t="s">
        <v>67</v>
      </c>
      <c r="F302" s="104">
        <v>46</v>
      </c>
      <c r="G302" s="103" t="s">
        <v>78</v>
      </c>
      <c r="H302" s="179">
        <v>0.01</v>
      </c>
      <c r="I302" s="152"/>
      <c r="J302" s="153">
        <v>10758.161659638534</v>
      </c>
      <c r="K302" s="153">
        <v>8506</v>
      </c>
      <c r="L302" s="153">
        <v>0</v>
      </c>
      <c r="M302" s="153">
        <v>937.65</v>
      </c>
      <c r="N302" s="153">
        <v>20201.811659638537</v>
      </c>
      <c r="O302" s="152"/>
      <c r="P302" s="157">
        <v>0.01</v>
      </c>
      <c r="Q302" s="157">
        <v>0</v>
      </c>
      <c r="R302" s="155">
        <v>193</v>
      </c>
      <c r="S302" s="155">
        <v>0</v>
      </c>
      <c r="T302" s="155">
        <v>0</v>
      </c>
      <c r="U302" s="155">
        <v>9</v>
      </c>
      <c r="V302" s="112">
        <v>202</v>
      </c>
      <c r="W302" s="156"/>
      <c r="X302" s="157">
        <v>0</v>
      </c>
      <c r="Y302" s="178">
        <v>0.09</v>
      </c>
      <c r="Z302" s="178">
        <v>2.9887290634855789E-4</v>
      </c>
      <c r="AA302" s="155">
        <v>0</v>
      </c>
      <c r="AB302" s="158"/>
      <c r="AC302" s="157">
        <v>0</v>
      </c>
      <c r="AD302" s="157">
        <v>0</v>
      </c>
      <c r="AE302" s="155">
        <v>0</v>
      </c>
      <c r="AF302" s="157">
        <v>0</v>
      </c>
      <c r="AG302" s="155">
        <v>0</v>
      </c>
      <c r="AH302" s="159"/>
    </row>
    <row r="303" spans="1:34" ht="15" x14ac:dyDescent="0.25">
      <c r="A303" s="104">
        <v>444</v>
      </c>
      <c r="B303" s="102">
        <v>444035133</v>
      </c>
      <c r="C303" s="103" t="s">
        <v>511</v>
      </c>
      <c r="D303" s="104">
        <v>35</v>
      </c>
      <c r="E303" s="103" t="s">
        <v>67</v>
      </c>
      <c r="F303" s="104">
        <v>133</v>
      </c>
      <c r="G303" s="103" t="s">
        <v>165</v>
      </c>
      <c r="H303" s="179">
        <v>1.98</v>
      </c>
      <c r="I303" s="152"/>
      <c r="J303" s="153">
        <v>11801.284612904081</v>
      </c>
      <c r="K303" s="153">
        <v>2334</v>
      </c>
      <c r="L303" s="153">
        <v>0</v>
      </c>
      <c r="M303" s="153">
        <v>937.65</v>
      </c>
      <c r="N303" s="153">
        <v>15072.93461290408</v>
      </c>
      <c r="O303" s="152"/>
      <c r="P303" s="157">
        <v>1.98</v>
      </c>
      <c r="Q303" s="157">
        <v>0</v>
      </c>
      <c r="R303" s="155">
        <v>27988</v>
      </c>
      <c r="S303" s="155">
        <v>0</v>
      </c>
      <c r="T303" s="155">
        <v>0</v>
      </c>
      <c r="U303" s="155">
        <v>1856</v>
      </c>
      <c r="V303" s="112">
        <v>29844</v>
      </c>
      <c r="W303" s="156"/>
      <c r="X303" s="157">
        <v>0</v>
      </c>
      <c r="Y303" s="178">
        <v>0.09</v>
      </c>
      <c r="Z303" s="178">
        <v>3.1594626033757463E-2</v>
      </c>
      <c r="AA303" s="155">
        <v>0</v>
      </c>
      <c r="AB303" s="158"/>
      <c r="AC303" s="157">
        <v>0</v>
      </c>
      <c r="AD303" s="157">
        <v>0</v>
      </c>
      <c r="AE303" s="155">
        <v>0</v>
      </c>
      <c r="AF303" s="157">
        <v>0</v>
      </c>
      <c r="AG303" s="155">
        <v>0</v>
      </c>
      <c r="AH303" s="159"/>
    </row>
    <row r="304" spans="1:34" ht="15" x14ac:dyDescent="0.25">
      <c r="A304" s="104">
        <v>444</v>
      </c>
      <c r="B304" s="102">
        <v>444035189</v>
      </c>
      <c r="C304" s="103" t="s">
        <v>511</v>
      </c>
      <c r="D304" s="104">
        <v>35</v>
      </c>
      <c r="E304" s="103" t="s">
        <v>67</v>
      </c>
      <c r="F304" s="104">
        <v>189</v>
      </c>
      <c r="G304" s="103" t="s">
        <v>221</v>
      </c>
      <c r="H304" s="179">
        <v>1.52</v>
      </c>
      <c r="I304" s="152"/>
      <c r="J304" s="153">
        <v>10532.136865623679</v>
      </c>
      <c r="K304" s="153">
        <v>3906</v>
      </c>
      <c r="L304" s="153">
        <v>0</v>
      </c>
      <c r="M304" s="153">
        <v>937.65</v>
      </c>
      <c r="N304" s="153">
        <v>15375.786865623679</v>
      </c>
      <c r="O304" s="152"/>
      <c r="P304" s="157">
        <v>1.52</v>
      </c>
      <c r="Q304" s="157">
        <v>0</v>
      </c>
      <c r="R304" s="155">
        <v>21946</v>
      </c>
      <c r="S304" s="155">
        <v>0</v>
      </c>
      <c r="T304" s="155">
        <v>0</v>
      </c>
      <c r="U304" s="155">
        <v>1426</v>
      </c>
      <c r="V304" s="112">
        <v>23372</v>
      </c>
      <c r="W304" s="156"/>
      <c r="X304" s="157">
        <v>0</v>
      </c>
      <c r="Y304" s="178">
        <v>0.09</v>
      </c>
      <c r="Z304" s="178">
        <v>1.1311118370931686E-3</v>
      </c>
      <c r="AA304" s="155">
        <v>0</v>
      </c>
      <c r="AB304" s="158"/>
      <c r="AC304" s="157">
        <v>0</v>
      </c>
      <c r="AD304" s="157">
        <v>0</v>
      </c>
      <c r="AE304" s="155">
        <v>0</v>
      </c>
      <c r="AF304" s="157">
        <v>0</v>
      </c>
      <c r="AG304" s="155">
        <v>0</v>
      </c>
      <c r="AH304" s="159"/>
    </row>
    <row r="305" spans="1:34" ht="15" x14ac:dyDescent="0.25">
      <c r="A305" s="104">
        <v>444</v>
      </c>
      <c r="B305" s="102">
        <v>444035220</v>
      </c>
      <c r="C305" s="103" t="s">
        <v>511</v>
      </c>
      <c r="D305" s="104">
        <v>35</v>
      </c>
      <c r="E305" s="103" t="s">
        <v>67</v>
      </c>
      <c r="F305" s="104">
        <v>220</v>
      </c>
      <c r="G305" s="103" t="s">
        <v>252</v>
      </c>
      <c r="H305" s="179">
        <v>1</v>
      </c>
      <c r="I305" s="152"/>
      <c r="J305" s="153">
        <v>7774</v>
      </c>
      <c r="K305" s="153">
        <v>3333</v>
      </c>
      <c r="L305" s="153">
        <v>0</v>
      </c>
      <c r="M305" s="153">
        <v>937.65</v>
      </c>
      <c r="N305" s="153">
        <v>12044.65</v>
      </c>
      <c r="O305" s="152"/>
      <c r="P305" s="157">
        <v>1</v>
      </c>
      <c r="Q305" s="157">
        <v>0</v>
      </c>
      <c r="R305" s="155">
        <v>11107</v>
      </c>
      <c r="S305" s="155">
        <v>0</v>
      </c>
      <c r="T305" s="155">
        <v>0</v>
      </c>
      <c r="U305" s="155">
        <v>938</v>
      </c>
      <c r="V305" s="112">
        <v>12045</v>
      </c>
      <c r="W305" s="156"/>
      <c r="X305" s="157">
        <v>0</v>
      </c>
      <c r="Y305" s="178">
        <v>0.09</v>
      </c>
      <c r="Z305" s="178">
        <v>1.5441237271386972E-2</v>
      </c>
      <c r="AA305" s="155">
        <v>0</v>
      </c>
      <c r="AB305" s="158"/>
      <c r="AC305" s="157">
        <v>0</v>
      </c>
      <c r="AD305" s="157">
        <v>0</v>
      </c>
      <c r="AE305" s="155">
        <v>0</v>
      </c>
      <c r="AF305" s="157">
        <v>0</v>
      </c>
      <c r="AG305" s="155">
        <v>0</v>
      </c>
      <c r="AH305" s="159"/>
    </row>
    <row r="306" spans="1:34" ht="15" x14ac:dyDescent="0.25">
      <c r="A306" s="104">
        <v>444</v>
      </c>
      <c r="B306" s="102">
        <v>444035244</v>
      </c>
      <c r="C306" s="103" t="s">
        <v>511</v>
      </c>
      <c r="D306" s="104">
        <v>35</v>
      </c>
      <c r="E306" s="103" t="s">
        <v>67</v>
      </c>
      <c r="F306" s="104">
        <v>244</v>
      </c>
      <c r="G306" s="103" t="s">
        <v>276</v>
      </c>
      <c r="H306" s="179">
        <v>6.96</v>
      </c>
      <c r="I306" s="152"/>
      <c r="J306" s="153">
        <v>13412</v>
      </c>
      <c r="K306" s="153">
        <v>4836</v>
      </c>
      <c r="L306" s="153">
        <v>0</v>
      </c>
      <c r="M306" s="153">
        <v>937.65</v>
      </c>
      <c r="N306" s="153">
        <v>19185.650000000001</v>
      </c>
      <c r="O306" s="152"/>
      <c r="P306" s="157">
        <v>6.96</v>
      </c>
      <c r="Q306" s="157">
        <v>0</v>
      </c>
      <c r="R306" s="155">
        <v>127006</v>
      </c>
      <c r="S306" s="155">
        <v>0</v>
      </c>
      <c r="T306" s="155">
        <v>0</v>
      </c>
      <c r="U306" s="155">
        <v>6529</v>
      </c>
      <c r="V306" s="112">
        <v>133535</v>
      </c>
      <c r="W306" s="156"/>
      <c r="X306" s="157">
        <v>0</v>
      </c>
      <c r="Y306" s="178">
        <v>0.09</v>
      </c>
      <c r="Z306" s="178">
        <v>0.119598061583465</v>
      </c>
      <c r="AA306" s="155">
        <v>0</v>
      </c>
      <c r="AB306" s="158"/>
      <c r="AC306" s="157">
        <v>0</v>
      </c>
      <c r="AD306" s="157">
        <v>0</v>
      </c>
      <c r="AE306" s="155">
        <v>0</v>
      </c>
      <c r="AF306" s="157">
        <v>0</v>
      </c>
      <c r="AG306" s="155">
        <v>0</v>
      </c>
      <c r="AH306" s="159"/>
    </row>
    <row r="307" spans="1:34" ht="15" x14ac:dyDescent="0.25">
      <c r="A307" s="104">
        <v>444</v>
      </c>
      <c r="B307" s="102">
        <v>444035248</v>
      </c>
      <c r="C307" s="103" t="s">
        <v>511</v>
      </c>
      <c r="D307" s="104">
        <v>35</v>
      </c>
      <c r="E307" s="103" t="s">
        <v>67</v>
      </c>
      <c r="F307" s="104">
        <v>248</v>
      </c>
      <c r="G307" s="103" t="s">
        <v>280</v>
      </c>
      <c r="H307" s="179">
        <v>0.91</v>
      </c>
      <c r="I307" s="152"/>
      <c r="J307" s="153">
        <v>13080.948125085341</v>
      </c>
      <c r="K307" s="153">
        <v>750</v>
      </c>
      <c r="L307" s="153">
        <v>0</v>
      </c>
      <c r="M307" s="153">
        <v>937.65</v>
      </c>
      <c r="N307" s="153">
        <v>14768.59812508534</v>
      </c>
      <c r="O307" s="152"/>
      <c r="P307" s="157">
        <v>0.91</v>
      </c>
      <c r="Q307" s="157">
        <v>0</v>
      </c>
      <c r="R307" s="155">
        <v>12586</v>
      </c>
      <c r="S307" s="155">
        <v>0</v>
      </c>
      <c r="T307" s="155">
        <v>0</v>
      </c>
      <c r="U307" s="155">
        <v>853</v>
      </c>
      <c r="V307" s="112">
        <v>13439</v>
      </c>
      <c r="W307" s="156"/>
      <c r="X307" s="157">
        <v>0</v>
      </c>
      <c r="Y307" s="178">
        <v>0.09</v>
      </c>
      <c r="Z307" s="178">
        <v>5.0565041450819942E-2</v>
      </c>
      <c r="AA307" s="155">
        <v>0</v>
      </c>
      <c r="AB307" s="158"/>
      <c r="AC307" s="157">
        <v>0</v>
      </c>
      <c r="AD307" s="157">
        <v>0</v>
      </c>
      <c r="AE307" s="155">
        <v>0</v>
      </c>
      <c r="AF307" s="157">
        <v>0</v>
      </c>
      <c r="AG307" s="155">
        <v>0</v>
      </c>
      <c r="AH307" s="159"/>
    </row>
    <row r="308" spans="1:34" ht="15" x14ac:dyDescent="0.25">
      <c r="A308" s="104">
        <v>444</v>
      </c>
      <c r="B308" s="102">
        <v>444035336</v>
      </c>
      <c r="C308" s="103" t="s">
        <v>511</v>
      </c>
      <c r="D308" s="104">
        <v>35</v>
      </c>
      <c r="E308" s="103" t="s">
        <v>67</v>
      </c>
      <c r="F308" s="104">
        <v>336</v>
      </c>
      <c r="G308" s="103" t="s">
        <v>368</v>
      </c>
      <c r="H308" s="179">
        <v>3.82</v>
      </c>
      <c r="I308" s="152"/>
      <c r="J308" s="153">
        <v>9545</v>
      </c>
      <c r="K308" s="153">
        <v>2071</v>
      </c>
      <c r="L308" s="153">
        <v>0</v>
      </c>
      <c r="M308" s="153">
        <v>937.65</v>
      </c>
      <c r="N308" s="153">
        <v>12553.65</v>
      </c>
      <c r="O308" s="152"/>
      <c r="P308" s="157">
        <v>3.82</v>
      </c>
      <c r="Q308" s="157">
        <v>0</v>
      </c>
      <c r="R308" s="155">
        <v>44372</v>
      </c>
      <c r="S308" s="155">
        <v>0</v>
      </c>
      <c r="T308" s="155">
        <v>0</v>
      </c>
      <c r="U308" s="155">
        <v>3582</v>
      </c>
      <c r="V308" s="112">
        <v>47954</v>
      </c>
      <c r="W308" s="156"/>
      <c r="X308" s="157">
        <v>0</v>
      </c>
      <c r="Y308" s="178">
        <v>0.09</v>
      </c>
      <c r="Z308" s="178">
        <v>4.2556047363643684E-2</v>
      </c>
      <c r="AA308" s="155">
        <v>0</v>
      </c>
      <c r="AB308" s="158"/>
      <c r="AC308" s="157">
        <v>0</v>
      </c>
      <c r="AD308" s="157">
        <v>0</v>
      </c>
      <c r="AE308" s="155">
        <v>0</v>
      </c>
      <c r="AF308" s="157">
        <v>0</v>
      </c>
      <c r="AG308" s="155">
        <v>0</v>
      </c>
      <c r="AH308" s="159"/>
    </row>
    <row r="309" spans="1:34" ht="15" x14ac:dyDescent="0.25">
      <c r="A309" s="104">
        <v>445</v>
      </c>
      <c r="B309" s="102">
        <v>445348017</v>
      </c>
      <c r="C309" s="103" t="s">
        <v>512</v>
      </c>
      <c r="D309" s="104">
        <v>348</v>
      </c>
      <c r="E309" s="103" t="s">
        <v>380</v>
      </c>
      <c r="F309" s="104">
        <v>17</v>
      </c>
      <c r="G309" s="103" t="s">
        <v>49</v>
      </c>
      <c r="H309" s="179">
        <v>6.6899999999999995</v>
      </c>
      <c r="I309" s="152"/>
      <c r="J309" s="153">
        <v>11670</v>
      </c>
      <c r="K309" s="153">
        <v>3076</v>
      </c>
      <c r="L309" s="153">
        <v>0</v>
      </c>
      <c r="M309" s="153">
        <v>937.65</v>
      </c>
      <c r="N309" s="153">
        <v>15683.65</v>
      </c>
      <c r="O309" s="152"/>
      <c r="P309" s="157">
        <v>6.6899999999999995</v>
      </c>
      <c r="Q309" s="157">
        <v>0</v>
      </c>
      <c r="R309" s="155">
        <v>98650</v>
      </c>
      <c r="S309" s="155">
        <v>0</v>
      </c>
      <c r="T309" s="155">
        <v>0</v>
      </c>
      <c r="U309" s="155">
        <v>6274</v>
      </c>
      <c r="V309" s="112">
        <v>104924</v>
      </c>
      <c r="W309" s="156"/>
      <c r="X309" s="157">
        <v>0</v>
      </c>
      <c r="Y309" s="178">
        <v>0.09</v>
      </c>
      <c r="Z309" s="178">
        <v>5.0025887025345285E-3</v>
      </c>
      <c r="AA309" s="155">
        <v>0</v>
      </c>
      <c r="AB309" s="158"/>
      <c r="AC309" s="157">
        <v>0</v>
      </c>
      <c r="AD309" s="157">
        <v>0</v>
      </c>
      <c r="AE309" s="155">
        <v>0</v>
      </c>
      <c r="AF309" s="157">
        <v>0</v>
      </c>
      <c r="AG309" s="155">
        <v>0</v>
      </c>
      <c r="AH309" s="159"/>
    </row>
    <row r="310" spans="1:34" ht="15" x14ac:dyDescent="0.25">
      <c r="A310" s="104">
        <v>445</v>
      </c>
      <c r="B310" s="102">
        <v>445348064</v>
      </c>
      <c r="C310" s="103" t="s">
        <v>512</v>
      </c>
      <c r="D310" s="104">
        <v>348</v>
      </c>
      <c r="E310" s="103" t="s">
        <v>380</v>
      </c>
      <c r="F310" s="104">
        <v>64</v>
      </c>
      <c r="G310" s="103" t="s">
        <v>96</v>
      </c>
      <c r="H310" s="179">
        <v>2</v>
      </c>
      <c r="I310" s="152"/>
      <c r="J310" s="153">
        <v>10556</v>
      </c>
      <c r="K310" s="153">
        <v>1182</v>
      </c>
      <c r="L310" s="153">
        <v>0</v>
      </c>
      <c r="M310" s="153">
        <v>937.65</v>
      </c>
      <c r="N310" s="153">
        <v>12675.65</v>
      </c>
      <c r="O310" s="152"/>
      <c r="P310" s="157">
        <v>2</v>
      </c>
      <c r="Q310" s="157">
        <v>0</v>
      </c>
      <c r="R310" s="155">
        <v>23476</v>
      </c>
      <c r="S310" s="155">
        <v>0</v>
      </c>
      <c r="T310" s="155">
        <v>0</v>
      </c>
      <c r="U310" s="155">
        <v>1876</v>
      </c>
      <c r="V310" s="112">
        <v>25352</v>
      </c>
      <c r="W310" s="156"/>
      <c r="X310" s="157">
        <v>0</v>
      </c>
      <c r="Y310" s="178">
        <v>0.09</v>
      </c>
      <c r="Z310" s="178">
        <v>3.2660580971099959E-2</v>
      </c>
      <c r="AA310" s="155">
        <v>0</v>
      </c>
      <c r="AB310" s="158"/>
      <c r="AC310" s="157">
        <v>0</v>
      </c>
      <c r="AD310" s="157">
        <v>0</v>
      </c>
      <c r="AE310" s="155">
        <v>0</v>
      </c>
      <c r="AF310" s="157">
        <v>0</v>
      </c>
      <c r="AG310" s="155">
        <v>0</v>
      </c>
      <c r="AH310" s="159"/>
    </row>
    <row r="311" spans="1:34" ht="15" x14ac:dyDescent="0.25">
      <c r="A311" s="104">
        <v>445</v>
      </c>
      <c r="B311" s="102">
        <v>445348097</v>
      </c>
      <c r="C311" s="103" t="s">
        <v>512</v>
      </c>
      <c r="D311" s="104">
        <v>348</v>
      </c>
      <c r="E311" s="103" t="s">
        <v>380</v>
      </c>
      <c r="F311" s="104">
        <v>97</v>
      </c>
      <c r="G311" s="103" t="s">
        <v>129</v>
      </c>
      <c r="H311" s="179">
        <v>0.9</v>
      </c>
      <c r="I311" s="152"/>
      <c r="J311" s="153">
        <v>12986.041569496731</v>
      </c>
      <c r="K311" s="153">
        <v>0</v>
      </c>
      <c r="L311" s="153">
        <v>0</v>
      </c>
      <c r="M311" s="153">
        <v>937.65</v>
      </c>
      <c r="N311" s="153">
        <v>13923.69156949673</v>
      </c>
      <c r="O311" s="152"/>
      <c r="P311" s="157">
        <v>0.9</v>
      </c>
      <c r="Q311" s="157">
        <v>0</v>
      </c>
      <c r="R311" s="155">
        <v>11687</v>
      </c>
      <c r="S311" s="155">
        <v>0</v>
      </c>
      <c r="T311" s="155">
        <v>0</v>
      </c>
      <c r="U311" s="155">
        <v>844</v>
      </c>
      <c r="V311" s="112">
        <v>12531</v>
      </c>
      <c r="W311" s="156"/>
      <c r="X311" s="157">
        <v>0</v>
      </c>
      <c r="Y311" s="178">
        <v>0.09</v>
      </c>
      <c r="Z311" s="178">
        <v>3.5516061249249872E-2</v>
      </c>
      <c r="AA311" s="155">
        <v>0</v>
      </c>
      <c r="AB311" s="158"/>
      <c r="AC311" s="157">
        <v>0</v>
      </c>
      <c r="AD311" s="157">
        <v>0</v>
      </c>
      <c r="AE311" s="155">
        <v>0</v>
      </c>
      <c r="AF311" s="157">
        <v>0</v>
      </c>
      <c r="AG311" s="155">
        <v>0</v>
      </c>
      <c r="AH311" s="159"/>
    </row>
    <row r="312" spans="1:34" ht="15" x14ac:dyDescent="0.25">
      <c r="A312" s="104">
        <v>445</v>
      </c>
      <c r="B312" s="102">
        <v>445348110</v>
      </c>
      <c r="C312" s="103" t="s">
        <v>512</v>
      </c>
      <c r="D312" s="104">
        <v>348</v>
      </c>
      <c r="E312" s="103" t="s">
        <v>380</v>
      </c>
      <c r="F312" s="104">
        <v>110</v>
      </c>
      <c r="G312" s="103" t="s">
        <v>142</v>
      </c>
      <c r="H312" s="179">
        <v>1.05</v>
      </c>
      <c r="I312" s="152"/>
      <c r="J312" s="153">
        <v>9123</v>
      </c>
      <c r="K312" s="153">
        <v>1956</v>
      </c>
      <c r="L312" s="153">
        <v>0</v>
      </c>
      <c r="M312" s="153">
        <v>937.65</v>
      </c>
      <c r="N312" s="153">
        <v>12016.65</v>
      </c>
      <c r="O312" s="152"/>
      <c r="P312" s="157">
        <v>1.05</v>
      </c>
      <c r="Q312" s="157">
        <v>0</v>
      </c>
      <c r="R312" s="155">
        <v>11634</v>
      </c>
      <c r="S312" s="155">
        <v>0</v>
      </c>
      <c r="T312" s="155">
        <v>0</v>
      </c>
      <c r="U312" s="155">
        <v>985</v>
      </c>
      <c r="V312" s="112">
        <v>12619</v>
      </c>
      <c r="W312" s="156"/>
      <c r="X312" s="157">
        <v>0</v>
      </c>
      <c r="Y312" s="178">
        <v>0.09</v>
      </c>
      <c r="Z312" s="178">
        <v>8.0830816753563583E-3</v>
      </c>
      <c r="AA312" s="155">
        <v>0</v>
      </c>
      <c r="AB312" s="158"/>
      <c r="AC312" s="157">
        <v>0</v>
      </c>
      <c r="AD312" s="157">
        <v>0</v>
      </c>
      <c r="AE312" s="155">
        <v>0</v>
      </c>
      <c r="AF312" s="157">
        <v>0</v>
      </c>
      <c r="AG312" s="155">
        <v>0</v>
      </c>
      <c r="AH312" s="159"/>
    </row>
    <row r="313" spans="1:34" ht="15" x14ac:dyDescent="0.25">
      <c r="A313" s="104">
        <v>445</v>
      </c>
      <c r="B313" s="102">
        <v>445348151</v>
      </c>
      <c r="C313" s="103" t="s">
        <v>512</v>
      </c>
      <c r="D313" s="104">
        <v>348</v>
      </c>
      <c r="E313" s="103" t="s">
        <v>380</v>
      </c>
      <c r="F313" s="104">
        <v>151</v>
      </c>
      <c r="G313" s="103" t="s">
        <v>183</v>
      </c>
      <c r="H313" s="179">
        <v>16.86</v>
      </c>
      <c r="I313" s="152"/>
      <c r="J313" s="153">
        <v>10096</v>
      </c>
      <c r="K313" s="153">
        <v>1538</v>
      </c>
      <c r="L313" s="153">
        <v>0</v>
      </c>
      <c r="M313" s="153">
        <v>937.65</v>
      </c>
      <c r="N313" s="153">
        <v>12571.65</v>
      </c>
      <c r="O313" s="152"/>
      <c r="P313" s="157">
        <v>16.86</v>
      </c>
      <c r="Q313" s="157">
        <v>0</v>
      </c>
      <c r="R313" s="155">
        <v>196150</v>
      </c>
      <c r="S313" s="155">
        <v>0</v>
      </c>
      <c r="T313" s="155">
        <v>0</v>
      </c>
      <c r="U313" s="155">
        <v>15814</v>
      </c>
      <c r="V313" s="112">
        <v>211964</v>
      </c>
      <c r="W313" s="156"/>
      <c r="X313" s="157">
        <v>0</v>
      </c>
      <c r="Y313" s="178">
        <v>0.09</v>
      </c>
      <c r="Z313" s="178">
        <v>1.2403089339709471E-2</v>
      </c>
      <c r="AA313" s="155">
        <v>0</v>
      </c>
      <c r="AB313" s="158"/>
      <c r="AC313" s="157">
        <v>0</v>
      </c>
      <c r="AD313" s="157">
        <v>0</v>
      </c>
      <c r="AE313" s="155">
        <v>0</v>
      </c>
      <c r="AF313" s="157">
        <v>0</v>
      </c>
      <c r="AG313" s="155">
        <v>0</v>
      </c>
      <c r="AH313" s="159"/>
    </row>
    <row r="314" spans="1:34" ht="15" x14ac:dyDescent="0.25">
      <c r="A314" s="104">
        <v>445</v>
      </c>
      <c r="B314" s="102">
        <v>445348186</v>
      </c>
      <c r="C314" s="103" t="s">
        <v>512</v>
      </c>
      <c r="D314" s="104">
        <v>348</v>
      </c>
      <c r="E314" s="103" t="s">
        <v>380</v>
      </c>
      <c r="F314" s="104">
        <v>186</v>
      </c>
      <c r="G314" s="103" t="s">
        <v>218</v>
      </c>
      <c r="H314" s="179">
        <v>5.71</v>
      </c>
      <c r="I314" s="152"/>
      <c r="J314" s="153">
        <v>11907</v>
      </c>
      <c r="K314" s="153">
        <v>4692</v>
      </c>
      <c r="L314" s="153">
        <v>0</v>
      </c>
      <c r="M314" s="153">
        <v>937.65</v>
      </c>
      <c r="N314" s="153">
        <v>17536.650000000001</v>
      </c>
      <c r="O314" s="152"/>
      <c r="P314" s="157">
        <v>5.71</v>
      </c>
      <c r="Q314" s="157">
        <v>0</v>
      </c>
      <c r="R314" s="155">
        <v>94781</v>
      </c>
      <c r="S314" s="155">
        <v>0</v>
      </c>
      <c r="T314" s="155">
        <v>0</v>
      </c>
      <c r="U314" s="155">
        <v>5356</v>
      </c>
      <c r="V314" s="112">
        <v>100137</v>
      </c>
      <c r="W314" s="156"/>
      <c r="X314" s="157">
        <v>0</v>
      </c>
      <c r="Y314" s="178">
        <v>0.09</v>
      </c>
      <c r="Z314" s="178">
        <v>4.5927875872718389E-3</v>
      </c>
      <c r="AA314" s="155">
        <v>0</v>
      </c>
      <c r="AB314" s="158"/>
      <c r="AC314" s="157">
        <v>0</v>
      </c>
      <c r="AD314" s="157">
        <v>0</v>
      </c>
      <c r="AE314" s="155">
        <v>0</v>
      </c>
      <c r="AF314" s="157">
        <v>0</v>
      </c>
      <c r="AG314" s="155">
        <v>0</v>
      </c>
      <c r="AH314" s="159"/>
    </row>
    <row r="315" spans="1:34" ht="15" x14ac:dyDescent="0.25">
      <c r="A315" s="104">
        <v>445</v>
      </c>
      <c r="B315" s="102">
        <v>445348213</v>
      </c>
      <c r="C315" s="103" t="s">
        <v>512</v>
      </c>
      <c r="D315" s="104">
        <v>348</v>
      </c>
      <c r="E315" s="103" t="s">
        <v>380</v>
      </c>
      <c r="F315" s="104">
        <v>213</v>
      </c>
      <c r="G315" s="103" t="s">
        <v>245</v>
      </c>
      <c r="H315" s="179">
        <v>0.94</v>
      </c>
      <c r="I315" s="152"/>
      <c r="J315" s="153">
        <v>9960.0586298255112</v>
      </c>
      <c r="K315" s="153">
        <v>8525</v>
      </c>
      <c r="L315" s="153">
        <v>0</v>
      </c>
      <c r="M315" s="153">
        <v>937.65</v>
      </c>
      <c r="N315" s="153">
        <v>19422.708629825513</v>
      </c>
      <c r="O315" s="152"/>
      <c r="P315" s="157">
        <v>0.94</v>
      </c>
      <c r="Q315" s="157">
        <v>0</v>
      </c>
      <c r="R315" s="155">
        <v>17376</v>
      </c>
      <c r="S315" s="155">
        <v>0</v>
      </c>
      <c r="T315" s="155">
        <v>0</v>
      </c>
      <c r="U315" s="155">
        <v>881</v>
      </c>
      <c r="V315" s="112">
        <v>18257</v>
      </c>
      <c r="W315" s="156"/>
      <c r="X315" s="157">
        <v>0</v>
      </c>
      <c r="Y315" s="178">
        <v>0.09</v>
      </c>
      <c r="Z315" s="178">
        <v>1.3497358003169793E-3</v>
      </c>
      <c r="AA315" s="155">
        <v>0</v>
      </c>
      <c r="AB315" s="158"/>
      <c r="AC315" s="157">
        <v>0</v>
      </c>
      <c r="AD315" s="157">
        <v>0</v>
      </c>
      <c r="AE315" s="155">
        <v>0</v>
      </c>
      <c r="AF315" s="157">
        <v>0</v>
      </c>
      <c r="AG315" s="155">
        <v>0</v>
      </c>
      <c r="AH315" s="159"/>
    </row>
    <row r="316" spans="1:34" ht="15" x14ac:dyDescent="0.25">
      <c r="A316" s="104">
        <v>445</v>
      </c>
      <c r="B316" s="102">
        <v>445348226</v>
      </c>
      <c r="C316" s="103" t="s">
        <v>512</v>
      </c>
      <c r="D316" s="104">
        <v>348</v>
      </c>
      <c r="E316" s="103" t="s">
        <v>380</v>
      </c>
      <c r="F316" s="104">
        <v>226</v>
      </c>
      <c r="G316" s="103" t="s">
        <v>258</v>
      </c>
      <c r="H316" s="179">
        <v>31.03</v>
      </c>
      <c r="I316" s="152"/>
      <c r="J316" s="153">
        <v>11238</v>
      </c>
      <c r="K316" s="153">
        <v>1221</v>
      </c>
      <c r="L316" s="153">
        <v>0</v>
      </c>
      <c r="M316" s="153">
        <v>937.65</v>
      </c>
      <c r="N316" s="153">
        <v>13396.65</v>
      </c>
      <c r="O316" s="152"/>
      <c r="P316" s="157">
        <v>31.03</v>
      </c>
      <c r="Q316" s="157">
        <v>0</v>
      </c>
      <c r="R316" s="155">
        <v>386602</v>
      </c>
      <c r="S316" s="155">
        <v>0</v>
      </c>
      <c r="T316" s="155">
        <v>0</v>
      </c>
      <c r="U316" s="155">
        <v>29105</v>
      </c>
      <c r="V316" s="112">
        <v>415707</v>
      </c>
      <c r="W316" s="156"/>
      <c r="X316" s="157">
        <v>0</v>
      </c>
      <c r="Y316" s="178">
        <v>0.09</v>
      </c>
      <c r="Z316" s="178">
        <v>1.9254383330417846E-2</v>
      </c>
      <c r="AA316" s="155">
        <v>0</v>
      </c>
      <c r="AB316" s="158"/>
      <c r="AC316" s="157">
        <v>0</v>
      </c>
      <c r="AD316" s="157">
        <v>0</v>
      </c>
      <c r="AE316" s="155">
        <v>0</v>
      </c>
      <c r="AF316" s="157">
        <v>0</v>
      </c>
      <c r="AG316" s="155">
        <v>0</v>
      </c>
      <c r="AH316" s="159"/>
    </row>
    <row r="317" spans="1:34" ht="15" x14ac:dyDescent="0.25">
      <c r="A317" s="104">
        <v>445</v>
      </c>
      <c r="B317" s="102">
        <v>445348271</v>
      </c>
      <c r="C317" s="103" t="s">
        <v>512</v>
      </c>
      <c r="D317" s="104">
        <v>348</v>
      </c>
      <c r="E317" s="103" t="s">
        <v>380</v>
      </c>
      <c r="F317" s="104">
        <v>271</v>
      </c>
      <c r="G317" s="103" t="s">
        <v>303</v>
      </c>
      <c r="H317" s="179">
        <v>2.04</v>
      </c>
      <c r="I317" s="152"/>
      <c r="J317" s="153">
        <v>12660</v>
      </c>
      <c r="K317" s="153">
        <v>3443</v>
      </c>
      <c r="L317" s="153">
        <v>0</v>
      </c>
      <c r="M317" s="153">
        <v>937.65</v>
      </c>
      <c r="N317" s="153">
        <v>17040.650000000001</v>
      </c>
      <c r="O317" s="152"/>
      <c r="P317" s="157">
        <v>2.04</v>
      </c>
      <c r="Q317" s="157">
        <v>0</v>
      </c>
      <c r="R317" s="155">
        <v>32850</v>
      </c>
      <c r="S317" s="155">
        <v>0</v>
      </c>
      <c r="T317" s="155">
        <v>0</v>
      </c>
      <c r="U317" s="155">
        <v>1914</v>
      </c>
      <c r="V317" s="112">
        <v>34764</v>
      </c>
      <c r="W317" s="156"/>
      <c r="X317" s="157">
        <v>0</v>
      </c>
      <c r="Y317" s="178">
        <v>0.09</v>
      </c>
      <c r="Z317" s="178">
        <v>5.2160960841659363E-3</v>
      </c>
      <c r="AA317" s="155">
        <v>0</v>
      </c>
      <c r="AB317" s="158"/>
      <c r="AC317" s="157">
        <v>0</v>
      </c>
      <c r="AD317" s="157">
        <v>0</v>
      </c>
      <c r="AE317" s="155">
        <v>0</v>
      </c>
      <c r="AF317" s="157">
        <v>0</v>
      </c>
      <c r="AG317" s="155">
        <v>0</v>
      </c>
      <c r="AH317" s="159"/>
    </row>
    <row r="318" spans="1:34" ht="15" x14ac:dyDescent="0.25">
      <c r="A318" s="104">
        <v>445</v>
      </c>
      <c r="B318" s="102">
        <v>445348277</v>
      </c>
      <c r="C318" s="103" t="s">
        <v>512</v>
      </c>
      <c r="D318" s="104">
        <v>348</v>
      </c>
      <c r="E318" s="103" t="s">
        <v>380</v>
      </c>
      <c r="F318" s="104">
        <v>277</v>
      </c>
      <c r="G318" s="103" t="s">
        <v>309</v>
      </c>
      <c r="H318" s="179">
        <v>0.83</v>
      </c>
      <c r="I318" s="152"/>
      <c r="J318" s="153">
        <v>13268.669946648453</v>
      </c>
      <c r="K318" s="153">
        <v>538</v>
      </c>
      <c r="L318" s="153">
        <v>0</v>
      </c>
      <c r="M318" s="153">
        <v>937.65</v>
      </c>
      <c r="N318" s="153">
        <v>14744.319946648453</v>
      </c>
      <c r="O318" s="152"/>
      <c r="P318" s="157">
        <v>0.83</v>
      </c>
      <c r="Q318" s="157">
        <v>0</v>
      </c>
      <c r="R318" s="155">
        <v>11460</v>
      </c>
      <c r="S318" s="155">
        <v>0</v>
      </c>
      <c r="T318" s="155">
        <v>0</v>
      </c>
      <c r="U318" s="155">
        <v>778</v>
      </c>
      <c r="V318" s="112">
        <v>12238</v>
      </c>
      <c r="W318" s="156"/>
      <c r="X318" s="157">
        <v>0</v>
      </c>
      <c r="Y318" s="178">
        <v>0.09</v>
      </c>
      <c r="Z318" s="178">
        <v>3.5511438769845118E-2</v>
      </c>
      <c r="AA318" s="155">
        <v>0</v>
      </c>
      <c r="AB318" s="158"/>
      <c r="AC318" s="157">
        <v>0</v>
      </c>
      <c r="AD318" s="157">
        <v>0</v>
      </c>
      <c r="AE318" s="155">
        <v>0</v>
      </c>
      <c r="AF318" s="157">
        <v>0</v>
      </c>
      <c r="AG318" s="155">
        <v>0</v>
      </c>
      <c r="AH318" s="159"/>
    </row>
    <row r="319" spans="1:34" ht="15" x14ac:dyDescent="0.25">
      <c r="A319" s="104">
        <v>445</v>
      </c>
      <c r="B319" s="102">
        <v>445348290</v>
      </c>
      <c r="C319" s="103" t="s">
        <v>512</v>
      </c>
      <c r="D319" s="104">
        <v>348</v>
      </c>
      <c r="E319" s="103" t="s">
        <v>380</v>
      </c>
      <c r="F319" s="104">
        <v>290</v>
      </c>
      <c r="G319" s="103" t="s">
        <v>322</v>
      </c>
      <c r="H319" s="179">
        <v>0.86</v>
      </c>
      <c r="I319" s="152"/>
      <c r="J319" s="153">
        <v>10231.097982386858</v>
      </c>
      <c r="K319" s="153">
        <v>4194</v>
      </c>
      <c r="L319" s="153">
        <v>0</v>
      </c>
      <c r="M319" s="153">
        <v>937.65</v>
      </c>
      <c r="N319" s="153">
        <v>15362.747982386858</v>
      </c>
      <c r="O319" s="152"/>
      <c r="P319" s="157">
        <v>0.86</v>
      </c>
      <c r="Q319" s="157">
        <v>0</v>
      </c>
      <c r="R319" s="155">
        <v>12406</v>
      </c>
      <c r="S319" s="155">
        <v>0</v>
      </c>
      <c r="T319" s="155">
        <v>0</v>
      </c>
      <c r="U319" s="155">
        <v>806</v>
      </c>
      <c r="V319" s="112">
        <v>13212</v>
      </c>
      <c r="W319" s="156"/>
      <c r="X319" s="157">
        <v>0</v>
      </c>
      <c r="Y319" s="178">
        <v>0.09</v>
      </c>
      <c r="Z319" s="178">
        <v>7.5021032794311956E-4</v>
      </c>
      <c r="AA319" s="155">
        <v>0</v>
      </c>
      <c r="AB319" s="158"/>
      <c r="AC319" s="157">
        <v>0</v>
      </c>
      <c r="AD319" s="157">
        <v>0</v>
      </c>
      <c r="AE319" s="155">
        <v>0</v>
      </c>
      <c r="AF319" s="157">
        <v>0</v>
      </c>
      <c r="AG319" s="155">
        <v>0</v>
      </c>
      <c r="AH319" s="159"/>
    </row>
    <row r="320" spans="1:34" ht="15" x14ac:dyDescent="0.25">
      <c r="A320" s="104">
        <v>445</v>
      </c>
      <c r="B320" s="102">
        <v>445348316</v>
      </c>
      <c r="C320" s="103" t="s">
        <v>512</v>
      </c>
      <c r="D320" s="104">
        <v>348</v>
      </c>
      <c r="E320" s="103" t="s">
        <v>380</v>
      </c>
      <c r="F320" s="104">
        <v>316</v>
      </c>
      <c r="G320" s="103" t="s">
        <v>348</v>
      </c>
      <c r="H320" s="179">
        <v>6.09</v>
      </c>
      <c r="I320" s="152"/>
      <c r="J320" s="153">
        <v>10556</v>
      </c>
      <c r="K320" s="153">
        <v>1257</v>
      </c>
      <c r="L320" s="153">
        <v>0</v>
      </c>
      <c r="M320" s="153">
        <v>937.65</v>
      </c>
      <c r="N320" s="153">
        <v>12750.65</v>
      </c>
      <c r="O320" s="152"/>
      <c r="P320" s="157">
        <v>6.09</v>
      </c>
      <c r="Q320" s="157">
        <v>0</v>
      </c>
      <c r="R320" s="155">
        <v>71942</v>
      </c>
      <c r="S320" s="155">
        <v>0</v>
      </c>
      <c r="T320" s="155">
        <v>0</v>
      </c>
      <c r="U320" s="155">
        <v>5713</v>
      </c>
      <c r="V320" s="112">
        <v>77655</v>
      </c>
      <c r="W320" s="156"/>
      <c r="X320" s="157">
        <v>0</v>
      </c>
      <c r="Y320" s="178">
        <v>0.09</v>
      </c>
      <c r="Z320" s="178">
        <v>9.4943315658755512E-3</v>
      </c>
      <c r="AA320" s="155">
        <v>0</v>
      </c>
      <c r="AB320" s="158"/>
      <c r="AC320" s="157">
        <v>0</v>
      </c>
      <c r="AD320" s="157">
        <v>0</v>
      </c>
      <c r="AE320" s="155">
        <v>0</v>
      </c>
      <c r="AF320" s="157">
        <v>0</v>
      </c>
      <c r="AG320" s="155">
        <v>0</v>
      </c>
      <c r="AH320" s="159"/>
    </row>
    <row r="321" spans="1:34" ht="15" x14ac:dyDescent="0.25">
      <c r="A321" s="104">
        <v>445</v>
      </c>
      <c r="B321" s="102">
        <v>445348321</v>
      </c>
      <c r="C321" s="103" t="s">
        <v>512</v>
      </c>
      <c r="D321" s="104">
        <v>348</v>
      </c>
      <c r="E321" s="103" t="s">
        <v>380</v>
      </c>
      <c r="F321" s="104">
        <v>321</v>
      </c>
      <c r="G321" s="103" t="s">
        <v>353</v>
      </c>
      <c r="H321" s="179">
        <v>0.95</v>
      </c>
      <c r="I321" s="152"/>
      <c r="J321" s="153">
        <v>10432.268741988541</v>
      </c>
      <c r="K321" s="153">
        <v>5554</v>
      </c>
      <c r="L321" s="153">
        <v>0</v>
      </c>
      <c r="M321" s="153">
        <v>937.65</v>
      </c>
      <c r="N321" s="153">
        <v>16923.918741988542</v>
      </c>
      <c r="O321" s="152"/>
      <c r="P321" s="157">
        <v>0.95</v>
      </c>
      <c r="Q321" s="157">
        <v>0</v>
      </c>
      <c r="R321" s="155">
        <v>15187</v>
      </c>
      <c r="S321" s="155">
        <v>0</v>
      </c>
      <c r="T321" s="155">
        <v>0</v>
      </c>
      <c r="U321" s="155">
        <v>891</v>
      </c>
      <c r="V321" s="112">
        <v>16078</v>
      </c>
      <c r="W321" s="156"/>
      <c r="X321" s="157">
        <v>0</v>
      </c>
      <c r="Y321" s="178">
        <v>0.09</v>
      </c>
      <c r="Z321" s="178">
        <v>2.5090169819794853E-3</v>
      </c>
      <c r="AA321" s="155">
        <v>0</v>
      </c>
      <c r="AB321" s="158"/>
      <c r="AC321" s="157">
        <v>0</v>
      </c>
      <c r="AD321" s="157">
        <v>0</v>
      </c>
      <c r="AE321" s="155">
        <v>0</v>
      </c>
      <c r="AF321" s="157">
        <v>0</v>
      </c>
      <c r="AG321" s="155">
        <v>0</v>
      </c>
      <c r="AH321" s="159"/>
    </row>
    <row r="322" spans="1:34" ht="15" x14ac:dyDescent="0.25">
      <c r="A322" s="104">
        <v>445</v>
      </c>
      <c r="B322" s="102">
        <v>445348322</v>
      </c>
      <c r="C322" s="103" t="s">
        <v>512</v>
      </c>
      <c r="D322" s="104">
        <v>348</v>
      </c>
      <c r="E322" s="103" t="s">
        <v>380</v>
      </c>
      <c r="F322" s="104">
        <v>322</v>
      </c>
      <c r="G322" s="103" t="s">
        <v>354</v>
      </c>
      <c r="H322" s="179">
        <v>4</v>
      </c>
      <c r="I322" s="152"/>
      <c r="J322" s="153">
        <v>9123</v>
      </c>
      <c r="K322" s="153">
        <v>4651</v>
      </c>
      <c r="L322" s="153">
        <v>0</v>
      </c>
      <c r="M322" s="153">
        <v>937.65</v>
      </c>
      <c r="N322" s="153">
        <v>14711.65</v>
      </c>
      <c r="O322" s="152"/>
      <c r="P322" s="157">
        <v>4</v>
      </c>
      <c r="Q322" s="157">
        <v>0</v>
      </c>
      <c r="R322" s="155">
        <v>55096</v>
      </c>
      <c r="S322" s="155">
        <v>0</v>
      </c>
      <c r="T322" s="155">
        <v>0</v>
      </c>
      <c r="U322" s="155">
        <v>3752</v>
      </c>
      <c r="V322" s="112">
        <v>58848</v>
      </c>
      <c r="W322" s="156"/>
      <c r="X322" s="157">
        <v>0</v>
      </c>
      <c r="Y322" s="178">
        <v>0.09</v>
      </c>
      <c r="Z322" s="178">
        <v>1.0529575409290599E-2</v>
      </c>
      <c r="AA322" s="155">
        <v>0</v>
      </c>
      <c r="AB322" s="158"/>
      <c r="AC322" s="157">
        <v>0</v>
      </c>
      <c r="AD322" s="157">
        <v>0</v>
      </c>
      <c r="AE322" s="155">
        <v>0</v>
      </c>
      <c r="AF322" s="157">
        <v>0</v>
      </c>
      <c r="AG322" s="155">
        <v>0</v>
      </c>
      <c r="AH322" s="159"/>
    </row>
    <row r="323" spans="1:34" ht="15" x14ac:dyDescent="0.25">
      <c r="A323" s="104">
        <v>445</v>
      </c>
      <c r="B323" s="102">
        <v>445348348</v>
      </c>
      <c r="C323" s="103" t="s">
        <v>512</v>
      </c>
      <c r="D323" s="104">
        <v>348</v>
      </c>
      <c r="E323" s="103" t="s">
        <v>380</v>
      </c>
      <c r="F323" s="104">
        <v>348</v>
      </c>
      <c r="G323" s="103" t="s">
        <v>380</v>
      </c>
      <c r="H323" s="179">
        <v>1320.7399999999998</v>
      </c>
      <c r="I323" s="152"/>
      <c r="J323" s="153">
        <v>11808</v>
      </c>
      <c r="K323" s="153">
        <v>43</v>
      </c>
      <c r="L323" s="153">
        <v>903.45412420309844</v>
      </c>
      <c r="M323" s="153">
        <v>937.65</v>
      </c>
      <c r="N323" s="153">
        <v>13817.65</v>
      </c>
      <c r="O323" s="152"/>
      <c r="P323" s="157">
        <v>1320.7399999999998</v>
      </c>
      <c r="Q323" s="157">
        <v>1159.5899999999995</v>
      </c>
      <c r="R323" s="155">
        <v>15652101</v>
      </c>
      <c r="S323" s="155">
        <v>0</v>
      </c>
      <c r="T323" s="155">
        <v>1193228</v>
      </c>
      <c r="U323" s="155">
        <v>1238811</v>
      </c>
      <c r="V323" s="112">
        <v>18084140</v>
      </c>
      <c r="W323" s="156"/>
      <c r="X323" s="157">
        <v>0</v>
      </c>
      <c r="Y323" s="178">
        <v>0.09</v>
      </c>
      <c r="Z323" s="178">
        <v>6.3810328815370881E-2</v>
      </c>
      <c r="AA323" s="155">
        <v>903.45412420309844</v>
      </c>
      <c r="AB323" s="158"/>
      <c r="AC323" s="157">
        <v>0</v>
      </c>
      <c r="AD323" s="157">
        <v>0</v>
      </c>
      <c r="AE323" s="155">
        <v>0</v>
      </c>
      <c r="AF323" s="157">
        <v>1.87</v>
      </c>
      <c r="AG323" s="155">
        <v>25839</v>
      </c>
      <c r="AH323" s="159"/>
    </row>
    <row r="324" spans="1:34" ht="15" x14ac:dyDescent="0.25">
      <c r="A324" s="104">
        <v>445</v>
      </c>
      <c r="B324" s="102">
        <v>445348615</v>
      </c>
      <c r="C324" s="103" t="s">
        <v>512</v>
      </c>
      <c r="D324" s="104">
        <v>348</v>
      </c>
      <c r="E324" s="103" t="s">
        <v>380</v>
      </c>
      <c r="F324" s="104">
        <v>615</v>
      </c>
      <c r="G324" s="103" t="s">
        <v>390</v>
      </c>
      <c r="H324" s="179">
        <v>2</v>
      </c>
      <c r="I324" s="152"/>
      <c r="J324" s="153">
        <v>11783.101649266679</v>
      </c>
      <c r="K324" s="153">
        <v>789</v>
      </c>
      <c r="L324" s="153">
        <v>0</v>
      </c>
      <c r="M324" s="153">
        <v>937.65</v>
      </c>
      <c r="N324" s="153">
        <v>13509.751649266678</v>
      </c>
      <c r="O324" s="152"/>
      <c r="P324" s="157">
        <v>2</v>
      </c>
      <c r="Q324" s="157">
        <v>0</v>
      </c>
      <c r="R324" s="155">
        <v>25144</v>
      </c>
      <c r="S324" s="155">
        <v>0</v>
      </c>
      <c r="T324" s="155">
        <v>0</v>
      </c>
      <c r="U324" s="155">
        <v>1876</v>
      </c>
      <c r="V324" s="112">
        <v>27020</v>
      </c>
      <c r="W324" s="156"/>
      <c r="X324" s="157">
        <v>0</v>
      </c>
      <c r="Y324" s="178">
        <v>0.09</v>
      </c>
      <c r="Z324" s="178">
        <v>2.4095615921352473E-3</v>
      </c>
      <c r="AA324" s="155">
        <v>0</v>
      </c>
      <c r="AB324" s="158"/>
      <c r="AC324" s="157">
        <v>0</v>
      </c>
      <c r="AD324" s="157">
        <v>0</v>
      </c>
      <c r="AE324" s="155">
        <v>0</v>
      </c>
      <c r="AF324" s="157">
        <v>0</v>
      </c>
      <c r="AG324" s="155">
        <v>0</v>
      </c>
      <c r="AH324" s="159"/>
    </row>
    <row r="325" spans="1:34" ht="15" x14ac:dyDescent="0.25">
      <c r="A325" s="104">
        <v>445</v>
      </c>
      <c r="B325" s="102">
        <v>445348658</v>
      </c>
      <c r="C325" s="103" t="s">
        <v>512</v>
      </c>
      <c r="D325" s="104">
        <v>348</v>
      </c>
      <c r="E325" s="103" t="s">
        <v>380</v>
      </c>
      <c r="F325" s="104">
        <v>658</v>
      </c>
      <c r="G325" s="103" t="s">
        <v>402</v>
      </c>
      <c r="H325" s="179">
        <v>1.92</v>
      </c>
      <c r="I325" s="152"/>
      <c r="J325" s="153">
        <v>10780.327200125494</v>
      </c>
      <c r="K325" s="153">
        <v>1627</v>
      </c>
      <c r="L325" s="153">
        <v>0</v>
      </c>
      <c r="M325" s="153">
        <v>937.65</v>
      </c>
      <c r="N325" s="153">
        <v>13344.977200125493</v>
      </c>
      <c r="O325" s="152"/>
      <c r="P325" s="157">
        <v>1.92</v>
      </c>
      <c r="Q325" s="157">
        <v>0</v>
      </c>
      <c r="R325" s="155">
        <v>23822</v>
      </c>
      <c r="S325" s="155">
        <v>0</v>
      </c>
      <c r="T325" s="155">
        <v>0</v>
      </c>
      <c r="U325" s="155">
        <v>1801</v>
      </c>
      <c r="V325" s="112">
        <v>25623</v>
      </c>
      <c r="W325" s="156"/>
      <c r="X325" s="157">
        <v>0</v>
      </c>
      <c r="Y325" s="178">
        <v>0.09</v>
      </c>
      <c r="Z325" s="178">
        <v>2.5007179501678445E-3</v>
      </c>
      <c r="AA325" s="155">
        <v>0</v>
      </c>
      <c r="AB325" s="158"/>
      <c r="AC325" s="157">
        <v>0</v>
      </c>
      <c r="AD325" s="157">
        <v>0</v>
      </c>
      <c r="AE325" s="155">
        <v>0</v>
      </c>
      <c r="AF325" s="157">
        <v>0</v>
      </c>
      <c r="AG325" s="155">
        <v>0</v>
      </c>
      <c r="AH325" s="159"/>
    </row>
    <row r="326" spans="1:34" ht="15" x14ac:dyDescent="0.25">
      <c r="A326" s="104">
        <v>445</v>
      </c>
      <c r="B326" s="102">
        <v>445348753</v>
      </c>
      <c r="C326" s="103" t="s">
        <v>512</v>
      </c>
      <c r="D326" s="104">
        <v>348</v>
      </c>
      <c r="E326" s="103" t="s">
        <v>380</v>
      </c>
      <c r="F326" s="104">
        <v>753</v>
      </c>
      <c r="G326" s="103" t="s">
        <v>431</v>
      </c>
      <c r="H326" s="179">
        <v>1</v>
      </c>
      <c r="I326" s="152"/>
      <c r="J326" s="153">
        <v>11076.503278166167</v>
      </c>
      <c r="K326" s="153">
        <v>4560</v>
      </c>
      <c r="L326" s="153">
        <v>0</v>
      </c>
      <c r="M326" s="153">
        <v>937.65</v>
      </c>
      <c r="N326" s="153">
        <v>16574.153278166166</v>
      </c>
      <c r="O326" s="152"/>
      <c r="P326" s="157">
        <v>1</v>
      </c>
      <c r="Q326" s="157">
        <v>0</v>
      </c>
      <c r="R326" s="155">
        <v>15637</v>
      </c>
      <c r="S326" s="155">
        <v>0</v>
      </c>
      <c r="T326" s="155">
        <v>0</v>
      </c>
      <c r="U326" s="155">
        <v>938</v>
      </c>
      <c r="V326" s="112">
        <v>16575</v>
      </c>
      <c r="W326" s="156"/>
      <c r="X326" s="157">
        <v>0</v>
      </c>
      <c r="Y326" s="178">
        <v>0.09</v>
      </c>
      <c r="Z326" s="178">
        <v>1.0373293357848281E-2</v>
      </c>
      <c r="AA326" s="155">
        <v>0</v>
      </c>
      <c r="AB326" s="158"/>
      <c r="AC326" s="157">
        <v>0</v>
      </c>
      <c r="AD326" s="157">
        <v>0</v>
      </c>
      <c r="AE326" s="155">
        <v>0</v>
      </c>
      <c r="AF326" s="157">
        <v>0</v>
      </c>
      <c r="AG326" s="155">
        <v>0</v>
      </c>
      <c r="AH326" s="159"/>
    </row>
    <row r="327" spans="1:34" ht="15" x14ac:dyDescent="0.25">
      <c r="A327" s="104">
        <v>445</v>
      </c>
      <c r="B327" s="102">
        <v>445348767</v>
      </c>
      <c r="C327" s="103" t="s">
        <v>512</v>
      </c>
      <c r="D327" s="104">
        <v>348</v>
      </c>
      <c r="E327" s="103" t="s">
        <v>380</v>
      </c>
      <c r="F327" s="104">
        <v>767</v>
      </c>
      <c r="G327" s="103" t="s">
        <v>437</v>
      </c>
      <c r="H327" s="179">
        <v>1.41</v>
      </c>
      <c r="I327" s="152"/>
      <c r="J327" s="153">
        <v>9397</v>
      </c>
      <c r="K327" s="153">
        <v>2375</v>
      </c>
      <c r="L327" s="153">
        <v>0</v>
      </c>
      <c r="M327" s="153">
        <v>937.65</v>
      </c>
      <c r="N327" s="153">
        <v>12709.65</v>
      </c>
      <c r="O327" s="152"/>
      <c r="P327" s="157">
        <v>1.41</v>
      </c>
      <c r="Q327" s="157">
        <v>0</v>
      </c>
      <c r="R327" s="155">
        <v>16599</v>
      </c>
      <c r="S327" s="155">
        <v>0</v>
      </c>
      <c r="T327" s="155">
        <v>0</v>
      </c>
      <c r="U327" s="155">
        <v>1323</v>
      </c>
      <c r="V327" s="112">
        <v>17922</v>
      </c>
      <c r="W327" s="156"/>
      <c r="X327" s="157">
        <v>0</v>
      </c>
      <c r="Y327" s="178">
        <v>0.09</v>
      </c>
      <c r="Z327" s="178">
        <v>2.9525411156242146E-2</v>
      </c>
      <c r="AA327" s="155">
        <v>0</v>
      </c>
      <c r="AB327" s="158"/>
      <c r="AC327" s="157">
        <v>0</v>
      </c>
      <c r="AD327" s="157">
        <v>0</v>
      </c>
      <c r="AE327" s="155">
        <v>0</v>
      </c>
      <c r="AF327" s="157">
        <v>0</v>
      </c>
      <c r="AG327" s="155">
        <v>0</v>
      </c>
      <c r="AH327" s="159"/>
    </row>
    <row r="328" spans="1:34" ht="15" x14ac:dyDescent="0.25">
      <c r="A328" s="104">
        <v>445</v>
      </c>
      <c r="B328" s="102">
        <v>445348775</v>
      </c>
      <c r="C328" s="103" t="s">
        <v>512</v>
      </c>
      <c r="D328" s="104">
        <v>348</v>
      </c>
      <c r="E328" s="103" t="s">
        <v>380</v>
      </c>
      <c r="F328" s="104">
        <v>775</v>
      </c>
      <c r="G328" s="103" t="s">
        <v>441</v>
      </c>
      <c r="H328" s="179">
        <v>14.42</v>
      </c>
      <c r="I328" s="152"/>
      <c r="J328" s="153">
        <v>10371</v>
      </c>
      <c r="K328" s="153">
        <v>2246</v>
      </c>
      <c r="L328" s="153">
        <v>0</v>
      </c>
      <c r="M328" s="153">
        <v>937.65</v>
      </c>
      <c r="N328" s="153">
        <v>13554.65</v>
      </c>
      <c r="O328" s="152"/>
      <c r="P328" s="157">
        <v>14.42</v>
      </c>
      <c r="Q328" s="157">
        <v>0</v>
      </c>
      <c r="R328" s="155">
        <v>181938</v>
      </c>
      <c r="S328" s="155">
        <v>0</v>
      </c>
      <c r="T328" s="155">
        <v>0</v>
      </c>
      <c r="U328" s="155">
        <v>13526</v>
      </c>
      <c r="V328" s="112">
        <v>195464</v>
      </c>
      <c r="W328" s="156"/>
      <c r="X328" s="157">
        <v>0</v>
      </c>
      <c r="Y328" s="178">
        <v>0.09</v>
      </c>
      <c r="Z328" s="178">
        <v>5.357455724590292E-3</v>
      </c>
      <c r="AA328" s="155">
        <v>0</v>
      </c>
      <c r="AB328" s="158"/>
      <c r="AC328" s="157">
        <v>0</v>
      </c>
      <c r="AD328" s="157">
        <v>0</v>
      </c>
      <c r="AE328" s="155">
        <v>0</v>
      </c>
      <c r="AF328" s="157">
        <v>0</v>
      </c>
      <c r="AG328" s="155">
        <v>0</v>
      </c>
      <c r="AH328" s="159"/>
    </row>
    <row r="329" spans="1:34" ht="15" x14ac:dyDescent="0.25">
      <c r="A329" s="104">
        <v>446</v>
      </c>
      <c r="B329" s="102">
        <v>446099001</v>
      </c>
      <c r="C329" s="103" t="s">
        <v>513</v>
      </c>
      <c r="D329" s="104">
        <v>99</v>
      </c>
      <c r="E329" s="103" t="s">
        <v>131</v>
      </c>
      <c r="F329" s="104">
        <v>1</v>
      </c>
      <c r="G329" s="103" t="s">
        <v>33</v>
      </c>
      <c r="H329" s="179">
        <v>1</v>
      </c>
      <c r="I329" s="152"/>
      <c r="J329" s="153">
        <v>11110.9152540226</v>
      </c>
      <c r="K329" s="153">
        <v>1989</v>
      </c>
      <c r="L329" s="153">
        <v>0</v>
      </c>
      <c r="M329" s="153">
        <v>937.65</v>
      </c>
      <c r="N329" s="153">
        <v>14037.5652540226</v>
      </c>
      <c r="O329" s="152"/>
      <c r="P329" s="157">
        <v>1</v>
      </c>
      <c r="Q329" s="157">
        <v>0</v>
      </c>
      <c r="R329" s="155">
        <v>13100</v>
      </c>
      <c r="S329" s="155">
        <v>0</v>
      </c>
      <c r="T329" s="155">
        <v>0</v>
      </c>
      <c r="U329" s="155">
        <v>938</v>
      </c>
      <c r="V329" s="112">
        <v>14038</v>
      </c>
      <c r="W329" s="156"/>
      <c r="X329" s="157">
        <v>0</v>
      </c>
      <c r="Y329" s="178">
        <v>0.09</v>
      </c>
      <c r="Z329" s="178">
        <v>1.2620498997079834E-2</v>
      </c>
      <c r="AA329" s="155">
        <v>0</v>
      </c>
      <c r="AB329" s="158"/>
      <c r="AC329" s="157">
        <v>0</v>
      </c>
      <c r="AD329" s="157">
        <v>0</v>
      </c>
      <c r="AE329" s="155">
        <v>0</v>
      </c>
      <c r="AF329" s="157">
        <v>0</v>
      </c>
      <c r="AG329" s="155">
        <v>0</v>
      </c>
      <c r="AH329" s="159"/>
    </row>
    <row r="330" spans="1:34" ht="15" x14ac:dyDescent="0.25">
      <c r="A330" s="104">
        <v>446</v>
      </c>
      <c r="B330" s="102">
        <v>446099016</v>
      </c>
      <c r="C330" s="103" t="s">
        <v>513</v>
      </c>
      <c r="D330" s="104">
        <v>99</v>
      </c>
      <c r="E330" s="103" t="s">
        <v>131</v>
      </c>
      <c r="F330" s="104">
        <v>16</v>
      </c>
      <c r="G330" s="103" t="s">
        <v>48</v>
      </c>
      <c r="H330" s="179">
        <v>329.15</v>
      </c>
      <c r="I330" s="152"/>
      <c r="J330" s="153">
        <v>10586</v>
      </c>
      <c r="K330" s="153">
        <v>255</v>
      </c>
      <c r="L330" s="153">
        <v>0</v>
      </c>
      <c r="M330" s="153">
        <v>937.65</v>
      </c>
      <c r="N330" s="153">
        <v>11778.65</v>
      </c>
      <c r="O330" s="152"/>
      <c r="P330" s="157">
        <v>329.15</v>
      </c>
      <c r="Q330" s="157">
        <v>0</v>
      </c>
      <c r="R330" s="155">
        <v>3568313</v>
      </c>
      <c r="S330" s="155">
        <v>0</v>
      </c>
      <c r="T330" s="155">
        <v>0</v>
      </c>
      <c r="U330" s="155">
        <v>308741</v>
      </c>
      <c r="V330" s="112">
        <v>3877054</v>
      </c>
      <c r="W330" s="156"/>
      <c r="X330" s="157">
        <v>0</v>
      </c>
      <c r="Y330" s="178">
        <v>0.09</v>
      </c>
      <c r="Z330" s="178">
        <v>4.7489010817769156E-2</v>
      </c>
      <c r="AA330" s="155">
        <v>0</v>
      </c>
      <c r="AB330" s="158"/>
      <c r="AC330" s="157">
        <v>0</v>
      </c>
      <c r="AD330" s="157">
        <v>0</v>
      </c>
      <c r="AE330" s="155">
        <v>0</v>
      </c>
      <c r="AF330" s="157">
        <v>5</v>
      </c>
      <c r="AG330" s="155">
        <v>58895</v>
      </c>
      <c r="AH330" s="159"/>
    </row>
    <row r="331" spans="1:34" ht="15" x14ac:dyDescent="0.25">
      <c r="A331" s="104">
        <v>446</v>
      </c>
      <c r="B331" s="102">
        <v>446099018</v>
      </c>
      <c r="C331" s="103" t="s">
        <v>513</v>
      </c>
      <c r="D331" s="104">
        <v>99</v>
      </c>
      <c r="E331" s="103" t="s">
        <v>131</v>
      </c>
      <c r="F331" s="104">
        <v>18</v>
      </c>
      <c r="G331" s="103" t="s">
        <v>50</v>
      </c>
      <c r="H331" s="179">
        <v>6</v>
      </c>
      <c r="I331" s="152"/>
      <c r="J331" s="153">
        <v>11656</v>
      </c>
      <c r="K331" s="153">
        <v>7231</v>
      </c>
      <c r="L331" s="153">
        <v>0</v>
      </c>
      <c r="M331" s="153">
        <v>937.65</v>
      </c>
      <c r="N331" s="153">
        <v>19824.650000000001</v>
      </c>
      <c r="O331" s="152"/>
      <c r="P331" s="157">
        <v>6</v>
      </c>
      <c r="Q331" s="157">
        <v>0</v>
      </c>
      <c r="R331" s="155">
        <v>113322</v>
      </c>
      <c r="S331" s="155">
        <v>0</v>
      </c>
      <c r="T331" s="155">
        <v>0</v>
      </c>
      <c r="U331" s="155">
        <v>5628</v>
      </c>
      <c r="V331" s="112">
        <v>118950</v>
      </c>
      <c r="W331" s="156"/>
      <c r="X331" s="157">
        <v>0</v>
      </c>
      <c r="Y331" s="178">
        <v>0.09</v>
      </c>
      <c r="Z331" s="178">
        <v>2.6082814367241886E-2</v>
      </c>
      <c r="AA331" s="155">
        <v>0</v>
      </c>
      <c r="AB331" s="158"/>
      <c r="AC331" s="157">
        <v>0</v>
      </c>
      <c r="AD331" s="157">
        <v>0</v>
      </c>
      <c r="AE331" s="155">
        <v>0</v>
      </c>
      <c r="AF331" s="157">
        <v>0</v>
      </c>
      <c r="AG331" s="155">
        <v>0</v>
      </c>
      <c r="AH331" s="159"/>
    </row>
    <row r="332" spans="1:34" ht="15" x14ac:dyDescent="0.25">
      <c r="A332" s="104">
        <v>446</v>
      </c>
      <c r="B332" s="102">
        <v>446099035</v>
      </c>
      <c r="C332" s="103" t="s">
        <v>513</v>
      </c>
      <c r="D332" s="104">
        <v>99</v>
      </c>
      <c r="E332" s="103" t="s">
        <v>131</v>
      </c>
      <c r="F332" s="104">
        <v>35</v>
      </c>
      <c r="G332" s="103" t="s">
        <v>67</v>
      </c>
      <c r="H332" s="179">
        <v>6.02</v>
      </c>
      <c r="I332" s="152"/>
      <c r="J332" s="153">
        <v>14490</v>
      </c>
      <c r="K332" s="153">
        <v>4940</v>
      </c>
      <c r="L332" s="153">
        <v>0</v>
      </c>
      <c r="M332" s="153">
        <v>937.65</v>
      </c>
      <c r="N332" s="153">
        <v>20367.650000000001</v>
      </c>
      <c r="O332" s="152"/>
      <c r="P332" s="157">
        <v>6.02</v>
      </c>
      <c r="Q332" s="157">
        <v>0</v>
      </c>
      <c r="R332" s="155">
        <v>116969</v>
      </c>
      <c r="S332" s="155">
        <v>0</v>
      </c>
      <c r="T332" s="155">
        <v>0</v>
      </c>
      <c r="U332" s="155">
        <v>5647</v>
      </c>
      <c r="V332" s="112">
        <v>122616</v>
      </c>
      <c r="W332" s="156"/>
      <c r="X332" s="157">
        <v>0</v>
      </c>
      <c r="Y332" s="178">
        <v>0.09</v>
      </c>
      <c r="Z332" s="178">
        <v>0.15535199624359353</v>
      </c>
      <c r="AA332" s="155">
        <v>0</v>
      </c>
      <c r="AB332" s="158"/>
      <c r="AC332" s="157">
        <v>0</v>
      </c>
      <c r="AD332" s="157">
        <v>0</v>
      </c>
      <c r="AE332" s="155">
        <v>0</v>
      </c>
      <c r="AF332" s="157">
        <v>0</v>
      </c>
      <c r="AG332" s="155">
        <v>0</v>
      </c>
      <c r="AH332" s="159"/>
    </row>
    <row r="333" spans="1:34" ht="15" x14ac:dyDescent="0.25">
      <c r="A333" s="104">
        <v>446</v>
      </c>
      <c r="B333" s="102">
        <v>446099044</v>
      </c>
      <c r="C333" s="103" t="s">
        <v>513</v>
      </c>
      <c r="D333" s="104">
        <v>99</v>
      </c>
      <c r="E333" s="103" t="s">
        <v>131</v>
      </c>
      <c r="F333" s="104">
        <v>44</v>
      </c>
      <c r="G333" s="103" t="s">
        <v>76</v>
      </c>
      <c r="H333" s="179">
        <v>557.72</v>
      </c>
      <c r="I333" s="152"/>
      <c r="J333" s="153">
        <v>12004</v>
      </c>
      <c r="K333" s="153">
        <v>0</v>
      </c>
      <c r="L333" s="153">
        <v>0</v>
      </c>
      <c r="M333" s="153">
        <v>937.65</v>
      </c>
      <c r="N333" s="153">
        <v>12941.65</v>
      </c>
      <c r="O333" s="152"/>
      <c r="P333" s="157">
        <v>557.72</v>
      </c>
      <c r="Q333" s="157">
        <v>0</v>
      </c>
      <c r="R333" s="155">
        <v>6694871</v>
      </c>
      <c r="S333" s="155">
        <v>0</v>
      </c>
      <c r="T333" s="155">
        <v>0</v>
      </c>
      <c r="U333" s="155">
        <v>523139</v>
      </c>
      <c r="V333" s="112">
        <v>7218010</v>
      </c>
      <c r="W333" s="156"/>
      <c r="X333" s="157">
        <v>0</v>
      </c>
      <c r="Y333" s="178">
        <v>0.09</v>
      </c>
      <c r="Z333" s="178">
        <v>6.5788845188208198E-2</v>
      </c>
      <c r="AA333" s="155">
        <v>0</v>
      </c>
      <c r="AB333" s="158"/>
      <c r="AC333" s="157">
        <v>0</v>
      </c>
      <c r="AD333" s="157">
        <v>0</v>
      </c>
      <c r="AE333" s="155">
        <v>0</v>
      </c>
      <c r="AF333" s="157">
        <v>8</v>
      </c>
      <c r="AG333" s="155">
        <v>103536</v>
      </c>
      <c r="AH333" s="159"/>
    </row>
    <row r="334" spans="1:34" ht="15" x14ac:dyDescent="0.25">
      <c r="A334" s="104">
        <v>446</v>
      </c>
      <c r="B334" s="102">
        <v>446099050</v>
      </c>
      <c r="C334" s="103" t="s">
        <v>513</v>
      </c>
      <c r="D334" s="104">
        <v>99</v>
      </c>
      <c r="E334" s="103" t="s">
        <v>131</v>
      </c>
      <c r="F334" s="104">
        <v>50</v>
      </c>
      <c r="G334" s="103" t="s">
        <v>82</v>
      </c>
      <c r="H334" s="179">
        <v>7</v>
      </c>
      <c r="I334" s="152"/>
      <c r="J334" s="153">
        <v>11092</v>
      </c>
      <c r="K334" s="153">
        <v>4642</v>
      </c>
      <c r="L334" s="153">
        <v>0</v>
      </c>
      <c r="M334" s="153">
        <v>937.65</v>
      </c>
      <c r="N334" s="153">
        <v>16671.650000000001</v>
      </c>
      <c r="O334" s="152"/>
      <c r="P334" s="157">
        <v>7</v>
      </c>
      <c r="Q334" s="157">
        <v>0</v>
      </c>
      <c r="R334" s="155">
        <v>110138</v>
      </c>
      <c r="S334" s="155">
        <v>0</v>
      </c>
      <c r="T334" s="155">
        <v>0</v>
      </c>
      <c r="U334" s="155">
        <v>6566</v>
      </c>
      <c r="V334" s="112">
        <v>116704</v>
      </c>
      <c r="W334" s="156"/>
      <c r="X334" s="157">
        <v>0</v>
      </c>
      <c r="Y334" s="178">
        <v>0.09</v>
      </c>
      <c r="Z334" s="178">
        <v>4.1001636800894652E-3</v>
      </c>
      <c r="AA334" s="155">
        <v>0</v>
      </c>
      <c r="AB334" s="158"/>
      <c r="AC334" s="157">
        <v>0</v>
      </c>
      <c r="AD334" s="157">
        <v>0</v>
      </c>
      <c r="AE334" s="155">
        <v>0</v>
      </c>
      <c r="AF334" s="157">
        <v>0</v>
      </c>
      <c r="AG334" s="155">
        <v>0</v>
      </c>
      <c r="AH334" s="159"/>
    </row>
    <row r="335" spans="1:34" ht="15" x14ac:dyDescent="0.25">
      <c r="A335" s="104">
        <v>446</v>
      </c>
      <c r="B335" s="102">
        <v>446099083</v>
      </c>
      <c r="C335" s="103" t="s">
        <v>513</v>
      </c>
      <c r="D335" s="104">
        <v>99</v>
      </c>
      <c r="E335" s="103" t="s">
        <v>131</v>
      </c>
      <c r="F335" s="104">
        <v>83</v>
      </c>
      <c r="G335" s="103" t="s">
        <v>115</v>
      </c>
      <c r="H335" s="179">
        <v>2</v>
      </c>
      <c r="I335" s="152"/>
      <c r="J335" s="153">
        <v>11434</v>
      </c>
      <c r="K335" s="153">
        <v>1921</v>
      </c>
      <c r="L335" s="153">
        <v>0</v>
      </c>
      <c r="M335" s="153">
        <v>937.65</v>
      </c>
      <c r="N335" s="153">
        <v>14292.65</v>
      </c>
      <c r="O335" s="152"/>
      <c r="P335" s="157">
        <v>2</v>
      </c>
      <c r="Q335" s="157">
        <v>0</v>
      </c>
      <c r="R335" s="155">
        <v>26710</v>
      </c>
      <c r="S335" s="155">
        <v>0</v>
      </c>
      <c r="T335" s="155">
        <v>0</v>
      </c>
      <c r="U335" s="155">
        <v>1876</v>
      </c>
      <c r="V335" s="112">
        <v>28586</v>
      </c>
      <c r="W335" s="156"/>
      <c r="X335" s="157">
        <v>0</v>
      </c>
      <c r="Y335" s="178">
        <v>0.09</v>
      </c>
      <c r="Z335" s="178">
        <v>5.2123533464189416E-3</v>
      </c>
      <c r="AA335" s="155">
        <v>0</v>
      </c>
      <c r="AB335" s="158"/>
      <c r="AC335" s="157">
        <v>0</v>
      </c>
      <c r="AD335" s="157">
        <v>0</v>
      </c>
      <c r="AE335" s="155">
        <v>0</v>
      </c>
      <c r="AF335" s="157">
        <v>0</v>
      </c>
      <c r="AG335" s="155">
        <v>0</v>
      </c>
      <c r="AH335" s="159"/>
    </row>
    <row r="336" spans="1:34" ht="15" x14ac:dyDescent="0.25">
      <c r="A336" s="104">
        <v>446</v>
      </c>
      <c r="B336" s="102">
        <v>446099088</v>
      </c>
      <c r="C336" s="103" t="s">
        <v>513</v>
      </c>
      <c r="D336" s="104">
        <v>99</v>
      </c>
      <c r="E336" s="103" t="s">
        <v>131</v>
      </c>
      <c r="F336" s="104">
        <v>88</v>
      </c>
      <c r="G336" s="103" t="s">
        <v>120</v>
      </c>
      <c r="H336" s="179">
        <v>19.86</v>
      </c>
      <c r="I336" s="152"/>
      <c r="J336" s="153">
        <v>11406</v>
      </c>
      <c r="K336" s="153">
        <v>3343</v>
      </c>
      <c r="L336" s="153">
        <v>0</v>
      </c>
      <c r="M336" s="153">
        <v>937.65</v>
      </c>
      <c r="N336" s="153">
        <v>15686.65</v>
      </c>
      <c r="O336" s="152"/>
      <c r="P336" s="157">
        <v>19.86</v>
      </c>
      <c r="Q336" s="157">
        <v>0</v>
      </c>
      <c r="R336" s="155">
        <v>292914</v>
      </c>
      <c r="S336" s="155">
        <v>0</v>
      </c>
      <c r="T336" s="155">
        <v>0</v>
      </c>
      <c r="U336" s="155">
        <v>18628</v>
      </c>
      <c r="V336" s="112">
        <v>311542</v>
      </c>
      <c r="W336" s="156"/>
      <c r="X336" s="157">
        <v>0</v>
      </c>
      <c r="Y336" s="178">
        <v>0.09</v>
      </c>
      <c r="Z336" s="178">
        <v>7.5059296729763445E-3</v>
      </c>
      <c r="AA336" s="155">
        <v>0</v>
      </c>
      <c r="AB336" s="158"/>
      <c r="AC336" s="157">
        <v>0</v>
      </c>
      <c r="AD336" s="157">
        <v>0</v>
      </c>
      <c r="AE336" s="155">
        <v>0</v>
      </c>
      <c r="AF336" s="157">
        <v>0</v>
      </c>
      <c r="AG336" s="155">
        <v>0</v>
      </c>
      <c r="AH336" s="159"/>
    </row>
    <row r="337" spans="1:34" ht="15" x14ac:dyDescent="0.25">
      <c r="A337" s="104">
        <v>446</v>
      </c>
      <c r="B337" s="102">
        <v>446099099</v>
      </c>
      <c r="C337" s="103" t="s">
        <v>513</v>
      </c>
      <c r="D337" s="104">
        <v>99</v>
      </c>
      <c r="E337" s="103" t="s">
        <v>131</v>
      </c>
      <c r="F337" s="104">
        <v>99</v>
      </c>
      <c r="G337" s="103" t="s">
        <v>131</v>
      </c>
      <c r="H337" s="179">
        <v>111.47999999999999</v>
      </c>
      <c r="I337" s="152"/>
      <c r="J337" s="153">
        <v>10638</v>
      </c>
      <c r="K337" s="153">
        <v>5697</v>
      </c>
      <c r="L337" s="153">
        <v>0</v>
      </c>
      <c r="M337" s="153">
        <v>937.65</v>
      </c>
      <c r="N337" s="153">
        <v>17272.650000000001</v>
      </c>
      <c r="O337" s="152"/>
      <c r="P337" s="157">
        <v>111.47999999999999</v>
      </c>
      <c r="Q337" s="157">
        <v>0</v>
      </c>
      <c r="R337" s="155">
        <v>1821026</v>
      </c>
      <c r="S337" s="155">
        <v>0</v>
      </c>
      <c r="T337" s="155">
        <v>0</v>
      </c>
      <c r="U337" s="155">
        <v>104567</v>
      </c>
      <c r="V337" s="112">
        <v>1925593</v>
      </c>
      <c r="W337" s="156"/>
      <c r="X337" s="157">
        <v>0</v>
      </c>
      <c r="Y337" s="178">
        <v>0.09</v>
      </c>
      <c r="Z337" s="178">
        <v>4.1373943391606431E-2</v>
      </c>
      <c r="AA337" s="155">
        <v>0</v>
      </c>
      <c r="AB337" s="158"/>
      <c r="AC337" s="157">
        <v>0</v>
      </c>
      <c r="AD337" s="157">
        <v>0</v>
      </c>
      <c r="AE337" s="155">
        <v>0</v>
      </c>
      <c r="AF337" s="157">
        <v>0</v>
      </c>
      <c r="AG337" s="155">
        <v>0</v>
      </c>
      <c r="AH337" s="159"/>
    </row>
    <row r="338" spans="1:34" ht="15" x14ac:dyDescent="0.25">
      <c r="A338" s="104">
        <v>446</v>
      </c>
      <c r="B338" s="102">
        <v>446099101</v>
      </c>
      <c r="C338" s="103" t="s">
        <v>513</v>
      </c>
      <c r="D338" s="104">
        <v>99</v>
      </c>
      <c r="E338" s="103" t="s">
        <v>131</v>
      </c>
      <c r="F338" s="104">
        <v>101</v>
      </c>
      <c r="G338" s="103" t="s">
        <v>133</v>
      </c>
      <c r="H338" s="179">
        <v>1</v>
      </c>
      <c r="I338" s="152"/>
      <c r="J338" s="153">
        <v>10702.113255628905</v>
      </c>
      <c r="K338" s="153">
        <v>2757</v>
      </c>
      <c r="L338" s="153">
        <v>0</v>
      </c>
      <c r="M338" s="153">
        <v>937.65</v>
      </c>
      <c r="N338" s="153">
        <v>14396.763255628905</v>
      </c>
      <c r="O338" s="152"/>
      <c r="P338" s="157">
        <v>1</v>
      </c>
      <c r="Q338" s="157">
        <v>0</v>
      </c>
      <c r="R338" s="155">
        <v>13459</v>
      </c>
      <c r="S338" s="155">
        <v>0</v>
      </c>
      <c r="T338" s="155">
        <v>0</v>
      </c>
      <c r="U338" s="155">
        <v>938</v>
      </c>
      <c r="V338" s="112">
        <v>14397</v>
      </c>
      <c r="W338" s="156"/>
      <c r="X338" s="157">
        <v>0</v>
      </c>
      <c r="Y338" s="178">
        <v>0.09</v>
      </c>
      <c r="Z338" s="178">
        <v>5.9687163211143576E-2</v>
      </c>
      <c r="AA338" s="155">
        <v>0</v>
      </c>
      <c r="AB338" s="158"/>
      <c r="AC338" s="157">
        <v>0</v>
      </c>
      <c r="AD338" s="157">
        <v>0</v>
      </c>
      <c r="AE338" s="155">
        <v>0</v>
      </c>
      <c r="AF338" s="157">
        <v>0</v>
      </c>
      <c r="AG338" s="155">
        <v>0</v>
      </c>
      <c r="AH338" s="159"/>
    </row>
    <row r="339" spans="1:34" ht="15" x14ac:dyDescent="0.25">
      <c r="A339" s="104">
        <v>446</v>
      </c>
      <c r="B339" s="102">
        <v>446099133</v>
      </c>
      <c r="C339" s="103" t="s">
        <v>513</v>
      </c>
      <c r="D339" s="104">
        <v>99</v>
      </c>
      <c r="E339" s="103" t="s">
        <v>131</v>
      </c>
      <c r="F339" s="104">
        <v>133</v>
      </c>
      <c r="G339" s="103" t="s">
        <v>165</v>
      </c>
      <c r="H339" s="179">
        <v>4</v>
      </c>
      <c r="I339" s="152"/>
      <c r="J339" s="153">
        <v>16167</v>
      </c>
      <c r="K339" s="153">
        <v>3197</v>
      </c>
      <c r="L339" s="153">
        <v>0</v>
      </c>
      <c r="M339" s="153">
        <v>937.65</v>
      </c>
      <c r="N339" s="153">
        <v>20301.650000000001</v>
      </c>
      <c r="O339" s="152"/>
      <c r="P339" s="157">
        <v>4</v>
      </c>
      <c r="Q339" s="157">
        <v>0</v>
      </c>
      <c r="R339" s="155">
        <v>77456</v>
      </c>
      <c r="S339" s="155">
        <v>0</v>
      </c>
      <c r="T339" s="155">
        <v>0</v>
      </c>
      <c r="U339" s="155">
        <v>3752</v>
      </c>
      <c r="V339" s="112">
        <v>81208</v>
      </c>
      <c r="W339" s="156"/>
      <c r="X339" s="157">
        <v>0</v>
      </c>
      <c r="Y339" s="178">
        <v>0.09</v>
      </c>
      <c r="Z339" s="178">
        <v>3.1594626033757463E-2</v>
      </c>
      <c r="AA339" s="155">
        <v>0</v>
      </c>
      <c r="AB339" s="158"/>
      <c r="AC339" s="157">
        <v>0</v>
      </c>
      <c r="AD339" s="157">
        <v>0</v>
      </c>
      <c r="AE339" s="155">
        <v>0</v>
      </c>
      <c r="AF339" s="157">
        <v>0</v>
      </c>
      <c r="AG339" s="155">
        <v>0</v>
      </c>
      <c r="AH339" s="159"/>
    </row>
    <row r="340" spans="1:34" ht="15" x14ac:dyDescent="0.25">
      <c r="A340" s="104">
        <v>446</v>
      </c>
      <c r="B340" s="102">
        <v>446099167</v>
      </c>
      <c r="C340" s="103" t="s">
        <v>513</v>
      </c>
      <c r="D340" s="104">
        <v>99</v>
      </c>
      <c r="E340" s="103" t="s">
        <v>131</v>
      </c>
      <c r="F340" s="104">
        <v>167</v>
      </c>
      <c r="G340" s="103" t="s">
        <v>199</v>
      </c>
      <c r="H340" s="179">
        <v>68.8</v>
      </c>
      <c r="I340" s="152"/>
      <c r="J340" s="153">
        <v>10889</v>
      </c>
      <c r="K340" s="153">
        <v>4392</v>
      </c>
      <c r="L340" s="153">
        <v>0</v>
      </c>
      <c r="M340" s="153">
        <v>937.65</v>
      </c>
      <c r="N340" s="153">
        <v>16218.65</v>
      </c>
      <c r="O340" s="152"/>
      <c r="P340" s="157">
        <v>68.8</v>
      </c>
      <c r="Q340" s="157">
        <v>0</v>
      </c>
      <c r="R340" s="155">
        <v>1051333</v>
      </c>
      <c r="S340" s="155">
        <v>0</v>
      </c>
      <c r="T340" s="155">
        <v>0</v>
      </c>
      <c r="U340" s="155">
        <v>64534</v>
      </c>
      <c r="V340" s="112">
        <v>1115867</v>
      </c>
      <c r="W340" s="156"/>
      <c r="X340" s="157">
        <v>0</v>
      </c>
      <c r="Y340" s="178">
        <v>0.09</v>
      </c>
      <c r="Z340" s="178">
        <v>1.8552045726539904E-2</v>
      </c>
      <c r="AA340" s="155">
        <v>0</v>
      </c>
      <c r="AB340" s="158"/>
      <c r="AC340" s="157">
        <v>0</v>
      </c>
      <c r="AD340" s="157">
        <v>0</v>
      </c>
      <c r="AE340" s="155">
        <v>0</v>
      </c>
      <c r="AF340" s="157">
        <v>2</v>
      </c>
      <c r="AG340" s="155">
        <v>32438</v>
      </c>
      <c r="AH340" s="159"/>
    </row>
    <row r="341" spans="1:34" ht="15" x14ac:dyDescent="0.25">
      <c r="A341" s="104">
        <v>446</v>
      </c>
      <c r="B341" s="102">
        <v>446099177</v>
      </c>
      <c r="C341" s="103" t="s">
        <v>513</v>
      </c>
      <c r="D341" s="104">
        <v>99</v>
      </c>
      <c r="E341" s="103" t="s">
        <v>131</v>
      </c>
      <c r="F341" s="104">
        <v>177</v>
      </c>
      <c r="G341" s="103" t="s">
        <v>209</v>
      </c>
      <c r="H341" s="179">
        <v>2</v>
      </c>
      <c r="I341" s="152"/>
      <c r="J341" s="153">
        <v>15087</v>
      </c>
      <c r="K341" s="153">
        <v>5747</v>
      </c>
      <c r="L341" s="153">
        <v>0</v>
      </c>
      <c r="M341" s="153">
        <v>937.65</v>
      </c>
      <c r="N341" s="153">
        <v>21771.65</v>
      </c>
      <c r="O341" s="152"/>
      <c r="P341" s="157">
        <v>2</v>
      </c>
      <c r="Q341" s="157">
        <v>0</v>
      </c>
      <c r="R341" s="155">
        <v>41668</v>
      </c>
      <c r="S341" s="155">
        <v>0</v>
      </c>
      <c r="T341" s="155">
        <v>0</v>
      </c>
      <c r="U341" s="155">
        <v>1876</v>
      </c>
      <c r="V341" s="112">
        <v>43544</v>
      </c>
      <c r="W341" s="156"/>
      <c r="X341" s="157">
        <v>0</v>
      </c>
      <c r="Y341" s="178">
        <v>0.09</v>
      </c>
      <c r="Z341" s="178">
        <v>8.7324555560517447E-3</v>
      </c>
      <c r="AA341" s="155">
        <v>0</v>
      </c>
      <c r="AB341" s="158"/>
      <c r="AC341" s="157">
        <v>0</v>
      </c>
      <c r="AD341" s="157">
        <v>0</v>
      </c>
      <c r="AE341" s="155">
        <v>0</v>
      </c>
      <c r="AF341" s="157">
        <v>0</v>
      </c>
      <c r="AG341" s="155">
        <v>0</v>
      </c>
      <c r="AH341" s="159"/>
    </row>
    <row r="342" spans="1:34" ht="15" x14ac:dyDescent="0.25">
      <c r="A342" s="104">
        <v>446</v>
      </c>
      <c r="B342" s="102">
        <v>446099182</v>
      </c>
      <c r="C342" s="103" t="s">
        <v>513</v>
      </c>
      <c r="D342" s="104">
        <v>99</v>
      </c>
      <c r="E342" s="103" t="s">
        <v>131</v>
      </c>
      <c r="F342" s="104">
        <v>182</v>
      </c>
      <c r="G342" s="103" t="s">
        <v>214</v>
      </c>
      <c r="H342" s="179">
        <v>1</v>
      </c>
      <c r="I342" s="152"/>
      <c r="J342" s="153">
        <v>16469</v>
      </c>
      <c r="K342" s="153">
        <v>3356</v>
      </c>
      <c r="L342" s="153">
        <v>0</v>
      </c>
      <c r="M342" s="153">
        <v>937.65</v>
      </c>
      <c r="N342" s="153">
        <v>20762.650000000001</v>
      </c>
      <c r="O342" s="152"/>
      <c r="P342" s="157">
        <v>1</v>
      </c>
      <c r="Q342" s="157">
        <v>0</v>
      </c>
      <c r="R342" s="155">
        <v>19825</v>
      </c>
      <c r="S342" s="155">
        <v>0</v>
      </c>
      <c r="T342" s="155">
        <v>0</v>
      </c>
      <c r="U342" s="155">
        <v>938</v>
      </c>
      <c r="V342" s="112">
        <v>20763</v>
      </c>
      <c r="W342" s="156"/>
      <c r="X342" s="157">
        <v>0</v>
      </c>
      <c r="Y342" s="178">
        <v>0.09</v>
      </c>
      <c r="Z342" s="178">
        <v>1.4449932180339808E-2</v>
      </c>
      <c r="AA342" s="155">
        <v>0</v>
      </c>
      <c r="AB342" s="158"/>
      <c r="AC342" s="157">
        <v>0</v>
      </c>
      <c r="AD342" s="157">
        <v>0</v>
      </c>
      <c r="AE342" s="155">
        <v>0</v>
      </c>
      <c r="AF342" s="157">
        <v>0</v>
      </c>
      <c r="AG342" s="155">
        <v>0</v>
      </c>
      <c r="AH342" s="159"/>
    </row>
    <row r="343" spans="1:34" ht="15" x14ac:dyDescent="0.25">
      <c r="A343" s="104">
        <v>446</v>
      </c>
      <c r="B343" s="102">
        <v>446099208</v>
      </c>
      <c r="C343" s="103" t="s">
        <v>513</v>
      </c>
      <c r="D343" s="104">
        <v>99</v>
      </c>
      <c r="E343" s="103" t="s">
        <v>131</v>
      </c>
      <c r="F343" s="104">
        <v>208</v>
      </c>
      <c r="G343" s="103" t="s">
        <v>240</v>
      </c>
      <c r="H343" s="179">
        <v>4</v>
      </c>
      <c r="I343" s="152"/>
      <c r="J343" s="153">
        <v>9527</v>
      </c>
      <c r="K343" s="153">
        <v>5491</v>
      </c>
      <c r="L343" s="153">
        <v>0</v>
      </c>
      <c r="M343" s="153">
        <v>937.65</v>
      </c>
      <c r="N343" s="153">
        <v>15955.65</v>
      </c>
      <c r="O343" s="152"/>
      <c r="P343" s="157">
        <v>4</v>
      </c>
      <c r="Q343" s="157">
        <v>0</v>
      </c>
      <c r="R343" s="155">
        <v>60072</v>
      </c>
      <c r="S343" s="155">
        <v>0</v>
      </c>
      <c r="T343" s="155">
        <v>0</v>
      </c>
      <c r="U343" s="155">
        <v>3752</v>
      </c>
      <c r="V343" s="112">
        <v>63824</v>
      </c>
      <c r="W343" s="156"/>
      <c r="X343" s="157">
        <v>0</v>
      </c>
      <c r="Y343" s="178">
        <v>0.09</v>
      </c>
      <c r="Z343" s="178">
        <v>1.2381430581459288E-2</v>
      </c>
      <c r="AA343" s="155">
        <v>0</v>
      </c>
      <c r="AB343" s="158"/>
      <c r="AC343" s="157">
        <v>0</v>
      </c>
      <c r="AD343" s="157">
        <v>0</v>
      </c>
      <c r="AE343" s="155">
        <v>0</v>
      </c>
      <c r="AF343" s="157">
        <v>0</v>
      </c>
      <c r="AG343" s="155">
        <v>0</v>
      </c>
      <c r="AH343" s="159"/>
    </row>
    <row r="344" spans="1:34" ht="15" x14ac:dyDescent="0.25">
      <c r="A344" s="104">
        <v>446</v>
      </c>
      <c r="B344" s="102">
        <v>446099212</v>
      </c>
      <c r="C344" s="103" t="s">
        <v>513</v>
      </c>
      <c r="D344" s="104">
        <v>99</v>
      </c>
      <c r="E344" s="103" t="s">
        <v>131</v>
      </c>
      <c r="F344" s="104">
        <v>212</v>
      </c>
      <c r="G344" s="103" t="s">
        <v>244</v>
      </c>
      <c r="H344" s="179">
        <v>139.95999999999998</v>
      </c>
      <c r="I344" s="152"/>
      <c r="J344" s="153">
        <v>10593</v>
      </c>
      <c r="K344" s="153">
        <v>2647</v>
      </c>
      <c r="L344" s="153">
        <v>0</v>
      </c>
      <c r="M344" s="153">
        <v>937.65</v>
      </c>
      <c r="N344" s="153">
        <v>14177.65</v>
      </c>
      <c r="O344" s="152"/>
      <c r="P344" s="157">
        <v>139.95999999999998</v>
      </c>
      <c r="Q344" s="157">
        <v>0</v>
      </c>
      <c r="R344" s="155">
        <v>1853071</v>
      </c>
      <c r="S344" s="155">
        <v>0</v>
      </c>
      <c r="T344" s="155">
        <v>0</v>
      </c>
      <c r="U344" s="155">
        <v>131281</v>
      </c>
      <c r="V344" s="112">
        <v>1984352</v>
      </c>
      <c r="W344" s="156"/>
      <c r="X344" s="157">
        <v>0</v>
      </c>
      <c r="Y344" s="178">
        <v>0.09</v>
      </c>
      <c r="Z344" s="178">
        <v>3.2923857290358322E-2</v>
      </c>
      <c r="AA344" s="155">
        <v>0</v>
      </c>
      <c r="AB344" s="158"/>
      <c r="AC344" s="157">
        <v>0</v>
      </c>
      <c r="AD344" s="157">
        <v>0</v>
      </c>
      <c r="AE344" s="155">
        <v>0</v>
      </c>
      <c r="AF344" s="157">
        <v>0.67</v>
      </c>
      <c r="AG344" s="155">
        <v>9499</v>
      </c>
      <c r="AH344" s="159"/>
    </row>
    <row r="345" spans="1:34" ht="15" x14ac:dyDescent="0.25">
      <c r="A345" s="104">
        <v>446</v>
      </c>
      <c r="B345" s="102">
        <v>446099218</v>
      </c>
      <c r="C345" s="103" t="s">
        <v>513</v>
      </c>
      <c r="D345" s="104">
        <v>99</v>
      </c>
      <c r="E345" s="103" t="s">
        <v>131</v>
      </c>
      <c r="F345" s="104">
        <v>218</v>
      </c>
      <c r="G345" s="103" t="s">
        <v>250</v>
      </c>
      <c r="H345" s="179">
        <v>86.990000000000009</v>
      </c>
      <c r="I345" s="152"/>
      <c r="J345" s="153">
        <v>10374</v>
      </c>
      <c r="K345" s="153">
        <v>3710</v>
      </c>
      <c r="L345" s="153">
        <v>0</v>
      </c>
      <c r="M345" s="153">
        <v>937.65</v>
      </c>
      <c r="N345" s="153">
        <v>15021.65</v>
      </c>
      <c r="O345" s="152"/>
      <c r="P345" s="157">
        <v>86.990000000000009</v>
      </c>
      <c r="Q345" s="157">
        <v>0</v>
      </c>
      <c r="R345" s="155">
        <v>1225167</v>
      </c>
      <c r="S345" s="155">
        <v>0</v>
      </c>
      <c r="T345" s="155">
        <v>0</v>
      </c>
      <c r="U345" s="155">
        <v>81596</v>
      </c>
      <c r="V345" s="112">
        <v>1306763</v>
      </c>
      <c r="W345" s="156"/>
      <c r="X345" s="157">
        <v>0</v>
      </c>
      <c r="Y345" s="178">
        <v>0.09</v>
      </c>
      <c r="Z345" s="178">
        <v>3.6023247023082579E-2</v>
      </c>
      <c r="AA345" s="155">
        <v>0</v>
      </c>
      <c r="AB345" s="158"/>
      <c r="AC345" s="157">
        <v>0</v>
      </c>
      <c r="AD345" s="157">
        <v>0</v>
      </c>
      <c r="AE345" s="155">
        <v>0</v>
      </c>
      <c r="AF345" s="157">
        <v>0.32</v>
      </c>
      <c r="AG345" s="155">
        <v>4807</v>
      </c>
      <c r="AH345" s="159"/>
    </row>
    <row r="346" spans="1:34" ht="15" x14ac:dyDescent="0.25">
      <c r="A346" s="104">
        <v>446</v>
      </c>
      <c r="B346" s="102">
        <v>446099220</v>
      </c>
      <c r="C346" s="103" t="s">
        <v>513</v>
      </c>
      <c r="D346" s="104">
        <v>99</v>
      </c>
      <c r="E346" s="103" t="s">
        <v>131</v>
      </c>
      <c r="F346" s="104">
        <v>220</v>
      </c>
      <c r="G346" s="103" t="s">
        <v>252</v>
      </c>
      <c r="H346" s="179">
        <v>32.760000000000005</v>
      </c>
      <c r="I346" s="152"/>
      <c r="J346" s="153">
        <v>11295</v>
      </c>
      <c r="K346" s="153">
        <v>4842</v>
      </c>
      <c r="L346" s="153">
        <v>0</v>
      </c>
      <c r="M346" s="153">
        <v>937.65</v>
      </c>
      <c r="N346" s="153">
        <v>17074.650000000001</v>
      </c>
      <c r="O346" s="152"/>
      <c r="P346" s="157">
        <v>32.760000000000005</v>
      </c>
      <c r="Q346" s="157">
        <v>0</v>
      </c>
      <c r="R346" s="155">
        <v>528649</v>
      </c>
      <c r="S346" s="155">
        <v>0</v>
      </c>
      <c r="T346" s="155">
        <v>0</v>
      </c>
      <c r="U346" s="155">
        <v>30728</v>
      </c>
      <c r="V346" s="112">
        <v>559377</v>
      </c>
      <c r="W346" s="156"/>
      <c r="X346" s="157">
        <v>0</v>
      </c>
      <c r="Y346" s="178">
        <v>0.09</v>
      </c>
      <c r="Z346" s="178">
        <v>1.5441237271386972E-2</v>
      </c>
      <c r="AA346" s="155">
        <v>0</v>
      </c>
      <c r="AB346" s="158"/>
      <c r="AC346" s="157">
        <v>0</v>
      </c>
      <c r="AD346" s="157">
        <v>0</v>
      </c>
      <c r="AE346" s="155">
        <v>0</v>
      </c>
      <c r="AF346" s="157">
        <v>0</v>
      </c>
      <c r="AG346" s="155">
        <v>0</v>
      </c>
      <c r="AH346" s="159"/>
    </row>
    <row r="347" spans="1:34" ht="15" x14ac:dyDescent="0.25">
      <c r="A347" s="104">
        <v>446</v>
      </c>
      <c r="B347" s="102">
        <v>446099238</v>
      </c>
      <c r="C347" s="103" t="s">
        <v>513</v>
      </c>
      <c r="D347" s="104">
        <v>99</v>
      </c>
      <c r="E347" s="103" t="s">
        <v>131</v>
      </c>
      <c r="F347" s="104">
        <v>238</v>
      </c>
      <c r="G347" s="103" t="s">
        <v>270</v>
      </c>
      <c r="H347" s="179">
        <v>23.24</v>
      </c>
      <c r="I347" s="152"/>
      <c r="J347" s="153">
        <v>10294</v>
      </c>
      <c r="K347" s="153">
        <v>5920</v>
      </c>
      <c r="L347" s="153">
        <v>0</v>
      </c>
      <c r="M347" s="153">
        <v>937.65</v>
      </c>
      <c r="N347" s="153">
        <v>17151.650000000001</v>
      </c>
      <c r="O347" s="152"/>
      <c r="P347" s="157">
        <v>23.24</v>
      </c>
      <c r="Q347" s="157">
        <v>0</v>
      </c>
      <c r="R347" s="155">
        <v>376812</v>
      </c>
      <c r="S347" s="155">
        <v>0</v>
      </c>
      <c r="T347" s="155">
        <v>0</v>
      </c>
      <c r="U347" s="155">
        <v>21798</v>
      </c>
      <c r="V347" s="112">
        <v>398610</v>
      </c>
      <c r="W347" s="156"/>
      <c r="X347" s="157">
        <v>0</v>
      </c>
      <c r="Y347" s="178">
        <v>0.09</v>
      </c>
      <c r="Z347" s="178">
        <v>5.2037695987792627E-2</v>
      </c>
      <c r="AA347" s="155">
        <v>0</v>
      </c>
      <c r="AB347" s="158"/>
      <c r="AC347" s="157">
        <v>0</v>
      </c>
      <c r="AD347" s="157">
        <v>0</v>
      </c>
      <c r="AE347" s="155">
        <v>0</v>
      </c>
      <c r="AF347" s="157">
        <v>0</v>
      </c>
      <c r="AG347" s="155">
        <v>0</v>
      </c>
      <c r="AH347" s="159"/>
    </row>
    <row r="348" spans="1:34" ht="15" x14ac:dyDescent="0.25">
      <c r="A348" s="104">
        <v>446</v>
      </c>
      <c r="B348" s="102">
        <v>446099243</v>
      </c>
      <c r="C348" s="103" t="s">
        <v>513</v>
      </c>
      <c r="D348" s="104">
        <v>99</v>
      </c>
      <c r="E348" s="103" t="s">
        <v>131</v>
      </c>
      <c r="F348" s="104">
        <v>243</v>
      </c>
      <c r="G348" s="103" t="s">
        <v>275</v>
      </c>
      <c r="H348" s="179">
        <v>0</v>
      </c>
      <c r="I348" s="152"/>
      <c r="J348" s="153">
        <v>13081.185426445938</v>
      </c>
      <c r="K348" s="153">
        <v>2707</v>
      </c>
      <c r="L348" s="153">
        <v>0</v>
      </c>
      <c r="M348" s="153">
        <v>937.65</v>
      </c>
      <c r="N348" s="153">
        <v>16725.835426445938</v>
      </c>
      <c r="O348" s="152"/>
      <c r="P348" s="157">
        <v>0</v>
      </c>
      <c r="Q348" s="157">
        <v>0</v>
      </c>
      <c r="R348" s="155">
        <v>0</v>
      </c>
      <c r="S348" s="155">
        <v>0</v>
      </c>
      <c r="T348" s="155">
        <v>0</v>
      </c>
      <c r="U348" s="155">
        <v>0</v>
      </c>
      <c r="V348" s="112">
        <v>0</v>
      </c>
      <c r="W348" s="156"/>
      <c r="X348" s="157">
        <v>0</v>
      </c>
      <c r="Y348" s="178">
        <v>0.09</v>
      </c>
      <c r="Z348" s="178">
        <v>5.107358279857626E-3</v>
      </c>
      <c r="AA348" s="155">
        <v>0</v>
      </c>
      <c r="AB348" s="158"/>
      <c r="AC348" s="157">
        <v>0</v>
      </c>
      <c r="AD348" s="157">
        <v>0</v>
      </c>
      <c r="AE348" s="155">
        <v>0</v>
      </c>
      <c r="AF348" s="157">
        <v>0</v>
      </c>
      <c r="AG348" s="155">
        <v>0</v>
      </c>
      <c r="AH348" s="159"/>
    </row>
    <row r="349" spans="1:34" ht="15" x14ac:dyDescent="0.25">
      <c r="A349" s="104">
        <v>446</v>
      </c>
      <c r="B349" s="102">
        <v>446099244</v>
      </c>
      <c r="C349" s="103" t="s">
        <v>513</v>
      </c>
      <c r="D349" s="104">
        <v>99</v>
      </c>
      <c r="E349" s="103" t="s">
        <v>131</v>
      </c>
      <c r="F349" s="104">
        <v>244</v>
      </c>
      <c r="G349" s="103" t="s">
        <v>276</v>
      </c>
      <c r="H349" s="179">
        <v>31.97</v>
      </c>
      <c r="I349" s="152"/>
      <c r="J349" s="153">
        <v>11496</v>
      </c>
      <c r="K349" s="153">
        <v>4145</v>
      </c>
      <c r="L349" s="153">
        <v>0</v>
      </c>
      <c r="M349" s="153">
        <v>937.65</v>
      </c>
      <c r="N349" s="153">
        <v>16578.650000000001</v>
      </c>
      <c r="O349" s="152"/>
      <c r="P349" s="157">
        <v>31.97</v>
      </c>
      <c r="Q349" s="157">
        <v>0</v>
      </c>
      <c r="R349" s="155">
        <v>500043</v>
      </c>
      <c r="S349" s="155">
        <v>0</v>
      </c>
      <c r="T349" s="155">
        <v>0</v>
      </c>
      <c r="U349" s="155">
        <v>29988</v>
      </c>
      <c r="V349" s="112">
        <v>530031</v>
      </c>
      <c r="W349" s="156"/>
      <c r="X349" s="157">
        <v>0</v>
      </c>
      <c r="Y349" s="178">
        <v>0.09</v>
      </c>
      <c r="Z349" s="178">
        <v>0.119598061583465</v>
      </c>
      <c r="AA349" s="155">
        <v>0</v>
      </c>
      <c r="AB349" s="158"/>
      <c r="AC349" s="157">
        <v>1</v>
      </c>
      <c r="AD349" s="157">
        <v>0</v>
      </c>
      <c r="AE349" s="155">
        <v>0</v>
      </c>
      <c r="AF349" s="157">
        <v>0.97</v>
      </c>
      <c r="AG349" s="155">
        <v>16082</v>
      </c>
      <c r="AH349" s="159"/>
    </row>
    <row r="350" spans="1:34" ht="15" x14ac:dyDescent="0.25">
      <c r="A350" s="104">
        <v>446</v>
      </c>
      <c r="B350" s="102">
        <v>446099265</v>
      </c>
      <c r="C350" s="103" t="s">
        <v>513</v>
      </c>
      <c r="D350" s="104">
        <v>99</v>
      </c>
      <c r="E350" s="103" t="s">
        <v>131</v>
      </c>
      <c r="F350" s="104">
        <v>265</v>
      </c>
      <c r="G350" s="103" t="s">
        <v>297</v>
      </c>
      <c r="H350" s="179">
        <v>1</v>
      </c>
      <c r="I350" s="152"/>
      <c r="J350" s="153">
        <v>10499.184729073064</v>
      </c>
      <c r="K350" s="153">
        <v>4428</v>
      </c>
      <c r="L350" s="153">
        <v>0</v>
      </c>
      <c r="M350" s="153">
        <v>937.65</v>
      </c>
      <c r="N350" s="153">
        <v>15864.834729073063</v>
      </c>
      <c r="O350" s="152"/>
      <c r="P350" s="157">
        <v>1</v>
      </c>
      <c r="Q350" s="157">
        <v>0</v>
      </c>
      <c r="R350" s="155">
        <v>14927</v>
      </c>
      <c r="S350" s="155">
        <v>0</v>
      </c>
      <c r="T350" s="155">
        <v>0</v>
      </c>
      <c r="U350" s="155">
        <v>938</v>
      </c>
      <c r="V350" s="112">
        <v>15865</v>
      </c>
      <c r="W350" s="156"/>
      <c r="X350" s="157">
        <v>0</v>
      </c>
      <c r="Y350" s="178">
        <v>0.09</v>
      </c>
      <c r="Z350" s="178">
        <v>8.722167704706584E-4</v>
      </c>
      <c r="AA350" s="155">
        <v>0</v>
      </c>
      <c r="AB350" s="158"/>
      <c r="AC350" s="157">
        <v>0</v>
      </c>
      <c r="AD350" s="157">
        <v>0</v>
      </c>
      <c r="AE350" s="155">
        <v>0</v>
      </c>
      <c r="AF350" s="157">
        <v>0</v>
      </c>
      <c r="AG350" s="155">
        <v>0</v>
      </c>
      <c r="AH350" s="159"/>
    </row>
    <row r="351" spans="1:34" ht="15" x14ac:dyDescent="0.25">
      <c r="A351" s="104">
        <v>446</v>
      </c>
      <c r="B351" s="102">
        <v>446099266</v>
      </c>
      <c r="C351" s="103" t="s">
        <v>513</v>
      </c>
      <c r="D351" s="104">
        <v>99</v>
      </c>
      <c r="E351" s="103" t="s">
        <v>131</v>
      </c>
      <c r="F351" s="104">
        <v>266</v>
      </c>
      <c r="G351" s="103" t="s">
        <v>298</v>
      </c>
      <c r="H351" s="179">
        <v>5.08</v>
      </c>
      <c r="I351" s="152"/>
      <c r="J351" s="153">
        <v>9455</v>
      </c>
      <c r="K351" s="153">
        <v>4355</v>
      </c>
      <c r="L351" s="153">
        <v>0</v>
      </c>
      <c r="M351" s="153">
        <v>937.65</v>
      </c>
      <c r="N351" s="153">
        <v>14747.65</v>
      </c>
      <c r="O351" s="152"/>
      <c r="P351" s="157">
        <v>5.08</v>
      </c>
      <c r="Q351" s="157">
        <v>0</v>
      </c>
      <c r="R351" s="155">
        <v>70155</v>
      </c>
      <c r="S351" s="155">
        <v>0</v>
      </c>
      <c r="T351" s="155">
        <v>0</v>
      </c>
      <c r="U351" s="155">
        <v>4765</v>
      </c>
      <c r="V351" s="112">
        <v>74920</v>
      </c>
      <c r="W351" s="156"/>
      <c r="X351" s="157">
        <v>0</v>
      </c>
      <c r="Y351" s="178">
        <v>0.09</v>
      </c>
      <c r="Z351" s="178">
        <v>9.9447836932622566E-4</v>
      </c>
      <c r="AA351" s="155">
        <v>0</v>
      </c>
      <c r="AB351" s="158"/>
      <c r="AC351" s="157">
        <v>0</v>
      </c>
      <c r="AD351" s="157">
        <v>0</v>
      </c>
      <c r="AE351" s="155">
        <v>0</v>
      </c>
      <c r="AF351" s="157">
        <v>0</v>
      </c>
      <c r="AG351" s="155">
        <v>0</v>
      </c>
      <c r="AH351" s="159"/>
    </row>
    <row r="352" spans="1:34" ht="15" x14ac:dyDescent="0.25">
      <c r="A352" s="104">
        <v>446</v>
      </c>
      <c r="B352" s="102">
        <v>446099285</v>
      </c>
      <c r="C352" s="103" t="s">
        <v>513</v>
      </c>
      <c r="D352" s="104">
        <v>99</v>
      </c>
      <c r="E352" s="103" t="s">
        <v>131</v>
      </c>
      <c r="F352" s="104">
        <v>285</v>
      </c>
      <c r="G352" s="103" t="s">
        <v>317</v>
      </c>
      <c r="H352" s="179">
        <v>109.61</v>
      </c>
      <c r="I352" s="152"/>
      <c r="J352" s="153">
        <v>10778</v>
      </c>
      <c r="K352" s="153">
        <v>3054</v>
      </c>
      <c r="L352" s="153">
        <v>0</v>
      </c>
      <c r="M352" s="153">
        <v>937.65</v>
      </c>
      <c r="N352" s="153">
        <v>14769.65</v>
      </c>
      <c r="O352" s="152"/>
      <c r="P352" s="157">
        <v>109.61</v>
      </c>
      <c r="Q352" s="157">
        <v>0</v>
      </c>
      <c r="R352" s="155">
        <v>1516125</v>
      </c>
      <c r="S352" s="155">
        <v>0</v>
      </c>
      <c r="T352" s="155">
        <v>0</v>
      </c>
      <c r="U352" s="155">
        <v>102814</v>
      </c>
      <c r="V352" s="112">
        <v>1618939</v>
      </c>
      <c r="W352" s="156"/>
      <c r="X352" s="157">
        <v>0</v>
      </c>
      <c r="Y352" s="178">
        <v>0.09</v>
      </c>
      <c r="Z352" s="178">
        <v>3.7068416528484464E-2</v>
      </c>
      <c r="AA352" s="155">
        <v>0</v>
      </c>
      <c r="AB352" s="158"/>
      <c r="AC352" s="157">
        <v>0</v>
      </c>
      <c r="AD352" s="157">
        <v>0</v>
      </c>
      <c r="AE352" s="155">
        <v>0</v>
      </c>
      <c r="AF352" s="157">
        <v>1</v>
      </c>
      <c r="AG352" s="155">
        <v>14770</v>
      </c>
      <c r="AH352" s="159"/>
    </row>
    <row r="353" spans="1:34" ht="15" x14ac:dyDescent="0.25">
      <c r="A353" s="104">
        <v>446</v>
      </c>
      <c r="B353" s="102">
        <v>446099293</v>
      </c>
      <c r="C353" s="103" t="s">
        <v>513</v>
      </c>
      <c r="D353" s="104">
        <v>99</v>
      </c>
      <c r="E353" s="103" t="s">
        <v>131</v>
      </c>
      <c r="F353" s="104">
        <v>293</v>
      </c>
      <c r="G353" s="103" t="s">
        <v>325</v>
      </c>
      <c r="H353" s="179">
        <v>17.03</v>
      </c>
      <c r="I353" s="152"/>
      <c r="J353" s="153">
        <v>12057</v>
      </c>
      <c r="K353" s="153">
        <v>725</v>
      </c>
      <c r="L353" s="153">
        <v>0</v>
      </c>
      <c r="M353" s="153">
        <v>937.65</v>
      </c>
      <c r="N353" s="153">
        <v>13719.65</v>
      </c>
      <c r="O353" s="152"/>
      <c r="P353" s="157">
        <v>17.03</v>
      </c>
      <c r="Q353" s="157">
        <v>0</v>
      </c>
      <c r="R353" s="155">
        <v>217678</v>
      </c>
      <c r="S353" s="155">
        <v>0</v>
      </c>
      <c r="T353" s="155">
        <v>0</v>
      </c>
      <c r="U353" s="155">
        <v>15974</v>
      </c>
      <c r="V353" s="112">
        <v>233652</v>
      </c>
      <c r="W353" s="156"/>
      <c r="X353" s="157">
        <v>0</v>
      </c>
      <c r="Y353" s="178">
        <v>0.09</v>
      </c>
      <c r="Z353" s="178">
        <v>7.9585403832054952E-3</v>
      </c>
      <c r="AA353" s="155">
        <v>0</v>
      </c>
      <c r="AB353" s="158"/>
      <c r="AC353" s="157">
        <v>0</v>
      </c>
      <c r="AD353" s="157">
        <v>0</v>
      </c>
      <c r="AE353" s="155">
        <v>0</v>
      </c>
      <c r="AF353" s="157">
        <v>0</v>
      </c>
      <c r="AG353" s="155">
        <v>0</v>
      </c>
      <c r="AH353" s="159"/>
    </row>
    <row r="354" spans="1:34" ht="15" x14ac:dyDescent="0.25">
      <c r="A354" s="104">
        <v>446</v>
      </c>
      <c r="B354" s="102">
        <v>446099307</v>
      </c>
      <c r="C354" s="103" t="s">
        <v>513</v>
      </c>
      <c r="D354" s="104">
        <v>99</v>
      </c>
      <c r="E354" s="103" t="s">
        <v>131</v>
      </c>
      <c r="F354" s="104">
        <v>307</v>
      </c>
      <c r="G354" s="103" t="s">
        <v>339</v>
      </c>
      <c r="H354" s="179">
        <v>31.03</v>
      </c>
      <c r="I354" s="152"/>
      <c r="J354" s="153">
        <v>11111</v>
      </c>
      <c r="K354" s="153">
        <v>4671</v>
      </c>
      <c r="L354" s="153">
        <v>0</v>
      </c>
      <c r="M354" s="153">
        <v>937.65</v>
      </c>
      <c r="N354" s="153">
        <v>16719.650000000001</v>
      </c>
      <c r="O354" s="152"/>
      <c r="P354" s="157">
        <v>31.03</v>
      </c>
      <c r="Q354" s="157">
        <v>0</v>
      </c>
      <c r="R354" s="155">
        <v>489715</v>
      </c>
      <c r="S354" s="155">
        <v>0</v>
      </c>
      <c r="T354" s="155">
        <v>0</v>
      </c>
      <c r="U354" s="155">
        <v>29106</v>
      </c>
      <c r="V354" s="112">
        <v>518821</v>
      </c>
      <c r="W354" s="156"/>
      <c r="X354" s="157">
        <v>0</v>
      </c>
      <c r="Y354" s="178">
        <v>0.09</v>
      </c>
      <c r="Z354" s="178">
        <v>1.1612312634068969E-2</v>
      </c>
      <c r="AA354" s="155">
        <v>0</v>
      </c>
      <c r="AB354" s="158"/>
      <c r="AC354" s="157">
        <v>0</v>
      </c>
      <c r="AD354" s="157">
        <v>0</v>
      </c>
      <c r="AE354" s="155">
        <v>0</v>
      </c>
      <c r="AF354" s="157">
        <v>0</v>
      </c>
      <c r="AG354" s="155">
        <v>0</v>
      </c>
      <c r="AH354" s="159"/>
    </row>
    <row r="355" spans="1:34" ht="15" x14ac:dyDescent="0.25">
      <c r="A355" s="104">
        <v>446</v>
      </c>
      <c r="B355" s="102">
        <v>446099310</v>
      </c>
      <c r="C355" s="103" t="s">
        <v>513</v>
      </c>
      <c r="D355" s="104">
        <v>99</v>
      </c>
      <c r="E355" s="103" t="s">
        <v>131</v>
      </c>
      <c r="F355" s="104">
        <v>310</v>
      </c>
      <c r="G355" s="103" t="s">
        <v>342</v>
      </c>
      <c r="H355" s="179">
        <v>1</v>
      </c>
      <c r="I355" s="152"/>
      <c r="J355" s="153">
        <v>12431.735429666463</v>
      </c>
      <c r="K355" s="153">
        <v>1286</v>
      </c>
      <c r="L355" s="153">
        <v>0</v>
      </c>
      <c r="M355" s="153">
        <v>937.65</v>
      </c>
      <c r="N355" s="153">
        <v>14655.385429666463</v>
      </c>
      <c r="O355" s="152"/>
      <c r="P355" s="157">
        <v>1</v>
      </c>
      <c r="Q355" s="157">
        <v>0</v>
      </c>
      <c r="R355" s="155">
        <v>13718</v>
      </c>
      <c r="S355" s="155">
        <v>0</v>
      </c>
      <c r="T355" s="155">
        <v>0</v>
      </c>
      <c r="U355" s="155">
        <v>938</v>
      </c>
      <c r="V355" s="112">
        <v>14656</v>
      </c>
      <c r="W355" s="156"/>
      <c r="X355" s="157">
        <v>0</v>
      </c>
      <c r="Y355" s="178">
        <v>0.09</v>
      </c>
      <c r="Z355" s="178">
        <v>3.5758464761969935E-2</v>
      </c>
      <c r="AA355" s="155">
        <v>0</v>
      </c>
      <c r="AB355" s="158"/>
      <c r="AC355" s="157">
        <v>0</v>
      </c>
      <c r="AD355" s="157">
        <v>0</v>
      </c>
      <c r="AE355" s="155">
        <v>0</v>
      </c>
      <c r="AF355" s="157">
        <v>0</v>
      </c>
      <c r="AG355" s="155">
        <v>0</v>
      </c>
      <c r="AH355" s="159"/>
    </row>
    <row r="356" spans="1:34" ht="15" x14ac:dyDescent="0.25">
      <c r="A356" s="104">
        <v>446</v>
      </c>
      <c r="B356" s="102">
        <v>446099323</v>
      </c>
      <c r="C356" s="103" t="s">
        <v>513</v>
      </c>
      <c r="D356" s="104">
        <v>99</v>
      </c>
      <c r="E356" s="103" t="s">
        <v>131</v>
      </c>
      <c r="F356" s="104">
        <v>323</v>
      </c>
      <c r="G356" s="103" t="s">
        <v>355</v>
      </c>
      <c r="H356" s="179">
        <v>7</v>
      </c>
      <c r="I356" s="152"/>
      <c r="J356" s="153">
        <v>10819</v>
      </c>
      <c r="K356" s="153">
        <v>3443</v>
      </c>
      <c r="L356" s="153">
        <v>0</v>
      </c>
      <c r="M356" s="153">
        <v>937.65</v>
      </c>
      <c r="N356" s="153">
        <v>15199.65</v>
      </c>
      <c r="O356" s="152"/>
      <c r="P356" s="157">
        <v>7</v>
      </c>
      <c r="Q356" s="157">
        <v>0</v>
      </c>
      <c r="R356" s="155">
        <v>99834</v>
      </c>
      <c r="S356" s="155">
        <v>0</v>
      </c>
      <c r="T356" s="155">
        <v>0</v>
      </c>
      <c r="U356" s="155">
        <v>6566</v>
      </c>
      <c r="V356" s="112">
        <v>106400</v>
      </c>
      <c r="W356" s="156"/>
      <c r="X356" s="157">
        <v>0</v>
      </c>
      <c r="Y356" s="178">
        <v>0.09</v>
      </c>
      <c r="Z356" s="178">
        <v>2.7407889274131902E-3</v>
      </c>
      <c r="AA356" s="155">
        <v>0</v>
      </c>
      <c r="AB356" s="158"/>
      <c r="AC356" s="157">
        <v>0</v>
      </c>
      <c r="AD356" s="157">
        <v>0</v>
      </c>
      <c r="AE356" s="155">
        <v>0</v>
      </c>
      <c r="AF356" s="157">
        <v>0</v>
      </c>
      <c r="AG356" s="155">
        <v>0</v>
      </c>
      <c r="AH356" s="159"/>
    </row>
    <row r="357" spans="1:34" ht="15" x14ac:dyDescent="0.25">
      <c r="A357" s="104">
        <v>446</v>
      </c>
      <c r="B357" s="102">
        <v>446099336</v>
      </c>
      <c r="C357" s="103" t="s">
        <v>513</v>
      </c>
      <c r="D357" s="104">
        <v>99</v>
      </c>
      <c r="E357" s="103" t="s">
        <v>131</v>
      </c>
      <c r="F357" s="104">
        <v>336</v>
      </c>
      <c r="G357" s="103" t="s">
        <v>368</v>
      </c>
      <c r="H357" s="179">
        <v>2</v>
      </c>
      <c r="I357" s="152"/>
      <c r="J357" s="153">
        <v>14159</v>
      </c>
      <c r="K357" s="153">
        <v>3072</v>
      </c>
      <c r="L357" s="153">
        <v>0</v>
      </c>
      <c r="M357" s="153">
        <v>937.65</v>
      </c>
      <c r="N357" s="153">
        <v>18168.650000000001</v>
      </c>
      <c r="O357" s="152"/>
      <c r="P357" s="157">
        <v>2</v>
      </c>
      <c r="Q357" s="157">
        <v>0</v>
      </c>
      <c r="R357" s="155">
        <v>34462</v>
      </c>
      <c r="S357" s="155">
        <v>0</v>
      </c>
      <c r="T357" s="155">
        <v>0</v>
      </c>
      <c r="U357" s="155">
        <v>1876</v>
      </c>
      <c r="V357" s="112">
        <v>36338</v>
      </c>
      <c r="W357" s="156"/>
      <c r="X357" s="157">
        <v>0</v>
      </c>
      <c r="Y357" s="178">
        <v>0.09</v>
      </c>
      <c r="Z357" s="178">
        <v>4.2556047363643684E-2</v>
      </c>
      <c r="AA357" s="155">
        <v>0</v>
      </c>
      <c r="AB357" s="158"/>
      <c r="AC357" s="157">
        <v>0</v>
      </c>
      <c r="AD357" s="157">
        <v>0</v>
      </c>
      <c r="AE357" s="155">
        <v>0</v>
      </c>
      <c r="AF357" s="157">
        <v>0</v>
      </c>
      <c r="AG357" s="155">
        <v>0</v>
      </c>
      <c r="AH357" s="159"/>
    </row>
    <row r="358" spans="1:34" ht="15" x14ac:dyDescent="0.25">
      <c r="A358" s="104">
        <v>446</v>
      </c>
      <c r="B358" s="102">
        <v>446099350</v>
      </c>
      <c r="C358" s="103" t="s">
        <v>513</v>
      </c>
      <c r="D358" s="104">
        <v>99</v>
      </c>
      <c r="E358" s="103" t="s">
        <v>131</v>
      </c>
      <c r="F358" s="104">
        <v>350</v>
      </c>
      <c r="G358" s="103" t="s">
        <v>382</v>
      </c>
      <c r="H358" s="179">
        <v>6</v>
      </c>
      <c r="I358" s="152"/>
      <c r="J358" s="153">
        <v>11414</v>
      </c>
      <c r="K358" s="153">
        <v>7032</v>
      </c>
      <c r="L358" s="153">
        <v>0</v>
      </c>
      <c r="M358" s="153">
        <v>937.65</v>
      </c>
      <c r="N358" s="153">
        <v>19383.650000000001</v>
      </c>
      <c r="O358" s="152"/>
      <c r="P358" s="157">
        <v>6</v>
      </c>
      <c r="Q358" s="157">
        <v>0</v>
      </c>
      <c r="R358" s="155">
        <v>110676</v>
      </c>
      <c r="S358" s="155">
        <v>0</v>
      </c>
      <c r="T358" s="155">
        <v>0</v>
      </c>
      <c r="U358" s="155">
        <v>5628</v>
      </c>
      <c r="V358" s="112">
        <v>116304</v>
      </c>
      <c r="W358" s="156"/>
      <c r="X358" s="157">
        <v>0</v>
      </c>
      <c r="Y358" s="178">
        <v>0.09</v>
      </c>
      <c r="Z358" s="178">
        <v>4.5869708498401419E-2</v>
      </c>
      <c r="AA358" s="155">
        <v>0</v>
      </c>
      <c r="AB358" s="158"/>
      <c r="AC358" s="157">
        <v>0</v>
      </c>
      <c r="AD358" s="157">
        <v>0</v>
      </c>
      <c r="AE358" s="155">
        <v>0</v>
      </c>
      <c r="AF358" s="157">
        <v>0</v>
      </c>
      <c r="AG358" s="155">
        <v>0</v>
      </c>
      <c r="AH358" s="159"/>
    </row>
    <row r="359" spans="1:34" ht="15" x14ac:dyDescent="0.25">
      <c r="A359" s="104">
        <v>446</v>
      </c>
      <c r="B359" s="102">
        <v>446099625</v>
      </c>
      <c r="C359" s="103" t="s">
        <v>513</v>
      </c>
      <c r="D359" s="104">
        <v>99</v>
      </c>
      <c r="E359" s="103" t="s">
        <v>131</v>
      </c>
      <c r="F359" s="104">
        <v>625</v>
      </c>
      <c r="G359" s="103" t="s">
        <v>395</v>
      </c>
      <c r="H359" s="179">
        <v>18</v>
      </c>
      <c r="I359" s="152"/>
      <c r="J359" s="153">
        <v>13684</v>
      </c>
      <c r="K359" s="153">
        <v>1978</v>
      </c>
      <c r="L359" s="153">
        <v>0</v>
      </c>
      <c r="M359" s="153">
        <v>937.65</v>
      </c>
      <c r="N359" s="153">
        <v>16599.650000000001</v>
      </c>
      <c r="O359" s="152"/>
      <c r="P359" s="157">
        <v>18</v>
      </c>
      <c r="Q359" s="157">
        <v>0</v>
      </c>
      <c r="R359" s="155">
        <v>281916</v>
      </c>
      <c r="S359" s="155">
        <v>0</v>
      </c>
      <c r="T359" s="155">
        <v>0</v>
      </c>
      <c r="U359" s="155">
        <v>16884</v>
      </c>
      <c r="V359" s="112">
        <v>298800</v>
      </c>
      <c r="W359" s="156"/>
      <c r="X359" s="157">
        <v>0</v>
      </c>
      <c r="Y359" s="178">
        <v>0.09</v>
      </c>
      <c r="Z359" s="178">
        <v>5.745617253681853E-3</v>
      </c>
      <c r="AA359" s="155">
        <v>0</v>
      </c>
      <c r="AB359" s="158"/>
      <c r="AC359" s="157">
        <v>0</v>
      </c>
      <c r="AD359" s="157">
        <v>0</v>
      </c>
      <c r="AE359" s="155">
        <v>0</v>
      </c>
      <c r="AF359" s="157">
        <v>0</v>
      </c>
      <c r="AG359" s="155">
        <v>0</v>
      </c>
      <c r="AH359" s="159"/>
    </row>
    <row r="360" spans="1:34" ht="15" x14ac:dyDescent="0.25">
      <c r="A360" s="104">
        <v>446</v>
      </c>
      <c r="B360" s="102">
        <v>446099650</v>
      </c>
      <c r="C360" s="103" t="s">
        <v>513</v>
      </c>
      <c r="D360" s="104">
        <v>99</v>
      </c>
      <c r="E360" s="103" t="s">
        <v>131</v>
      </c>
      <c r="F360" s="104">
        <v>650</v>
      </c>
      <c r="G360" s="103" t="s">
        <v>400</v>
      </c>
      <c r="H360" s="179">
        <v>1</v>
      </c>
      <c r="I360" s="152"/>
      <c r="J360" s="153">
        <v>11932</v>
      </c>
      <c r="K360" s="153">
        <v>3307</v>
      </c>
      <c r="L360" s="153">
        <v>0</v>
      </c>
      <c r="M360" s="153">
        <v>937.65</v>
      </c>
      <c r="N360" s="153">
        <v>16176.65</v>
      </c>
      <c r="O360" s="152"/>
      <c r="P360" s="157">
        <v>1</v>
      </c>
      <c r="Q360" s="157">
        <v>0</v>
      </c>
      <c r="R360" s="155">
        <v>15239</v>
      </c>
      <c r="S360" s="155">
        <v>0</v>
      </c>
      <c r="T360" s="155">
        <v>0</v>
      </c>
      <c r="U360" s="155">
        <v>938</v>
      </c>
      <c r="V360" s="112">
        <v>16177</v>
      </c>
      <c r="W360" s="156"/>
      <c r="X360" s="157">
        <v>0</v>
      </c>
      <c r="Y360" s="178">
        <v>0.09</v>
      </c>
      <c r="Z360" s="178">
        <v>2.6277933340063198E-3</v>
      </c>
      <c r="AA360" s="155">
        <v>0</v>
      </c>
      <c r="AB360" s="158"/>
      <c r="AC360" s="157">
        <v>0</v>
      </c>
      <c r="AD360" s="157">
        <v>0</v>
      </c>
      <c r="AE360" s="155">
        <v>0</v>
      </c>
      <c r="AF360" s="157">
        <v>0</v>
      </c>
      <c r="AG360" s="155">
        <v>0</v>
      </c>
      <c r="AH360" s="159"/>
    </row>
    <row r="361" spans="1:34" ht="15" x14ac:dyDescent="0.25">
      <c r="A361" s="104">
        <v>446</v>
      </c>
      <c r="B361" s="102">
        <v>446099690</v>
      </c>
      <c r="C361" s="103" t="s">
        <v>513</v>
      </c>
      <c r="D361" s="104">
        <v>99</v>
      </c>
      <c r="E361" s="103" t="s">
        <v>131</v>
      </c>
      <c r="F361" s="104">
        <v>690</v>
      </c>
      <c r="G361" s="103" t="s">
        <v>414</v>
      </c>
      <c r="H361" s="179">
        <v>8</v>
      </c>
      <c r="I361" s="152"/>
      <c r="J361" s="153">
        <v>10804</v>
      </c>
      <c r="K361" s="153">
        <v>3349</v>
      </c>
      <c r="L361" s="153">
        <v>0</v>
      </c>
      <c r="M361" s="153">
        <v>937.65</v>
      </c>
      <c r="N361" s="153">
        <v>15090.65</v>
      </c>
      <c r="O361" s="152"/>
      <c r="P361" s="157">
        <v>8</v>
      </c>
      <c r="Q361" s="157">
        <v>0</v>
      </c>
      <c r="R361" s="155">
        <v>113224</v>
      </c>
      <c r="S361" s="155">
        <v>0</v>
      </c>
      <c r="T361" s="155">
        <v>0</v>
      </c>
      <c r="U361" s="155">
        <v>7504</v>
      </c>
      <c r="V361" s="112">
        <v>120728</v>
      </c>
      <c r="W361" s="156"/>
      <c r="X361" s="157">
        <v>0</v>
      </c>
      <c r="Y361" s="178">
        <v>0.09</v>
      </c>
      <c r="Z361" s="178">
        <v>6.2229914554420597E-3</v>
      </c>
      <c r="AA361" s="155">
        <v>0</v>
      </c>
      <c r="AB361" s="158"/>
      <c r="AC361" s="157">
        <v>0</v>
      </c>
      <c r="AD361" s="157">
        <v>0</v>
      </c>
      <c r="AE361" s="155">
        <v>0</v>
      </c>
      <c r="AF361" s="157">
        <v>0</v>
      </c>
      <c r="AG361" s="155">
        <v>0</v>
      </c>
      <c r="AH361" s="159"/>
    </row>
    <row r="362" spans="1:34" ht="15" x14ac:dyDescent="0.25">
      <c r="A362" s="104">
        <v>447</v>
      </c>
      <c r="B362" s="102">
        <v>447101020</v>
      </c>
      <c r="C362" s="103" t="s">
        <v>514</v>
      </c>
      <c r="D362" s="104">
        <v>101</v>
      </c>
      <c r="E362" s="103" t="s">
        <v>133</v>
      </c>
      <c r="F362" s="104">
        <v>20</v>
      </c>
      <c r="G362" s="103" t="s">
        <v>52</v>
      </c>
      <c r="H362" s="179">
        <v>0.5</v>
      </c>
      <c r="I362" s="152"/>
      <c r="J362" s="153">
        <v>11668.690029326068</v>
      </c>
      <c r="K362" s="153">
        <v>3239</v>
      </c>
      <c r="L362" s="153">
        <v>0</v>
      </c>
      <c r="M362" s="153">
        <v>937.65</v>
      </c>
      <c r="N362" s="153">
        <v>15845.340029326067</v>
      </c>
      <c r="O362" s="152"/>
      <c r="P362" s="157">
        <v>0.5</v>
      </c>
      <c r="Q362" s="157">
        <v>0</v>
      </c>
      <c r="R362" s="155">
        <v>7447</v>
      </c>
      <c r="S362" s="155">
        <v>0</v>
      </c>
      <c r="T362" s="155">
        <v>0</v>
      </c>
      <c r="U362" s="155">
        <v>468</v>
      </c>
      <c r="V362" s="112">
        <v>7915</v>
      </c>
      <c r="W362" s="156"/>
      <c r="X362" s="157">
        <v>4.4451970704018198E-4</v>
      </c>
      <c r="Y362" s="178">
        <v>0.09</v>
      </c>
      <c r="Z362" s="178">
        <v>4.3928872044181839E-2</v>
      </c>
      <c r="AA362" s="155">
        <v>0</v>
      </c>
      <c r="AB362" s="158"/>
      <c r="AC362" s="157">
        <v>0</v>
      </c>
      <c r="AD362" s="157">
        <v>0</v>
      </c>
      <c r="AE362" s="155">
        <v>0</v>
      </c>
      <c r="AF362" s="157">
        <v>0</v>
      </c>
      <c r="AG362" s="155">
        <v>0</v>
      </c>
      <c r="AH362" s="159"/>
    </row>
    <row r="363" spans="1:34" ht="15" x14ac:dyDescent="0.25">
      <c r="A363" s="104">
        <v>447</v>
      </c>
      <c r="B363" s="102">
        <v>447101025</v>
      </c>
      <c r="C363" s="103" t="s">
        <v>514</v>
      </c>
      <c r="D363" s="104">
        <v>101</v>
      </c>
      <c r="E363" s="103" t="s">
        <v>133</v>
      </c>
      <c r="F363" s="104">
        <v>25</v>
      </c>
      <c r="G363" s="103" t="s">
        <v>57</v>
      </c>
      <c r="H363" s="179">
        <v>113.81</v>
      </c>
      <c r="I363" s="152"/>
      <c r="J363" s="153">
        <v>10401</v>
      </c>
      <c r="K363" s="153">
        <v>4076</v>
      </c>
      <c r="L363" s="153">
        <v>0</v>
      </c>
      <c r="M363" s="153">
        <v>937.65</v>
      </c>
      <c r="N363" s="153">
        <v>15414.65</v>
      </c>
      <c r="O363" s="152"/>
      <c r="P363" s="157">
        <v>113.81</v>
      </c>
      <c r="Q363" s="157">
        <v>0</v>
      </c>
      <c r="R363" s="155">
        <v>1646148</v>
      </c>
      <c r="S363" s="155">
        <v>0</v>
      </c>
      <c r="T363" s="155">
        <v>0</v>
      </c>
      <c r="U363" s="155">
        <v>106638</v>
      </c>
      <c r="V363" s="112">
        <v>1752786</v>
      </c>
      <c r="W363" s="156"/>
      <c r="X363" s="157">
        <v>0.10118157571648605</v>
      </c>
      <c r="Y363" s="178">
        <v>0.09</v>
      </c>
      <c r="Z363" s="178">
        <v>4.9013959064279342E-2</v>
      </c>
      <c r="AA363" s="155">
        <v>0</v>
      </c>
      <c r="AB363" s="158"/>
      <c r="AC363" s="157">
        <v>0</v>
      </c>
      <c r="AD363" s="157">
        <v>0</v>
      </c>
      <c r="AE363" s="155">
        <v>0</v>
      </c>
      <c r="AF363" s="157">
        <v>0.99911096058591964</v>
      </c>
      <c r="AG363" s="155">
        <v>15401</v>
      </c>
      <c r="AH363" s="159"/>
    </row>
    <row r="364" spans="1:34" ht="15" x14ac:dyDescent="0.25">
      <c r="A364" s="104">
        <v>447</v>
      </c>
      <c r="B364" s="102">
        <v>447101050</v>
      </c>
      <c r="C364" s="103" t="s">
        <v>514</v>
      </c>
      <c r="D364" s="104">
        <v>101</v>
      </c>
      <c r="E364" s="103" t="s">
        <v>133</v>
      </c>
      <c r="F364" s="104">
        <v>50</v>
      </c>
      <c r="G364" s="103" t="s">
        <v>82</v>
      </c>
      <c r="H364" s="179">
        <v>0.4</v>
      </c>
      <c r="I364" s="152"/>
      <c r="J364" s="153">
        <v>10951.007300388614</v>
      </c>
      <c r="K364" s="153">
        <v>4583</v>
      </c>
      <c r="L364" s="153">
        <v>0</v>
      </c>
      <c r="M364" s="153">
        <v>937.65</v>
      </c>
      <c r="N364" s="153">
        <v>16471.657300388615</v>
      </c>
      <c r="O364" s="152"/>
      <c r="P364" s="157">
        <v>0.4</v>
      </c>
      <c r="Q364" s="157">
        <v>0</v>
      </c>
      <c r="R364" s="155">
        <v>6208</v>
      </c>
      <c r="S364" s="155">
        <v>0</v>
      </c>
      <c r="T364" s="155">
        <v>0</v>
      </c>
      <c r="U364" s="155">
        <v>375</v>
      </c>
      <c r="V364" s="112">
        <v>6583</v>
      </c>
      <c r="W364" s="156"/>
      <c r="X364" s="157">
        <v>3.5561576563214562E-4</v>
      </c>
      <c r="Y364" s="178">
        <v>0.09</v>
      </c>
      <c r="Z364" s="178">
        <v>4.1001636800894652E-3</v>
      </c>
      <c r="AA364" s="155">
        <v>0</v>
      </c>
      <c r="AB364" s="158"/>
      <c r="AC364" s="157">
        <v>0</v>
      </c>
      <c r="AD364" s="157">
        <v>0</v>
      </c>
      <c r="AE364" s="155">
        <v>0</v>
      </c>
      <c r="AF364" s="157">
        <v>0</v>
      </c>
      <c r="AG364" s="155">
        <v>0</v>
      </c>
      <c r="AH364" s="159"/>
    </row>
    <row r="365" spans="1:34" ht="15" x14ac:dyDescent="0.25">
      <c r="A365" s="104">
        <v>447</v>
      </c>
      <c r="B365" s="102">
        <v>447101100</v>
      </c>
      <c r="C365" s="103" t="s">
        <v>514</v>
      </c>
      <c r="D365" s="104">
        <v>101</v>
      </c>
      <c r="E365" s="103" t="s">
        <v>133</v>
      </c>
      <c r="F365" s="104">
        <v>100</v>
      </c>
      <c r="G365" s="103" t="s">
        <v>132</v>
      </c>
      <c r="H365" s="179">
        <v>3</v>
      </c>
      <c r="I365" s="152"/>
      <c r="J365" s="153">
        <v>12221.43885767517</v>
      </c>
      <c r="K365" s="153">
        <v>5033</v>
      </c>
      <c r="L365" s="153">
        <v>0</v>
      </c>
      <c r="M365" s="153">
        <v>937.65</v>
      </c>
      <c r="N365" s="153">
        <v>18192.088857675171</v>
      </c>
      <c r="O365" s="152"/>
      <c r="P365" s="157">
        <v>3</v>
      </c>
      <c r="Q365" s="157">
        <v>0</v>
      </c>
      <c r="R365" s="155">
        <v>51719</v>
      </c>
      <c r="S365" s="155">
        <v>0</v>
      </c>
      <c r="T365" s="155">
        <v>0</v>
      </c>
      <c r="U365" s="155">
        <v>2809</v>
      </c>
      <c r="V365" s="112">
        <v>54528</v>
      </c>
      <c r="W365" s="156"/>
      <c r="X365" s="157">
        <v>2.6671182422410918E-3</v>
      </c>
      <c r="Y365" s="178">
        <v>0.09</v>
      </c>
      <c r="Z365" s="178">
        <v>3.2271768824107858E-2</v>
      </c>
      <c r="AA365" s="155">
        <v>0</v>
      </c>
      <c r="AB365" s="158"/>
      <c r="AC365" s="157">
        <v>0</v>
      </c>
      <c r="AD365" s="157">
        <v>0</v>
      </c>
      <c r="AE365" s="155">
        <v>0</v>
      </c>
      <c r="AF365" s="157">
        <v>0</v>
      </c>
      <c r="AG365" s="155">
        <v>0</v>
      </c>
      <c r="AH365" s="159"/>
    </row>
    <row r="366" spans="1:34" ht="15" x14ac:dyDescent="0.25">
      <c r="A366" s="104">
        <v>447</v>
      </c>
      <c r="B366" s="102">
        <v>447101101</v>
      </c>
      <c r="C366" s="103" t="s">
        <v>514</v>
      </c>
      <c r="D366" s="104">
        <v>101</v>
      </c>
      <c r="E366" s="103" t="s">
        <v>133</v>
      </c>
      <c r="F366" s="104">
        <v>101</v>
      </c>
      <c r="G366" s="103" t="s">
        <v>133</v>
      </c>
      <c r="H366" s="179">
        <v>366.13000000000005</v>
      </c>
      <c r="I366" s="152"/>
      <c r="J366" s="153">
        <v>9717</v>
      </c>
      <c r="K366" s="153">
        <v>2503</v>
      </c>
      <c r="L366" s="153">
        <v>0</v>
      </c>
      <c r="M366" s="153">
        <v>937.65</v>
      </c>
      <c r="N366" s="153">
        <v>13157.65</v>
      </c>
      <c r="O366" s="152"/>
      <c r="P366" s="157">
        <v>366.13000000000005</v>
      </c>
      <c r="Q366" s="157">
        <v>0</v>
      </c>
      <c r="R366" s="155">
        <v>4470086</v>
      </c>
      <c r="S366" s="155">
        <v>0</v>
      </c>
      <c r="T366" s="155">
        <v>0</v>
      </c>
      <c r="U366" s="155">
        <v>343062</v>
      </c>
      <c r="V366" s="112">
        <v>4813148</v>
      </c>
      <c r="W366" s="156"/>
      <c r="X366" s="157">
        <v>0.32550400067724283</v>
      </c>
      <c r="Y366" s="178">
        <v>0.09</v>
      </c>
      <c r="Z366" s="178">
        <v>5.9687163211143576E-2</v>
      </c>
      <c r="AA366" s="155">
        <v>0</v>
      </c>
      <c r="AB366" s="158"/>
      <c r="AC366" s="157">
        <v>0</v>
      </c>
      <c r="AD366" s="157">
        <v>0</v>
      </c>
      <c r="AE366" s="155">
        <v>0</v>
      </c>
      <c r="AF366" s="157">
        <v>1.9982219211718393</v>
      </c>
      <c r="AG366" s="155">
        <v>26292</v>
      </c>
      <c r="AH366" s="159"/>
    </row>
    <row r="367" spans="1:34" ht="15" x14ac:dyDescent="0.25">
      <c r="A367" s="104">
        <v>447</v>
      </c>
      <c r="B367" s="102">
        <v>447101136</v>
      </c>
      <c r="C367" s="103" t="s">
        <v>514</v>
      </c>
      <c r="D367" s="104">
        <v>101</v>
      </c>
      <c r="E367" s="103" t="s">
        <v>133</v>
      </c>
      <c r="F367" s="104">
        <v>136</v>
      </c>
      <c r="G367" s="103" t="s">
        <v>168</v>
      </c>
      <c r="H367" s="179">
        <v>5</v>
      </c>
      <c r="I367" s="152"/>
      <c r="J367" s="153">
        <v>11875</v>
      </c>
      <c r="K367" s="153">
        <v>3773</v>
      </c>
      <c r="L367" s="153">
        <v>0</v>
      </c>
      <c r="M367" s="153">
        <v>937.65</v>
      </c>
      <c r="N367" s="153">
        <v>16585.650000000001</v>
      </c>
      <c r="O367" s="152"/>
      <c r="P367" s="157">
        <v>5</v>
      </c>
      <c r="Q367" s="157">
        <v>0</v>
      </c>
      <c r="R367" s="155">
        <v>78170</v>
      </c>
      <c r="S367" s="155">
        <v>0</v>
      </c>
      <c r="T367" s="155">
        <v>0</v>
      </c>
      <c r="U367" s="155">
        <v>4685</v>
      </c>
      <c r="V367" s="112">
        <v>82855</v>
      </c>
      <c r="W367" s="156"/>
      <c r="X367" s="157">
        <v>4.4451970704018195E-3</v>
      </c>
      <c r="Y367" s="178">
        <v>0.09</v>
      </c>
      <c r="Z367" s="178">
        <v>7.0306336735345828E-3</v>
      </c>
      <c r="AA367" s="155">
        <v>0</v>
      </c>
      <c r="AB367" s="158"/>
      <c r="AC367" s="157">
        <v>0</v>
      </c>
      <c r="AD367" s="157">
        <v>0</v>
      </c>
      <c r="AE367" s="155">
        <v>0</v>
      </c>
      <c r="AF367" s="157">
        <v>0</v>
      </c>
      <c r="AG367" s="155">
        <v>0</v>
      </c>
      <c r="AH367" s="159"/>
    </row>
    <row r="368" spans="1:34" ht="15" x14ac:dyDescent="0.25">
      <c r="A368" s="104">
        <v>447</v>
      </c>
      <c r="B368" s="102">
        <v>447101138</v>
      </c>
      <c r="C368" s="103" t="s">
        <v>514</v>
      </c>
      <c r="D368" s="104">
        <v>101</v>
      </c>
      <c r="E368" s="103" t="s">
        <v>133</v>
      </c>
      <c r="F368" s="104">
        <v>138</v>
      </c>
      <c r="G368" s="103" t="s">
        <v>170</v>
      </c>
      <c r="H368" s="179">
        <v>7</v>
      </c>
      <c r="I368" s="152"/>
      <c r="J368" s="153">
        <v>9362</v>
      </c>
      <c r="K368" s="153">
        <v>4887</v>
      </c>
      <c r="L368" s="153">
        <v>0</v>
      </c>
      <c r="M368" s="153">
        <v>937.65</v>
      </c>
      <c r="N368" s="153">
        <v>15186.65</v>
      </c>
      <c r="O368" s="152"/>
      <c r="P368" s="157">
        <v>7</v>
      </c>
      <c r="Q368" s="157">
        <v>0</v>
      </c>
      <c r="R368" s="155">
        <v>99652</v>
      </c>
      <c r="S368" s="155">
        <v>0</v>
      </c>
      <c r="T368" s="155">
        <v>0</v>
      </c>
      <c r="U368" s="155">
        <v>6559</v>
      </c>
      <c r="V368" s="112">
        <v>106211</v>
      </c>
      <c r="W368" s="156"/>
      <c r="X368" s="157">
        <v>6.2232758985625476E-3</v>
      </c>
      <c r="Y368" s="178">
        <v>0.09</v>
      </c>
      <c r="Z368" s="178">
        <v>6.5077345456476124E-3</v>
      </c>
      <c r="AA368" s="155">
        <v>0</v>
      </c>
      <c r="AB368" s="158"/>
      <c r="AC368" s="157">
        <v>0</v>
      </c>
      <c r="AD368" s="157">
        <v>0</v>
      </c>
      <c r="AE368" s="155">
        <v>0</v>
      </c>
      <c r="AF368" s="157">
        <v>0</v>
      </c>
      <c r="AG368" s="155">
        <v>0</v>
      </c>
      <c r="AH368" s="159"/>
    </row>
    <row r="369" spans="1:34" ht="15" x14ac:dyDescent="0.25">
      <c r="A369" s="104">
        <v>447</v>
      </c>
      <c r="B369" s="102">
        <v>447101139</v>
      </c>
      <c r="C369" s="103" t="s">
        <v>514</v>
      </c>
      <c r="D369" s="104">
        <v>101</v>
      </c>
      <c r="E369" s="103" t="s">
        <v>133</v>
      </c>
      <c r="F369" s="104">
        <v>139</v>
      </c>
      <c r="G369" s="103" t="s">
        <v>171</v>
      </c>
      <c r="H369" s="179">
        <v>2</v>
      </c>
      <c r="I369" s="152"/>
      <c r="J369" s="153">
        <v>9183</v>
      </c>
      <c r="K369" s="153">
        <v>3044</v>
      </c>
      <c r="L369" s="153">
        <v>0</v>
      </c>
      <c r="M369" s="153">
        <v>937.65</v>
      </c>
      <c r="N369" s="153">
        <v>13164.65</v>
      </c>
      <c r="O369" s="152"/>
      <c r="P369" s="157">
        <v>2</v>
      </c>
      <c r="Q369" s="157">
        <v>0</v>
      </c>
      <c r="R369" s="155">
        <v>24432</v>
      </c>
      <c r="S369" s="155">
        <v>0</v>
      </c>
      <c r="T369" s="155">
        <v>0</v>
      </c>
      <c r="U369" s="155">
        <v>1874</v>
      </c>
      <c r="V369" s="112">
        <v>26306</v>
      </c>
      <c r="W369" s="156"/>
      <c r="X369" s="157">
        <v>1.7780788281607279E-3</v>
      </c>
      <c r="Y369" s="178">
        <v>0.09</v>
      </c>
      <c r="Z369" s="178">
        <v>3.8247410439859061E-3</v>
      </c>
      <c r="AA369" s="155">
        <v>0</v>
      </c>
      <c r="AB369" s="158"/>
      <c r="AC369" s="157">
        <v>0</v>
      </c>
      <c r="AD369" s="157">
        <v>0</v>
      </c>
      <c r="AE369" s="155">
        <v>0</v>
      </c>
      <c r="AF369" s="157">
        <v>0</v>
      </c>
      <c r="AG369" s="155">
        <v>0</v>
      </c>
      <c r="AH369" s="159"/>
    </row>
    <row r="370" spans="1:34" ht="15" x14ac:dyDescent="0.25">
      <c r="A370" s="104">
        <v>447</v>
      </c>
      <c r="B370" s="102">
        <v>447101167</v>
      </c>
      <c r="C370" s="103" t="s">
        <v>514</v>
      </c>
      <c r="D370" s="104">
        <v>101</v>
      </c>
      <c r="E370" s="103" t="s">
        <v>133</v>
      </c>
      <c r="F370" s="104">
        <v>167</v>
      </c>
      <c r="G370" s="103" t="s">
        <v>199</v>
      </c>
      <c r="H370" s="179">
        <v>1</v>
      </c>
      <c r="I370" s="152"/>
      <c r="J370" s="153">
        <v>10955.058896859297</v>
      </c>
      <c r="K370" s="153">
        <v>4418</v>
      </c>
      <c r="L370" s="153">
        <v>0</v>
      </c>
      <c r="M370" s="153">
        <v>937.65</v>
      </c>
      <c r="N370" s="153">
        <v>16310.708896859296</v>
      </c>
      <c r="O370" s="152"/>
      <c r="P370" s="157">
        <v>1</v>
      </c>
      <c r="Q370" s="157">
        <v>0</v>
      </c>
      <c r="R370" s="155">
        <v>15359</v>
      </c>
      <c r="S370" s="155">
        <v>0</v>
      </c>
      <c r="T370" s="155">
        <v>0</v>
      </c>
      <c r="U370" s="155">
        <v>937</v>
      </c>
      <c r="V370" s="112">
        <v>16296</v>
      </c>
      <c r="W370" s="156"/>
      <c r="X370" s="157">
        <v>8.8903941408036396E-4</v>
      </c>
      <c r="Y370" s="178">
        <v>0.09</v>
      </c>
      <c r="Z370" s="178">
        <v>1.8552045726539904E-2</v>
      </c>
      <c r="AA370" s="155">
        <v>0</v>
      </c>
      <c r="AB370" s="158"/>
      <c r="AC370" s="157">
        <v>0</v>
      </c>
      <c r="AD370" s="157">
        <v>0</v>
      </c>
      <c r="AE370" s="155">
        <v>0</v>
      </c>
      <c r="AF370" s="157">
        <v>0</v>
      </c>
      <c r="AG370" s="155">
        <v>0</v>
      </c>
      <c r="AH370" s="159"/>
    </row>
    <row r="371" spans="1:34" ht="15" x14ac:dyDescent="0.25">
      <c r="A371" s="104">
        <v>447</v>
      </c>
      <c r="B371" s="102">
        <v>447101177</v>
      </c>
      <c r="C371" s="103" t="s">
        <v>514</v>
      </c>
      <c r="D371" s="104">
        <v>101</v>
      </c>
      <c r="E371" s="103" t="s">
        <v>133</v>
      </c>
      <c r="F371" s="104">
        <v>177</v>
      </c>
      <c r="G371" s="103" t="s">
        <v>209</v>
      </c>
      <c r="H371" s="179">
        <v>18.45</v>
      </c>
      <c r="I371" s="152"/>
      <c r="J371" s="153">
        <v>9281</v>
      </c>
      <c r="K371" s="153">
        <v>3536</v>
      </c>
      <c r="L371" s="153">
        <v>0</v>
      </c>
      <c r="M371" s="153">
        <v>937.65</v>
      </c>
      <c r="N371" s="153">
        <v>13754.65</v>
      </c>
      <c r="O371" s="152"/>
      <c r="P371" s="157">
        <v>18.45</v>
      </c>
      <c r="Q371" s="157">
        <v>0</v>
      </c>
      <c r="R371" s="155">
        <v>236271</v>
      </c>
      <c r="S371" s="155">
        <v>0</v>
      </c>
      <c r="T371" s="155">
        <v>0</v>
      </c>
      <c r="U371" s="155">
        <v>17288</v>
      </c>
      <c r="V371" s="112">
        <v>253559</v>
      </c>
      <c r="W371" s="156"/>
      <c r="X371" s="157">
        <v>1.6402777189782711E-2</v>
      </c>
      <c r="Y371" s="178">
        <v>0.09</v>
      </c>
      <c r="Z371" s="178">
        <v>8.7324555560517447E-3</v>
      </c>
      <c r="AA371" s="155">
        <v>0</v>
      </c>
      <c r="AB371" s="158"/>
      <c r="AC371" s="157">
        <v>0</v>
      </c>
      <c r="AD371" s="157">
        <v>0</v>
      </c>
      <c r="AE371" s="155">
        <v>0</v>
      </c>
      <c r="AF371" s="157">
        <v>0</v>
      </c>
      <c r="AG371" s="155">
        <v>0</v>
      </c>
      <c r="AH371" s="159"/>
    </row>
    <row r="372" spans="1:34" ht="15" x14ac:dyDescent="0.25">
      <c r="A372" s="104">
        <v>447</v>
      </c>
      <c r="B372" s="102">
        <v>447101185</v>
      </c>
      <c r="C372" s="103" t="s">
        <v>514</v>
      </c>
      <c r="D372" s="104">
        <v>101</v>
      </c>
      <c r="E372" s="103" t="s">
        <v>133</v>
      </c>
      <c r="F372" s="104">
        <v>185</v>
      </c>
      <c r="G372" s="103" t="s">
        <v>217</v>
      </c>
      <c r="H372" s="179">
        <v>67.48</v>
      </c>
      <c r="I372" s="152"/>
      <c r="J372" s="153">
        <v>10522</v>
      </c>
      <c r="K372" s="153">
        <v>1713</v>
      </c>
      <c r="L372" s="153">
        <v>0</v>
      </c>
      <c r="M372" s="153">
        <v>937.65</v>
      </c>
      <c r="N372" s="153">
        <v>13172.65</v>
      </c>
      <c r="O372" s="152"/>
      <c r="P372" s="157">
        <v>67.48</v>
      </c>
      <c r="Q372" s="157">
        <v>0</v>
      </c>
      <c r="R372" s="155">
        <v>824876</v>
      </c>
      <c r="S372" s="155">
        <v>0</v>
      </c>
      <c r="T372" s="155">
        <v>0</v>
      </c>
      <c r="U372" s="155">
        <v>63229</v>
      </c>
      <c r="V372" s="112">
        <v>888105</v>
      </c>
      <c r="W372" s="156"/>
      <c r="X372" s="157">
        <v>5.9992379662142888E-2</v>
      </c>
      <c r="Y372" s="178">
        <v>0.09</v>
      </c>
      <c r="Z372" s="178">
        <v>1.4058565865001154E-2</v>
      </c>
      <c r="AA372" s="155">
        <v>0</v>
      </c>
      <c r="AB372" s="158"/>
      <c r="AC372" s="157">
        <v>0</v>
      </c>
      <c r="AD372" s="157">
        <v>0</v>
      </c>
      <c r="AE372" s="155">
        <v>0</v>
      </c>
      <c r="AF372" s="157">
        <v>1.9982219211718393</v>
      </c>
      <c r="AG372" s="155">
        <v>26322</v>
      </c>
      <c r="AH372" s="159"/>
    </row>
    <row r="373" spans="1:34" ht="15" x14ac:dyDescent="0.25">
      <c r="A373" s="104">
        <v>447</v>
      </c>
      <c r="B373" s="102">
        <v>447101187</v>
      </c>
      <c r="C373" s="103" t="s">
        <v>514</v>
      </c>
      <c r="D373" s="104">
        <v>101</v>
      </c>
      <c r="E373" s="103" t="s">
        <v>133</v>
      </c>
      <c r="F373" s="104">
        <v>187</v>
      </c>
      <c r="G373" s="103" t="s">
        <v>219</v>
      </c>
      <c r="H373" s="179">
        <v>4</v>
      </c>
      <c r="I373" s="152"/>
      <c r="J373" s="153">
        <v>10804</v>
      </c>
      <c r="K373" s="153">
        <v>5796</v>
      </c>
      <c r="L373" s="153">
        <v>0</v>
      </c>
      <c r="M373" s="153">
        <v>937.65</v>
      </c>
      <c r="N373" s="153">
        <v>17537.650000000001</v>
      </c>
      <c r="O373" s="152"/>
      <c r="P373" s="157">
        <v>4</v>
      </c>
      <c r="Q373" s="157">
        <v>0</v>
      </c>
      <c r="R373" s="155">
        <v>66340</v>
      </c>
      <c r="S373" s="155">
        <v>0</v>
      </c>
      <c r="T373" s="155">
        <v>0</v>
      </c>
      <c r="U373" s="155">
        <v>3748</v>
      </c>
      <c r="V373" s="112">
        <v>70088</v>
      </c>
      <c r="W373" s="156"/>
      <c r="X373" s="157">
        <v>3.5561576563214558E-3</v>
      </c>
      <c r="Y373" s="178">
        <v>0.09</v>
      </c>
      <c r="Z373" s="178">
        <v>3.4583931381968235E-3</v>
      </c>
      <c r="AA373" s="155">
        <v>0</v>
      </c>
      <c r="AB373" s="158"/>
      <c r="AC373" s="157">
        <v>0</v>
      </c>
      <c r="AD373" s="157">
        <v>0</v>
      </c>
      <c r="AE373" s="155">
        <v>0</v>
      </c>
      <c r="AF373" s="157">
        <v>0</v>
      </c>
      <c r="AG373" s="155">
        <v>0</v>
      </c>
      <c r="AH373" s="159"/>
    </row>
    <row r="374" spans="1:34" ht="15" x14ac:dyDescent="0.25">
      <c r="A374" s="104">
        <v>447</v>
      </c>
      <c r="B374" s="102">
        <v>447101208</v>
      </c>
      <c r="C374" s="103" t="s">
        <v>514</v>
      </c>
      <c r="D374" s="104">
        <v>101</v>
      </c>
      <c r="E374" s="103" t="s">
        <v>133</v>
      </c>
      <c r="F374" s="104">
        <v>208</v>
      </c>
      <c r="G374" s="103" t="s">
        <v>240</v>
      </c>
      <c r="H374" s="179">
        <v>8</v>
      </c>
      <c r="I374" s="152"/>
      <c r="J374" s="153">
        <v>9541</v>
      </c>
      <c r="K374" s="153">
        <v>5499</v>
      </c>
      <c r="L374" s="153">
        <v>0</v>
      </c>
      <c r="M374" s="153">
        <v>937.65</v>
      </c>
      <c r="N374" s="153">
        <v>15977.65</v>
      </c>
      <c r="O374" s="152"/>
      <c r="P374" s="157">
        <v>8</v>
      </c>
      <c r="Q374" s="157">
        <v>0</v>
      </c>
      <c r="R374" s="155">
        <v>120216</v>
      </c>
      <c r="S374" s="155">
        <v>0</v>
      </c>
      <c r="T374" s="155">
        <v>0</v>
      </c>
      <c r="U374" s="155">
        <v>7496</v>
      </c>
      <c r="V374" s="112">
        <v>127712</v>
      </c>
      <c r="W374" s="156"/>
      <c r="X374" s="157">
        <v>7.1123153126429117E-3</v>
      </c>
      <c r="Y374" s="178">
        <v>0.09</v>
      </c>
      <c r="Z374" s="178">
        <v>1.2381430581459288E-2</v>
      </c>
      <c r="AA374" s="155">
        <v>0</v>
      </c>
      <c r="AB374" s="158"/>
      <c r="AC374" s="157">
        <v>0</v>
      </c>
      <c r="AD374" s="157">
        <v>0</v>
      </c>
      <c r="AE374" s="155">
        <v>0</v>
      </c>
      <c r="AF374" s="157">
        <v>0</v>
      </c>
      <c r="AG374" s="155">
        <v>0</v>
      </c>
      <c r="AH374" s="159"/>
    </row>
    <row r="375" spans="1:34" ht="15" x14ac:dyDescent="0.25">
      <c r="A375" s="104">
        <v>447</v>
      </c>
      <c r="B375" s="102">
        <v>447101212</v>
      </c>
      <c r="C375" s="103" t="s">
        <v>514</v>
      </c>
      <c r="D375" s="104">
        <v>101</v>
      </c>
      <c r="E375" s="103" t="s">
        <v>133</v>
      </c>
      <c r="F375" s="104">
        <v>212</v>
      </c>
      <c r="G375" s="103" t="s">
        <v>244</v>
      </c>
      <c r="H375" s="179">
        <v>1.5</v>
      </c>
      <c r="I375" s="152"/>
      <c r="J375" s="153">
        <v>9541</v>
      </c>
      <c r="K375" s="153">
        <v>2384</v>
      </c>
      <c r="L375" s="153">
        <v>0</v>
      </c>
      <c r="M375" s="153">
        <v>937.65</v>
      </c>
      <c r="N375" s="153">
        <v>12862.65</v>
      </c>
      <c r="O375" s="152"/>
      <c r="P375" s="157">
        <v>1.5</v>
      </c>
      <c r="Q375" s="157">
        <v>0</v>
      </c>
      <c r="R375" s="155">
        <v>17871</v>
      </c>
      <c r="S375" s="155">
        <v>0</v>
      </c>
      <c r="T375" s="155">
        <v>0</v>
      </c>
      <c r="U375" s="155">
        <v>1405</v>
      </c>
      <c r="V375" s="112">
        <v>19276</v>
      </c>
      <c r="W375" s="156"/>
      <c r="X375" s="157">
        <v>1.3335591211205459E-3</v>
      </c>
      <c r="Y375" s="178">
        <v>0.09</v>
      </c>
      <c r="Z375" s="178">
        <v>3.2923857290358322E-2</v>
      </c>
      <c r="AA375" s="155">
        <v>0</v>
      </c>
      <c r="AB375" s="158"/>
      <c r="AC375" s="157">
        <v>0</v>
      </c>
      <c r="AD375" s="157">
        <v>0</v>
      </c>
      <c r="AE375" s="155">
        <v>0</v>
      </c>
      <c r="AF375" s="157">
        <v>0</v>
      </c>
      <c r="AG375" s="155">
        <v>0</v>
      </c>
      <c r="AH375" s="159"/>
    </row>
    <row r="376" spans="1:34" ht="15" x14ac:dyDescent="0.25">
      <c r="A376" s="104">
        <v>447</v>
      </c>
      <c r="B376" s="102">
        <v>447101214</v>
      </c>
      <c r="C376" s="103" t="s">
        <v>514</v>
      </c>
      <c r="D376" s="104">
        <v>101</v>
      </c>
      <c r="E376" s="103" t="s">
        <v>133</v>
      </c>
      <c r="F376" s="104">
        <v>214</v>
      </c>
      <c r="G376" s="103" t="s">
        <v>246</v>
      </c>
      <c r="H376" s="179">
        <v>1</v>
      </c>
      <c r="I376" s="152"/>
      <c r="J376" s="153">
        <v>16694</v>
      </c>
      <c r="K376" s="153">
        <v>2550</v>
      </c>
      <c r="L376" s="153">
        <v>0</v>
      </c>
      <c r="M376" s="153">
        <v>937.65</v>
      </c>
      <c r="N376" s="153">
        <v>20181.650000000001</v>
      </c>
      <c r="O376" s="152"/>
      <c r="P376" s="157">
        <v>1</v>
      </c>
      <c r="Q376" s="157">
        <v>0</v>
      </c>
      <c r="R376" s="155">
        <v>19227</v>
      </c>
      <c r="S376" s="155">
        <v>0</v>
      </c>
      <c r="T376" s="155">
        <v>0</v>
      </c>
      <c r="U376" s="155">
        <v>937</v>
      </c>
      <c r="V376" s="112">
        <v>20164</v>
      </c>
      <c r="W376" s="156"/>
      <c r="X376" s="157">
        <v>8.8903941408036396E-4</v>
      </c>
      <c r="Y376" s="178">
        <v>0.09</v>
      </c>
      <c r="Z376" s="178">
        <v>1.4407084727598757E-3</v>
      </c>
      <c r="AA376" s="155">
        <v>0</v>
      </c>
      <c r="AB376" s="158"/>
      <c r="AC376" s="157">
        <v>0</v>
      </c>
      <c r="AD376" s="157">
        <v>0</v>
      </c>
      <c r="AE376" s="155">
        <v>0</v>
      </c>
      <c r="AF376" s="157">
        <v>0</v>
      </c>
      <c r="AG376" s="155">
        <v>0</v>
      </c>
      <c r="AH376" s="159"/>
    </row>
    <row r="377" spans="1:34" ht="15" x14ac:dyDescent="0.25">
      <c r="A377" s="104">
        <v>447</v>
      </c>
      <c r="B377" s="102">
        <v>447101220</v>
      </c>
      <c r="C377" s="103" t="s">
        <v>514</v>
      </c>
      <c r="D377" s="104">
        <v>101</v>
      </c>
      <c r="E377" s="103" t="s">
        <v>133</v>
      </c>
      <c r="F377" s="104">
        <v>220</v>
      </c>
      <c r="G377" s="103" t="s">
        <v>252</v>
      </c>
      <c r="H377" s="179">
        <v>6</v>
      </c>
      <c r="I377" s="152"/>
      <c r="J377" s="153">
        <v>9362</v>
      </c>
      <c r="K377" s="153">
        <v>4014</v>
      </c>
      <c r="L377" s="153">
        <v>0</v>
      </c>
      <c r="M377" s="153">
        <v>937.65</v>
      </c>
      <c r="N377" s="153">
        <v>14313.65</v>
      </c>
      <c r="O377" s="152"/>
      <c r="P377" s="157">
        <v>6</v>
      </c>
      <c r="Q377" s="157">
        <v>0</v>
      </c>
      <c r="R377" s="155">
        <v>80184</v>
      </c>
      <c r="S377" s="155">
        <v>0</v>
      </c>
      <c r="T377" s="155">
        <v>0</v>
      </c>
      <c r="U377" s="155">
        <v>5622</v>
      </c>
      <c r="V377" s="112">
        <v>85806</v>
      </c>
      <c r="W377" s="156"/>
      <c r="X377" s="157">
        <v>5.3342364844821836E-3</v>
      </c>
      <c r="Y377" s="178">
        <v>0.09</v>
      </c>
      <c r="Z377" s="178">
        <v>1.5441237271386972E-2</v>
      </c>
      <c r="AA377" s="155">
        <v>0</v>
      </c>
      <c r="AB377" s="158"/>
      <c r="AC377" s="157">
        <v>0</v>
      </c>
      <c r="AD377" s="157">
        <v>0</v>
      </c>
      <c r="AE377" s="155">
        <v>0</v>
      </c>
      <c r="AF377" s="157">
        <v>0</v>
      </c>
      <c r="AG377" s="155">
        <v>0</v>
      </c>
      <c r="AH377" s="159"/>
    </row>
    <row r="378" spans="1:34" ht="15" x14ac:dyDescent="0.25">
      <c r="A378" s="104">
        <v>447</v>
      </c>
      <c r="B378" s="102">
        <v>447101238</v>
      </c>
      <c r="C378" s="103" t="s">
        <v>514</v>
      </c>
      <c r="D378" s="104">
        <v>101</v>
      </c>
      <c r="E378" s="103" t="s">
        <v>133</v>
      </c>
      <c r="F378" s="104">
        <v>238</v>
      </c>
      <c r="G378" s="103" t="s">
        <v>270</v>
      </c>
      <c r="H378" s="179">
        <v>14.64</v>
      </c>
      <c r="I378" s="152"/>
      <c r="J378" s="153">
        <v>10052</v>
      </c>
      <c r="K378" s="153">
        <v>5781</v>
      </c>
      <c r="L378" s="153">
        <v>0</v>
      </c>
      <c r="M378" s="153">
        <v>937.65</v>
      </c>
      <c r="N378" s="153">
        <v>16770.650000000001</v>
      </c>
      <c r="O378" s="152"/>
      <c r="P378" s="157">
        <v>14.64</v>
      </c>
      <c r="Q378" s="157">
        <v>0</v>
      </c>
      <c r="R378" s="155">
        <v>231590</v>
      </c>
      <c r="S378" s="155">
        <v>0</v>
      </c>
      <c r="T378" s="155">
        <v>0</v>
      </c>
      <c r="U378" s="155">
        <v>13717</v>
      </c>
      <c r="V378" s="112">
        <v>245307</v>
      </c>
      <c r="W378" s="156"/>
      <c r="X378" s="157">
        <v>1.3015537022136526E-2</v>
      </c>
      <c r="Y378" s="178">
        <v>0.09</v>
      </c>
      <c r="Z378" s="178">
        <v>5.2037695987792627E-2</v>
      </c>
      <c r="AA378" s="155">
        <v>0</v>
      </c>
      <c r="AB378" s="158"/>
      <c r="AC378" s="157">
        <v>0</v>
      </c>
      <c r="AD378" s="157">
        <v>0</v>
      </c>
      <c r="AE378" s="155">
        <v>0</v>
      </c>
      <c r="AF378" s="157">
        <v>0.99911096058591964</v>
      </c>
      <c r="AG378" s="155">
        <v>16756</v>
      </c>
      <c r="AH378" s="159"/>
    </row>
    <row r="379" spans="1:34" ht="15" x14ac:dyDescent="0.25">
      <c r="A379" s="104">
        <v>447</v>
      </c>
      <c r="B379" s="102">
        <v>447101265</v>
      </c>
      <c r="C379" s="103" t="s">
        <v>514</v>
      </c>
      <c r="D379" s="104">
        <v>101</v>
      </c>
      <c r="E379" s="103" t="s">
        <v>133</v>
      </c>
      <c r="F379" s="104">
        <v>265</v>
      </c>
      <c r="G379" s="103" t="s">
        <v>297</v>
      </c>
      <c r="H379" s="179">
        <v>1</v>
      </c>
      <c r="I379" s="152"/>
      <c r="J379" s="153">
        <v>9183</v>
      </c>
      <c r="K379" s="153">
        <v>3873</v>
      </c>
      <c r="L379" s="153">
        <v>0</v>
      </c>
      <c r="M379" s="153">
        <v>937.65</v>
      </c>
      <c r="N379" s="153">
        <v>13993.65</v>
      </c>
      <c r="O379" s="152"/>
      <c r="P379" s="157">
        <v>1</v>
      </c>
      <c r="Q379" s="157">
        <v>0</v>
      </c>
      <c r="R379" s="155">
        <v>13044</v>
      </c>
      <c r="S379" s="155">
        <v>0</v>
      </c>
      <c r="T379" s="155">
        <v>0</v>
      </c>
      <c r="U379" s="155">
        <v>937</v>
      </c>
      <c r="V379" s="112">
        <v>13981</v>
      </c>
      <c r="W379" s="156"/>
      <c r="X379" s="157">
        <v>8.8903941408036396E-4</v>
      </c>
      <c r="Y379" s="178">
        <v>0.09</v>
      </c>
      <c r="Z379" s="178">
        <v>8.722167704706584E-4</v>
      </c>
      <c r="AA379" s="155">
        <v>0</v>
      </c>
      <c r="AB379" s="158"/>
      <c r="AC379" s="157">
        <v>0</v>
      </c>
      <c r="AD379" s="157">
        <v>0</v>
      </c>
      <c r="AE379" s="155">
        <v>0</v>
      </c>
      <c r="AF379" s="157">
        <v>0</v>
      </c>
      <c r="AG379" s="155">
        <v>0</v>
      </c>
      <c r="AH379" s="159"/>
    </row>
    <row r="380" spans="1:34" ht="15" x14ac:dyDescent="0.25">
      <c r="A380" s="104">
        <v>447</v>
      </c>
      <c r="B380" s="102">
        <v>447101307</v>
      </c>
      <c r="C380" s="103" t="s">
        <v>514</v>
      </c>
      <c r="D380" s="104">
        <v>101</v>
      </c>
      <c r="E380" s="103" t="s">
        <v>133</v>
      </c>
      <c r="F380" s="104">
        <v>307</v>
      </c>
      <c r="G380" s="103" t="s">
        <v>339</v>
      </c>
      <c r="H380" s="179">
        <v>3.89</v>
      </c>
      <c r="I380" s="152"/>
      <c r="J380" s="153">
        <v>10924</v>
      </c>
      <c r="K380" s="153">
        <v>4593</v>
      </c>
      <c r="L380" s="153">
        <v>0</v>
      </c>
      <c r="M380" s="153">
        <v>937.65</v>
      </c>
      <c r="N380" s="153">
        <v>16454.650000000001</v>
      </c>
      <c r="O380" s="152"/>
      <c r="P380" s="157">
        <v>3.89</v>
      </c>
      <c r="Q380" s="157">
        <v>0</v>
      </c>
      <c r="R380" s="155">
        <v>60307</v>
      </c>
      <c r="S380" s="155">
        <v>0</v>
      </c>
      <c r="T380" s="155">
        <v>0</v>
      </c>
      <c r="U380" s="155">
        <v>3645</v>
      </c>
      <c r="V380" s="112">
        <v>63952</v>
      </c>
      <c r="W380" s="156"/>
      <c r="X380" s="157">
        <v>3.4583633207726158E-3</v>
      </c>
      <c r="Y380" s="178">
        <v>0.09</v>
      </c>
      <c r="Z380" s="178">
        <v>1.1612312634068969E-2</v>
      </c>
      <c r="AA380" s="155">
        <v>0</v>
      </c>
      <c r="AB380" s="158"/>
      <c r="AC380" s="157">
        <v>0</v>
      </c>
      <c r="AD380" s="157">
        <v>0</v>
      </c>
      <c r="AE380" s="155">
        <v>0</v>
      </c>
      <c r="AF380" s="157">
        <v>0</v>
      </c>
      <c r="AG380" s="155">
        <v>0</v>
      </c>
      <c r="AH380" s="159"/>
    </row>
    <row r="381" spans="1:34" ht="15" x14ac:dyDescent="0.25">
      <c r="A381" s="104">
        <v>447</v>
      </c>
      <c r="B381" s="102">
        <v>447101350</v>
      </c>
      <c r="C381" s="103" t="s">
        <v>514</v>
      </c>
      <c r="D381" s="104">
        <v>101</v>
      </c>
      <c r="E381" s="103" t="s">
        <v>133</v>
      </c>
      <c r="F381" s="104">
        <v>350</v>
      </c>
      <c r="G381" s="103" t="s">
        <v>382</v>
      </c>
      <c r="H381" s="179">
        <v>35.83</v>
      </c>
      <c r="I381" s="152"/>
      <c r="J381" s="153">
        <v>9942</v>
      </c>
      <c r="K381" s="153">
        <v>6125</v>
      </c>
      <c r="L381" s="153">
        <v>0</v>
      </c>
      <c r="M381" s="153">
        <v>937.65</v>
      </c>
      <c r="N381" s="153">
        <v>17004.650000000001</v>
      </c>
      <c r="O381" s="152"/>
      <c r="P381" s="157">
        <v>35.83</v>
      </c>
      <c r="Q381" s="157">
        <v>0</v>
      </c>
      <c r="R381" s="155">
        <v>575178</v>
      </c>
      <c r="S381" s="155">
        <v>0</v>
      </c>
      <c r="T381" s="155">
        <v>0</v>
      </c>
      <c r="U381" s="155">
        <v>33572</v>
      </c>
      <c r="V381" s="112">
        <v>608750</v>
      </c>
      <c r="W381" s="156"/>
      <c r="X381" s="157">
        <v>3.1854282206499447E-2</v>
      </c>
      <c r="Y381" s="178">
        <v>0.09</v>
      </c>
      <c r="Z381" s="178">
        <v>4.5869708498401419E-2</v>
      </c>
      <c r="AA381" s="155">
        <v>0</v>
      </c>
      <c r="AB381" s="158"/>
      <c r="AC381" s="157">
        <v>0</v>
      </c>
      <c r="AD381" s="157">
        <v>0</v>
      </c>
      <c r="AE381" s="155">
        <v>0</v>
      </c>
      <c r="AF381" s="157">
        <v>0</v>
      </c>
      <c r="AG381" s="155">
        <v>0</v>
      </c>
      <c r="AH381" s="159"/>
    </row>
    <row r="382" spans="1:34" ht="15" x14ac:dyDescent="0.25">
      <c r="A382" s="104">
        <v>447</v>
      </c>
      <c r="B382" s="102">
        <v>447101622</v>
      </c>
      <c r="C382" s="103" t="s">
        <v>514</v>
      </c>
      <c r="D382" s="104">
        <v>101</v>
      </c>
      <c r="E382" s="103" t="s">
        <v>133</v>
      </c>
      <c r="F382" s="104">
        <v>622</v>
      </c>
      <c r="G382" s="103" t="s">
        <v>394</v>
      </c>
      <c r="H382" s="179">
        <v>36</v>
      </c>
      <c r="I382" s="152"/>
      <c r="J382" s="153">
        <v>11366</v>
      </c>
      <c r="K382" s="153">
        <v>1683</v>
      </c>
      <c r="L382" s="153">
        <v>0</v>
      </c>
      <c r="M382" s="153">
        <v>937.65</v>
      </c>
      <c r="N382" s="153">
        <v>13986.65</v>
      </c>
      <c r="O382" s="152"/>
      <c r="P382" s="157">
        <v>36</v>
      </c>
      <c r="Q382" s="157">
        <v>0</v>
      </c>
      <c r="R382" s="155">
        <v>469332</v>
      </c>
      <c r="S382" s="155">
        <v>0</v>
      </c>
      <c r="T382" s="155">
        <v>0</v>
      </c>
      <c r="U382" s="155">
        <v>33732</v>
      </c>
      <c r="V382" s="112">
        <v>503064</v>
      </c>
      <c r="W382" s="156"/>
      <c r="X382" s="157">
        <v>3.200541890689311E-2</v>
      </c>
      <c r="Y382" s="178">
        <v>0.09</v>
      </c>
      <c r="Z382" s="178">
        <v>2.1011870051618572E-2</v>
      </c>
      <c r="AA382" s="155">
        <v>0</v>
      </c>
      <c r="AB382" s="158"/>
      <c r="AC382" s="157">
        <v>0</v>
      </c>
      <c r="AD382" s="157">
        <v>0</v>
      </c>
      <c r="AE382" s="155">
        <v>0</v>
      </c>
      <c r="AF382" s="157">
        <v>0</v>
      </c>
      <c r="AG382" s="155">
        <v>0</v>
      </c>
      <c r="AH382" s="159"/>
    </row>
    <row r="383" spans="1:34" ht="15" x14ac:dyDescent="0.25">
      <c r="A383" s="104">
        <v>447</v>
      </c>
      <c r="B383" s="102">
        <v>447101690</v>
      </c>
      <c r="C383" s="103" t="s">
        <v>514</v>
      </c>
      <c r="D383" s="104">
        <v>101</v>
      </c>
      <c r="E383" s="103" t="s">
        <v>133</v>
      </c>
      <c r="F383" s="104">
        <v>690</v>
      </c>
      <c r="G383" s="103" t="s">
        <v>414</v>
      </c>
      <c r="H383" s="179">
        <v>5</v>
      </c>
      <c r="I383" s="152"/>
      <c r="J383" s="153">
        <v>10270</v>
      </c>
      <c r="K383" s="153">
        <v>3184</v>
      </c>
      <c r="L383" s="153">
        <v>0</v>
      </c>
      <c r="M383" s="153">
        <v>937.65</v>
      </c>
      <c r="N383" s="153">
        <v>14391.65</v>
      </c>
      <c r="O383" s="152"/>
      <c r="P383" s="157">
        <v>5</v>
      </c>
      <c r="Q383" s="157">
        <v>0</v>
      </c>
      <c r="R383" s="155">
        <v>67210</v>
      </c>
      <c r="S383" s="155">
        <v>0</v>
      </c>
      <c r="T383" s="155">
        <v>0</v>
      </c>
      <c r="U383" s="155">
        <v>4685</v>
      </c>
      <c r="V383" s="112">
        <v>71895</v>
      </c>
      <c r="W383" s="156"/>
      <c r="X383" s="157">
        <v>4.4451970704018195E-3</v>
      </c>
      <c r="Y383" s="178">
        <v>0.09</v>
      </c>
      <c r="Z383" s="178">
        <v>6.2229914554420597E-3</v>
      </c>
      <c r="AA383" s="155">
        <v>0</v>
      </c>
      <c r="AB383" s="158"/>
      <c r="AC383" s="157">
        <v>0</v>
      </c>
      <c r="AD383" s="157">
        <v>0</v>
      </c>
      <c r="AE383" s="155">
        <v>0</v>
      </c>
      <c r="AF383" s="157">
        <v>0</v>
      </c>
      <c r="AG383" s="155">
        <v>0</v>
      </c>
      <c r="AH383" s="159"/>
    </row>
    <row r="384" spans="1:34" ht="15" x14ac:dyDescent="0.25">
      <c r="A384" s="104">
        <v>447</v>
      </c>
      <c r="B384" s="102">
        <v>447101710</v>
      </c>
      <c r="C384" s="103" t="s">
        <v>514</v>
      </c>
      <c r="D384" s="104">
        <v>101</v>
      </c>
      <c r="E384" s="103" t="s">
        <v>133</v>
      </c>
      <c r="F384" s="104">
        <v>710</v>
      </c>
      <c r="G384" s="103" t="s">
        <v>419</v>
      </c>
      <c r="H384" s="179">
        <v>7</v>
      </c>
      <c r="I384" s="152"/>
      <c r="J384" s="153">
        <v>9362</v>
      </c>
      <c r="K384" s="153">
        <v>3874</v>
      </c>
      <c r="L384" s="153">
        <v>0</v>
      </c>
      <c r="M384" s="153">
        <v>937.65</v>
      </c>
      <c r="N384" s="153">
        <v>14173.65</v>
      </c>
      <c r="O384" s="152"/>
      <c r="P384" s="157">
        <v>7</v>
      </c>
      <c r="Q384" s="157">
        <v>0</v>
      </c>
      <c r="R384" s="155">
        <v>92568</v>
      </c>
      <c r="S384" s="155">
        <v>0</v>
      </c>
      <c r="T384" s="155">
        <v>0</v>
      </c>
      <c r="U384" s="155">
        <v>6559</v>
      </c>
      <c r="V384" s="112">
        <v>99127</v>
      </c>
      <c r="W384" s="156"/>
      <c r="X384" s="157">
        <v>6.2232758985625476E-3</v>
      </c>
      <c r="Y384" s="178">
        <v>0.09</v>
      </c>
      <c r="Z384" s="178">
        <v>5.1402324783455479E-3</v>
      </c>
      <c r="AA384" s="155">
        <v>0</v>
      </c>
      <c r="AB384" s="158"/>
      <c r="AC384" s="157">
        <v>0</v>
      </c>
      <c r="AD384" s="157">
        <v>0</v>
      </c>
      <c r="AE384" s="155">
        <v>0</v>
      </c>
      <c r="AF384" s="157">
        <v>0</v>
      </c>
      <c r="AG384" s="155">
        <v>0</v>
      </c>
      <c r="AH384" s="159"/>
    </row>
    <row r="385" spans="1:34" ht="15" x14ac:dyDescent="0.25">
      <c r="A385" s="104">
        <v>449</v>
      </c>
      <c r="B385" s="102">
        <v>449035035</v>
      </c>
      <c r="C385" s="103" t="s">
        <v>515</v>
      </c>
      <c r="D385" s="104">
        <v>35</v>
      </c>
      <c r="E385" s="103" t="s">
        <v>67</v>
      </c>
      <c r="F385" s="104">
        <v>35</v>
      </c>
      <c r="G385" s="103" t="s">
        <v>67</v>
      </c>
      <c r="H385" s="179">
        <v>679.42</v>
      </c>
      <c r="I385" s="152"/>
      <c r="J385" s="153">
        <v>12100</v>
      </c>
      <c r="K385" s="153">
        <v>4126</v>
      </c>
      <c r="L385" s="153">
        <v>0</v>
      </c>
      <c r="M385" s="153">
        <v>937.65</v>
      </c>
      <c r="N385" s="153">
        <v>17163.650000000001</v>
      </c>
      <c r="O385" s="152"/>
      <c r="P385" s="157">
        <v>679.42</v>
      </c>
      <c r="Q385" s="157">
        <v>0</v>
      </c>
      <c r="R385" s="155">
        <v>11024268</v>
      </c>
      <c r="S385" s="155">
        <v>0</v>
      </c>
      <c r="T385" s="155">
        <v>0</v>
      </c>
      <c r="U385" s="155">
        <v>637285</v>
      </c>
      <c r="V385" s="112">
        <v>11661553</v>
      </c>
      <c r="W385" s="156"/>
      <c r="X385" s="157">
        <v>0</v>
      </c>
      <c r="Y385" s="178">
        <v>0.09</v>
      </c>
      <c r="Z385" s="178">
        <v>0.15535199624359353</v>
      </c>
      <c r="AA385" s="155">
        <v>0</v>
      </c>
      <c r="AB385" s="158"/>
      <c r="AC385" s="157">
        <v>2</v>
      </c>
      <c r="AD385" s="157">
        <v>0</v>
      </c>
      <c r="AE385" s="155">
        <v>0</v>
      </c>
      <c r="AF385" s="157">
        <v>19.579999999999998</v>
      </c>
      <c r="AG385" s="155">
        <v>336070</v>
      </c>
      <c r="AH385" s="159"/>
    </row>
    <row r="386" spans="1:34" ht="15" x14ac:dyDescent="0.25">
      <c r="A386" s="104">
        <v>449</v>
      </c>
      <c r="B386" s="102">
        <v>449035044</v>
      </c>
      <c r="C386" s="103" t="s">
        <v>515</v>
      </c>
      <c r="D386" s="104">
        <v>35</v>
      </c>
      <c r="E386" s="103" t="s">
        <v>67</v>
      </c>
      <c r="F386" s="104">
        <v>44</v>
      </c>
      <c r="G386" s="103" t="s">
        <v>76</v>
      </c>
      <c r="H386" s="179">
        <v>5.2</v>
      </c>
      <c r="I386" s="152"/>
      <c r="J386" s="153">
        <v>12457</v>
      </c>
      <c r="K386" s="153">
        <v>0</v>
      </c>
      <c r="L386" s="153">
        <v>0</v>
      </c>
      <c r="M386" s="153">
        <v>937.65</v>
      </c>
      <c r="N386" s="153">
        <v>13394.65</v>
      </c>
      <c r="O386" s="152"/>
      <c r="P386" s="157">
        <v>5.2</v>
      </c>
      <c r="Q386" s="157">
        <v>0</v>
      </c>
      <c r="R386" s="155">
        <v>64776</v>
      </c>
      <c r="S386" s="155">
        <v>0</v>
      </c>
      <c r="T386" s="155">
        <v>0</v>
      </c>
      <c r="U386" s="155">
        <v>4877</v>
      </c>
      <c r="V386" s="112">
        <v>69653</v>
      </c>
      <c r="W386" s="156"/>
      <c r="X386" s="157">
        <v>0</v>
      </c>
      <c r="Y386" s="178">
        <v>0.09</v>
      </c>
      <c r="Z386" s="178">
        <v>6.5788845188208198E-2</v>
      </c>
      <c r="AA386" s="155">
        <v>0</v>
      </c>
      <c r="AB386" s="158"/>
      <c r="AC386" s="157">
        <v>0</v>
      </c>
      <c r="AD386" s="157">
        <v>0</v>
      </c>
      <c r="AE386" s="155">
        <v>0</v>
      </c>
      <c r="AF386" s="157">
        <v>0</v>
      </c>
      <c r="AG386" s="155">
        <v>0</v>
      </c>
      <c r="AH386" s="159"/>
    </row>
    <row r="387" spans="1:34" ht="15" x14ac:dyDescent="0.25">
      <c r="A387" s="104">
        <v>449</v>
      </c>
      <c r="B387" s="102">
        <v>449035073</v>
      </c>
      <c r="C387" s="103" t="s">
        <v>515</v>
      </c>
      <c r="D387" s="104">
        <v>35</v>
      </c>
      <c r="E387" s="103" t="s">
        <v>67</v>
      </c>
      <c r="F387" s="104">
        <v>73</v>
      </c>
      <c r="G387" s="103" t="s">
        <v>105</v>
      </c>
      <c r="H387" s="179">
        <v>2</v>
      </c>
      <c r="I387" s="152"/>
      <c r="J387" s="153">
        <v>12771</v>
      </c>
      <c r="K387" s="153">
        <v>8343</v>
      </c>
      <c r="L387" s="153">
        <v>0</v>
      </c>
      <c r="M387" s="153">
        <v>937.65</v>
      </c>
      <c r="N387" s="153">
        <v>22051.65</v>
      </c>
      <c r="O387" s="152"/>
      <c r="P387" s="157">
        <v>2</v>
      </c>
      <c r="Q387" s="157">
        <v>0</v>
      </c>
      <c r="R387" s="155">
        <v>42228</v>
      </c>
      <c r="S387" s="155">
        <v>0</v>
      </c>
      <c r="T387" s="155">
        <v>0</v>
      </c>
      <c r="U387" s="155">
        <v>1876</v>
      </c>
      <c r="V387" s="112">
        <v>44104</v>
      </c>
      <c r="W387" s="156"/>
      <c r="X387" s="157">
        <v>0</v>
      </c>
      <c r="Y387" s="178">
        <v>0.09</v>
      </c>
      <c r="Z387" s="178">
        <v>1.0550373071579357E-2</v>
      </c>
      <c r="AA387" s="155">
        <v>0</v>
      </c>
      <c r="AB387" s="158"/>
      <c r="AC387" s="157">
        <v>0</v>
      </c>
      <c r="AD387" s="157">
        <v>0</v>
      </c>
      <c r="AE387" s="155">
        <v>0</v>
      </c>
      <c r="AF387" s="157">
        <v>0</v>
      </c>
      <c r="AG387" s="155">
        <v>0</v>
      </c>
      <c r="AH387" s="159"/>
    </row>
    <row r="388" spans="1:34" ht="15" x14ac:dyDescent="0.25">
      <c r="A388" s="104">
        <v>449</v>
      </c>
      <c r="B388" s="102">
        <v>449035142</v>
      </c>
      <c r="C388" s="103" t="s">
        <v>515</v>
      </c>
      <c r="D388" s="104">
        <v>35</v>
      </c>
      <c r="E388" s="103" t="s">
        <v>67</v>
      </c>
      <c r="F388" s="104">
        <v>142</v>
      </c>
      <c r="G388" s="103" t="s">
        <v>174</v>
      </c>
      <c r="H388" s="179">
        <v>0.38</v>
      </c>
      <c r="I388" s="152"/>
      <c r="J388" s="153">
        <v>11549.926429302657</v>
      </c>
      <c r="K388" s="153">
        <v>8497</v>
      </c>
      <c r="L388" s="153">
        <v>0</v>
      </c>
      <c r="M388" s="153">
        <v>937.65</v>
      </c>
      <c r="N388" s="153">
        <v>20984.576429302659</v>
      </c>
      <c r="O388" s="152"/>
      <c r="P388" s="157">
        <v>0.38</v>
      </c>
      <c r="Q388" s="157">
        <v>0</v>
      </c>
      <c r="R388" s="155">
        <v>7618</v>
      </c>
      <c r="S388" s="155">
        <v>0</v>
      </c>
      <c r="T388" s="155">
        <v>0</v>
      </c>
      <c r="U388" s="155">
        <v>356</v>
      </c>
      <c r="V388" s="112">
        <v>7974</v>
      </c>
      <c r="W388" s="156"/>
      <c r="X388" s="157">
        <v>0</v>
      </c>
      <c r="Y388" s="178">
        <v>0.09</v>
      </c>
      <c r="Z388" s="178">
        <v>2.935885648577017E-2</v>
      </c>
      <c r="AA388" s="155">
        <v>0</v>
      </c>
      <c r="AB388" s="158"/>
      <c r="AC388" s="157">
        <v>0</v>
      </c>
      <c r="AD388" s="157">
        <v>0</v>
      </c>
      <c r="AE388" s="155">
        <v>0</v>
      </c>
      <c r="AF388" s="157">
        <v>0</v>
      </c>
      <c r="AG388" s="155">
        <v>0</v>
      </c>
      <c r="AH388" s="159"/>
    </row>
    <row r="389" spans="1:34" ht="15" x14ac:dyDescent="0.25">
      <c r="A389" s="104">
        <v>449</v>
      </c>
      <c r="B389" s="102">
        <v>449035243</v>
      </c>
      <c r="C389" s="103" t="s">
        <v>515</v>
      </c>
      <c r="D389" s="104">
        <v>35</v>
      </c>
      <c r="E389" s="103" t="s">
        <v>67</v>
      </c>
      <c r="F389" s="104">
        <v>243</v>
      </c>
      <c r="G389" s="103" t="s">
        <v>275</v>
      </c>
      <c r="H389" s="179">
        <v>4</v>
      </c>
      <c r="I389" s="152"/>
      <c r="J389" s="153">
        <v>12457</v>
      </c>
      <c r="K389" s="153">
        <v>2578</v>
      </c>
      <c r="L389" s="153">
        <v>0</v>
      </c>
      <c r="M389" s="153">
        <v>937.65</v>
      </c>
      <c r="N389" s="153">
        <v>15972.65</v>
      </c>
      <c r="O389" s="152"/>
      <c r="P389" s="157">
        <v>4</v>
      </c>
      <c r="Q389" s="157">
        <v>0</v>
      </c>
      <c r="R389" s="155">
        <v>60140</v>
      </c>
      <c r="S389" s="155">
        <v>0</v>
      </c>
      <c r="T389" s="155">
        <v>0</v>
      </c>
      <c r="U389" s="155">
        <v>3752</v>
      </c>
      <c r="V389" s="112">
        <v>63892</v>
      </c>
      <c r="W389" s="156"/>
      <c r="X389" s="157">
        <v>0</v>
      </c>
      <c r="Y389" s="178">
        <v>0.09</v>
      </c>
      <c r="Z389" s="178">
        <v>5.107358279857626E-3</v>
      </c>
      <c r="AA389" s="155">
        <v>0</v>
      </c>
      <c r="AB389" s="158"/>
      <c r="AC389" s="157">
        <v>1</v>
      </c>
      <c r="AD389" s="157">
        <v>0</v>
      </c>
      <c r="AE389" s="155">
        <v>0</v>
      </c>
      <c r="AF389" s="157">
        <v>0</v>
      </c>
      <c r="AG389" s="155">
        <v>0</v>
      </c>
      <c r="AH389" s="159"/>
    </row>
    <row r="390" spans="1:34" ht="15" x14ac:dyDescent="0.25">
      <c r="A390" s="104">
        <v>449</v>
      </c>
      <c r="B390" s="102">
        <v>449035244</v>
      </c>
      <c r="C390" s="103" t="s">
        <v>515</v>
      </c>
      <c r="D390" s="104">
        <v>35</v>
      </c>
      <c r="E390" s="103" t="s">
        <v>67</v>
      </c>
      <c r="F390" s="104">
        <v>244</v>
      </c>
      <c r="G390" s="103" t="s">
        <v>276</v>
      </c>
      <c r="H390" s="179">
        <v>4</v>
      </c>
      <c r="I390" s="152"/>
      <c r="J390" s="153">
        <v>12160</v>
      </c>
      <c r="K390" s="153">
        <v>4385</v>
      </c>
      <c r="L390" s="153">
        <v>0</v>
      </c>
      <c r="M390" s="153">
        <v>937.65</v>
      </c>
      <c r="N390" s="153">
        <v>17482.650000000001</v>
      </c>
      <c r="O390" s="152"/>
      <c r="P390" s="157">
        <v>4</v>
      </c>
      <c r="Q390" s="157">
        <v>0</v>
      </c>
      <c r="R390" s="155">
        <v>66180</v>
      </c>
      <c r="S390" s="155">
        <v>0</v>
      </c>
      <c r="T390" s="155">
        <v>0</v>
      </c>
      <c r="U390" s="155">
        <v>3752</v>
      </c>
      <c r="V390" s="112">
        <v>69932</v>
      </c>
      <c r="W390" s="156"/>
      <c r="X390" s="157">
        <v>0</v>
      </c>
      <c r="Y390" s="178">
        <v>0.09</v>
      </c>
      <c r="Z390" s="178">
        <v>0.119598061583465</v>
      </c>
      <c r="AA390" s="155">
        <v>0</v>
      </c>
      <c r="AB390" s="158"/>
      <c r="AC390" s="157">
        <v>3</v>
      </c>
      <c r="AD390" s="157">
        <v>1.934864050328442</v>
      </c>
      <c r="AE390" s="155">
        <v>33828</v>
      </c>
      <c r="AF390" s="157">
        <v>0</v>
      </c>
      <c r="AG390" s="155">
        <v>0</v>
      </c>
      <c r="AH390" s="159"/>
    </row>
    <row r="391" spans="1:34" ht="15" x14ac:dyDescent="0.25">
      <c r="A391" s="104">
        <v>449</v>
      </c>
      <c r="B391" s="102">
        <v>449035285</v>
      </c>
      <c r="C391" s="103" t="s">
        <v>515</v>
      </c>
      <c r="D391" s="104">
        <v>35</v>
      </c>
      <c r="E391" s="103" t="s">
        <v>67</v>
      </c>
      <c r="F391" s="104">
        <v>285</v>
      </c>
      <c r="G391" s="103" t="s">
        <v>317</v>
      </c>
      <c r="H391" s="179">
        <v>4</v>
      </c>
      <c r="I391" s="152"/>
      <c r="J391" s="153">
        <v>12477</v>
      </c>
      <c r="K391" s="153">
        <v>3535</v>
      </c>
      <c r="L391" s="153">
        <v>0</v>
      </c>
      <c r="M391" s="153">
        <v>937.65</v>
      </c>
      <c r="N391" s="153">
        <v>16949.650000000001</v>
      </c>
      <c r="O391" s="152"/>
      <c r="P391" s="157">
        <v>4</v>
      </c>
      <c r="Q391" s="157">
        <v>0</v>
      </c>
      <c r="R391" s="155">
        <v>64048</v>
      </c>
      <c r="S391" s="155">
        <v>0</v>
      </c>
      <c r="T391" s="155">
        <v>0</v>
      </c>
      <c r="U391" s="155">
        <v>3752</v>
      </c>
      <c r="V391" s="112">
        <v>67800</v>
      </c>
      <c r="W391" s="156"/>
      <c r="X391" s="157">
        <v>0</v>
      </c>
      <c r="Y391" s="178">
        <v>0.09</v>
      </c>
      <c r="Z391" s="178">
        <v>3.7068416528484464E-2</v>
      </c>
      <c r="AA391" s="155">
        <v>0</v>
      </c>
      <c r="AB391" s="158"/>
      <c r="AC391" s="157">
        <v>0</v>
      </c>
      <c r="AD391" s="157">
        <v>0</v>
      </c>
      <c r="AE391" s="155">
        <v>0</v>
      </c>
      <c r="AF391" s="157">
        <v>0</v>
      </c>
      <c r="AG391" s="155">
        <v>0</v>
      </c>
      <c r="AH391" s="159"/>
    </row>
    <row r="392" spans="1:34" ht="15" x14ac:dyDescent="0.25">
      <c r="A392" s="104">
        <v>449</v>
      </c>
      <c r="B392" s="102">
        <v>449035336</v>
      </c>
      <c r="C392" s="103" t="s">
        <v>515</v>
      </c>
      <c r="D392" s="104">
        <v>35</v>
      </c>
      <c r="E392" s="103" t="s">
        <v>67</v>
      </c>
      <c r="F392" s="104">
        <v>336</v>
      </c>
      <c r="G392" s="103" t="s">
        <v>368</v>
      </c>
      <c r="H392" s="179">
        <v>1</v>
      </c>
      <c r="I392" s="152"/>
      <c r="J392" s="153">
        <v>12160</v>
      </c>
      <c r="K392" s="153">
        <v>2638</v>
      </c>
      <c r="L392" s="153">
        <v>0</v>
      </c>
      <c r="M392" s="153">
        <v>937.65</v>
      </c>
      <c r="N392" s="153">
        <v>15735.65</v>
      </c>
      <c r="O392" s="152"/>
      <c r="P392" s="157">
        <v>1</v>
      </c>
      <c r="Q392" s="157">
        <v>0</v>
      </c>
      <c r="R392" s="155">
        <v>14798</v>
      </c>
      <c r="S392" s="155">
        <v>0</v>
      </c>
      <c r="T392" s="155">
        <v>0</v>
      </c>
      <c r="U392" s="155">
        <v>938</v>
      </c>
      <c r="V392" s="112">
        <v>15736</v>
      </c>
      <c r="W392" s="156"/>
      <c r="X392" s="157">
        <v>0</v>
      </c>
      <c r="Y392" s="178">
        <v>0.09</v>
      </c>
      <c r="Z392" s="178">
        <v>4.2556047363643684E-2</v>
      </c>
      <c r="AA392" s="155">
        <v>0</v>
      </c>
      <c r="AB392" s="158"/>
      <c r="AC392" s="157">
        <v>0</v>
      </c>
      <c r="AD392" s="157">
        <v>0</v>
      </c>
      <c r="AE392" s="155">
        <v>0</v>
      </c>
      <c r="AF392" s="157">
        <v>0</v>
      </c>
      <c r="AG392" s="155">
        <v>0</v>
      </c>
      <c r="AH392" s="159"/>
    </row>
    <row r="393" spans="1:34" ht="15" x14ac:dyDescent="0.25">
      <c r="A393" s="104">
        <v>450</v>
      </c>
      <c r="B393" s="102">
        <v>450086008</v>
      </c>
      <c r="C393" s="103" t="s">
        <v>516</v>
      </c>
      <c r="D393" s="104">
        <v>86</v>
      </c>
      <c r="E393" s="103" t="s">
        <v>118</v>
      </c>
      <c r="F393" s="104">
        <v>8</v>
      </c>
      <c r="G393" s="103" t="s">
        <v>40</v>
      </c>
      <c r="H393" s="179">
        <v>7.49</v>
      </c>
      <c r="I393" s="152"/>
      <c r="J393" s="153">
        <v>9115</v>
      </c>
      <c r="K393" s="153">
        <v>9003</v>
      </c>
      <c r="L393" s="153">
        <v>0</v>
      </c>
      <c r="M393" s="153">
        <v>937.65</v>
      </c>
      <c r="N393" s="153">
        <v>19055.650000000001</v>
      </c>
      <c r="O393" s="152"/>
      <c r="P393" s="157">
        <v>7.49</v>
      </c>
      <c r="Q393" s="157">
        <v>0</v>
      </c>
      <c r="R393" s="155">
        <v>135704</v>
      </c>
      <c r="S393" s="155">
        <v>0</v>
      </c>
      <c r="T393" s="155">
        <v>0</v>
      </c>
      <c r="U393" s="155">
        <v>7025</v>
      </c>
      <c r="V393" s="112">
        <v>142729</v>
      </c>
      <c r="W393" s="156"/>
      <c r="X393" s="157">
        <v>0</v>
      </c>
      <c r="Y393" s="178">
        <v>0.09</v>
      </c>
      <c r="Z393" s="178">
        <v>6.6264860912829113E-2</v>
      </c>
      <c r="AA393" s="155">
        <v>0</v>
      </c>
      <c r="AB393" s="158"/>
      <c r="AC393" s="157">
        <v>4</v>
      </c>
      <c r="AD393" s="157">
        <v>0</v>
      </c>
      <c r="AE393" s="155">
        <v>0</v>
      </c>
      <c r="AF393" s="157">
        <v>0.99</v>
      </c>
      <c r="AG393" s="155">
        <v>18865</v>
      </c>
      <c r="AH393" s="159"/>
    </row>
    <row r="394" spans="1:34" ht="15" x14ac:dyDescent="0.25">
      <c r="A394" s="104">
        <v>450</v>
      </c>
      <c r="B394" s="102">
        <v>450086074</v>
      </c>
      <c r="C394" s="103" t="s">
        <v>516</v>
      </c>
      <c r="D394" s="104">
        <v>86</v>
      </c>
      <c r="E394" s="103" t="s">
        <v>118</v>
      </c>
      <c r="F394" s="104">
        <v>74</v>
      </c>
      <c r="G394" s="103" t="s">
        <v>106</v>
      </c>
      <c r="H394" s="179">
        <v>1</v>
      </c>
      <c r="I394" s="152"/>
      <c r="J394" s="153">
        <v>10616.203815778032</v>
      </c>
      <c r="K394" s="153">
        <v>8114</v>
      </c>
      <c r="L394" s="153">
        <v>0</v>
      </c>
      <c r="M394" s="153">
        <v>937.65</v>
      </c>
      <c r="N394" s="153">
        <v>19667.853815778035</v>
      </c>
      <c r="O394" s="152"/>
      <c r="P394" s="157">
        <v>1</v>
      </c>
      <c r="Q394" s="157">
        <v>0</v>
      </c>
      <c r="R394" s="155">
        <v>18730</v>
      </c>
      <c r="S394" s="155">
        <v>0</v>
      </c>
      <c r="T394" s="155">
        <v>0</v>
      </c>
      <c r="U394" s="155">
        <v>938</v>
      </c>
      <c r="V394" s="112">
        <v>19668</v>
      </c>
      <c r="W394" s="156"/>
      <c r="X394" s="157">
        <v>0</v>
      </c>
      <c r="Y394" s="178">
        <v>0.09</v>
      </c>
      <c r="Z394" s="178">
        <v>1.4561638144935989E-2</v>
      </c>
      <c r="AA394" s="155">
        <v>0</v>
      </c>
      <c r="AB394" s="158"/>
      <c r="AC394" s="157">
        <v>1</v>
      </c>
      <c r="AD394" s="157">
        <v>0</v>
      </c>
      <c r="AE394" s="155">
        <v>0</v>
      </c>
      <c r="AF394" s="157">
        <v>0</v>
      </c>
      <c r="AG394" s="155">
        <v>0</v>
      </c>
      <c r="AH394" s="159"/>
    </row>
    <row r="395" spans="1:34" ht="15" x14ac:dyDescent="0.25">
      <c r="A395" s="104">
        <v>450</v>
      </c>
      <c r="B395" s="102">
        <v>450086086</v>
      </c>
      <c r="C395" s="103" t="s">
        <v>516</v>
      </c>
      <c r="D395" s="104">
        <v>86</v>
      </c>
      <c r="E395" s="103" t="s">
        <v>118</v>
      </c>
      <c r="F395" s="104">
        <v>86</v>
      </c>
      <c r="G395" s="103" t="s">
        <v>118</v>
      </c>
      <c r="H395" s="179">
        <v>72.03</v>
      </c>
      <c r="I395" s="152"/>
      <c r="J395" s="153">
        <v>9808</v>
      </c>
      <c r="K395" s="153">
        <v>1629</v>
      </c>
      <c r="L395" s="153">
        <v>0</v>
      </c>
      <c r="M395" s="153">
        <v>937.65</v>
      </c>
      <c r="N395" s="153">
        <v>12374.65</v>
      </c>
      <c r="O395" s="152"/>
      <c r="P395" s="157">
        <v>72.03</v>
      </c>
      <c r="Q395" s="157">
        <v>0</v>
      </c>
      <c r="R395" s="155">
        <v>823817</v>
      </c>
      <c r="S395" s="155">
        <v>0</v>
      </c>
      <c r="T395" s="155">
        <v>0</v>
      </c>
      <c r="U395" s="155">
        <v>67564</v>
      </c>
      <c r="V395" s="112">
        <v>891381</v>
      </c>
      <c r="W395" s="156"/>
      <c r="X395" s="157">
        <v>0</v>
      </c>
      <c r="Y395" s="178">
        <v>0.09</v>
      </c>
      <c r="Z395" s="178">
        <v>5.7906961422527728E-2</v>
      </c>
      <c r="AA395" s="155">
        <v>0</v>
      </c>
      <c r="AB395" s="158"/>
      <c r="AC395" s="157">
        <v>33</v>
      </c>
      <c r="AD395" s="157">
        <v>0</v>
      </c>
      <c r="AE395" s="155">
        <v>0</v>
      </c>
      <c r="AF395" s="157">
        <v>0</v>
      </c>
      <c r="AG395" s="155">
        <v>0</v>
      </c>
      <c r="AH395" s="159"/>
    </row>
    <row r="396" spans="1:34" ht="15" x14ac:dyDescent="0.25">
      <c r="A396" s="104">
        <v>450</v>
      </c>
      <c r="B396" s="102">
        <v>450086117</v>
      </c>
      <c r="C396" s="103" t="s">
        <v>516</v>
      </c>
      <c r="D396" s="104">
        <v>86</v>
      </c>
      <c r="E396" s="103" t="s">
        <v>118</v>
      </c>
      <c r="F396" s="104">
        <v>117</v>
      </c>
      <c r="G396" s="103" t="s">
        <v>149</v>
      </c>
      <c r="H396" s="179">
        <v>2</v>
      </c>
      <c r="I396" s="152"/>
      <c r="J396" s="153">
        <v>13375</v>
      </c>
      <c r="K396" s="153">
        <v>5480</v>
      </c>
      <c r="L396" s="153">
        <v>0</v>
      </c>
      <c r="M396" s="153">
        <v>937.65</v>
      </c>
      <c r="N396" s="153">
        <v>19792.650000000001</v>
      </c>
      <c r="O396" s="152"/>
      <c r="P396" s="157">
        <v>2</v>
      </c>
      <c r="Q396" s="157">
        <v>0</v>
      </c>
      <c r="R396" s="155">
        <v>37710</v>
      </c>
      <c r="S396" s="155">
        <v>0</v>
      </c>
      <c r="T396" s="155">
        <v>0</v>
      </c>
      <c r="U396" s="155">
        <v>1876</v>
      </c>
      <c r="V396" s="112">
        <v>39586</v>
      </c>
      <c r="W396" s="156"/>
      <c r="X396" s="157">
        <v>0</v>
      </c>
      <c r="Y396" s="178">
        <v>0.09</v>
      </c>
      <c r="Z396" s="178">
        <v>6.6074138395909324E-2</v>
      </c>
      <c r="AA396" s="155">
        <v>0</v>
      </c>
      <c r="AB396" s="158"/>
      <c r="AC396" s="157">
        <v>1</v>
      </c>
      <c r="AD396" s="157">
        <v>0</v>
      </c>
      <c r="AE396" s="155">
        <v>0</v>
      </c>
      <c r="AF396" s="157">
        <v>0</v>
      </c>
      <c r="AG396" s="155">
        <v>0</v>
      </c>
      <c r="AH396" s="159"/>
    </row>
    <row r="397" spans="1:34" ht="15" x14ac:dyDescent="0.25">
      <c r="A397" s="104">
        <v>450</v>
      </c>
      <c r="B397" s="102">
        <v>450086127</v>
      </c>
      <c r="C397" s="103" t="s">
        <v>516</v>
      </c>
      <c r="D397" s="104">
        <v>86</v>
      </c>
      <c r="E397" s="103" t="s">
        <v>118</v>
      </c>
      <c r="F397" s="104">
        <v>127</v>
      </c>
      <c r="G397" s="103" t="s">
        <v>159</v>
      </c>
      <c r="H397" s="179">
        <v>6.5600000000000005</v>
      </c>
      <c r="I397" s="152"/>
      <c r="J397" s="153">
        <v>8870</v>
      </c>
      <c r="K397" s="153">
        <v>4160</v>
      </c>
      <c r="L397" s="153">
        <v>0</v>
      </c>
      <c r="M397" s="153">
        <v>937.65</v>
      </c>
      <c r="N397" s="153">
        <v>13967.65</v>
      </c>
      <c r="O397" s="152"/>
      <c r="P397" s="157">
        <v>6.5600000000000005</v>
      </c>
      <c r="Q397" s="157">
        <v>0</v>
      </c>
      <c r="R397" s="155">
        <v>85477</v>
      </c>
      <c r="S397" s="155">
        <v>0</v>
      </c>
      <c r="T397" s="155">
        <v>0</v>
      </c>
      <c r="U397" s="155">
        <v>6153</v>
      </c>
      <c r="V397" s="112">
        <v>91630</v>
      </c>
      <c r="W397" s="156"/>
      <c r="X397" s="157">
        <v>0</v>
      </c>
      <c r="Y397" s="178">
        <v>0.09</v>
      </c>
      <c r="Z397" s="178">
        <v>2.8862968014642939E-2</v>
      </c>
      <c r="AA397" s="155">
        <v>0</v>
      </c>
      <c r="AB397" s="158"/>
      <c r="AC397" s="157">
        <v>3</v>
      </c>
      <c r="AD397" s="157">
        <v>0</v>
      </c>
      <c r="AE397" s="155">
        <v>0</v>
      </c>
      <c r="AF397" s="157">
        <v>0</v>
      </c>
      <c r="AG397" s="155">
        <v>0</v>
      </c>
      <c r="AH397" s="159"/>
    </row>
    <row r="398" spans="1:34" ht="15" x14ac:dyDescent="0.25">
      <c r="A398" s="104">
        <v>450</v>
      </c>
      <c r="B398" s="102">
        <v>450086137</v>
      </c>
      <c r="C398" s="103" t="s">
        <v>516</v>
      </c>
      <c r="D398" s="104">
        <v>86</v>
      </c>
      <c r="E398" s="103" t="s">
        <v>118</v>
      </c>
      <c r="F398" s="104">
        <v>137</v>
      </c>
      <c r="G398" s="103" t="s">
        <v>169</v>
      </c>
      <c r="H398" s="179">
        <v>2.15</v>
      </c>
      <c r="I398" s="152"/>
      <c r="J398" s="153">
        <v>13375</v>
      </c>
      <c r="K398" s="153">
        <v>0</v>
      </c>
      <c r="L398" s="153">
        <v>0</v>
      </c>
      <c r="M398" s="153">
        <v>937.65</v>
      </c>
      <c r="N398" s="153">
        <v>14312.65</v>
      </c>
      <c r="O398" s="152"/>
      <c r="P398" s="157">
        <v>2.15</v>
      </c>
      <c r="Q398" s="157">
        <v>0</v>
      </c>
      <c r="R398" s="155">
        <v>28758</v>
      </c>
      <c r="S398" s="155">
        <v>0</v>
      </c>
      <c r="T398" s="155">
        <v>0</v>
      </c>
      <c r="U398" s="155">
        <v>2016</v>
      </c>
      <c r="V398" s="112">
        <v>30774</v>
      </c>
      <c r="W398" s="156"/>
      <c r="X398" s="157">
        <v>0</v>
      </c>
      <c r="Y398" s="178">
        <v>0.09</v>
      </c>
      <c r="Z398" s="178">
        <v>0.1201773901141599</v>
      </c>
      <c r="AA398" s="155">
        <v>0</v>
      </c>
      <c r="AB398" s="158"/>
      <c r="AC398" s="157">
        <v>1</v>
      </c>
      <c r="AD398" s="157">
        <v>0</v>
      </c>
      <c r="AE398" s="155">
        <v>0</v>
      </c>
      <c r="AF398" s="157">
        <v>0</v>
      </c>
      <c r="AG398" s="155">
        <v>0</v>
      </c>
      <c r="AH398" s="159"/>
    </row>
    <row r="399" spans="1:34" ht="15" x14ac:dyDescent="0.25">
      <c r="A399" s="104">
        <v>450</v>
      </c>
      <c r="B399" s="102">
        <v>450086210</v>
      </c>
      <c r="C399" s="103" t="s">
        <v>516</v>
      </c>
      <c r="D399" s="104">
        <v>86</v>
      </c>
      <c r="E399" s="103" t="s">
        <v>118</v>
      </c>
      <c r="F399" s="104">
        <v>210</v>
      </c>
      <c r="G399" s="103" t="s">
        <v>242</v>
      </c>
      <c r="H399" s="179">
        <v>90.83</v>
      </c>
      <c r="I399" s="152"/>
      <c r="J399" s="153">
        <v>9724</v>
      </c>
      <c r="K399" s="153">
        <v>3095</v>
      </c>
      <c r="L399" s="153">
        <v>0</v>
      </c>
      <c r="M399" s="153">
        <v>937.65</v>
      </c>
      <c r="N399" s="153">
        <v>13756.65</v>
      </c>
      <c r="O399" s="152"/>
      <c r="P399" s="157">
        <v>90.83</v>
      </c>
      <c r="Q399" s="157">
        <v>0</v>
      </c>
      <c r="R399" s="155">
        <v>1164358</v>
      </c>
      <c r="S399" s="155">
        <v>0</v>
      </c>
      <c r="T399" s="155">
        <v>0</v>
      </c>
      <c r="U399" s="155">
        <v>85198</v>
      </c>
      <c r="V399" s="112">
        <v>1249556</v>
      </c>
      <c r="W399" s="156"/>
      <c r="X399" s="157">
        <v>0</v>
      </c>
      <c r="Y399" s="178">
        <v>0.09</v>
      </c>
      <c r="Z399" s="178">
        <v>5.4840361961596779E-2</v>
      </c>
      <c r="AA399" s="155">
        <v>0</v>
      </c>
      <c r="AB399" s="158"/>
      <c r="AC399" s="157">
        <v>48</v>
      </c>
      <c r="AD399" s="157">
        <v>0</v>
      </c>
      <c r="AE399" s="155">
        <v>0</v>
      </c>
      <c r="AF399" s="157">
        <v>5</v>
      </c>
      <c r="AG399" s="155">
        <v>68786</v>
      </c>
      <c r="AH399" s="159"/>
    </row>
    <row r="400" spans="1:34" ht="15" x14ac:dyDescent="0.25">
      <c r="A400" s="104">
        <v>450</v>
      </c>
      <c r="B400" s="102">
        <v>450086275</v>
      </c>
      <c r="C400" s="103" t="s">
        <v>516</v>
      </c>
      <c r="D400" s="104">
        <v>86</v>
      </c>
      <c r="E400" s="103" t="s">
        <v>118</v>
      </c>
      <c r="F400" s="104">
        <v>275</v>
      </c>
      <c r="G400" s="103" t="s">
        <v>307</v>
      </c>
      <c r="H400" s="179">
        <v>5</v>
      </c>
      <c r="I400" s="152"/>
      <c r="J400" s="153">
        <v>9123</v>
      </c>
      <c r="K400" s="153">
        <v>3038</v>
      </c>
      <c r="L400" s="153">
        <v>0</v>
      </c>
      <c r="M400" s="153">
        <v>937.65</v>
      </c>
      <c r="N400" s="153">
        <v>13098.65</v>
      </c>
      <c r="O400" s="152"/>
      <c r="P400" s="157">
        <v>5</v>
      </c>
      <c r="Q400" s="157">
        <v>0</v>
      </c>
      <c r="R400" s="155">
        <v>60805</v>
      </c>
      <c r="S400" s="155">
        <v>0</v>
      </c>
      <c r="T400" s="155">
        <v>0</v>
      </c>
      <c r="U400" s="155">
        <v>4690</v>
      </c>
      <c r="V400" s="112">
        <v>65495</v>
      </c>
      <c r="W400" s="156"/>
      <c r="X400" s="157">
        <v>0</v>
      </c>
      <c r="Y400" s="178">
        <v>0.09</v>
      </c>
      <c r="Z400" s="178">
        <v>1.316338515651758E-2</v>
      </c>
      <c r="AA400" s="155">
        <v>0</v>
      </c>
      <c r="AB400" s="158"/>
      <c r="AC400" s="157">
        <v>2</v>
      </c>
      <c r="AD400" s="157">
        <v>0</v>
      </c>
      <c r="AE400" s="155">
        <v>0</v>
      </c>
      <c r="AF400" s="157">
        <v>0</v>
      </c>
      <c r="AG400" s="155">
        <v>0</v>
      </c>
      <c r="AH400" s="159"/>
    </row>
    <row r="401" spans="1:34" ht="15" x14ac:dyDescent="0.25">
      <c r="A401" s="104">
        <v>450</v>
      </c>
      <c r="B401" s="102">
        <v>450086278</v>
      </c>
      <c r="C401" s="103" t="s">
        <v>516</v>
      </c>
      <c r="D401" s="104">
        <v>86</v>
      </c>
      <c r="E401" s="103" t="s">
        <v>118</v>
      </c>
      <c r="F401" s="104">
        <v>278</v>
      </c>
      <c r="G401" s="103" t="s">
        <v>310</v>
      </c>
      <c r="H401" s="179">
        <v>7.88</v>
      </c>
      <c r="I401" s="152"/>
      <c r="J401" s="153">
        <v>9829</v>
      </c>
      <c r="K401" s="153">
        <v>1863</v>
      </c>
      <c r="L401" s="153">
        <v>0</v>
      </c>
      <c r="M401" s="153">
        <v>937.65</v>
      </c>
      <c r="N401" s="153">
        <v>12629.65</v>
      </c>
      <c r="O401" s="152"/>
      <c r="P401" s="157">
        <v>7.88</v>
      </c>
      <c r="Q401" s="157">
        <v>0</v>
      </c>
      <c r="R401" s="155">
        <v>92133</v>
      </c>
      <c r="S401" s="155">
        <v>0</v>
      </c>
      <c r="T401" s="155">
        <v>0</v>
      </c>
      <c r="U401" s="155">
        <v>7391</v>
      </c>
      <c r="V401" s="112">
        <v>99524</v>
      </c>
      <c r="W401" s="156"/>
      <c r="X401" s="157">
        <v>0</v>
      </c>
      <c r="Y401" s="178">
        <v>0.09</v>
      </c>
      <c r="Z401" s="178">
        <v>5.9706218118588478E-2</v>
      </c>
      <c r="AA401" s="155">
        <v>0</v>
      </c>
      <c r="AB401" s="158"/>
      <c r="AC401" s="157">
        <v>1</v>
      </c>
      <c r="AD401" s="157">
        <v>0</v>
      </c>
      <c r="AE401" s="155">
        <v>0</v>
      </c>
      <c r="AF401" s="157">
        <v>0</v>
      </c>
      <c r="AG401" s="155">
        <v>0</v>
      </c>
      <c r="AH401" s="159"/>
    </row>
    <row r="402" spans="1:34" ht="15" x14ac:dyDescent="0.25">
      <c r="A402" s="104">
        <v>450</v>
      </c>
      <c r="B402" s="102">
        <v>450086327</v>
      </c>
      <c r="C402" s="103" t="s">
        <v>516</v>
      </c>
      <c r="D402" s="104">
        <v>86</v>
      </c>
      <c r="E402" s="103" t="s">
        <v>118</v>
      </c>
      <c r="F402" s="104">
        <v>327</v>
      </c>
      <c r="G402" s="103" t="s">
        <v>359</v>
      </c>
      <c r="H402" s="179">
        <v>2</v>
      </c>
      <c r="I402" s="152"/>
      <c r="J402" s="153">
        <v>9123</v>
      </c>
      <c r="K402" s="153">
        <v>7981</v>
      </c>
      <c r="L402" s="153">
        <v>0</v>
      </c>
      <c r="M402" s="153">
        <v>937.65</v>
      </c>
      <c r="N402" s="153">
        <v>18041.650000000001</v>
      </c>
      <c r="O402" s="152"/>
      <c r="P402" s="157">
        <v>2</v>
      </c>
      <c r="Q402" s="157">
        <v>0</v>
      </c>
      <c r="R402" s="155">
        <v>34208</v>
      </c>
      <c r="S402" s="155">
        <v>0</v>
      </c>
      <c r="T402" s="155">
        <v>0</v>
      </c>
      <c r="U402" s="155">
        <v>1876</v>
      </c>
      <c r="V402" s="112">
        <v>36084</v>
      </c>
      <c r="W402" s="156"/>
      <c r="X402" s="157">
        <v>0</v>
      </c>
      <c r="Y402" s="178">
        <v>0.09</v>
      </c>
      <c r="Z402" s="178">
        <v>3.2538040849762605E-2</v>
      </c>
      <c r="AA402" s="155">
        <v>0</v>
      </c>
      <c r="AB402" s="158"/>
      <c r="AC402" s="157">
        <v>2</v>
      </c>
      <c r="AD402" s="157">
        <v>0</v>
      </c>
      <c r="AE402" s="155">
        <v>0</v>
      </c>
      <c r="AF402" s="157">
        <v>0</v>
      </c>
      <c r="AG402" s="155">
        <v>0</v>
      </c>
      <c r="AH402" s="159"/>
    </row>
    <row r="403" spans="1:34" ht="15" x14ac:dyDescent="0.25">
      <c r="A403" s="104">
        <v>450</v>
      </c>
      <c r="B403" s="102">
        <v>450086337</v>
      </c>
      <c r="C403" s="103" t="s">
        <v>516</v>
      </c>
      <c r="D403" s="104">
        <v>86</v>
      </c>
      <c r="E403" s="103" t="s">
        <v>118</v>
      </c>
      <c r="F403" s="104">
        <v>337</v>
      </c>
      <c r="G403" s="103" t="s">
        <v>369</v>
      </c>
      <c r="H403" s="179">
        <v>2.5</v>
      </c>
      <c r="I403" s="152"/>
      <c r="J403" s="153">
        <v>11137.577714382724</v>
      </c>
      <c r="K403" s="153">
        <v>12436</v>
      </c>
      <c r="L403" s="153">
        <v>0</v>
      </c>
      <c r="M403" s="153">
        <v>937.65</v>
      </c>
      <c r="N403" s="153">
        <v>24511.227714382723</v>
      </c>
      <c r="O403" s="152"/>
      <c r="P403" s="157">
        <v>2.5</v>
      </c>
      <c r="Q403" s="157">
        <v>0</v>
      </c>
      <c r="R403" s="155">
        <v>58935</v>
      </c>
      <c r="S403" s="155">
        <v>0</v>
      </c>
      <c r="T403" s="155">
        <v>0</v>
      </c>
      <c r="U403" s="155">
        <v>2345</v>
      </c>
      <c r="V403" s="112">
        <v>61280</v>
      </c>
      <c r="W403" s="156"/>
      <c r="X403" s="157">
        <v>0</v>
      </c>
      <c r="Y403" s="178">
        <v>0.09</v>
      </c>
      <c r="Z403" s="178">
        <v>3.427807906442347E-2</v>
      </c>
      <c r="AA403" s="155">
        <v>0</v>
      </c>
      <c r="AB403" s="158"/>
      <c r="AC403" s="157">
        <v>2</v>
      </c>
      <c r="AD403" s="157">
        <v>0</v>
      </c>
      <c r="AE403" s="155">
        <v>0</v>
      </c>
      <c r="AF403" s="157">
        <v>0</v>
      </c>
      <c r="AG403" s="155">
        <v>0</v>
      </c>
      <c r="AH403" s="159"/>
    </row>
    <row r="404" spans="1:34" ht="15" x14ac:dyDescent="0.25">
      <c r="A404" s="104">
        <v>450</v>
      </c>
      <c r="B404" s="102">
        <v>450086340</v>
      </c>
      <c r="C404" s="103" t="s">
        <v>516</v>
      </c>
      <c r="D404" s="104">
        <v>86</v>
      </c>
      <c r="E404" s="103" t="s">
        <v>118</v>
      </c>
      <c r="F404" s="104">
        <v>340</v>
      </c>
      <c r="G404" s="103" t="s">
        <v>372</v>
      </c>
      <c r="H404" s="179">
        <v>10.5</v>
      </c>
      <c r="I404" s="152"/>
      <c r="J404" s="153">
        <v>9092</v>
      </c>
      <c r="K404" s="153">
        <v>7218</v>
      </c>
      <c r="L404" s="153">
        <v>0</v>
      </c>
      <c r="M404" s="153">
        <v>937.65</v>
      </c>
      <c r="N404" s="153">
        <v>17247.650000000001</v>
      </c>
      <c r="O404" s="152"/>
      <c r="P404" s="157">
        <v>10.5</v>
      </c>
      <c r="Q404" s="157">
        <v>0</v>
      </c>
      <c r="R404" s="155">
        <v>171255</v>
      </c>
      <c r="S404" s="155">
        <v>0</v>
      </c>
      <c r="T404" s="155">
        <v>0</v>
      </c>
      <c r="U404" s="155">
        <v>9849</v>
      </c>
      <c r="V404" s="112">
        <v>181104</v>
      </c>
      <c r="W404" s="156"/>
      <c r="X404" s="157">
        <v>0</v>
      </c>
      <c r="Y404" s="178">
        <v>0.09</v>
      </c>
      <c r="Z404" s="178">
        <v>7.6931573403796485E-2</v>
      </c>
      <c r="AA404" s="155">
        <v>0</v>
      </c>
      <c r="AB404" s="158"/>
      <c r="AC404" s="157">
        <v>7</v>
      </c>
      <c r="AD404" s="157">
        <v>0</v>
      </c>
      <c r="AE404" s="155">
        <v>0</v>
      </c>
      <c r="AF404" s="157">
        <v>0</v>
      </c>
      <c r="AG404" s="155">
        <v>0</v>
      </c>
      <c r="AH404" s="159"/>
    </row>
    <row r="405" spans="1:34" ht="15" x14ac:dyDescent="0.25">
      <c r="A405" s="104">
        <v>450</v>
      </c>
      <c r="B405" s="102">
        <v>450086605</v>
      </c>
      <c r="C405" s="103" t="s">
        <v>516</v>
      </c>
      <c r="D405" s="104">
        <v>86</v>
      </c>
      <c r="E405" s="103" t="s">
        <v>118</v>
      </c>
      <c r="F405" s="104">
        <v>605</v>
      </c>
      <c r="G405" s="103" t="s">
        <v>388</v>
      </c>
      <c r="H405" s="179">
        <v>1</v>
      </c>
      <c r="I405" s="152"/>
      <c r="J405" s="153">
        <v>8785</v>
      </c>
      <c r="K405" s="153">
        <v>6287</v>
      </c>
      <c r="L405" s="153">
        <v>0</v>
      </c>
      <c r="M405" s="153">
        <v>937.65</v>
      </c>
      <c r="N405" s="153">
        <v>16009.65</v>
      </c>
      <c r="O405" s="152"/>
      <c r="P405" s="157">
        <v>1</v>
      </c>
      <c r="Q405" s="157">
        <v>0</v>
      </c>
      <c r="R405" s="155">
        <v>15072</v>
      </c>
      <c r="S405" s="155">
        <v>0</v>
      </c>
      <c r="T405" s="155">
        <v>0</v>
      </c>
      <c r="U405" s="155">
        <v>938</v>
      </c>
      <c r="V405" s="112">
        <v>16010</v>
      </c>
      <c r="W405" s="156"/>
      <c r="X405" s="157">
        <v>0</v>
      </c>
      <c r="Y405" s="178">
        <v>0.09</v>
      </c>
      <c r="Z405" s="178">
        <v>5.3279106865985214E-2</v>
      </c>
      <c r="AA405" s="155">
        <v>0</v>
      </c>
      <c r="AB405" s="158"/>
      <c r="AC405" s="157">
        <v>0</v>
      </c>
      <c r="AD405" s="157">
        <v>0</v>
      </c>
      <c r="AE405" s="155">
        <v>0</v>
      </c>
      <c r="AF405" s="157">
        <v>0</v>
      </c>
      <c r="AG405" s="155">
        <v>0</v>
      </c>
      <c r="AH405" s="159"/>
    </row>
    <row r="406" spans="1:34" ht="15" x14ac:dyDescent="0.25">
      <c r="A406" s="104">
        <v>450</v>
      </c>
      <c r="B406" s="102">
        <v>450086674</v>
      </c>
      <c r="C406" s="103" t="s">
        <v>516</v>
      </c>
      <c r="D406" s="104">
        <v>86</v>
      </c>
      <c r="E406" s="103" t="s">
        <v>118</v>
      </c>
      <c r="F406" s="104">
        <v>674</v>
      </c>
      <c r="G406" s="103" t="s">
        <v>409</v>
      </c>
      <c r="H406" s="179">
        <v>1</v>
      </c>
      <c r="I406" s="152"/>
      <c r="J406" s="153">
        <v>11874.695424461293</v>
      </c>
      <c r="K406" s="153">
        <v>4202</v>
      </c>
      <c r="L406" s="153">
        <v>0</v>
      </c>
      <c r="M406" s="153">
        <v>937.65</v>
      </c>
      <c r="N406" s="153">
        <v>17014.345424461295</v>
      </c>
      <c r="O406" s="152"/>
      <c r="P406" s="157">
        <v>1</v>
      </c>
      <c r="Q406" s="157">
        <v>0</v>
      </c>
      <c r="R406" s="155">
        <v>16076</v>
      </c>
      <c r="S406" s="155">
        <v>0</v>
      </c>
      <c r="T406" s="155">
        <v>0</v>
      </c>
      <c r="U406" s="155">
        <v>938</v>
      </c>
      <c r="V406" s="112">
        <v>17014</v>
      </c>
      <c r="W406" s="156"/>
      <c r="X406" s="157">
        <v>0</v>
      </c>
      <c r="Y406" s="178">
        <v>0.09</v>
      </c>
      <c r="Z406" s="178">
        <v>5.5184073941306463E-2</v>
      </c>
      <c r="AA406" s="155">
        <v>0</v>
      </c>
      <c r="AB406" s="158"/>
      <c r="AC406" s="157">
        <v>1</v>
      </c>
      <c r="AD406" s="157">
        <v>0</v>
      </c>
      <c r="AE406" s="155">
        <v>0</v>
      </c>
      <c r="AF406" s="157">
        <v>0</v>
      </c>
      <c r="AG406" s="155">
        <v>0</v>
      </c>
      <c r="AH406" s="159"/>
    </row>
    <row r="407" spans="1:34" ht="15" x14ac:dyDescent="0.25">
      <c r="A407" s="104">
        <v>450</v>
      </c>
      <c r="B407" s="102">
        <v>450086683</v>
      </c>
      <c r="C407" s="103" t="s">
        <v>516</v>
      </c>
      <c r="D407" s="104">
        <v>86</v>
      </c>
      <c r="E407" s="103" t="s">
        <v>118</v>
      </c>
      <c r="F407" s="104">
        <v>683</v>
      </c>
      <c r="G407" s="103" t="s">
        <v>412</v>
      </c>
      <c r="H407" s="179">
        <v>5.42</v>
      </c>
      <c r="I407" s="152"/>
      <c r="J407" s="153">
        <v>8785</v>
      </c>
      <c r="K407" s="153">
        <v>6270</v>
      </c>
      <c r="L407" s="153">
        <v>0</v>
      </c>
      <c r="M407" s="153">
        <v>937.65</v>
      </c>
      <c r="N407" s="153">
        <v>15992.65</v>
      </c>
      <c r="O407" s="152"/>
      <c r="P407" s="157">
        <v>5.42</v>
      </c>
      <c r="Q407" s="157">
        <v>0</v>
      </c>
      <c r="R407" s="155">
        <v>81599</v>
      </c>
      <c r="S407" s="155">
        <v>0</v>
      </c>
      <c r="T407" s="155">
        <v>0</v>
      </c>
      <c r="U407" s="155">
        <v>5084</v>
      </c>
      <c r="V407" s="112">
        <v>86683</v>
      </c>
      <c r="W407" s="156"/>
      <c r="X407" s="157">
        <v>0</v>
      </c>
      <c r="Y407" s="178">
        <v>0.09</v>
      </c>
      <c r="Z407" s="178">
        <v>2.5305735434480579E-2</v>
      </c>
      <c r="AA407" s="155">
        <v>0</v>
      </c>
      <c r="AB407" s="158"/>
      <c r="AC407" s="157">
        <v>6</v>
      </c>
      <c r="AD407" s="157">
        <v>0</v>
      </c>
      <c r="AE407" s="155">
        <v>0</v>
      </c>
      <c r="AF407" s="157">
        <v>0</v>
      </c>
      <c r="AG407" s="155">
        <v>0</v>
      </c>
      <c r="AH407" s="159"/>
    </row>
    <row r="408" spans="1:34" ht="15" x14ac:dyDescent="0.25">
      <c r="A408" s="104">
        <v>450</v>
      </c>
      <c r="B408" s="102">
        <v>450086750</v>
      </c>
      <c r="C408" s="103" t="s">
        <v>516</v>
      </c>
      <c r="D408" s="104">
        <v>86</v>
      </c>
      <c r="E408" s="103" t="s">
        <v>118</v>
      </c>
      <c r="F408" s="104">
        <v>750</v>
      </c>
      <c r="G408" s="103" t="s">
        <v>430</v>
      </c>
      <c r="H408" s="179">
        <v>0.5</v>
      </c>
      <c r="I408" s="152"/>
      <c r="J408" s="153">
        <v>10943.186549170508</v>
      </c>
      <c r="K408" s="153">
        <v>7064</v>
      </c>
      <c r="L408" s="153">
        <v>0</v>
      </c>
      <c r="M408" s="153">
        <v>937.65</v>
      </c>
      <c r="N408" s="153">
        <v>18944.836549170512</v>
      </c>
      <c r="O408" s="152"/>
      <c r="P408" s="157">
        <v>0.5</v>
      </c>
      <c r="Q408" s="157">
        <v>0</v>
      </c>
      <c r="R408" s="155">
        <v>9004</v>
      </c>
      <c r="S408" s="155">
        <v>0</v>
      </c>
      <c r="T408" s="155">
        <v>0</v>
      </c>
      <c r="U408" s="155">
        <v>469</v>
      </c>
      <c r="V408" s="112">
        <v>9473</v>
      </c>
      <c r="W408" s="156"/>
      <c r="X408" s="157">
        <v>0</v>
      </c>
      <c r="Y408" s="178">
        <v>0.09</v>
      </c>
      <c r="Z408" s="178">
        <v>3.128444116180492E-2</v>
      </c>
      <c r="AA408" s="155">
        <v>0</v>
      </c>
      <c r="AB408" s="158"/>
      <c r="AC408" s="157">
        <v>0</v>
      </c>
      <c r="AD408" s="157">
        <v>0</v>
      </c>
      <c r="AE408" s="155">
        <v>0</v>
      </c>
      <c r="AF408" s="157">
        <v>0</v>
      </c>
      <c r="AG408" s="155">
        <v>0</v>
      </c>
      <c r="AH408" s="159"/>
    </row>
    <row r="409" spans="1:34" ht="15" x14ac:dyDescent="0.25">
      <c r="A409" s="104">
        <v>453</v>
      </c>
      <c r="B409" s="102">
        <v>453137005</v>
      </c>
      <c r="C409" s="103" t="s">
        <v>517</v>
      </c>
      <c r="D409" s="104">
        <v>137</v>
      </c>
      <c r="E409" s="103" t="s">
        <v>169</v>
      </c>
      <c r="F409" s="104">
        <v>5</v>
      </c>
      <c r="G409" s="103" t="s">
        <v>37</v>
      </c>
      <c r="H409" s="179">
        <v>3</v>
      </c>
      <c r="I409" s="152"/>
      <c r="J409" s="153">
        <v>11418</v>
      </c>
      <c r="K409" s="153">
        <v>4981</v>
      </c>
      <c r="L409" s="153">
        <v>0</v>
      </c>
      <c r="M409" s="153">
        <v>937.65</v>
      </c>
      <c r="N409" s="153">
        <v>17336.650000000001</v>
      </c>
      <c r="O409" s="152"/>
      <c r="P409" s="157">
        <v>3</v>
      </c>
      <c r="Q409" s="157">
        <v>0</v>
      </c>
      <c r="R409" s="155">
        <v>49197</v>
      </c>
      <c r="S409" s="155">
        <v>0</v>
      </c>
      <c r="T409" s="155">
        <v>0</v>
      </c>
      <c r="U409" s="155">
        <v>2814</v>
      </c>
      <c r="V409" s="112">
        <v>52011</v>
      </c>
      <c r="W409" s="156"/>
      <c r="X409" s="157">
        <v>0</v>
      </c>
      <c r="Y409" s="178">
        <v>0.09</v>
      </c>
      <c r="Z409" s="178">
        <v>1.2597643942327298E-2</v>
      </c>
      <c r="AA409" s="155">
        <v>0</v>
      </c>
      <c r="AB409" s="158"/>
      <c r="AC409" s="157">
        <v>0</v>
      </c>
      <c r="AD409" s="157">
        <v>0</v>
      </c>
      <c r="AE409" s="155">
        <v>0</v>
      </c>
      <c r="AF409" s="157">
        <v>0</v>
      </c>
      <c r="AG409" s="155">
        <v>0</v>
      </c>
      <c r="AH409" s="159"/>
    </row>
    <row r="410" spans="1:34" ht="15" x14ac:dyDescent="0.25">
      <c r="A410" s="104">
        <v>453</v>
      </c>
      <c r="B410" s="102">
        <v>453137061</v>
      </c>
      <c r="C410" s="103" t="s">
        <v>517</v>
      </c>
      <c r="D410" s="104">
        <v>137</v>
      </c>
      <c r="E410" s="103" t="s">
        <v>169</v>
      </c>
      <c r="F410" s="104">
        <v>61</v>
      </c>
      <c r="G410" s="103" t="s">
        <v>93</v>
      </c>
      <c r="H410" s="179">
        <v>58.37</v>
      </c>
      <c r="I410" s="152"/>
      <c r="J410" s="153">
        <v>12631</v>
      </c>
      <c r="K410" s="153">
        <v>579</v>
      </c>
      <c r="L410" s="153">
        <v>0</v>
      </c>
      <c r="M410" s="153">
        <v>937.65</v>
      </c>
      <c r="N410" s="153">
        <v>14147.65</v>
      </c>
      <c r="O410" s="152"/>
      <c r="P410" s="157">
        <v>58.37</v>
      </c>
      <c r="Q410" s="157">
        <v>0</v>
      </c>
      <c r="R410" s="155">
        <v>771067</v>
      </c>
      <c r="S410" s="155">
        <v>0</v>
      </c>
      <c r="T410" s="155">
        <v>0</v>
      </c>
      <c r="U410" s="155">
        <v>54748</v>
      </c>
      <c r="V410" s="112">
        <v>825815</v>
      </c>
      <c r="W410" s="156"/>
      <c r="X410" s="157">
        <v>0</v>
      </c>
      <c r="Y410" s="178">
        <v>0.09</v>
      </c>
      <c r="Z410" s="178">
        <v>3.5095664291367269E-2</v>
      </c>
      <c r="AA410" s="155">
        <v>0</v>
      </c>
      <c r="AB410" s="158"/>
      <c r="AC410" s="157">
        <v>0</v>
      </c>
      <c r="AD410" s="157">
        <v>0</v>
      </c>
      <c r="AE410" s="155">
        <v>0</v>
      </c>
      <c r="AF410" s="157">
        <v>0</v>
      </c>
      <c r="AG410" s="155">
        <v>0</v>
      </c>
      <c r="AH410" s="159"/>
    </row>
    <row r="411" spans="1:34" ht="15" x14ac:dyDescent="0.25">
      <c r="A411" s="104">
        <v>453</v>
      </c>
      <c r="B411" s="102">
        <v>453137086</v>
      </c>
      <c r="C411" s="103" t="s">
        <v>517</v>
      </c>
      <c r="D411" s="104">
        <v>137</v>
      </c>
      <c r="E411" s="103" t="s">
        <v>169</v>
      </c>
      <c r="F411" s="104">
        <v>86</v>
      </c>
      <c r="G411" s="103" t="s">
        <v>118</v>
      </c>
      <c r="H411" s="179">
        <v>3</v>
      </c>
      <c r="I411" s="152"/>
      <c r="J411" s="153">
        <v>11818</v>
      </c>
      <c r="K411" s="153">
        <v>1963</v>
      </c>
      <c r="L411" s="153">
        <v>0</v>
      </c>
      <c r="M411" s="153">
        <v>937.65</v>
      </c>
      <c r="N411" s="153">
        <v>14718.65</v>
      </c>
      <c r="O411" s="152"/>
      <c r="P411" s="157">
        <v>3</v>
      </c>
      <c r="Q411" s="157">
        <v>0</v>
      </c>
      <c r="R411" s="155">
        <v>41343</v>
      </c>
      <c r="S411" s="155">
        <v>0</v>
      </c>
      <c r="T411" s="155">
        <v>0</v>
      </c>
      <c r="U411" s="155">
        <v>2814</v>
      </c>
      <c r="V411" s="112">
        <v>44157</v>
      </c>
      <c r="W411" s="156"/>
      <c r="X411" s="157">
        <v>0</v>
      </c>
      <c r="Y411" s="178">
        <v>0.09</v>
      </c>
      <c r="Z411" s="178">
        <v>5.7906961422527728E-2</v>
      </c>
      <c r="AA411" s="155">
        <v>0</v>
      </c>
      <c r="AB411" s="158"/>
      <c r="AC411" s="157">
        <v>0</v>
      </c>
      <c r="AD411" s="157">
        <v>0</v>
      </c>
      <c r="AE411" s="155">
        <v>0</v>
      </c>
      <c r="AF411" s="157">
        <v>0</v>
      </c>
      <c r="AG411" s="155">
        <v>0</v>
      </c>
      <c r="AH411" s="159"/>
    </row>
    <row r="412" spans="1:34" ht="15" x14ac:dyDescent="0.25">
      <c r="A412" s="104">
        <v>453</v>
      </c>
      <c r="B412" s="102">
        <v>453137114</v>
      </c>
      <c r="C412" s="103" t="s">
        <v>517</v>
      </c>
      <c r="D412" s="104">
        <v>137</v>
      </c>
      <c r="E412" s="103" t="s">
        <v>169</v>
      </c>
      <c r="F412" s="104">
        <v>114</v>
      </c>
      <c r="G412" s="103" t="s">
        <v>146</v>
      </c>
      <c r="H412" s="179">
        <v>1.28</v>
      </c>
      <c r="I412" s="152"/>
      <c r="J412" s="153">
        <v>11945.100291140729</v>
      </c>
      <c r="K412" s="153">
        <v>2112</v>
      </c>
      <c r="L412" s="153">
        <v>0</v>
      </c>
      <c r="M412" s="153">
        <v>937.65</v>
      </c>
      <c r="N412" s="153">
        <v>14994.750291140728</v>
      </c>
      <c r="O412" s="152"/>
      <c r="P412" s="157">
        <v>1.28</v>
      </c>
      <c r="Q412" s="157">
        <v>0</v>
      </c>
      <c r="R412" s="155">
        <v>17994</v>
      </c>
      <c r="S412" s="155">
        <v>0</v>
      </c>
      <c r="T412" s="155">
        <v>0</v>
      </c>
      <c r="U412" s="155">
        <v>1200</v>
      </c>
      <c r="V412" s="112">
        <v>19194</v>
      </c>
      <c r="W412" s="156"/>
      <c r="X412" s="157">
        <v>0</v>
      </c>
      <c r="Y412" s="178">
        <v>0.09</v>
      </c>
      <c r="Z412" s="178">
        <v>4.0251860157206769E-2</v>
      </c>
      <c r="AA412" s="155">
        <v>0</v>
      </c>
      <c r="AB412" s="158"/>
      <c r="AC412" s="157">
        <v>0</v>
      </c>
      <c r="AD412" s="157">
        <v>0</v>
      </c>
      <c r="AE412" s="155">
        <v>0</v>
      </c>
      <c r="AF412" s="157">
        <v>0</v>
      </c>
      <c r="AG412" s="155">
        <v>0</v>
      </c>
      <c r="AH412" s="159"/>
    </row>
    <row r="413" spans="1:34" ht="15" x14ac:dyDescent="0.25">
      <c r="A413" s="104">
        <v>453</v>
      </c>
      <c r="B413" s="102">
        <v>453137137</v>
      </c>
      <c r="C413" s="103" t="s">
        <v>517</v>
      </c>
      <c r="D413" s="104">
        <v>137</v>
      </c>
      <c r="E413" s="103" t="s">
        <v>169</v>
      </c>
      <c r="F413" s="104">
        <v>137</v>
      </c>
      <c r="G413" s="103" t="s">
        <v>169</v>
      </c>
      <c r="H413" s="179">
        <v>515.69000000000005</v>
      </c>
      <c r="I413" s="152"/>
      <c r="J413" s="153">
        <v>12846</v>
      </c>
      <c r="K413" s="153">
        <v>0</v>
      </c>
      <c r="L413" s="153">
        <v>1075.3766797882447</v>
      </c>
      <c r="M413" s="153">
        <v>937.65</v>
      </c>
      <c r="N413" s="153">
        <v>14956.65</v>
      </c>
      <c r="O413" s="152"/>
      <c r="P413" s="157">
        <v>515.69000000000005</v>
      </c>
      <c r="Q413" s="157">
        <v>472.77</v>
      </c>
      <c r="R413" s="155">
        <v>6624556</v>
      </c>
      <c r="S413" s="155">
        <v>0</v>
      </c>
      <c r="T413" s="155">
        <v>554561</v>
      </c>
      <c r="U413" s="155">
        <v>483693</v>
      </c>
      <c r="V413" s="112">
        <v>7662810</v>
      </c>
      <c r="W413" s="156"/>
      <c r="X413" s="157">
        <v>0</v>
      </c>
      <c r="Y413" s="178">
        <v>0.09</v>
      </c>
      <c r="Z413" s="178">
        <v>0.1201773901141599</v>
      </c>
      <c r="AA413" s="155">
        <v>1075.3766797882447</v>
      </c>
      <c r="AB413" s="158"/>
      <c r="AC413" s="157">
        <v>0</v>
      </c>
      <c r="AD413" s="157">
        <v>0</v>
      </c>
      <c r="AE413" s="155">
        <v>0</v>
      </c>
      <c r="AF413" s="157">
        <v>0</v>
      </c>
      <c r="AG413" s="155">
        <v>0</v>
      </c>
      <c r="AH413" s="159"/>
    </row>
    <row r="414" spans="1:34" ht="15" x14ac:dyDescent="0.25">
      <c r="A414" s="104">
        <v>453</v>
      </c>
      <c r="B414" s="102">
        <v>453137161</v>
      </c>
      <c r="C414" s="103" t="s">
        <v>517</v>
      </c>
      <c r="D414" s="104">
        <v>137</v>
      </c>
      <c r="E414" s="103" t="s">
        <v>169</v>
      </c>
      <c r="F414" s="104">
        <v>161</v>
      </c>
      <c r="G414" s="103" t="s">
        <v>193</v>
      </c>
      <c r="H414" s="179">
        <v>2.06</v>
      </c>
      <c r="I414" s="152"/>
      <c r="J414" s="153">
        <v>11414.932931199048</v>
      </c>
      <c r="K414" s="153">
        <v>4489</v>
      </c>
      <c r="L414" s="153">
        <v>0</v>
      </c>
      <c r="M414" s="153">
        <v>937.65</v>
      </c>
      <c r="N414" s="153">
        <v>16841.582931199049</v>
      </c>
      <c r="O414" s="152"/>
      <c r="P414" s="157">
        <v>2.06</v>
      </c>
      <c r="Q414" s="157">
        <v>0</v>
      </c>
      <c r="R414" s="155">
        <v>32762</v>
      </c>
      <c r="S414" s="155">
        <v>0</v>
      </c>
      <c r="T414" s="155">
        <v>0</v>
      </c>
      <c r="U414" s="155">
        <v>1932</v>
      </c>
      <c r="V414" s="112">
        <v>34694</v>
      </c>
      <c r="W414" s="156"/>
      <c r="X414" s="157">
        <v>0</v>
      </c>
      <c r="Y414" s="178">
        <v>0.09</v>
      </c>
      <c r="Z414" s="178">
        <v>1.0975009473130026E-2</v>
      </c>
      <c r="AA414" s="155">
        <v>0</v>
      </c>
      <c r="AB414" s="158"/>
      <c r="AC414" s="157">
        <v>0</v>
      </c>
      <c r="AD414" s="157">
        <v>0</v>
      </c>
      <c r="AE414" s="155">
        <v>0</v>
      </c>
      <c r="AF414" s="157">
        <v>0</v>
      </c>
      <c r="AG414" s="155">
        <v>0</v>
      </c>
      <c r="AH414" s="159"/>
    </row>
    <row r="415" spans="1:34" ht="15" x14ac:dyDescent="0.25">
      <c r="A415" s="104">
        <v>453</v>
      </c>
      <c r="B415" s="102">
        <v>453137210</v>
      </c>
      <c r="C415" s="103" t="s">
        <v>517</v>
      </c>
      <c r="D415" s="104">
        <v>137</v>
      </c>
      <c r="E415" s="103" t="s">
        <v>169</v>
      </c>
      <c r="F415" s="104">
        <v>210</v>
      </c>
      <c r="G415" s="103" t="s">
        <v>242</v>
      </c>
      <c r="H415" s="179">
        <v>1</v>
      </c>
      <c r="I415" s="152"/>
      <c r="J415" s="153">
        <v>13600</v>
      </c>
      <c r="K415" s="153">
        <v>4329</v>
      </c>
      <c r="L415" s="153">
        <v>0</v>
      </c>
      <c r="M415" s="153">
        <v>937.65</v>
      </c>
      <c r="N415" s="153">
        <v>18866.650000000001</v>
      </c>
      <c r="O415" s="152"/>
      <c r="P415" s="157">
        <v>1</v>
      </c>
      <c r="Q415" s="157">
        <v>0</v>
      </c>
      <c r="R415" s="155">
        <v>17929</v>
      </c>
      <c r="S415" s="155">
        <v>0</v>
      </c>
      <c r="T415" s="155">
        <v>0</v>
      </c>
      <c r="U415" s="155">
        <v>938</v>
      </c>
      <c r="V415" s="112">
        <v>18867</v>
      </c>
      <c r="W415" s="156"/>
      <c r="X415" s="157">
        <v>0</v>
      </c>
      <c r="Y415" s="178">
        <v>0.09</v>
      </c>
      <c r="Z415" s="178">
        <v>5.4840361961596779E-2</v>
      </c>
      <c r="AA415" s="155">
        <v>0</v>
      </c>
      <c r="AB415" s="158"/>
      <c r="AC415" s="157">
        <v>0</v>
      </c>
      <c r="AD415" s="157">
        <v>0</v>
      </c>
      <c r="AE415" s="155">
        <v>0</v>
      </c>
      <c r="AF415" s="157">
        <v>0</v>
      </c>
      <c r="AG415" s="155">
        <v>0</v>
      </c>
      <c r="AH415" s="159"/>
    </row>
    <row r="416" spans="1:34" ht="15" x14ac:dyDescent="0.25">
      <c r="A416" s="104">
        <v>453</v>
      </c>
      <c r="B416" s="102">
        <v>453137227</v>
      </c>
      <c r="C416" s="103" t="s">
        <v>517</v>
      </c>
      <c r="D416" s="104">
        <v>137</v>
      </c>
      <c r="E416" s="103" t="s">
        <v>169</v>
      </c>
      <c r="F416" s="104">
        <v>227</v>
      </c>
      <c r="G416" s="103" t="s">
        <v>259</v>
      </c>
      <c r="H416" s="179">
        <v>1</v>
      </c>
      <c r="I416" s="152"/>
      <c r="J416" s="153">
        <v>13544</v>
      </c>
      <c r="K416" s="153">
        <v>3959</v>
      </c>
      <c r="L416" s="153">
        <v>0</v>
      </c>
      <c r="M416" s="153">
        <v>937.65</v>
      </c>
      <c r="N416" s="153">
        <v>18440.650000000001</v>
      </c>
      <c r="O416" s="152"/>
      <c r="P416" s="157">
        <v>1</v>
      </c>
      <c r="Q416" s="157">
        <v>0</v>
      </c>
      <c r="R416" s="155">
        <v>17503</v>
      </c>
      <c r="S416" s="155">
        <v>0</v>
      </c>
      <c r="T416" s="155">
        <v>0</v>
      </c>
      <c r="U416" s="155">
        <v>938</v>
      </c>
      <c r="V416" s="112">
        <v>18441</v>
      </c>
      <c r="W416" s="156"/>
      <c r="X416" s="157">
        <v>0</v>
      </c>
      <c r="Y416" s="178">
        <v>0.09</v>
      </c>
      <c r="Z416" s="178">
        <v>1.2360529662356946E-2</v>
      </c>
      <c r="AA416" s="155">
        <v>0</v>
      </c>
      <c r="AB416" s="158"/>
      <c r="AC416" s="157">
        <v>0</v>
      </c>
      <c r="AD416" s="157">
        <v>0</v>
      </c>
      <c r="AE416" s="155">
        <v>0</v>
      </c>
      <c r="AF416" s="157">
        <v>0</v>
      </c>
      <c r="AG416" s="155">
        <v>0</v>
      </c>
      <c r="AH416" s="159"/>
    </row>
    <row r="417" spans="1:34" ht="15" x14ac:dyDescent="0.25">
      <c r="A417" s="104">
        <v>453</v>
      </c>
      <c r="B417" s="102">
        <v>453137278</v>
      </c>
      <c r="C417" s="103" t="s">
        <v>517</v>
      </c>
      <c r="D417" s="104">
        <v>137</v>
      </c>
      <c r="E417" s="103" t="s">
        <v>169</v>
      </c>
      <c r="F417" s="104">
        <v>278</v>
      </c>
      <c r="G417" s="103" t="s">
        <v>310</v>
      </c>
      <c r="H417" s="179">
        <v>7.5</v>
      </c>
      <c r="I417" s="152"/>
      <c r="J417" s="153">
        <v>13987</v>
      </c>
      <c r="K417" s="153">
        <v>2651</v>
      </c>
      <c r="L417" s="153">
        <v>0</v>
      </c>
      <c r="M417" s="153">
        <v>937.65</v>
      </c>
      <c r="N417" s="153">
        <v>17575.650000000001</v>
      </c>
      <c r="O417" s="152"/>
      <c r="P417" s="157">
        <v>7.5</v>
      </c>
      <c r="Q417" s="157">
        <v>0</v>
      </c>
      <c r="R417" s="155">
        <v>124785</v>
      </c>
      <c r="S417" s="155">
        <v>0</v>
      </c>
      <c r="T417" s="155">
        <v>0</v>
      </c>
      <c r="U417" s="155">
        <v>7035</v>
      </c>
      <c r="V417" s="112">
        <v>131820</v>
      </c>
      <c r="W417" s="156"/>
      <c r="X417" s="157">
        <v>0</v>
      </c>
      <c r="Y417" s="178">
        <v>0.09</v>
      </c>
      <c r="Z417" s="178">
        <v>5.9706218118588478E-2</v>
      </c>
      <c r="AA417" s="155">
        <v>0</v>
      </c>
      <c r="AB417" s="158"/>
      <c r="AC417" s="157">
        <v>0</v>
      </c>
      <c r="AD417" s="157">
        <v>0</v>
      </c>
      <c r="AE417" s="155">
        <v>0</v>
      </c>
      <c r="AF417" s="157">
        <v>0</v>
      </c>
      <c r="AG417" s="155">
        <v>0</v>
      </c>
      <c r="AH417" s="159"/>
    </row>
    <row r="418" spans="1:34" ht="15" x14ac:dyDescent="0.25">
      <c r="A418" s="104">
        <v>453</v>
      </c>
      <c r="B418" s="102">
        <v>453137281</v>
      </c>
      <c r="C418" s="103" t="s">
        <v>517</v>
      </c>
      <c r="D418" s="104">
        <v>137</v>
      </c>
      <c r="E418" s="103" t="s">
        <v>169</v>
      </c>
      <c r="F418" s="104">
        <v>281</v>
      </c>
      <c r="G418" s="103" t="s">
        <v>313</v>
      </c>
      <c r="H418" s="179">
        <v>89.750000000000014</v>
      </c>
      <c r="I418" s="152"/>
      <c r="J418" s="153">
        <v>12946</v>
      </c>
      <c r="K418" s="153">
        <v>0</v>
      </c>
      <c r="L418" s="153">
        <v>0</v>
      </c>
      <c r="M418" s="153">
        <v>937.65</v>
      </c>
      <c r="N418" s="153">
        <v>13883.65</v>
      </c>
      <c r="O418" s="152"/>
      <c r="P418" s="157">
        <v>89.750000000000014</v>
      </c>
      <c r="Q418" s="157">
        <v>0</v>
      </c>
      <c r="R418" s="155">
        <v>1161906</v>
      </c>
      <c r="S418" s="155">
        <v>0</v>
      </c>
      <c r="T418" s="155">
        <v>0</v>
      </c>
      <c r="U418" s="155">
        <v>84178</v>
      </c>
      <c r="V418" s="112">
        <v>1246084</v>
      </c>
      <c r="W418" s="156"/>
      <c r="X418" s="157">
        <v>0</v>
      </c>
      <c r="Y418" s="178">
        <v>0.09</v>
      </c>
      <c r="Z418" s="178">
        <v>0.13196842428298433</v>
      </c>
      <c r="AA418" s="155">
        <v>0</v>
      </c>
      <c r="AB418" s="158"/>
      <c r="AC418" s="157">
        <v>0</v>
      </c>
      <c r="AD418" s="157">
        <v>0</v>
      </c>
      <c r="AE418" s="155">
        <v>0</v>
      </c>
      <c r="AF418" s="157">
        <v>0</v>
      </c>
      <c r="AG418" s="155">
        <v>0</v>
      </c>
      <c r="AH418" s="159"/>
    </row>
    <row r="419" spans="1:34" ht="15" x14ac:dyDescent="0.25">
      <c r="A419" s="104">
        <v>453</v>
      </c>
      <c r="B419" s="102">
        <v>453137325</v>
      </c>
      <c r="C419" s="103" t="s">
        <v>517</v>
      </c>
      <c r="D419" s="104">
        <v>137</v>
      </c>
      <c r="E419" s="103" t="s">
        <v>169</v>
      </c>
      <c r="F419" s="104">
        <v>325</v>
      </c>
      <c r="G419" s="103" t="s">
        <v>357</v>
      </c>
      <c r="H419" s="179">
        <v>5</v>
      </c>
      <c r="I419" s="152"/>
      <c r="J419" s="153">
        <v>9123</v>
      </c>
      <c r="K419" s="153">
        <v>1166</v>
      </c>
      <c r="L419" s="153">
        <v>0</v>
      </c>
      <c r="M419" s="153">
        <v>937.65</v>
      </c>
      <c r="N419" s="153">
        <v>11226.65</v>
      </c>
      <c r="O419" s="152"/>
      <c r="P419" s="157">
        <v>5</v>
      </c>
      <c r="Q419" s="157">
        <v>0</v>
      </c>
      <c r="R419" s="155">
        <v>51445</v>
      </c>
      <c r="S419" s="155">
        <v>0</v>
      </c>
      <c r="T419" s="155">
        <v>0</v>
      </c>
      <c r="U419" s="155">
        <v>4690</v>
      </c>
      <c r="V419" s="112">
        <v>56135</v>
      </c>
      <c r="W419" s="156"/>
      <c r="X419" s="157">
        <v>0</v>
      </c>
      <c r="Y419" s="178">
        <v>0.09</v>
      </c>
      <c r="Z419" s="178">
        <v>8.8523351738389582E-3</v>
      </c>
      <c r="AA419" s="155">
        <v>0</v>
      </c>
      <c r="AB419" s="158"/>
      <c r="AC419" s="157">
        <v>0</v>
      </c>
      <c r="AD419" s="157">
        <v>0</v>
      </c>
      <c r="AE419" s="155">
        <v>0</v>
      </c>
      <c r="AF419" s="157">
        <v>0</v>
      </c>
      <c r="AG419" s="155">
        <v>0</v>
      </c>
      <c r="AH419" s="159"/>
    </row>
    <row r="420" spans="1:34" ht="15" x14ac:dyDescent="0.25">
      <c r="A420" s="104">
        <v>453</v>
      </c>
      <c r="B420" s="102">
        <v>453137332</v>
      </c>
      <c r="C420" s="103" t="s">
        <v>517</v>
      </c>
      <c r="D420" s="104">
        <v>137</v>
      </c>
      <c r="E420" s="103" t="s">
        <v>169</v>
      </c>
      <c r="F420" s="104">
        <v>332</v>
      </c>
      <c r="G420" s="103" t="s">
        <v>364</v>
      </c>
      <c r="H420" s="179">
        <v>13.57</v>
      </c>
      <c r="I420" s="152"/>
      <c r="J420" s="153">
        <v>11418</v>
      </c>
      <c r="K420" s="153">
        <v>705</v>
      </c>
      <c r="L420" s="153">
        <v>0</v>
      </c>
      <c r="M420" s="153">
        <v>937.65</v>
      </c>
      <c r="N420" s="153">
        <v>13060.65</v>
      </c>
      <c r="O420" s="152"/>
      <c r="P420" s="157">
        <v>13.57</v>
      </c>
      <c r="Q420" s="157">
        <v>0</v>
      </c>
      <c r="R420" s="155">
        <v>164508</v>
      </c>
      <c r="S420" s="155">
        <v>0</v>
      </c>
      <c r="T420" s="155">
        <v>0</v>
      </c>
      <c r="U420" s="155">
        <v>12726</v>
      </c>
      <c r="V420" s="112">
        <v>177234</v>
      </c>
      <c r="W420" s="156"/>
      <c r="X420" s="157">
        <v>0</v>
      </c>
      <c r="Y420" s="178">
        <v>0.09</v>
      </c>
      <c r="Z420" s="178">
        <v>1.7074121226198394E-2</v>
      </c>
      <c r="AA420" s="155">
        <v>0</v>
      </c>
      <c r="AB420" s="158"/>
      <c r="AC420" s="157">
        <v>0</v>
      </c>
      <c r="AD420" s="157">
        <v>0</v>
      </c>
      <c r="AE420" s="155">
        <v>0</v>
      </c>
      <c r="AF420" s="157">
        <v>0</v>
      </c>
      <c r="AG420" s="155">
        <v>0</v>
      </c>
      <c r="AH420" s="159"/>
    </row>
    <row r="421" spans="1:34" ht="15" x14ac:dyDescent="0.25">
      <c r="A421" s="104">
        <v>454</v>
      </c>
      <c r="B421" s="102">
        <v>454149009</v>
      </c>
      <c r="C421" s="103" t="s">
        <v>518</v>
      </c>
      <c r="D421" s="104">
        <v>149</v>
      </c>
      <c r="E421" s="103" t="s">
        <v>181</v>
      </c>
      <c r="F421" s="104">
        <v>9</v>
      </c>
      <c r="G421" s="103" t="s">
        <v>41</v>
      </c>
      <c r="H421" s="179">
        <v>1</v>
      </c>
      <c r="I421" s="152"/>
      <c r="J421" s="153">
        <v>10216</v>
      </c>
      <c r="K421" s="153">
        <v>6387</v>
      </c>
      <c r="L421" s="153">
        <v>0</v>
      </c>
      <c r="M421" s="153">
        <v>937.65</v>
      </c>
      <c r="N421" s="153">
        <v>17540.650000000001</v>
      </c>
      <c r="O421" s="152"/>
      <c r="P421" s="157">
        <v>1</v>
      </c>
      <c r="Q421" s="157">
        <v>0</v>
      </c>
      <c r="R421" s="155">
        <v>16603</v>
      </c>
      <c r="S421" s="155">
        <v>0</v>
      </c>
      <c r="T421" s="155">
        <v>0</v>
      </c>
      <c r="U421" s="155">
        <v>938</v>
      </c>
      <c r="V421" s="112">
        <v>17541</v>
      </c>
      <c r="W421" s="156"/>
      <c r="X421" s="157">
        <v>0</v>
      </c>
      <c r="Y421" s="178">
        <v>0.09</v>
      </c>
      <c r="Z421" s="178">
        <v>1.905131038440297E-3</v>
      </c>
      <c r="AA421" s="155">
        <v>0</v>
      </c>
      <c r="AB421" s="158"/>
      <c r="AC421" s="157">
        <v>0</v>
      </c>
      <c r="AD421" s="157">
        <v>0</v>
      </c>
      <c r="AE421" s="155">
        <v>0</v>
      </c>
      <c r="AF421" s="157">
        <v>0</v>
      </c>
      <c r="AG421" s="155">
        <v>0</v>
      </c>
      <c r="AH421" s="159"/>
    </row>
    <row r="422" spans="1:34" ht="15" x14ac:dyDescent="0.25">
      <c r="A422" s="104">
        <v>454</v>
      </c>
      <c r="B422" s="102">
        <v>454149128</v>
      </c>
      <c r="C422" s="103" t="s">
        <v>518</v>
      </c>
      <c r="D422" s="104">
        <v>149</v>
      </c>
      <c r="E422" s="103" t="s">
        <v>181</v>
      </c>
      <c r="F422" s="104">
        <v>128</v>
      </c>
      <c r="G422" s="103" t="s">
        <v>160</v>
      </c>
      <c r="H422" s="179">
        <v>12.25</v>
      </c>
      <c r="I422" s="152"/>
      <c r="J422" s="153">
        <v>12523</v>
      </c>
      <c r="K422" s="153">
        <v>894</v>
      </c>
      <c r="L422" s="153">
        <v>0</v>
      </c>
      <c r="M422" s="153">
        <v>937.65</v>
      </c>
      <c r="N422" s="153">
        <v>14354.65</v>
      </c>
      <c r="O422" s="152"/>
      <c r="P422" s="157">
        <v>12.25</v>
      </c>
      <c r="Q422" s="157">
        <v>0</v>
      </c>
      <c r="R422" s="155">
        <v>164358</v>
      </c>
      <c r="S422" s="155">
        <v>0</v>
      </c>
      <c r="T422" s="155">
        <v>0</v>
      </c>
      <c r="U422" s="155">
        <v>11490</v>
      </c>
      <c r="V422" s="112">
        <v>175848</v>
      </c>
      <c r="W422" s="156"/>
      <c r="X422" s="157">
        <v>0</v>
      </c>
      <c r="Y422" s="178">
        <v>0.09</v>
      </c>
      <c r="Z422" s="178">
        <v>3.6122537397744604E-2</v>
      </c>
      <c r="AA422" s="155">
        <v>0</v>
      </c>
      <c r="AB422" s="158"/>
      <c r="AC422" s="157">
        <v>0</v>
      </c>
      <c r="AD422" s="157">
        <v>0</v>
      </c>
      <c r="AE422" s="155">
        <v>0</v>
      </c>
      <c r="AF422" s="157">
        <v>0</v>
      </c>
      <c r="AG422" s="155">
        <v>0</v>
      </c>
      <c r="AH422" s="159"/>
    </row>
    <row r="423" spans="1:34" ht="15" x14ac:dyDescent="0.25">
      <c r="A423" s="104">
        <v>454</v>
      </c>
      <c r="B423" s="102">
        <v>454149149</v>
      </c>
      <c r="C423" s="103" t="s">
        <v>518</v>
      </c>
      <c r="D423" s="104">
        <v>149</v>
      </c>
      <c r="E423" s="103" t="s">
        <v>181</v>
      </c>
      <c r="F423" s="104">
        <v>149</v>
      </c>
      <c r="G423" s="103" t="s">
        <v>181</v>
      </c>
      <c r="H423" s="179">
        <v>702.40000000000009</v>
      </c>
      <c r="I423" s="152"/>
      <c r="J423" s="153">
        <v>12746</v>
      </c>
      <c r="K423" s="153">
        <v>0</v>
      </c>
      <c r="L423" s="153">
        <v>341.69988610478356</v>
      </c>
      <c r="M423" s="153">
        <v>937.65</v>
      </c>
      <c r="N423" s="153">
        <v>14529.65</v>
      </c>
      <c r="O423" s="152"/>
      <c r="P423" s="157">
        <v>702.40000000000009</v>
      </c>
      <c r="Q423" s="157">
        <v>283.70000000000005</v>
      </c>
      <c r="R423" s="155">
        <v>8952790</v>
      </c>
      <c r="S423" s="155">
        <v>0</v>
      </c>
      <c r="T423" s="155">
        <v>240010</v>
      </c>
      <c r="U423" s="155">
        <v>658836</v>
      </c>
      <c r="V423" s="112">
        <v>9851636</v>
      </c>
      <c r="W423" s="156"/>
      <c r="X423" s="157">
        <v>0</v>
      </c>
      <c r="Y423" s="178">
        <v>0.09</v>
      </c>
      <c r="Z423" s="178">
        <v>0.11713940008623763</v>
      </c>
      <c r="AA423" s="155">
        <v>341.69988610478356</v>
      </c>
      <c r="AB423" s="158"/>
      <c r="AC423" s="157">
        <v>0</v>
      </c>
      <c r="AD423" s="157">
        <v>0</v>
      </c>
      <c r="AE423" s="155">
        <v>0</v>
      </c>
      <c r="AF423" s="157">
        <v>0</v>
      </c>
      <c r="AG423" s="155">
        <v>0</v>
      </c>
      <c r="AH423" s="159"/>
    </row>
    <row r="424" spans="1:34" ht="15" x14ac:dyDescent="0.25">
      <c r="A424" s="104">
        <v>454</v>
      </c>
      <c r="B424" s="102">
        <v>454149181</v>
      </c>
      <c r="C424" s="103" t="s">
        <v>518</v>
      </c>
      <c r="D424" s="104">
        <v>149</v>
      </c>
      <c r="E424" s="103" t="s">
        <v>181</v>
      </c>
      <c r="F424" s="104">
        <v>181</v>
      </c>
      <c r="G424" s="103" t="s">
        <v>213</v>
      </c>
      <c r="H424" s="179">
        <v>60.72</v>
      </c>
      <c r="I424" s="152"/>
      <c r="J424" s="153">
        <v>11615</v>
      </c>
      <c r="K424" s="153">
        <v>552</v>
      </c>
      <c r="L424" s="153">
        <v>0</v>
      </c>
      <c r="M424" s="153">
        <v>937.65</v>
      </c>
      <c r="N424" s="153">
        <v>13104.65</v>
      </c>
      <c r="O424" s="152"/>
      <c r="P424" s="157">
        <v>60.72</v>
      </c>
      <c r="Q424" s="157">
        <v>0</v>
      </c>
      <c r="R424" s="155">
        <v>738779</v>
      </c>
      <c r="S424" s="155">
        <v>0</v>
      </c>
      <c r="T424" s="155">
        <v>0</v>
      </c>
      <c r="U424" s="155">
        <v>56955</v>
      </c>
      <c r="V424" s="112">
        <v>795734</v>
      </c>
      <c r="W424" s="156"/>
      <c r="X424" s="157">
        <v>0</v>
      </c>
      <c r="Y424" s="178">
        <v>0.09</v>
      </c>
      <c r="Z424" s="178">
        <v>1.7769329049204179E-2</v>
      </c>
      <c r="AA424" s="155">
        <v>0</v>
      </c>
      <c r="AB424" s="158"/>
      <c r="AC424" s="157">
        <v>0</v>
      </c>
      <c r="AD424" s="157">
        <v>0</v>
      </c>
      <c r="AE424" s="155">
        <v>0</v>
      </c>
      <c r="AF424" s="157">
        <v>0</v>
      </c>
      <c r="AG424" s="155">
        <v>0</v>
      </c>
      <c r="AH424" s="159"/>
    </row>
    <row r="425" spans="1:34" ht="15" x14ac:dyDescent="0.25">
      <c r="A425" s="104">
        <v>454</v>
      </c>
      <c r="B425" s="102">
        <v>454149211</v>
      </c>
      <c r="C425" s="103" t="s">
        <v>518</v>
      </c>
      <c r="D425" s="104">
        <v>149</v>
      </c>
      <c r="E425" s="103" t="s">
        <v>181</v>
      </c>
      <c r="F425" s="104">
        <v>211</v>
      </c>
      <c r="G425" s="103" t="s">
        <v>243</v>
      </c>
      <c r="H425" s="179">
        <v>1.5899999999999999</v>
      </c>
      <c r="I425" s="152"/>
      <c r="J425" s="153">
        <v>10493.407939716872</v>
      </c>
      <c r="K425" s="153">
        <v>1974</v>
      </c>
      <c r="L425" s="153">
        <v>0</v>
      </c>
      <c r="M425" s="153">
        <v>937.65</v>
      </c>
      <c r="N425" s="153">
        <v>13405.057939716871</v>
      </c>
      <c r="O425" s="152"/>
      <c r="P425" s="157">
        <v>1.5899999999999999</v>
      </c>
      <c r="Q425" s="157">
        <v>0</v>
      </c>
      <c r="R425" s="155">
        <v>19823</v>
      </c>
      <c r="S425" s="155">
        <v>0</v>
      </c>
      <c r="T425" s="155">
        <v>0</v>
      </c>
      <c r="U425" s="155">
        <v>1491</v>
      </c>
      <c r="V425" s="112">
        <v>21314</v>
      </c>
      <c r="W425" s="156"/>
      <c r="X425" s="157">
        <v>0</v>
      </c>
      <c r="Y425" s="178">
        <v>0.09</v>
      </c>
      <c r="Z425" s="178">
        <v>1.4844444552201755E-3</v>
      </c>
      <c r="AA425" s="155">
        <v>0</v>
      </c>
      <c r="AB425" s="158"/>
      <c r="AC425" s="157">
        <v>0</v>
      </c>
      <c r="AD425" s="157">
        <v>0</v>
      </c>
      <c r="AE425" s="155">
        <v>0</v>
      </c>
      <c r="AF425" s="157">
        <v>0</v>
      </c>
      <c r="AG425" s="155">
        <v>0</v>
      </c>
      <c r="AH425" s="159"/>
    </row>
    <row r="426" spans="1:34" ht="15" x14ac:dyDescent="0.25">
      <c r="A426" s="104">
        <v>455</v>
      </c>
      <c r="B426" s="102">
        <v>455128007</v>
      </c>
      <c r="C426" s="103" t="s">
        <v>519</v>
      </c>
      <c r="D426" s="104">
        <v>128</v>
      </c>
      <c r="E426" s="103" t="s">
        <v>160</v>
      </c>
      <c r="F426" s="104">
        <v>7</v>
      </c>
      <c r="G426" s="103" t="s">
        <v>39</v>
      </c>
      <c r="H426" s="179">
        <v>3</v>
      </c>
      <c r="I426" s="152"/>
      <c r="J426" s="153">
        <v>8785</v>
      </c>
      <c r="K426" s="153">
        <v>3663</v>
      </c>
      <c r="L426" s="153">
        <v>0</v>
      </c>
      <c r="M426" s="153">
        <v>937.65</v>
      </c>
      <c r="N426" s="153">
        <v>13385.65</v>
      </c>
      <c r="O426" s="152"/>
      <c r="P426" s="157">
        <v>3</v>
      </c>
      <c r="Q426" s="157">
        <v>0</v>
      </c>
      <c r="R426" s="155">
        <v>36567</v>
      </c>
      <c r="S426" s="155">
        <v>0</v>
      </c>
      <c r="T426" s="155">
        <v>0</v>
      </c>
      <c r="U426" s="155">
        <v>2754</v>
      </c>
      <c r="V426" s="112">
        <v>39321</v>
      </c>
      <c r="W426" s="156"/>
      <c r="X426" s="157">
        <v>6.2400000000000538E-2</v>
      </c>
      <c r="Y426" s="178">
        <v>0.09</v>
      </c>
      <c r="Z426" s="178">
        <v>2.4967015022504584E-2</v>
      </c>
      <c r="AA426" s="155">
        <v>0</v>
      </c>
      <c r="AB426" s="158"/>
      <c r="AC426" s="157">
        <v>0</v>
      </c>
      <c r="AD426" s="157">
        <v>0</v>
      </c>
      <c r="AE426" s="155">
        <v>0</v>
      </c>
      <c r="AF426" s="157">
        <v>0</v>
      </c>
      <c r="AG426" s="155">
        <v>0</v>
      </c>
      <c r="AH426" s="159"/>
    </row>
    <row r="427" spans="1:34" ht="15" x14ac:dyDescent="0.25">
      <c r="A427" s="104">
        <v>455</v>
      </c>
      <c r="B427" s="102">
        <v>455128009</v>
      </c>
      <c r="C427" s="103" t="s">
        <v>519</v>
      </c>
      <c r="D427" s="104">
        <v>128</v>
      </c>
      <c r="E427" s="103" t="s">
        <v>160</v>
      </c>
      <c r="F427" s="104">
        <v>9</v>
      </c>
      <c r="G427" s="103" t="s">
        <v>41</v>
      </c>
      <c r="H427" s="179">
        <v>1</v>
      </c>
      <c r="I427" s="152"/>
      <c r="J427" s="153">
        <v>10940.126100074811</v>
      </c>
      <c r="K427" s="153">
        <v>6840</v>
      </c>
      <c r="L427" s="153">
        <v>0</v>
      </c>
      <c r="M427" s="153">
        <v>937.65</v>
      </c>
      <c r="N427" s="153">
        <v>18717.776100074814</v>
      </c>
      <c r="O427" s="152"/>
      <c r="P427" s="157">
        <v>1</v>
      </c>
      <c r="Q427" s="157">
        <v>0</v>
      </c>
      <c r="R427" s="155">
        <v>17410</v>
      </c>
      <c r="S427" s="155">
        <v>0</v>
      </c>
      <c r="T427" s="155">
        <v>0</v>
      </c>
      <c r="U427" s="155">
        <v>918</v>
      </c>
      <c r="V427" s="112">
        <v>18328</v>
      </c>
      <c r="W427" s="156"/>
      <c r="X427" s="157">
        <v>2.0800000000000179E-2</v>
      </c>
      <c r="Y427" s="178">
        <v>0.09</v>
      </c>
      <c r="Z427" s="178">
        <v>1.905131038440297E-3</v>
      </c>
      <c r="AA427" s="155">
        <v>0</v>
      </c>
      <c r="AB427" s="158"/>
      <c r="AC427" s="157">
        <v>0</v>
      </c>
      <c r="AD427" s="157">
        <v>0</v>
      </c>
      <c r="AE427" s="155">
        <v>0</v>
      </c>
      <c r="AF427" s="157">
        <v>0</v>
      </c>
      <c r="AG427" s="155">
        <v>0</v>
      </c>
      <c r="AH427" s="159"/>
    </row>
    <row r="428" spans="1:34" ht="15" x14ac:dyDescent="0.25">
      <c r="A428" s="104">
        <v>455</v>
      </c>
      <c r="B428" s="102">
        <v>455128128</v>
      </c>
      <c r="C428" s="103" t="s">
        <v>519</v>
      </c>
      <c r="D428" s="104">
        <v>128</v>
      </c>
      <c r="E428" s="103" t="s">
        <v>160</v>
      </c>
      <c r="F428" s="104">
        <v>128</v>
      </c>
      <c r="G428" s="103" t="s">
        <v>160</v>
      </c>
      <c r="H428" s="179">
        <v>303.5</v>
      </c>
      <c r="I428" s="152"/>
      <c r="J428" s="153">
        <v>10105</v>
      </c>
      <c r="K428" s="153">
        <v>721</v>
      </c>
      <c r="L428" s="153">
        <v>0</v>
      </c>
      <c r="M428" s="153">
        <v>937.65</v>
      </c>
      <c r="N428" s="153">
        <v>11763.65</v>
      </c>
      <c r="O428" s="152"/>
      <c r="P428" s="157">
        <v>303.5</v>
      </c>
      <c r="Q428" s="157">
        <v>0</v>
      </c>
      <c r="R428" s="155">
        <v>3217398</v>
      </c>
      <c r="S428" s="155">
        <v>0</v>
      </c>
      <c r="T428" s="155">
        <v>0</v>
      </c>
      <c r="U428" s="155">
        <v>278614</v>
      </c>
      <c r="V428" s="112">
        <v>3496012</v>
      </c>
      <c r="W428" s="156"/>
      <c r="X428" s="157">
        <v>6.3128000000000517</v>
      </c>
      <c r="Y428" s="178">
        <v>0.09</v>
      </c>
      <c r="Z428" s="178">
        <v>3.6122537397744604E-2</v>
      </c>
      <c r="AA428" s="155">
        <v>0</v>
      </c>
      <c r="AB428" s="158"/>
      <c r="AC428" s="157">
        <v>0</v>
      </c>
      <c r="AD428" s="157">
        <v>0</v>
      </c>
      <c r="AE428" s="155">
        <v>0</v>
      </c>
      <c r="AF428" s="157">
        <v>0.97919999999999985</v>
      </c>
      <c r="AG428" s="155">
        <v>11519</v>
      </c>
      <c r="AH428" s="159"/>
    </row>
    <row r="429" spans="1:34" ht="15" x14ac:dyDescent="0.25">
      <c r="A429" s="104">
        <v>455</v>
      </c>
      <c r="B429" s="102">
        <v>455128149</v>
      </c>
      <c r="C429" s="103" t="s">
        <v>519</v>
      </c>
      <c r="D429" s="104">
        <v>128</v>
      </c>
      <c r="E429" s="103" t="s">
        <v>160</v>
      </c>
      <c r="F429" s="104">
        <v>149</v>
      </c>
      <c r="G429" s="103" t="s">
        <v>181</v>
      </c>
      <c r="H429" s="179">
        <v>4</v>
      </c>
      <c r="I429" s="152"/>
      <c r="J429" s="153">
        <v>13668.070175188335</v>
      </c>
      <c r="K429" s="153">
        <v>0</v>
      </c>
      <c r="L429" s="153">
        <v>0</v>
      </c>
      <c r="M429" s="153">
        <v>937.65</v>
      </c>
      <c r="N429" s="153">
        <v>14605.720175188335</v>
      </c>
      <c r="O429" s="152"/>
      <c r="P429" s="157">
        <v>4</v>
      </c>
      <c r="Q429" s="157">
        <v>0</v>
      </c>
      <c r="R429" s="155">
        <v>53536</v>
      </c>
      <c r="S429" s="155">
        <v>0</v>
      </c>
      <c r="T429" s="155">
        <v>0</v>
      </c>
      <c r="U429" s="155">
        <v>3672</v>
      </c>
      <c r="V429" s="112">
        <v>57208</v>
      </c>
      <c r="W429" s="156"/>
      <c r="X429" s="157">
        <v>8.3200000000000718E-2</v>
      </c>
      <c r="Y429" s="178">
        <v>0.09</v>
      </c>
      <c r="Z429" s="178">
        <v>0.11713940008623763</v>
      </c>
      <c r="AA429" s="155">
        <v>0</v>
      </c>
      <c r="AB429" s="158"/>
      <c r="AC429" s="157">
        <v>0</v>
      </c>
      <c r="AD429" s="157">
        <v>0</v>
      </c>
      <c r="AE429" s="155">
        <v>0</v>
      </c>
      <c r="AF429" s="157">
        <v>0</v>
      </c>
      <c r="AG429" s="155">
        <v>0</v>
      </c>
      <c r="AH429" s="159"/>
    </row>
    <row r="430" spans="1:34" ht="15" x14ac:dyDescent="0.25">
      <c r="A430" s="104">
        <v>455</v>
      </c>
      <c r="B430" s="102">
        <v>455128181</v>
      </c>
      <c r="C430" s="103" t="s">
        <v>519</v>
      </c>
      <c r="D430" s="104">
        <v>128</v>
      </c>
      <c r="E430" s="103" t="s">
        <v>160</v>
      </c>
      <c r="F430" s="104">
        <v>181</v>
      </c>
      <c r="G430" s="103" t="s">
        <v>213</v>
      </c>
      <c r="H430" s="179">
        <v>1</v>
      </c>
      <c r="I430" s="152"/>
      <c r="J430" s="153">
        <v>12072.515470674136</v>
      </c>
      <c r="K430" s="153">
        <v>574</v>
      </c>
      <c r="L430" s="153">
        <v>0</v>
      </c>
      <c r="M430" s="153">
        <v>937.65</v>
      </c>
      <c r="N430" s="153">
        <v>13584.165470674136</v>
      </c>
      <c r="O430" s="152"/>
      <c r="P430" s="157">
        <v>1</v>
      </c>
      <c r="Q430" s="157">
        <v>0</v>
      </c>
      <c r="R430" s="155">
        <v>12383</v>
      </c>
      <c r="S430" s="155">
        <v>0</v>
      </c>
      <c r="T430" s="155">
        <v>0</v>
      </c>
      <c r="U430" s="155">
        <v>918</v>
      </c>
      <c r="V430" s="112">
        <v>13301</v>
      </c>
      <c r="W430" s="156"/>
      <c r="X430" s="157">
        <v>2.0800000000000179E-2</v>
      </c>
      <c r="Y430" s="178">
        <v>0.09</v>
      </c>
      <c r="Z430" s="178">
        <v>1.7769329049204179E-2</v>
      </c>
      <c r="AA430" s="155">
        <v>0</v>
      </c>
      <c r="AB430" s="158"/>
      <c r="AC430" s="157">
        <v>0</v>
      </c>
      <c r="AD430" s="157">
        <v>0</v>
      </c>
      <c r="AE430" s="155">
        <v>0</v>
      </c>
      <c r="AF430" s="157">
        <v>0</v>
      </c>
      <c r="AG430" s="155">
        <v>0</v>
      </c>
      <c r="AH430" s="159"/>
    </row>
    <row r="431" spans="1:34" ht="15" x14ac:dyDescent="0.25">
      <c r="A431" s="104">
        <v>456</v>
      </c>
      <c r="B431" s="102">
        <v>456160009</v>
      </c>
      <c r="C431" s="103" t="s">
        <v>520</v>
      </c>
      <c r="D431" s="104">
        <v>160</v>
      </c>
      <c r="E431" s="103" t="s">
        <v>192</v>
      </c>
      <c r="F431" s="104">
        <v>9</v>
      </c>
      <c r="G431" s="103" t="s">
        <v>41</v>
      </c>
      <c r="H431" s="179">
        <v>2</v>
      </c>
      <c r="I431" s="152"/>
      <c r="J431" s="153">
        <v>9123</v>
      </c>
      <c r="K431" s="153">
        <v>5704</v>
      </c>
      <c r="L431" s="153">
        <v>0</v>
      </c>
      <c r="M431" s="153">
        <v>937.65</v>
      </c>
      <c r="N431" s="153">
        <v>15764.65</v>
      </c>
      <c r="O431" s="152"/>
      <c r="P431" s="157">
        <v>2</v>
      </c>
      <c r="Q431" s="157">
        <v>0</v>
      </c>
      <c r="R431" s="155">
        <v>29150</v>
      </c>
      <c r="S431" s="155">
        <v>0</v>
      </c>
      <c r="T431" s="155">
        <v>0</v>
      </c>
      <c r="U431" s="155">
        <v>1844</v>
      </c>
      <c r="V431" s="112">
        <v>30994</v>
      </c>
      <c r="W431" s="156"/>
      <c r="X431" s="157">
        <v>3.3939125840183972E-2</v>
      </c>
      <c r="Y431" s="178">
        <v>0.09</v>
      </c>
      <c r="Z431" s="178">
        <v>1.905131038440297E-3</v>
      </c>
      <c r="AA431" s="155">
        <v>0</v>
      </c>
      <c r="AB431" s="158"/>
      <c r="AC431" s="157">
        <v>0</v>
      </c>
      <c r="AD431" s="157">
        <v>0</v>
      </c>
      <c r="AE431" s="155">
        <v>0</v>
      </c>
      <c r="AF431" s="157">
        <v>0</v>
      </c>
      <c r="AG431" s="155">
        <v>0</v>
      </c>
      <c r="AH431" s="159"/>
    </row>
    <row r="432" spans="1:34" ht="15" x14ac:dyDescent="0.25">
      <c r="A432" s="104">
        <v>456</v>
      </c>
      <c r="B432" s="102">
        <v>456160031</v>
      </c>
      <c r="C432" s="103" t="s">
        <v>520</v>
      </c>
      <c r="D432" s="104">
        <v>160</v>
      </c>
      <c r="E432" s="103" t="s">
        <v>192</v>
      </c>
      <c r="F432" s="104">
        <v>31</v>
      </c>
      <c r="G432" s="103" t="s">
        <v>63</v>
      </c>
      <c r="H432" s="179">
        <v>6.93</v>
      </c>
      <c r="I432" s="152"/>
      <c r="J432" s="153">
        <v>11418</v>
      </c>
      <c r="K432" s="153">
        <v>5372</v>
      </c>
      <c r="L432" s="153">
        <v>0</v>
      </c>
      <c r="M432" s="153">
        <v>937.65</v>
      </c>
      <c r="N432" s="153">
        <v>17727.650000000001</v>
      </c>
      <c r="O432" s="152"/>
      <c r="P432" s="157">
        <v>6.93</v>
      </c>
      <c r="Q432" s="157">
        <v>0</v>
      </c>
      <c r="R432" s="155">
        <v>114380</v>
      </c>
      <c r="S432" s="155">
        <v>0</v>
      </c>
      <c r="T432" s="155">
        <v>0</v>
      </c>
      <c r="U432" s="155">
        <v>6389</v>
      </c>
      <c r="V432" s="112">
        <v>120769</v>
      </c>
      <c r="W432" s="156"/>
      <c r="X432" s="157">
        <v>0.11759907103623746</v>
      </c>
      <c r="Y432" s="178">
        <v>0.09</v>
      </c>
      <c r="Z432" s="178">
        <v>2.276308224576884E-2</v>
      </c>
      <c r="AA432" s="155">
        <v>0</v>
      </c>
      <c r="AB432" s="158"/>
      <c r="AC432" s="157">
        <v>0</v>
      </c>
      <c r="AD432" s="157">
        <v>0</v>
      </c>
      <c r="AE432" s="155">
        <v>0</v>
      </c>
      <c r="AF432" s="157">
        <v>0.91421830648431446</v>
      </c>
      <c r="AG432" s="155">
        <v>16207</v>
      </c>
      <c r="AH432" s="159"/>
    </row>
    <row r="433" spans="1:34" ht="15" x14ac:dyDescent="0.25">
      <c r="A433" s="104">
        <v>456</v>
      </c>
      <c r="B433" s="102">
        <v>456160056</v>
      </c>
      <c r="C433" s="103" t="s">
        <v>520</v>
      </c>
      <c r="D433" s="104">
        <v>160</v>
      </c>
      <c r="E433" s="103" t="s">
        <v>192</v>
      </c>
      <c r="F433" s="104">
        <v>56</v>
      </c>
      <c r="G433" s="103" t="s">
        <v>88</v>
      </c>
      <c r="H433" s="179">
        <v>6</v>
      </c>
      <c r="I433" s="152"/>
      <c r="J433" s="153">
        <v>10173</v>
      </c>
      <c r="K433" s="153">
        <v>3440</v>
      </c>
      <c r="L433" s="153">
        <v>0</v>
      </c>
      <c r="M433" s="153">
        <v>937.65</v>
      </c>
      <c r="N433" s="153">
        <v>14550.65</v>
      </c>
      <c r="O433" s="152"/>
      <c r="P433" s="157">
        <v>6</v>
      </c>
      <c r="Q433" s="157">
        <v>0</v>
      </c>
      <c r="R433" s="155">
        <v>80292</v>
      </c>
      <c r="S433" s="155">
        <v>0</v>
      </c>
      <c r="T433" s="155">
        <v>0</v>
      </c>
      <c r="U433" s="155">
        <v>5532</v>
      </c>
      <c r="V433" s="112">
        <v>85824</v>
      </c>
      <c r="W433" s="156"/>
      <c r="X433" s="157">
        <v>0.10181737752055191</v>
      </c>
      <c r="Y433" s="178">
        <v>0.09</v>
      </c>
      <c r="Z433" s="178">
        <v>1.9310208478394927E-2</v>
      </c>
      <c r="AA433" s="155">
        <v>0</v>
      </c>
      <c r="AB433" s="158"/>
      <c r="AC433" s="157">
        <v>0</v>
      </c>
      <c r="AD433" s="157">
        <v>0</v>
      </c>
      <c r="AE433" s="155">
        <v>0</v>
      </c>
      <c r="AF433" s="157">
        <v>0</v>
      </c>
      <c r="AG433" s="155">
        <v>0</v>
      </c>
      <c r="AH433" s="159"/>
    </row>
    <row r="434" spans="1:34" ht="15" x14ac:dyDescent="0.25">
      <c r="A434" s="104">
        <v>456</v>
      </c>
      <c r="B434" s="102">
        <v>456160079</v>
      </c>
      <c r="C434" s="103" t="s">
        <v>520</v>
      </c>
      <c r="D434" s="104">
        <v>160</v>
      </c>
      <c r="E434" s="103" t="s">
        <v>192</v>
      </c>
      <c r="F434" s="104">
        <v>79</v>
      </c>
      <c r="G434" s="103" t="s">
        <v>111</v>
      </c>
      <c r="H434" s="179">
        <v>33.790000000000006</v>
      </c>
      <c r="I434" s="152"/>
      <c r="J434" s="153">
        <v>12077</v>
      </c>
      <c r="K434" s="153">
        <v>220</v>
      </c>
      <c r="L434" s="153">
        <v>0</v>
      </c>
      <c r="M434" s="153">
        <v>937.65</v>
      </c>
      <c r="N434" s="153">
        <v>13234.65</v>
      </c>
      <c r="O434" s="152"/>
      <c r="P434" s="157">
        <v>33.790000000000006</v>
      </c>
      <c r="Q434" s="157">
        <v>0</v>
      </c>
      <c r="R434" s="155">
        <v>408456</v>
      </c>
      <c r="S434" s="155">
        <v>0</v>
      </c>
      <c r="T434" s="155">
        <v>0</v>
      </c>
      <c r="U434" s="155">
        <v>31154</v>
      </c>
      <c r="V434" s="112">
        <v>439610</v>
      </c>
      <c r="W434" s="156"/>
      <c r="X434" s="157">
        <v>0.57340153106990854</v>
      </c>
      <c r="Y434" s="178">
        <v>0.09</v>
      </c>
      <c r="Z434" s="178">
        <v>6.0226233374528294E-2</v>
      </c>
      <c r="AA434" s="155">
        <v>0</v>
      </c>
      <c r="AB434" s="158"/>
      <c r="AC434" s="157">
        <v>0</v>
      </c>
      <c r="AD434" s="157">
        <v>0</v>
      </c>
      <c r="AE434" s="155">
        <v>0</v>
      </c>
      <c r="AF434" s="157">
        <v>0</v>
      </c>
      <c r="AG434" s="155">
        <v>0</v>
      </c>
      <c r="AH434" s="159"/>
    </row>
    <row r="435" spans="1:34" ht="15" x14ac:dyDescent="0.25">
      <c r="A435" s="104">
        <v>456</v>
      </c>
      <c r="B435" s="102">
        <v>456160128</v>
      </c>
      <c r="C435" s="103" t="s">
        <v>520</v>
      </c>
      <c r="D435" s="104">
        <v>160</v>
      </c>
      <c r="E435" s="103" t="s">
        <v>192</v>
      </c>
      <c r="F435" s="104">
        <v>128</v>
      </c>
      <c r="G435" s="103" t="s">
        <v>160</v>
      </c>
      <c r="H435" s="179">
        <v>2.1399999999999997</v>
      </c>
      <c r="I435" s="152"/>
      <c r="J435" s="153">
        <v>9123</v>
      </c>
      <c r="K435" s="153">
        <v>651</v>
      </c>
      <c r="L435" s="153">
        <v>0</v>
      </c>
      <c r="M435" s="153">
        <v>937.65</v>
      </c>
      <c r="N435" s="153">
        <v>10711.65</v>
      </c>
      <c r="O435" s="152"/>
      <c r="P435" s="157">
        <v>2.1399999999999997</v>
      </c>
      <c r="Q435" s="157">
        <v>0</v>
      </c>
      <c r="R435" s="155">
        <v>20562</v>
      </c>
      <c r="S435" s="155">
        <v>0</v>
      </c>
      <c r="T435" s="155">
        <v>0</v>
      </c>
      <c r="U435" s="155">
        <v>1972</v>
      </c>
      <c r="V435" s="112">
        <v>22534</v>
      </c>
      <c r="W435" s="156"/>
      <c r="X435" s="157">
        <v>3.6314864648996845E-2</v>
      </c>
      <c r="Y435" s="178">
        <v>0.09</v>
      </c>
      <c r="Z435" s="178">
        <v>3.6122537397744604E-2</v>
      </c>
      <c r="AA435" s="155">
        <v>0</v>
      </c>
      <c r="AB435" s="158"/>
      <c r="AC435" s="157">
        <v>0</v>
      </c>
      <c r="AD435" s="157">
        <v>0</v>
      </c>
      <c r="AE435" s="155">
        <v>0</v>
      </c>
      <c r="AF435" s="157">
        <v>0</v>
      </c>
      <c r="AG435" s="155">
        <v>0</v>
      </c>
      <c r="AH435" s="159"/>
    </row>
    <row r="436" spans="1:34" ht="15" x14ac:dyDescent="0.25">
      <c r="A436" s="104">
        <v>456</v>
      </c>
      <c r="B436" s="102">
        <v>456160149</v>
      </c>
      <c r="C436" s="103" t="s">
        <v>520</v>
      </c>
      <c r="D436" s="104">
        <v>160</v>
      </c>
      <c r="E436" s="103" t="s">
        <v>192</v>
      </c>
      <c r="F436" s="104">
        <v>149</v>
      </c>
      <c r="G436" s="103" t="s">
        <v>181</v>
      </c>
      <c r="H436" s="179">
        <v>2.8</v>
      </c>
      <c r="I436" s="152"/>
      <c r="J436" s="153">
        <v>11399</v>
      </c>
      <c r="K436" s="153">
        <v>0</v>
      </c>
      <c r="L436" s="153">
        <v>0</v>
      </c>
      <c r="M436" s="153">
        <v>937.65</v>
      </c>
      <c r="N436" s="153">
        <v>12336.65</v>
      </c>
      <c r="O436" s="152"/>
      <c r="P436" s="157">
        <v>2.8</v>
      </c>
      <c r="Q436" s="157">
        <v>0</v>
      </c>
      <c r="R436" s="155">
        <v>31376</v>
      </c>
      <c r="S436" s="155">
        <v>0</v>
      </c>
      <c r="T436" s="155">
        <v>0</v>
      </c>
      <c r="U436" s="155">
        <v>2582</v>
      </c>
      <c r="V436" s="112">
        <v>33958</v>
      </c>
      <c r="W436" s="156"/>
      <c r="X436" s="157">
        <v>4.7514776176257559E-2</v>
      </c>
      <c r="Y436" s="178">
        <v>0.09</v>
      </c>
      <c r="Z436" s="178">
        <v>0.11713940008623763</v>
      </c>
      <c r="AA436" s="155">
        <v>0</v>
      </c>
      <c r="AB436" s="158"/>
      <c r="AC436" s="157">
        <v>0</v>
      </c>
      <c r="AD436" s="157">
        <v>0</v>
      </c>
      <c r="AE436" s="155">
        <v>0</v>
      </c>
      <c r="AF436" s="157">
        <v>0</v>
      </c>
      <c r="AG436" s="155">
        <v>0</v>
      </c>
      <c r="AH436" s="159"/>
    </row>
    <row r="437" spans="1:34" ht="15" x14ac:dyDescent="0.25">
      <c r="A437" s="104">
        <v>456</v>
      </c>
      <c r="B437" s="102">
        <v>456160153</v>
      </c>
      <c r="C437" s="103" t="s">
        <v>520</v>
      </c>
      <c r="D437" s="104">
        <v>160</v>
      </c>
      <c r="E437" s="103" t="s">
        <v>192</v>
      </c>
      <c r="F437" s="104">
        <v>153</v>
      </c>
      <c r="G437" s="103" t="s">
        <v>185</v>
      </c>
      <c r="H437" s="179">
        <v>2</v>
      </c>
      <c r="I437" s="152"/>
      <c r="J437" s="153">
        <v>12534.140483424882</v>
      </c>
      <c r="K437" s="153">
        <v>97</v>
      </c>
      <c r="L437" s="153">
        <v>0</v>
      </c>
      <c r="M437" s="153">
        <v>937.65</v>
      </c>
      <c r="N437" s="153">
        <v>13568.790483424882</v>
      </c>
      <c r="O437" s="152"/>
      <c r="P437" s="157">
        <v>2</v>
      </c>
      <c r="Q437" s="157">
        <v>0</v>
      </c>
      <c r="R437" s="155">
        <v>24834</v>
      </c>
      <c r="S437" s="155">
        <v>0</v>
      </c>
      <c r="T437" s="155">
        <v>0</v>
      </c>
      <c r="U437" s="155">
        <v>1844</v>
      </c>
      <c r="V437" s="112">
        <v>26678</v>
      </c>
      <c r="W437" s="156"/>
      <c r="X437" s="157">
        <v>3.3939125840183972E-2</v>
      </c>
      <c r="Y437" s="178">
        <v>0.09</v>
      </c>
      <c r="Z437" s="178">
        <v>1.2567088994511914E-2</v>
      </c>
      <c r="AA437" s="155">
        <v>0</v>
      </c>
      <c r="AB437" s="158"/>
      <c r="AC437" s="157">
        <v>0</v>
      </c>
      <c r="AD437" s="157">
        <v>0</v>
      </c>
      <c r="AE437" s="155">
        <v>0</v>
      </c>
      <c r="AF437" s="157">
        <v>0</v>
      </c>
      <c r="AG437" s="155">
        <v>0</v>
      </c>
      <c r="AH437" s="159"/>
    </row>
    <row r="438" spans="1:34" ht="15" x14ac:dyDescent="0.25">
      <c r="A438" s="104">
        <v>456</v>
      </c>
      <c r="B438" s="102">
        <v>456160160</v>
      </c>
      <c r="C438" s="103" t="s">
        <v>520</v>
      </c>
      <c r="D438" s="104">
        <v>160</v>
      </c>
      <c r="E438" s="103" t="s">
        <v>192</v>
      </c>
      <c r="F438" s="104">
        <v>160</v>
      </c>
      <c r="G438" s="103" t="s">
        <v>192</v>
      </c>
      <c r="H438" s="179">
        <v>742.74</v>
      </c>
      <c r="I438" s="152"/>
      <c r="J438" s="153">
        <v>12875</v>
      </c>
      <c r="K438" s="153">
        <v>31</v>
      </c>
      <c r="L438" s="153">
        <v>0</v>
      </c>
      <c r="M438" s="153">
        <v>937.65</v>
      </c>
      <c r="N438" s="153">
        <v>13843.65</v>
      </c>
      <c r="O438" s="152"/>
      <c r="P438" s="157">
        <v>742.74</v>
      </c>
      <c r="Q438" s="157">
        <v>0</v>
      </c>
      <c r="R438" s="155">
        <v>9423143</v>
      </c>
      <c r="S438" s="155">
        <v>0</v>
      </c>
      <c r="T438" s="155">
        <v>0</v>
      </c>
      <c r="U438" s="155">
        <v>684793</v>
      </c>
      <c r="V438" s="112">
        <v>10107936</v>
      </c>
      <c r="W438" s="156"/>
      <c r="X438" s="157">
        <v>12.603973163269249</v>
      </c>
      <c r="Y438" s="178">
        <v>0.09</v>
      </c>
      <c r="Z438" s="178">
        <v>0.11305562560291077</v>
      </c>
      <c r="AA438" s="155">
        <v>0</v>
      </c>
      <c r="AB438" s="158"/>
      <c r="AC438" s="157">
        <v>0</v>
      </c>
      <c r="AD438" s="157">
        <v>0</v>
      </c>
      <c r="AE438" s="155">
        <v>0</v>
      </c>
      <c r="AF438" s="157">
        <v>1.8775881348226242</v>
      </c>
      <c r="AG438" s="155">
        <v>25992</v>
      </c>
      <c r="AH438" s="159"/>
    </row>
    <row r="439" spans="1:34" ht="15" x14ac:dyDescent="0.25">
      <c r="A439" s="104">
        <v>456</v>
      </c>
      <c r="B439" s="102">
        <v>456160170</v>
      </c>
      <c r="C439" s="103" t="s">
        <v>520</v>
      </c>
      <c r="D439" s="104">
        <v>160</v>
      </c>
      <c r="E439" s="103" t="s">
        <v>192</v>
      </c>
      <c r="F439" s="104">
        <v>170</v>
      </c>
      <c r="G439" s="103" t="s">
        <v>202</v>
      </c>
      <c r="H439" s="179">
        <v>3</v>
      </c>
      <c r="I439" s="152"/>
      <c r="J439" s="153">
        <v>11306</v>
      </c>
      <c r="K439" s="153">
        <v>3612</v>
      </c>
      <c r="L439" s="153">
        <v>0</v>
      </c>
      <c r="M439" s="153">
        <v>937.65</v>
      </c>
      <c r="N439" s="153">
        <v>15855.65</v>
      </c>
      <c r="O439" s="152"/>
      <c r="P439" s="157">
        <v>3</v>
      </c>
      <c r="Q439" s="157">
        <v>0</v>
      </c>
      <c r="R439" s="155">
        <v>43995</v>
      </c>
      <c r="S439" s="155">
        <v>0</v>
      </c>
      <c r="T439" s="155">
        <v>0</v>
      </c>
      <c r="U439" s="155">
        <v>2766</v>
      </c>
      <c r="V439" s="112">
        <v>46761</v>
      </c>
      <c r="W439" s="156"/>
      <c r="X439" s="157">
        <v>5.0908688760275961E-2</v>
      </c>
      <c r="Y439" s="178">
        <v>0.09</v>
      </c>
      <c r="Z439" s="178">
        <v>9.0289187509970337E-2</v>
      </c>
      <c r="AA439" s="155">
        <v>0</v>
      </c>
      <c r="AB439" s="158"/>
      <c r="AC439" s="157">
        <v>3</v>
      </c>
      <c r="AD439" s="157">
        <v>0</v>
      </c>
      <c r="AE439" s="155">
        <v>0</v>
      </c>
      <c r="AF439" s="157">
        <v>0</v>
      </c>
      <c r="AG439" s="155">
        <v>0</v>
      </c>
      <c r="AH439" s="159"/>
    </row>
    <row r="440" spans="1:34" ht="15" x14ac:dyDescent="0.25">
      <c r="A440" s="104">
        <v>456</v>
      </c>
      <c r="B440" s="102">
        <v>456160181</v>
      </c>
      <c r="C440" s="103" t="s">
        <v>520</v>
      </c>
      <c r="D440" s="104">
        <v>160</v>
      </c>
      <c r="E440" s="103" t="s">
        <v>192</v>
      </c>
      <c r="F440" s="104">
        <v>181</v>
      </c>
      <c r="G440" s="103" t="s">
        <v>213</v>
      </c>
      <c r="H440" s="179">
        <v>1</v>
      </c>
      <c r="I440" s="152"/>
      <c r="J440" s="153">
        <v>8785</v>
      </c>
      <c r="K440" s="153">
        <v>418</v>
      </c>
      <c r="L440" s="153">
        <v>0</v>
      </c>
      <c r="M440" s="153">
        <v>937.65</v>
      </c>
      <c r="N440" s="153">
        <v>10140.65</v>
      </c>
      <c r="O440" s="152"/>
      <c r="P440" s="157">
        <v>1</v>
      </c>
      <c r="Q440" s="157">
        <v>0</v>
      </c>
      <c r="R440" s="155">
        <v>9047</v>
      </c>
      <c r="S440" s="155">
        <v>0</v>
      </c>
      <c r="T440" s="155">
        <v>0</v>
      </c>
      <c r="U440" s="155">
        <v>922</v>
      </c>
      <c r="V440" s="112">
        <v>9969</v>
      </c>
      <c r="W440" s="156"/>
      <c r="X440" s="157">
        <v>1.6969562920091986E-2</v>
      </c>
      <c r="Y440" s="178">
        <v>0.09</v>
      </c>
      <c r="Z440" s="178">
        <v>1.7769329049204179E-2</v>
      </c>
      <c r="AA440" s="155">
        <v>0</v>
      </c>
      <c r="AB440" s="158"/>
      <c r="AC440" s="157">
        <v>0</v>
      </c>
      <c r="AD440" s="157">
        <v>0</v>
      </c>
      <c r="AE440" s="155">
        <v>0</v>
      </c>
      <c r="AF440" s="157">
        <v>0</v>
      </c>
      <c r="AG440" s="155">
        <v>0</v>
      </c>
      <c r="AH440" s="159"/>
    </row>
    <row r="441" spans="1:34" ht="15" x14ac:dyDescent="0.25">
      <c r="A441" s="104">
        <v>456</v>
      </c>
      <c r="B441" s="102">
        <v>456160295</v>
      </c>
      <c r="C441" s="103" t="s">
        <v>520</v>
      </c>
      <c r="D441" s="104">
        <v>160</v>
      </c>
      <c r="E441" s="103" t="s">
        <v>192</v>
      </c>
      <c r="F441" s="104">
        <v>295</v>
      </c>
      <c r="G441" s="103" t="s">
        <v>327</v>
      </c>
      <c r="H441" s="179">
        <v>5</v>
      </c>
      <c r="I441" s="152"/>
      <c r="J441" s="153">
        <v>11980</v>
      </c>
      <c r="K441" s="153">
        <v>6629</v>
      </c>
      <c r="L441" s="153">
        <v>0</v>
      </c>
      <c r="M441" s="153">
        <v>937.65</v>
      </c>
      <c r="N441" s="153">
        <v>19546.650000000001</v>
      </c>
      <c r="O441" s="152"/>
      <c r="P441" s="157">
        <v>5</v>
      </c>
      <c r="Q441" s="157">
        <v>0</v>
      </c>
      <c r="R441" s="155">
        <v>91465</v>
      </c>
      <c r="S441" s="155">
        <v>0</v>
      </c>
      <c r="T441" s="155">
        <v>0</v>
      </c>
      <c r="U441" s="155">
        <v>4610</v>
      </c>
      <c r="V441" s="112">
        <v>96075</v>
      </c>
      <c r="W441" s="156"/>
      <c r="X441" s="157">
        <v>8.4847814600459925E-2</v>
      </c>
      <c r="Y441" s="178">
        <v>0.09</v>
      </c>
      <c r="Z441" s="178">
        <v>1.6858554141238661E-2</v>
      </c>
      <c r="AA441" s="155">
        <v>0</v>
      </c>
      <c r="AB441" s="158"/>
      <c r="AC441" s="157">
        <v>0</v>
      </c>
      <c r="AD441" s="157">
        <v>0</v>
      </c>
      <c r="AE441" s="155">
        <v>0</v>
      </c>
      <c r="AF441" s="157">
        <v>0</v>
      </c>
      <c r="AG441" s="155">
        <v>0</v>
      </c>
      <c r="AH441" s="159"/>
    </row>
    <row r="442" spans="1:34" ht="15" x14ac:dyDescent="0.25">
      <c r="A442" s="104">
        <v>456</v>
      </c>
      <c r="B442" s="102">
        <v>456160301</v>
      </c>
      <c r="C442" s="103" t="s">
        <v>520</v>
      </c>
      <c r="D442" s="104">
        <v>160</v>
      </c>
      <c r="E442" s="103" t="s">
        <v>192</v>
      </c>
      <c r="F442" s="104">
        <v>301</v>
      </c>
      <c r="G442" s="103" t="s">
        <v>333</v>
      </c>
      <c r="H442" s="179">
        <v>2</v>
      </c>
      <c r="I442" s="152"/>
      <c r="J442" s="153">
        <v>11775</v>
      </c>
      <c r="K442" s="153">
        <v>4787</v>
      </c>
      <c r="L442" s="153">
        <v>0</v>
      </c>
      <c r="M442" s="153">
        <v>937.65</v>
      </c>
      <c r="N442" s="153">
        <v>17499.650000000001</v>
      </c>
      <c r="O442" s="152"/>
      <c r="P442" s="157">
        <v>2</v>
      </c>
      <c r="Q442" s="157">
        <v>0</v>
      </c>
      <c r="R442" s="155">
        <v>32562</v>
      </c>
      <c r="S442" s="155">
        <v>0</v>
      </c>
      <c r="T442" s="155">
        <v>0</v>
      </c>
      <c r="U442" s="155">
        <v>1844</v>
      </c>
      <c r="V442" s="112">
        <v>34406</v>
      </c>
      <c r="W442" s="156"/>
      <c r="X442" s="157">
        <v>3.3939125840183972E-2</v>
      </c>
      <c r="Y442" s="178">
        <v>0.09</v>
      </c>
      <c r="Z442" s="178">
        <v>4.3835413764325801E-2</v>
      </c>
      <c r="AA442" s="155">
        <v>0</v>
      </c>
      <c r="AB442" s="158"/>
      <c r="AC442" s="157">
        <v>0</v>
      </c>
      <c r="AD442" s="157">
        <v>0</v>
      </c>
      <c r="AE442" s="155">
        <v>0</v>
      </c>
      <c r="AF442" s="157">
        <v>0</v>
      </c>
      <c r="AG442" s="155">
        <v>0</v>
      </c>
      <c r="AH442" s="159"/>
    </row>
    <row r="443" spans="1:34" ht="15" x14ac:dyDescent="0.25">
      <c r="A443" s="104">
        <v>456</v>
      </c>
      <c r="B443" s="102">
        <v>456160673</v>
      </c>
      <c r="C443" s="103" t="s">
        <v>520</v>
      </c>
      <c r="D443" s="104">
        <v>160</v>
      </c>
      <c r="E443" s="103" t="s">
        <v>192</v>
      </c>
      <c r="F443" s="104">
        <v>673</v>
      </c>
      <c r="G443" s="103" t="s">
        <v>408</v>
      </c>
      <c r="H443" s="179">
        <v>2</v>
      </c>
      <c r="I443" s="152"/>
      <c r="J443" s="153">
        <v>15988</v>
      </c>
      <c r="K443" s="153">
        <v>8449</v>
      </c>
      <c r="L443" s="153">
        <v>0</v>
      </c>
      <c r="M443" s="153">
        <v>937.65</v>
      </c>
      <c r="N443" s="153">
        <v>25374.65</v>
      </c>
      <c r="O443" s="152"/>
      <c r="P443" s="157">
        <v>2</v>
      </c>
      <c r="Q443" s="157">
        <v>0</v>
      </c>
      <c r="R443" s="155">
        <v>48044</v>
      </c>
      <c r="S443" s="155">
        <v>0</v>
      </c>
      <c r="T443" s="155">
        <v>0</v>
      </c>
      <c r="U443" s="155">
        <v>1844</v>
      </c>
      <c r="V443" s="112">
        <v>49888</v>
      </c>
      <c r="W443" s="156"/>
      <c r="X443" s="157">
        <v>3.3939125840183972E-2</v>
      </c>
      <c r="Y443" s="178">
        <v>0.09</v>
      </c>
      <c r="Z443" s="178">
        <v>1.7714960398958771E-2</v>
      </c>
      <c r="AA443" s="155">
        <v>0</v>
      </c>
      <c r="AB443" s="158"/>
      <c r="AC443" s="157">
        <v>0</v>
      </c>
      <c r="AD443" s="157">
        <v>0</v>
      </c>
      <c r="AE443" s="155">
        <v>0</v>
      </c>
      <c r="AF443" s="157">
        <v>0</v>
      </c>
      <c r="AG443" s="155">
        <v>0</v>
      </c>
      <c r="AH443" s="159"/>
    </row>
    <row r="444" spans="1:34" ht="15" x14ac:dyDescent="0.25">
      <c r="A444" s="104">
        <v>456</v>
      </c>
      <c r="B444" s="102">
        <v>456160735</v>
      </c>
      <c r="C444" s="103" t="s">
        <v>520</v>
      </c>
      <c r="D444" s="104">
        <v>160</v>
      </c>
      <c r="E444" s="103" t="s">
        <v>192</v>
      </c>
      <c r="F444" s="104">
        <v>735</v>
      </c>
      <c r="G444" s="103" t="s">
        <v>427</v>
      </c>
      <c r="H444" s="179">
        <v>2.41</v>
      </c>
      <c r="I444" s="152"/>
      <c r="J444" s="153">
        <v>10604.446604810182</v>
      </c>
      <c r="K444" s="153">
        <v>4139</v>
      </c>
      <c r="L444" s="153">
        <v>0</v>
      </c>
      <c r="M444" s="153">
        <v>937.65</v>
      </c>
      <c r="N444" s="153">
        <v>15681.096604810182</v>
      </c>
      <c r="O444" s="152"/>
      <c r="P444" s="157">
        <v>2.41</v>
      </c>
      <c r="Q444" s="157">
        <v>0</v>
      </c>
      <c r="R444" s="155">
        <v>34928</v>
      </c>
      <c r="S444" s="155">
        <v>0</v>
      </c>
      <c r="T444" s="155">
        <v>0</v>
      </c>
      <c r="U444" s="155">
        <v>2221</v>
      </c>
      <c r="V444" s="112">
        <v>37149</v>
      </c>
      <c r="W444" s="156"/>
      <c r="X444" s="157">
        <v>4.089664663742168E-2</v>
      </c>
      <c r="Y444" s="178">
        <v>0.09</v>
      </c>
      <c r="Z444" s="178">
        <v>1.6672205894791514E-2</v>
      </c>
      <c r="AA444" s="155">
        <v>0</v>
      </c>
      <c r="AB444" s="158"/>
      <c r="AC444" s="157">
        <v>0</v>
      </c>
      <c r="AD444" s="157">
        <v>0</v>
      </c>
      <c r="AE444" s="155">
        <v>0</v>
      </c>
      <c r="AF444" s="157">
        <v>0</v>
      </c>
      <c r="AG444" s="155">
        <v>0</v>
      </c>
      <c r="AH444" s="159"/>
    </row>
    <row r="445" spans="1:34" ht="15" x14ac:dyDescent="0.25">
      <c r="A445" s="104">
        <v>458</v>
      </c>
      <c r="B445" s="102">
        <v>458160031</v>
      </c>
      <c r="C445" s="103" t="s">
        <v>521</v>
      </c>
      <c r="D445" s="104">
        <v>160</v>
      </c>
      <c r="E445" s="103" t="s">
        <v>192</v>
      </c>
      <c r="F445" s="104">
        <v>31</v>
      </c>
      <c r="G445" s="103" t="s">
        <v>63</v>
      </c>
      <c r="H445" s="179">
        <v>3.25</v>
      </c>
      <c r="I445" s="152"/>
      <c r="J445" s="153">
        <v>15145</v>
      </c>
      <c r="K445" s="153">
        <v>7125</v>
      </c>
      <c r="L445" s="153">
        <v>0</v>
      </c>
      <c r="M445" s="153">
        <v>937.65</v>
      </c>
      <c r="N445" s="153">
        <v>23207.65</v>
      </c>
      <c r="O445" s="152"/>
      <c r="P445" s="157">
        <v>3.25</v>
      </c>
      <c r="Q445" s="157">
        <v>0</v>
      </c>
      <c r="R445" s="155">
        <v>72378</v>
      </c>
      <c r="S445" s="155">
        <v>0</v>
      </c>
      <c r="T445" s="155">
        <v>0</v>
      </c>
      <c r="U445" s="155">
        <v>3048</v>
      </c>
      <c r="V445" s="112">
        <v>75426</v>
      </c>
      <c r="W445" s="156"/>
      <c r="X445" s="157">
        <v>0</v>
      </c>
      <c r="Y445" s="178">
        <v>0.09</v>
      </c>
      <c r="Z445" s="178">
        <v>2.276308224576884E-2</v>
      </c>
      <c r="AA445" s="155">
        <v>0</v>
      </c>
      <c r="AB445" s="158"/>
      <c r="AC445" s="157">
        <v>0</v>
      </c>
      <c r="AD445" s="157">
        <v>0</v>
      </c>
      <c r="AE445" s="155">
        <v>0</v>
      </c>
      <c r="AF445" s="157">
        <v>0</v>
      </c>
      <c r="AG445" s="155">
        <v>0</v>
      </c>
      <c r="AH445" s="159"/>
    </row>
    <row r="446" spans="1:34" ht="15" x14ac:dyDescent="0.25">
      <c r="A446" s="104">
        <v>458</v>
      </c>
      <c r="B446" s="102">
        <v>458160056</v>
      </c>
      <c r="C446" s="103" t="s">
        <v>521</v>
      </c>
      <c r="D446" s="104">
        <v>160</v>
      </c>
      <c r="E446" s="103" t="s">
        <v>192</v>
      </c>
      <c r="F446" s="104">
        <v>56</v>
      </c>
      <c r="G446" s="103" t="s">
        <v>88</v>
      </c>
      <c r="H446" s="179">
        <v>1.41</v>
      </c>
      <c r="I446" s="152"/>
      <c r="J446" s="153">
        <v>10430.527679713074</v>
      </c>
      <c r="K446" s="153">
        <v>3527</v>
      </c>
      <c r="L446" s="153">
        <v>0</v>
      </c>
      <c r="M446" s="153">
        <v>937.65</v>
      </c>
      <c r="N446" s="153">
        <v>14895.177679713073</v>
      </c>
      <c r="O446" s="152"/>
      <c r="P446" s="157">
        <v>1.41</v>
      </c>
      <c r="Q446" s="157">
        <v>0</v>
      </c>
      <c r="R446" s="155">
        <v>19681</v>
      </c>
      <c r="S446" s="155">
        <v>0</v>
      </c>
      <c r="T446" s="155">
        <v>0</v>
      </c>
      <c r="U446" s="155">
        <v>1322</v>
      </c>
      <c r="V446" s="112">
        <v>21003</v>
      </c>
      <c r="W446" s="156"/>
      <c r="X446" s="157">
        <v>0</v>
      </c>
      <c r="Y446" s="178">
        <v>0.09</v>
      </c>
      <c r="Z446" s="178">
        <v>1.9310208478394927E-2</v>
      </c>
      <c r="AA446" s="155">
        <v>0</v>
      </c>
      <c r="AB446" s="158"/>
      <c r="AC446" s="157">
        <v>0</v>
      </c>
      <c r="AD446" s="157">
        <v>0</v>
      </c>
      <c r="AE446" s="155">
        <v>0</v>
      </c>
      <c r="AF446" s="157">
        <v>0</v>
      </c>
      <c r="AG446" s="155">
        <v>0</v>
      </c>
      <c r="AH446" s="159"/>
    </row>
    <row r="447" spans="1:34" ht="15" x14ac:dyDescent="0.25">
      <c r="A447" s="104">
        <v>458</v>
      </c>
      <c r="B447" s="102">
        <v>458160079</v>
      </c>
      <c r="C447" s="103" t="s">
        <v>521</v>
      </c>
      <c r="D447" s="104">
        <v>160</v>
      </c>
      <c r="E447" s="103" t="s">
        <v>192</v>
      </c>
      <c r="F447" s="104">
        <v>79</v>
      </c>
      <c r="G447" s="103" t="s">
        <v>111</v>
      </c>
      <c r="H447" s="179">
        <v>8.2799999999999994</v>
      </c>
      <c r="I447" s="152"/>
      <c r="J447" s="153">
        <v>11331</v>
      </c>
      <c r="K447" s="153">
        <v>206</v>
      </c>
      <c r="L447" s="153">
        <v>0</v>
      </c>
      <c r="M447" s="153">
        <v>937.65</v>
      </c>
      <c r="N447" s="153">
        <v>12474.65</v>
      </c>
      <c r="O447" s="152"/>
      <c r="P447" s="157">
        <v>8.2799999999999994</v>
      </c>
      <c r="Q447" s="157">
        <v>0</v>
      </c>
      <c r="R447" s="155">
        <v>95526</v>
      </c>
      <c r="S447" s="155">
        <v>0</v>
      </c>
      <c r="T447" s="155">
        <v>0</v>
      </c>
      <c r="U447" s="155">
        <v>7766</v>
      </c>
      <c r="V447" s="112">
        <v>103292</v>
      </c>
      <c r="W447" s="156"/>
      <c r="X447" s="157">
        <v>0</v>
      </c>
      <c r="Y447" s="178">
        <v>0.09</v>
      </c>
      <c r="Z447" s="178">
        <v>6.0226233374528294E-2</v>
      </c>
      <c r="AA447" s="155">
        <v>0</v>
      </c>
      <c r="AB447" s="158"/>
      <c r="AC447" s="157">
        <v>0</v>
      </c>
      <c r="AD447" s="157">
        <v>0</v>
      </c>
      <c r="AE447" s="155">
        <v>0</v>
      </c>
      <c r="AF447" s="157">
        <v>0</v>
      </c>
      <c r="AG447" s="155">
        <v>0</v>
      </c>
      <c r="AH447" s="159"/>
    </row>
    <row r="448" spans="1:34" ht="15" x14ac:dyDescent="0.25">
      <c r="A448" s="104">
        <v>458</v>
      </c>
      <c r="B448" s="102">
        <v>458160160</v>
      </c>
      <c r="C448" s="103" t="s">
        <v>521</v>
      </c>
      <c r="D448" s="104">
        <v>160</v>
      </c>
      <c r="E448" s="103" t="s">
        <v>192</v>
      </c>
      <c r="F448" s="104">
        <v>160</v>
      </c>
      <c r="G448" s="103" t="s">
        <v>192</v>
      </c>
      <c r="H448" s="179">
        <v>82.169999999999973</v>
      </c>
      <c r="I448" s="152"/>
      <c r="J448" s="153">
        <v>14268</v>
      </c>
      <c r="K448" s="153">
        <v>34</v>
      </c>
      <c r="L448" s="153">
        <v>0</v>
      </c>
      <c r="M448" s="153">
        <v>937.65</v>
      </c>
      <c r="N448" s="153">
        <v>15239.65</v>
      </c>
      <c r="O448" s="152"/>
      <c r="P448" s="157">
        <v>82.169999999999973</v>
      </c>
      <c r="Q448" s="157">
        <v>0</v>
      </c>
      <c r="R448" s="155">
        <v>1175193</v>
      </c>
      <c r="S448" s="155">
        <v>0</v>
      </c>
      <c r="T448" s="155">
        <v>0</v>
      </c>
      <c r="U448" s="155">
        <v>77064</v>
      </c>
      <c r="V448" s="112">
        <v>1252257</v>
      </c>
      <c r="W448" s="156"/>
      <c r="X448" s="157">
        <v>0</v>
      </c>
      <c r="Y448" s="178">
        <v>0.09</v>
      </c>
      <c r="Z448" s="178">
        <v>0.11305562560291077</v>
      </c>
      <c r="AA448" s="155">
        <v>0</v>
      </c>
      <c r="AB448" s="158"/>
      <c r="AC448" s="157">
        <v>0</v>
      </c>
      <c r="AD448" s="157">
        <v>0</v>
      </c>
      <c r="AE448" s="155">
        <v>0</v>
      </c>
      <c r="AF448" s="157">
        <v>0</v>
      </c>
      <c r="AG448" s="155">
        <v>0</v>
      </c>
      <c r="AH448" s="159"/>
    </row>
    <row r="449" spans="1:34" ht="15" x14ac:dyDescent="0.25">
      <c r="A449" s="104">
        <v>458</v>
      </c>
      <c r="B449" s="102">
        <v>458160301</v>
      </c>
      <c r="C449" s="103" t="s">
        <v>521</v>
      </c>
      <c r="D449" s="104">
        <v>160</v>
      </c>
      <c r="E449" s="103" t="s">
        <v>192</v>
      </c>
      <c r="F449" s="104">
        <v>301</v>
      </c>
      <c r="G449" s="103" t="s">
        <v>333</v>
      </c>
      <c r="H449" s="179">
        <v>1</v>
      </c>
      <c r="I449" s="152"/>
      <c r="J449" s="153">
        <v>13615</v>
      </c>
      <c r="K449" s="153">
        <v>5535</v>
      </c>
      <c r="L449" s="153">
        <v>0</v>
      </c>
      <c r="M449" s="153">
        <v>937.65</v>
      </c>
      <c r="N449" s="153">
        <v>20087.650000000001</v>
      </c>
      <c r="O449" s="152"/>
      <c r="P449" s="157">
        <v>1</v>
      </c>
      <c r="Q449" s="157">
        <v>0</v>
      </c>
      <c r="R449" s="155">
        <v>19150</v>
      </c>
      <c r="S449" s="155">
        <v>0</v>
      </c>
      <c r="T449" s="155">
        <v>0</v>
      </c>
      <c r="U449" s="155">
        <v>938</v>
      </c>
      <c r="V449" s="112">
        <v>20088</v>
      </c>
      <c r="W449" s="156"/>
      <c r="X449" s="157">
        <v>0</v>
      </c>
      <c r="Y449" s="178">
        <v>0.09</v>
      </c>
      <c r="Z449" s="178">
        <v>4.3835413764325801E-2</v>
      </c>
      <c r="AA449" s="155">
        <v>0</v>
      </c>
      <c r="AB449" s="158"/>
      <c r="AC449" s="157">
        <v>0</v>
      </c>
      <c r="AD449" s="157">
        <v>0</v>
      </c>
      <c r="AE449" s="155">
        <v>0</v>
      </c>
      <c r="AF449" s="157">
        <v>0</v>
      </c>
      <c r="AG449" s="155">
        <v>0</v>
      </c>
      <c r="AH449" s="159"/>
    </row>
    <row r="450" spans="1:34" ht="15" x14ac:dyDescent="0.25">
      <c r="A450" s="104">
        <v>458</v>
      </c>
      <c r="B450" s="102">
        <v>458160326</v>
      </c>
      <c r="C450" s="103" t="s">
        <v>521</v>
      </c>
      <c r="D450" s="104">
        <v>160</v>
      </c>
      <c r="E450" s="103" t="s">
        <v>192</v>
      </c>
      <c r="F450" s="104">
        <v>326</v>
      </c>
      <c r="G450" s="103" t="s">
        <v>358</v>
      </c>
      <c r="H450" s="179">
        <v>1</v>
      </c>
      <c r="I450" s="152"/>
      <c r="J450" s="153">
        <v>10360.962747448524</v>
      </c>
      <c r="K450" s="153">
        <v>3536</v>
      </c>
      <c r="L450" s="153">
        <v>0</v>
      </c>
      <c r="M450" s="153">
        <v>937.65</v>
      </c>
      <c r="N450" s="153">
        <v>14834.612747448524</v>
      </c>
      <c r="O450" s="152"/>
      <c r="P450" s="157">
        <v>1</v>
      </c>
      <c r="Q450" s="157">
        <v>0</v>
      </c>
      <c r="R450" s="155">
        <v>13897</v>
      </c>
      <c r="S450" s="155">
        <v>0</v>
      </c>
      <c r="T450" s="155">
        <v>0</v>
      </c>
      <c r="U450" s="155">
        <v>938</v>
      </c>
      <c r="V450" s="112">
        <v>14835</v>
      </c>
      <c r="W450" s="156"/>
      <c r="X450" s="157">
        <v>0</v>
      </c>
      <c r="Y450" s="178">
        <v>0.09</v>
      </c>
      <c r="Z450" s="178">
        <v>2.6965094419255358E-3</v>
      </c>
      <c r="AA450" s="155">
        <v>0</v>
      </c>
      <c r="AB450" s="158"/>
      <c r="AC450" s="157">
        <v>0</v>
      </c>
      <c r="AD450" s="157">
        <v>0</v>
      </c>
      <c r="AE450" s="155">
        <v>0</v>
      </c>
      <c r="AF450" s="157">
        <v>0</v>
      </c>
      <c r="AG450" s="155">
        <v>0</v>
      </c>
      <c r="AH450" s="159"/>
    </row>
    <row r="451" spans="1:34" ht="15" x14ac:dyDescent="0.25">
      <c r="A451" s="104">
        <v>463</v>
      </c>
      <c r="B451" s="102">
        <v>463035035</v>
      </c>
      <c r="C451" s="103" t="s">
        <v>522</v>
      </c>
      <c r="D451" s="104">
        <v>35</v>
      </c>
      <c r="E451" s="103" t="s">
        <v>67</v>
      </c>
      <c r="F451" s="104">
        <v>35</v>
      </c>
      <c r="G451" s="103" t="s">
        <v>67</v>
      </c>
      <c r="H451" s="179">
        <v>581.72</v>
      </c>
      <c r="I451" s="152"/>
      <c r="J451" s="153">
        <v>13848</v>
      </c>
      <c r="K451" s="153">
        <v>4722</v>
      </c>
      <c r="L451" s="153">
        <v>0</v>
      </c>
      <c r="M451" s="153">
        <v>937.65</v>
      </c>
      <c r="N451" s="153">
        <v>19507.650000000001</v>
      </c>
      <c r="O451" s="152"/>
      <c r="P451" s="157">
        <v>581.72</v>
      </c>
      <c r="Q451" s="157">
        <v>0</v>
      </c>
      <c r="R451" s="155">
        <v>10671667</v>
      </c>
      <c r="S451" s="155">
        <v>0</v>
      </c>
      <c r="T451" s="155">
        <v>0</v>
      </c>
      <c r="U451" s="155">
        <v>538711</v>
      </c>
      <c r="V451" s="112">
        <v>11210378</v>
      </c>
      <c r="W451" s="156"/>
      <c r="X451" s="157">
        <v>7.04659061507716</v>
      </c>
      <c r="Y451" s="178">
        <v>0.09</v>
      </c>
      <c r="Z451" s="178">
        <v>0.15535199624359353</v>
      </c>
      <c r="AA451" s="155">
        <v>0</v>
      </c>
      <c r="AB451" s="158"/>
      <c r="AC451" s="157">
        <v>0</v>
      </c>
      <c r="AD451" s="157">
        <v>0</v>
      </c>
      <c r="AE451" s="155">
        <v>0</v>
      </c>
      <c r="AF451" s="157">
        <v>0</v>
      </c>
      <c r="AG451" s="155">
        <v>0</v>
      </c>
      <c r="AH451" s="159"/>
    </row>
    <row r="452" spans="1:34" ht="15" x14ac:dyDescent="0.25">
      <c r="A452" s="104">
        <v>463</v>
      </c>
      <c r="B452" s="102">
        <v>463035057</v>
      </c>
      <c r="C452" s="103" t="s">
        <v>522</v>
      </c>
      <c r="D452" s="104">
        <v>35</v>
      </c>
      <c r="E452" s="103" t="s">
        <v>67</v>
      </c>
      <c r="F452" s="104">
        <v>57</v>
      </c>
      <c r="G452" s="103" t="s">
        <v>89</v>
      </c>
      <c r="H452" s="179">
        <v>1</v>
      </c>
      <c r="I452" s="152"/>
      <c r="J452" s="153">
        <v>17081</v>
      </c>
      <c r="K452" s="153">
        <v>457</v>
      </c>
      <c r="L452" s="153">
        <v>0</v>
      </c>
      <c r="M452" s="153">
        <v>937.65</v>
      </c>
      <c r="N452" s="153">
        <v>18475.650000000001</v>
      </c>
      <c r="O452" s="152"/>
      <c r="P452" s="157">
        <v>1</v>
      </c>
      <c r="Q452" s="157">
        <v>0</v>
      </c>
      <c r="R452" s="155">
        <v>17326</v>
      </c>
      <c r="S452" s="155">
        <v>0</v>
      </c>
      <c r="T452" s="155">
        <v>0</v>
      </c>
      <c r="U452" s="155">
        <v>926</v>
      </c>
      <c r="V452" s="112">
        <v>18252</v>
      </c>
      <c r="W452" s="156"/>
      <c r="X452" s="157">
        <v>1.2113371751146903E-2</v>
      </c>
      <c r="Y452" s="178">
        <v>0.09</v>
      </c>
      <c r="Z452" s="178">
        <v>0.13358419508453406</v>
      </c>
      <c r="AA452" s="155">
        <v>0</v>
      </c>
      <c r="AB452" s="158"/>
      <c r="AC452" s="157">
        <v>0</v>
      </c>
      <c r="AD452" s="157">
        <v>0</v>
      </c>
      <c r="AE452" s="155">
        <v>0</v>
      </c>
      <c r="AF452" s="157">
        <v>0</v>
      </c>
      <c r="AG452" s="155">
        <v>0</v>
      </c>
      <c r="AH452" s="159"/>
    </row>
    <row r="453" spans="1:34" ht="15" x14ac:dyDescent="0.25">
      <c r="A453" s="104">
        <v>463</v>
      </c>
      <c r="B453" s="102">
        <v>463035163</v>
      </c>
      <c r="C453" s="103" t="s">
        <v>522</v>
      </c>
      <c r="D453" s="104">
        <v>35</v>
      </c>
      <c r="E453" s="103" t="s">
        <v>67</v>
      </c>
      <c r="F453" s="104">
        <v>163</v>
      </c>
      <c r="G453" s="103" t="s">
        <v>195</v>
      </c>
      <c r="H453" s="179">
        <v>0.42</v>
      </c>
      <c r="I453" s="152"/>
      <c r="J453" s="153">
        <v>13524.833516994266</v>
      </c>
      <c r="K453" s="153">
        <v>0</v>
      </c>
      <c r="L453" s="153">
        <v>0</v>
      </c>
      <c r="M453" s="153">
        <v>937.65</v>
      </c>
      <c r="N453" s="153">
        <v>14462.483516994265</v>
      </c>
      <c r="O453" s="152"/>
      <c r="P453" s="157">
        <v>0.42</v>
      </c>
      <c r="Q453" s="157">
        <v>0</v>
      </c>
      <c r="R453" s="155">
        <v>5612</v>
      </c>
      <c r="S453" s="155">
        <v>0</v>
      </c>
      <c r="T453" s="155">
        <v>0</v>
      </c>
      <c r="U453" s="155">
        <v>389</v>
      </c>
      <c r="V453" s="112">
        <v>6001</v>
      </c>
      <c r="W453" s="156"/>
      <c r="X453" s="157">
        <v>5.0876161354816993E-3</v>
      </c>
      <c r="Y453" s="178">
        <v>0.09</v>
      </c>
      <c r="Z453" s="178">
        <v>9.7279927468082797E-2</v>
      </c>
      <c r="AA453" s="155">
        <v>0</v>
      </c>
      <c r="AB453" s="158"/>
      <c r="AC453" s="157">
        <v>0</v>
      </c>
      <c r="AD453" s="157">
        <v>0</v>
      </c>
      <c r="AE453" s="155">
        <v>0</v>
      </c>
      <c r="AF453" s="157">
        <v>0</v>
      </c>
      <c r="AG453" s="155">
        <v>0</v>
      </c>
      <c r="AH453" s="159"/>
    </row>
    <row r="454" spans="1:34" ht="15" x14ac:dyDescent="0.25">
      <c r="A454" s="104">
        <v>463</v>
      </c>
      <c r="B454" s="102">
        <v>463035207</v>
      </c>
      <c r="C454" s="103" t="s">
        <v>522</v>
      </c>
      <c r="D454" s="104">
        <v>35</v>
      </c>
      <c r="E454" s="103" t="s">
        <v>67</v>
      </c>
      <c r="F454" s="104">
        <v>207</v>
      </c>
      <c r="G454" s="103" t="s">
        <v>239</v>
      </c>
      <c r="H454" s="179">
        <v>0.57999999999999996</v>
      </c>
      <c r="I454" s="152"/>
      <c r="J454" s="153">
        <v>10984.481268070062</v>
      </c>
      <c r="K454" s="153">
        <v>7042</v>
      </c>
      <c r="L454" s="153">
        <v>0</v>
      </c>
      <c r="M454" s="153">
        <v>937.65</v>
      </c>
      <c r="N454" s="153">
        <v>18964.131268070065</v>
      </c>
      <c r="O454" s="152"/>
      <c r="P454" s="157">
        <v>0.57999999999999996</v>
      </c>
      <c r="Q454" s="157">
        <v>0</v>
      </c>
      <c r="R454" s="155">
        <v>10329</v>
      </c>
      <c r="S454" s="155">
        <v>0</v>
      </c>
      <c r="T454" s="155">
        <v>0</v>
      </c>
      <c r="U454" s="155">
        <v>537</v>
      </c>
      <c r="V454" s="112">
        <v>10866</v>
      </c>
      <c r="W454" s="156"/>
      <c r="X454" s="157">
        <v>7.0257556156652036E-3</v>
      </c>
      <c r="Y454" s="178">
        <v>0.09</v>
      </c>
      <c r="Z454" s="178">
        <v>2.209492820352781E-4</v>
      </c>
      <c r="AA454" s="155">
        <v>0</v>
      </c>
      <c r="AB454" s="158"/>
      <c r="AC454" s="157">
        <v>0</v>
      </c>
      <c r="AD454" s="157">
        <v>0</v>
      </c>
      <c r="AE454" s="155">
        <v>0</v>
      </c>
      <c r="AF454" s="157">
        <v>0</v>
      </c>
      <c r="AG454" s="155">
        <v>0</v>
      </c>
      <c r="AH454" s="159"/>
    </row>
    <row r="455" spans="1:34" ht="15" x14ac:dyDescent="0.25">
      <c r="A455" s="104">
        <v>463</v>
      </c>
      <c r="B455" s="102">
        <v>463035220</v>
      </c>
      <c r="C455" s="103" t="s">
        <v>522</v>
      </c>
      <c r="D455" s="104">
        <v>35</v>
      </c>
      <c r="E455" s="103" t="s">
        <v>67</v>
      </c>
      <c r="F455" s="104">
        <v>220</v>
      </c>
      <c r="G455" s="103" t="s">
        <v>252</v>
      </c>
      <c r="H455" s="179">
        <v>1.49</v>
      </c>
      <c r="I455" s="152"/>
      <c r="J455" s="153">
        <v>11691.573738218611</v>
      </c>
      <c r="K455" s="153">
        <v>5012</v>
      </c>
      <c r="L455" s="153">
        <v>0</v>
      </c>
      <c r="M455" s="153">
        <v>937.65</v>
      </c>
      <c r="N455" s="153">
        <v>17641.223738218614</v>
      </c>
      <c r="O455" s="152"/>
      <c r="P455" s="157">
        <v>1.49</v>
      </c>
      <c r="Q455" s="157">
        <v>0</v>
      </c>
      <c r="R455" s="155">
        <v>24587</v>
      </c>
      <c r="S455" s="155">
        <v>0</v>
      </c>
      <c r="T455" s="155">
        <v>0</v>
      </c>
      <c r="U455" s="155">
        <v>1380</v>
      </c>
      <c r="V455" s="112">
        <v>25967</v>
      </c>
      <c r="W455" s="156"/>
      <c r="X455" s="157">
        <v>1.8048923909208883E-2</v>
      </c>
      <c r="Y455" s="178">
        <v>0.09</v>
      </c>
      <c r="Z455" s="178">
        <v>1.5441237271386972E-2</v>
      </c>
      <c r="AA455" s="155">
        <v>0</v>
      </c>
      <c r="AB455" s="158"/>
      <c r="AC455" s="157">
        <v>0</v>
      </c>
      <c r="AD455" s="157">
        <v>0</v>
      </c>
      <c r="AE455" s="155">
        <v>0</v>
      </c>
      <c r="AF455" s="157">
        <v>0</v>
      </c>
      <c r="AG455" s="155">
        <v>0</v>
      </c>
      <c r="AH455" s="159"/>
    </row>
    <row r="456" spans="1:34" ht="15" x14ac:dyDescent="0.25">
      <c r="A456" s="104">
        <v>463</v>
      </c>
      <c r="B456" s="102">
        <v>463035244</v>
      </c>
      <c r="C456" s="103" t="s">
        <v>522</v>
      </c>
      <c r="D456" s="104">
        <v>35</v>
      </c>
      <c r="E456" s="103" t="s">
        <v>67</v>
      </c>
      <c r="F456" s="104">
        <v>244</v>
      </c>
      <c r="G456" s="103" t="s">
        <v>276</v>
      </c>
      <c r="H456" s="179">
        <v>5</v>
      </c>
      <c r="I456" s="152"/>
      <c r="J456" s="153">
        <v>14650</v>
      </c>
      <c r="K456" s="153">
        <v>5283</v>
      </c>
      <c r="L456" s="153">
        <v>0</v>
      </c>
      <c r="M456" s="153">
        <v>937.65</v>
      </c>
      <c r="N456" s="153">
        <v>20870.650000000001</v>
      </c>
      <c r="O456" s="152"/>
      <c r="P456" s="157">
        <v>5</v>
      </c>
      <c r="Q456" s="157">
        <v>0</v>
      </c>
      <c r="R456" s="155">
        <v>98460</v>
      </c>
      <c r="S456" s="155">
        <v>0</v>
      </c>
      <c r="T456" s="155">
        <v>0</v>
      </c>
      <c r="U456" s="155">
        <v>4630</v>
      </c>
      <c r="V456" s="112">
        <v>103090</v>
      </c>
      <c r="W456" s="156"/>
      <c r="X456" s="157">
        <v>6.0566858755734518E-2</v>
      </c>
      <c r="Y456" s="178">
        <v>0.09</v>
      </c>
      <c r="Z456" s="178">
        <v>0.119598061583465</v>
      </c>
      <c r="AA456" s="155">
        <v>0</v>
      </c>
      <c r="AB456" s="158"/>
      <c r="AC456" s="157">
        <v>1</v>
      </c>
      <c r="AD456" s="157">
        <v>0.63714210759962797</v>
      </c>
      <c r="AE456" s="155">
        <v>13297</v>
      </c>
      <c r="AF456" s="157">
        <v>0</v>
      </c>
      <c r="AG456" s="155">
        <v>0</v>
      </c>
      <c r="AH456" s="159"/>
    </row>
    <row r="457" spans="1:34" ht="15" x14ac:dyDescent="0.25">
      <c r="A457" s="104">
        <v>463</v>
      </c>
      <c r="B457" s="102">
        <v>463035285</v>
      </c>
      <c r="C457" s="103" t="s">
        <v>522</v>
      </c>
      <c r="D457" s="104">
        <v>35</v>
      </c>
      <c r="E457" s="103" t="s">
        <v>67</v>
      </c>
      <c r="F457" s="104">
        <v>285</v>
      </c>
      <c r="G457" s="103" t="s">
        <v>317</v>
      </c>
      <c r="H457" s="179">
        <v>1</v>
      </c>
      <c r="I457" s="152"/>
      <c r="J457" s="153">
        <v>11688.430466808875</v>
      </c>
      <c r="K457" s="153">
        <v>3312</v>
      </c>
      <c r="L457" s="153">
        <v>0</v>
      </c>
      <c r="M457" s="153">
        <v>937.65</v>
      </c>
      <c r="N457" s="153">
        <v>15938.080466808875</v>
      </c>
      <c r="O457" s="152"/>
      <c r="P457" s="157">
        <v>1</v>
      </c>
      <c r="Q457" s="157">
        <v>0</v>
      </c>
      <c r="R457" s="155">
        <v>14819</v>
      </c>
      <c r="S457" s="155">
        <v>0</v>
      </c>
      <c r="T457" s="155">
        <v>0</v>
      </c>
      <c r="U457" s="155">
        <v>926</v>
      </c>
      <c r="V457" s="112">
        <v>15745</v>
      </c>
      <c r="W457" s="156"/>
      <c r="X457" s="157">
        <v>1.2113371751146903E-2</v>
      </c>
      <c r="Y457" s="178">
        <v>0.09</v>
      </c>
      <c r="Z457" s="178">
        <v>3.7068416528484464E-2</v>
      </c>
      <c r="AA457" s="155">
        <v>0</v>
      </c>
      <c r="AB457" s="158"/>
      <c r="AC457" s="157">
        <v>0</v>
      </c>
      <c r="AD457" s="157">
        <v>0</v>
      </c>
      <c r="AE457" s="155">
        <v>0</v>
      </c>
      <c r="AF457" s="157">
        <v>0</v>
      </c>
      <c r="AG457" s="155">
        <v>0</v>
      </c>
      <c r="AH457" s="159"/>
    </row>
    <row r="458" spans="1:34" ht="15" x14ac:dyDescent="0.25">
      <c r="A458" s="104">
        <v>463</v>
      </c>
      <c r="B458" s="102">
        <v>463035293</v>
      </c>
      <c r="C458" s="103" t="s">
        <v>522</v>
      </c>
      <c r="D458" s="104">
        <v>35</v>
      </c>
      <c r="E458" s="103" t="s">
        <v>67</v>
      </c>
      <c r="F458" s="104">
        <v>293</v>
      </c>
      <c r="G458" s="103" t="s">
        <v>325</v>
      </c>
      <c r="H458" s="179">
        <v>2</v>
      </c>
      <c r="I458" s="152"/>
      <c r="J458" s="153">
        <v>12430.019406017627</v>
      </c>
      <c r="K458" s="153">
        <v>747</v>
      </c>
      <c r="L458" s="153">
        <v>0</v>
      </c>
      <c r="M458" s="153">
        <v>937.65</v>
      </c>
      <c r="N458" s="153">
        <v>14114.669406017627</v>
      </c>
      <c r="O458" s="152"/>
      <c r="P458" s="157">
        <v>2</v>
      </c>
      <c r="Q458" s="157">
        <v>0</v>
      </c>
      <c r="R458" s="155">
        <v>26034</v>
      </c>
      <c r="S458" s="155">
        <v>0</v>
      </c>
      <c r="T458" s="155">
        <v>0</v>
      </c>
      <c r="U458" s="155">
        <v>1852</v>
      </c>
      <c r="V458" s="112">
        <v>27886</v>
      </c>
      <c r="W458" s="156"/>
      <c r="X458" s="157">
        <v>2.4226743502293806E-2</v>
      </c>
      <c r="Y458" s="178">
        <v>0.09</v>
      </c>
      <c r="Z458" s="178">
        <v>7.9585403832054952E-3</v>
      </c>
      <c r="AA458" s="155">
        <v>0</v>
      </c>
      <c r="AB458" s="158"/>
      <c r="AC458" s="157">
        <v>0</v>
      </c>
      <c r="AD458" s="157">
        <v>0</v>
      </c>
      <c r="AE458" s="155">
        <v>0</v>
      </c>
      <c r="AF458" s="157">
        <v>0</v>
      </c>
      <c r="AG458" s="155">
        <v>0</v>
      </c>
      <c r="AH458" s="159"/>
    </row>
    <row r="459" spans="1:34" ht="15" x14ac:dyDescent="0.25">
      <c r="A459" s="104">
        <v>463</v>
      </c>
      <c r="B459" s="102">
        <v>463035307</v>
      </c>
      <c r="C459" s="103" t="s">
        <v>522</v>
      </c>
      <c r="D459" s="104">
        <v>35</v>
      </c>
      <c r="E459" s="103" t="s">
        <v>67</v>
      </c>
      <c r="F459" s="104">
        <v>307</v>
      </c>
      <c r="G459" s="103" t="s">
        <v>339</v>
      </c>
      <c r="H459" s="179">
        <v>2</v>
      </c>
      <c r="I459" s="152"/>
      <c r="J459" s="153">
        <v>10709.427148722187</v>
      </c>
      <c r="K459" s="153">
        <v>4503</v>
      </c>
      <c r="L459" s="153">
        <v>0</v>
      </c>
      <c r="M459" s="153">
        <v>937.65</v>
      </c>
      <c r="N459" s="153">
        <v>16150.077148722186</v>
      </c>
      <c r="O459" s="152"/>
      <c r="P459" s="157">
        <v>2</v>
      </c>
      <c r="Q459" s="157">
        <v>0</v>
      </c>
      <c r="R459" s="155">
        <v>30056</v>
      </c>
      <c r="S459" s="155">
        <v>0</v>
      </c>
      <c r="T459" s="155">
        <v>0</v>
      </c>
      <c r="U459" s="155">
        <v>1852</v>
      </c>
      <c r="V459" s="112">
        <v>31908</v>
      </c>
      <c r="W459" s="156"/>
      <c r="X459" s="157">
        <v>2.4226743502293806E-2</v>
      </c>
      <c r="Y459" s="178">
        <v>0.09</v>
      </c>
      <c r="Z459" s="178">
        <v>1.1612312634068969E-2</v>
      </c>
      <c r="AA459" s="155">
        <v>0</v>
      </c>
      <c r="AB459" s="158"/>
      <c r="AC459" s="157">
        <v>0</v>
      </c>
      <c r="AD459" s="157">
        <v>0</v>
      </c>
      <c r="AE459" s="155">
        <v>0</v>
      </c>
      <c r="AF459" s="157">
        <v>0</v>
      </c>
      <c r="AG459" s="155">
        <v>0</v>
      </c>
      <c r="AH459" s="159"/>
    </row>
    <row r="460" spans="1:34" ht="15" x14ac:dyDescent="0.25">
      <c r="A460" s="104">
        <v>464</v>
      </c>
      <c r="B460" s="102">
        <v>464168030</v>
      </c>
      <c r="C460" s="103" t="s">
        <v>523</v>
      </c>
      <c r="D460" s="104">
        <v>168</v>
      </c>
      <c r="E460" s="103" t="s">
        <v>200</v>
      </c>
      <c r="F460" s="104">
        <v>30</v>
      </c>
      <c r="G460" s="103" t="s">
        <v>62</v>
      </c>
      <c r="H460" s="179">
        <v>1</v>
      </c>
      <c r="I460" s="152"/>
      <c r="J460" s="153">
        <v>9123</v>
      </c>
      <c r="K460" s="153">
        <v>2429</v>
      </c>
      <c r="L460" s="153">
        <v>0</v>
      </c>
      <c r="M460" s="153">
        <v>937.65</v>
      </c>
      <c r="N460" s="153">
        <v>12489.65</v>
      </c>
      <c r="O460" s="152"/>
      <c r="P460" s="157">
        <v>1</v>
      </c>
      <c r="Q460" s="157">
        <v>0</v>
      </c>
      <c r="R460" s="155">
        <v>11552</v>
      </c>
      <c r="S460" s="155">
        <v>0</v>
      </c>
      <c r="T460" s="155">
        <v>0</v>
      </c>
      <c r="U460" s="155">
        <v>938</v>
      </c>
      <c r="V460" s="112">
        <v>12490</v>
      </c>
      <c r="W460" s="156"/>
      <c r="X460" s="157">
        <v>0</v>
      </c>
      <c r="Y460" s="178">
        <v>0.09</v>
      </c>
      <c r="Z460" s="178">
        <v>2.6479090673251354E-3</v>
      </c>
      <c r="AA460" s="155">
        <v>0</v>
      </c>
      <c r="AB460" s="158"/>
      <c r="AC460" s="157">
        <v>2</v>
      </c>
      <c r="AD460" s="157">
        <v>0</v>
      </c>
      <c r="AE460" s="155">
        <v>0</v>
      </c>
      <c r="AF460" s="157">
        <v>0</v>
      </c>
      <c r="AG460" s="155">
        <v>0</v>
      </c>
      <c r="AH460" s="159"/>
    </row>
    <row r="461" spans="1:34" ht="15" x14ac:dyDescent="0.25">
      <c r="A461" s="104">
        <v>464</v>
      </c>
      <c r="B461" s="102">
        <v>464168163</v>
      </c>
      <c r="C461" s="103" t="s">
        <v>523</v>
      </c>
      <c r="D461" s="104">
        <v>168</v>
      </c>
      <c r="E461" s="103" t="s">
        <v>200</v>
      </c>
      <c r="F461" s="104">
        <v>163</v>
      </c>
      <c r="G461" s="103" t="s">
        <v>195</v>
      </c>
      <c r="H461" s="179">
        <v>18.66</v>
      </c>
      <c r="I461" s="152"/>
      <c r="J461" s="153">
        <v>10938</v>
      </c>
      <c r="K461" s="153">
        <v>0</v>
      </c>
      <c r="L461" s="153">
        <v>0</v>
      </c>
      <c r="M461" s="153">
        <v>937.65</v>
      </c>
      <c r="N461" s="153">
        <v>11875.65</v>
      </c>
      <c r="O461" s="152"/>
      <c r="P461" s="157">
        <v>18.66</v>
      </c>
      <c r="Q461" s="157">
        <v>0</v>
      </c>
      <c r="R461" s="155">
        <v>204103</v>
      </c>
      <c r="S461" s="155">
        <v>0</v>
      </c>
      <c r="T461" s="155">
        <v>0</v>
      </c>
      <c r="U461" s="155">
        <v>17503</v>
      </c>
      <c r="V461" s="112">
        <v>221606</v>
      </c>
      <c r="W461" s="156"/>
      <c r="X461" s="157">
        <v>0</v>
      </c>
      <c r="Y461" s="178">
        <v>0.09</v>
      </c>
      <c r="Z461" s="178">
        <v>9.7279927468082797E-2</v>
      </c>
      <c r="AA461" s="155">
        <v>0</v>
      </c>
      <c r="AB461" s="158"/>
      <c r="AC461" s="157">
        <v>5</v>
      </c>
      <c r="AD461" s="157">
        <v>1.6207729438587994</v>
      </c>
      <c r="AE461" s="155">
        <v>19250</v>
      </c>
      <c r="AF461" s="157">
        <v>3</v>
      </c>
      <c r="AG461" s="155">
        <v>35628</v>
      </c>
      <c r="AH461" s="159"/>
    </row>
    <row r="462" spans="1:34" ht="15" x14ac:dyDescent="0.25">
      <c r="A462" s="104">
        <v>464</v>
      </c>
      <c r="B462" s="102">
        <v>464168168</v>
      </c>
      <c r="C462" s="103" t="s">
        <v>523</v>
      </c>
      <c r="D462" s="104">
        <v>168</v>
      </c>
      <c r="E462" s="103" t="s">
        <v>200</v>
      </c>
      <c r="F462" s="104">
        <v>168</v>
      </c>
      <c r="G462" s="103" t="s">
        <v>200</v>
      </c>
      <c r="H462" s="179">
        <v>117.30999999999999</v>
      </c>
      <c r="I462" s="152"/>
      <c r="J462" s="153">
        <v>9477</v>
      </c>
      <c r="K462" s="153">
        <v>5040</v>
      </c>
      <c r="L462" s="153">
        <v>0</v>
      </c>
      <c r="M462" s="153">
        <v>937.65</v>
      </c>
      <c r="N462" s="153">
        <v>15454.65</v>
      </c>
      <c r="O462" s="152"/>
      <c r="P462" s="157">
        <v>117.30999999999999</v>
      </c>
      <c r="Q462" s="157">
        <v>0</v>
      </c>
      <c r="R462" s="155">
        <v>1702992</v>
      </c>
      <c r="S462" s="155">
        <v>0</v>
      </c>
      <c r="T462" s="155">
        <v>0</v>
      </c>
      <c r="U462" s="155">
        <v>110036</v>
      </c>
      <c r="V462" s="112">
        <v>1813028</v>
      </c>
      <c r="W462" s="156"/>
      <c r="X462" s="157">
        <v>0</v>
      </c>
      <c r="Y462" s="178">
        <v>0.09</v>
      </c>
      <c r="Z462" s="178">
        <v>3.4054916793111768E-2</v>
      </c>
      <c r="AA462" s="155">
        <v>0</v>
      </c>
      <c r="AB462" s="158"/>
      <c r="AC462" s="157">
        <v>38</v>
      </c>
      <c r="AD462" s="157">
        <v>0</v>
      </c>
      <c r="AE462" s="155">
        <v>0</v>
      </c>
      <c r="AF462" s="157">
        <v>9</v>
      </c>
      <c r="AG462" s="155">
        <v>139095</v>
      </c>
      <c r="AH462" s="159"/>
    </row>
    <row r="463" spans="1:34" ht="15" x14ac:dyDescent="0.25">
      <c r="A463" s="104">
        <v>464</v>
      </c>
      <c r="B463" s="102">
        <v>464168196</v>
      </c>
      <c r="C463" s="103" t="s">
        <v>523</v>
      </c>
      <c r="D463" s="104">
        <v>168</v>
      </c>
      <c r="E463" s="103" t="s">
        <v>200</v>
      </c>
      <c r="F463" s="104">
        <v>196</v>
      </c>
      <c r="G463" s="103" t="s">
        <v>228</v>
      </c>
      <c r="H463" s="179">
        <v>7</v>
      </c>
      <c r="I463" s="152"/>
      <c r="J463" s="153">
        <v>8954</v>
      </c>
      <c r="K463" s="153">
        <v>5167</v>
      </c>
      <c r="L463" s="153">
        <v>0</v>
      </c>
      <c r="M463" s="153">
        <v>937.65</v>
      </c>
      <c r="N463" s="153">
        <v>15058.65</v>
      </c>
      <c r="O463" s="152"/>
      <c r="P463" s="157">
        <v>7</v>
      </c>
      <c r="Q463" s="157">
        <v>0</v>
      </c>
      <c r="R463" s="155">
        <v>98847</v>
      </c>
      <c r="S463" s="155">
        <v>0</v>
      </c>
      <c r="T463" s="155">
        <v>0</v>
      </c>
      <c r="U463" s="155">
        <v>6566</v>
      </c>
      <c r="V463" s="112">
        <v>105413</v>
      </c>
      <c r="W463" s="156"/>
      <c r="X463" s="157">
        <v>0</v>
      </c>
      <c r="Y463" s="178">
        <v>0.09</v>
      </c>
      <c r="Z463" s="178">
        <v>2.3145365953230312E-2</v>
      </c>
      <c r="AA463" s="155">
        <v>0</v>
      </c>
      <c r="AB463" s="158"/>
      <c r="AC463" s="157">
        <v>0</v>
      </c>
      <c r="AD463" s="157">
        <v>0</v>
      </c>
      <c r="AE463" s="155">
        <v>0</v>
      </c>
      <c r="AF463" s="157">
        <v>0</v>
      </c>
      <c r="AG463" s="155">
        <v>0</v>
      </c>
      <c r="AH463" s="159"/>
    </row>
    <row r="464" spans="1:34" ht="15" x14ac:dyDescent="0.25">
      <c r="A464" s="104">
        <v>464</v>
      </c>
      <c r="B464" s="102">
        <v>464168229</v>
      </c>
      <c r="C464" s="103" t="s">
        <v>523</v>
      </c>
      <c r="D464" s="104">
        <v>168</v>
      </c>
      <c r="E464" s="103" t="s">
        <v>200</v>
      </c>
      <c r="F464" s="104">
        <v>229</v>
      </c>
      <c r="G464" s="103" t="s">
        <v>261</v>
      </c>
      <c r="H464" s="179">
        <v>5</v>
      </c>
      <c r="I464" s="152"/>
      <c r="J464" s="153">
        <v>10818</v>
      </c>
      <c r="K464" s="153">
        <v>1767</v>
      </c>
      <c r="L464" s="153">
        <v>0</v>
      </c>
      <c r="M464" s="153">
        <v>937.65</v>
      </c>
      <c r="N464" s="153">
        <v>13522.65</v>
      </c>
      <c r="O464" s="152"/>
      <c r="P464" s="157">
        <v>5</v>
      </c>
      <c r="Q464" s="157">
        <v>0</v>
      </c>
      <c r="R464" s="155">
        <v>62925</v>
      </c>
      <c r="S464" s="155">
        <v>0</v>
      </c>
      <c r="T464" s="155">
        <v>0</v>
      </c>
      <c r="U464" s="155">
        <v>4690</v>
      </c>
      <c r="V464" s="112">
        <v>67615</v>
      </c>
      <c r="W464" s="156"/>
      <c r="X464" s="157">
        <v>0</v>
      </c>
      <c r="Y464" s="178">
        <v>0.09</v>
      </c>
      <c r="Z464" s="178">
        <v>9.9476018153705648E-3</v>
      </c>
      <c r="AA464" s="155">
        <v>0</v>
      </c>
      <c r="AB464" s="158"/>
      <c r="AC464" s="157">
        <v>1</v>
      </c>
      <c r="AD464" s="157">
        <v>0</v>
      </c>
      <c r="AE464" s="155">
        <v>0</v>
      </c>
      <c r="AF464" s="157">
        <v>0</v>
      </c>
      <c r="AG464" s="155">
        <v>0</v>
      </c>
      <c r="AH464" s="159"/>
    </row>
    <row r="465" spans="1:34" ht="15" x14ac:dyDescent="0.25">
      <c r="A465" s="104">
        <v>464</v>
      </c>
      <c r="B465" s="102">
        <v>464168248</v>
      </c>
      <c r="C465" s="103" t="s">
        <v>523</v>
      </c>
      <c r="D465" s="104">
        <v>168</v>
      </c>
      <c r="E465" s="103" t="s">
        <v>200</v>
      </c>
      <c r="F465" s="104">
        <v>248</v>
      </c>
      <c r="G465" s="103" t="s">
        <v>280</v>
      </c>
      <c r="H465" s="179">
        <v>0.5</v>
      </c>
      <c r="I465" s="152"/>
      <c r="J465" s="153">
        <v>13080.948125085341</v>
      </c>
      <c r="K465" s="153">
        <v>750</v>
      </c>
      <c r="L465" s="153">
        <v>0</v>
      </c>
      <c r="M465" s="153">
        <v>937.65</v>
      </c>
      <c r="N465" s="153">
        <v>14768.59812508534</v>
      </c>
      <c r="O465" s="152"/>
      <c r="P465" s="157">
        <v>0.5</v>
      </c>
      <c r="Q465" s="157">
        <v>0</v>
      </c>
      <c r="R465" s="155">
        <v>6915</v>
      </c>
      <c r="S465" s="155">
        <v>0</v>
      </c>
      <c r="T465" s="155">
        <v>0</v>
      </c>
      <c r="U465" s="155">
        <v>469</v>
      </c>
      <c r="V465" s="112">
        <v>7384</v>
      </c>
      <c r="W465" s="156"/>
      <c r="X465" s="157">
        <v>0</v>
      </c>
      <c r="Y465" s="178">
        <v>0.09</v>
      </c>
      <c r="Z465" s="178">
        <v>5.0565041450819942E-2</v>
      </c>
      <c r="AA465" s="155">
        <v>0</v>
      </c>
      <c r="AB465" s="158"/>
      <c r="AC465" s="157">
        <v>1</v>
      </c>
      <c r="AD465" s="157">
        <v>0</v>
      </c>
      <c r="AE465" s="155">
        <v>0</v>
      </c>
      <c r="AF465" s="157">
        <v>0</v>
      </c>
      <c r="AG465" s="155">
        <v>0</v>
      </c>
      <c r="AH465" s="159"/>
    </row>
    <row r="466" spans="1:34" ht="15" x14ac:dyDescent="0.25">
      <c r="A466" s="104">
        <v>464</v>
      </c>
      <c r="B466" s="102">
        <v>464168258</v>
      </c>
      <c r="C466" s="103" t="s">
        <v>523</v>
      </c>
      <c r="D466" s="104">
        <v>168</v>
      </c>
      <c r="E466" s="103" t="s">
        <v>200</v>
      </c>
      <c r="F466" s="104">
        <v>258</v>
      </c>
      <c r="G466" s="103" t="s">
        <v>290</v>
      </c>
      <c r="H466" s="179">
        <v>12.61</v>
      </c>
      <c r="I466" s="152"/>
      <c r="J466" s="153">
        <v>9892</v>
      </c>
      <c r="K466" s="153">
        <v>2136</v>
      </c>
      <c r="L466" s="153">
        <v>0</v>
      </c>
      <c r="M466" s="153">
        <v>937.65</v>
      </c>
      <c r="N466" s="153">
        <v>12965.65</v>
      </c>
      <c r="O466" s="152"/>
      <c r="P466" s="157">
        <v>12.61</v>
      </c>
      <c r="Q466" s="157">
        <v>0</v>
      </c>
      <c r="R466" s="155">
        <v>151674</v>
      </c>
      <c r="S466" s="155">
        <v>0</v>
      </c>
      <c r="T466" s="155">
        <v>0</v>
      </c>
      <c r="U466" s="155">
        <v>11828</v>
      </c>
      <c r="V466" s="112">
        <v>163502</v>
      </c>
      <c r="W466" s="156"/>
      <c r="X466" s="157">
        <v>0</v>
      </c>
      <c r="Y466" s="178">
        <v>0.09</v>
      </c>
      <c r="Z466" s="178">
        <v>9.1594444574851844E-2</v>
      </c>
      <c r="AA466" s="155">
        <v>0</v>
      </c>
      <c r="AB466" s="158"/>
      <c r="AC466" s="157">
        <v>8</v>
      </c>
      <c r="AD466" s="157">
        <v>0.22745028605544479</v>
      </c>
      <c r="AE466" s="155">
        <v>2952</v>
      </c>
      <c r="AF466" s="157">
        <v>0</v>
      </c>
      <c r="AG466" s="155">
        <v>0</v>
      </c>
      <c r="AH466" s="159"/>
    </row>
    <row r="467" spans="1:34" ht="15" x14ac:dyDescent="0.25">
      <c r="A467" s="104">
        <v>464</v>
      </c>
      <c r="B467" s="102">
        <v>464168262</v>
      </c>
      <c r="C467" s="103" t="s">
        <v>523</v>
      </c>
      <c r="D467" s="104">
        <v>168</v>
      </c>
      <c r="E467" s="103" t="s">
        <v>200</v>
      </c>
      <c r="F467" s="104">
        <v>262</v>
      </c>
      <c r="G467" s="103" t="s">
        <v>294</v>
      </c>
      <c r="H467" s="179">
        <v>1.67</v>
      </c>
      <c r="I467" s="152"/>
      <c r="J467" s="153">
        <v>11379.205712709654</v>
      </c>
      <c r="K467" s="153">
        <v>4217</v>
      </c>
      <c r="L467" s="153">
        <v>0</v>
      </c>
      <c r="M467" s="153">
        <v>937.65</v>
      </c>
      <c r="N467" s="153">
        <v>16533.855712709654</v>
      </c>
      <c r="O467" s="152"/>
      <c r="P467" s="157">
        <v>1.67</v>
      </c>
      <c r="Q467" s="157">
        <v>0</v>
      </c>
      <c r="R467" s="155">
        <v>26045</v>
      </c>
      <c r="S467" s="155">
        <v>0</v>
      </c>
      <c r="T467" s="155">
        <v>0</v>
      </c>
      <c r="U467" s="155">
        <v>1566</v>
      </c>
      <c r="V467" s="112">
        <v>27611</v>
      </c>
      <c r="W467" s="156"/>
      <c r="X467" s="157">
        <v>0</v>
      </c>
      <c r="Y467" s="178">
        <v>0.09</v>
      </c>
      <c r="Z467" s="178">
        <v>7.2023226007255373E-2</v>
      </c>
      <c r="AA467" s="155">
        <v>0</v>
      </c>
      <c r="AB467" s="158"/>
      <c r="AC467" s="157">
        <v>0</v>
      </c>
      <c r="AD467" s="157">
        <v>0</v>
      </c>
      <c r="AE467" s="155">
        <v>0</v>
      </c>
      <c r="AF467" s="157">
        <v>0</v>
      </c>
      <c r="AG467" s="155">
        <v>0</v>
      </c>
      <c r="AH467" s="159"/>
    </row>
    <row r="468" spans="1:34" ht="15" x14ac:dyDescent="0.25">
      <c r="A468" s="104">
        <v>464</v>
      </c>
      <c r="B468" s="102">
        <v>464168291</v>
      </c>
      <c r="C468" s="103" t="s">
        <v>523</v>
      </c>
      <c r="D468" s="104">
        <v>168</v>
      </c>
      <c r="E468" s="103" t="s">
        <v>200</v>
      </c>
      <c r="F468" s="104">
        <v>291</v>
      </c>
      <c r="G468" s="103" t="s">
        <v>323</v>
      </c>
      <c r="H468" s="179">
        <v>42.41</v>
      </c>
      <c r="I468" s="152"/>
      <c r="J468" s="153">
        <v>8984</v>
      </c>
      <c r="K468" s="153">
        <v>4398</v>
      </c>
      <c r="L468" s="153">
        <v>0</v>
      </c>
      <c r="M468" s="153">
        <v>937.65</v>
      </c>
      <c r="N468" s="153">
        <v>14319.65</v>
      </c>
      <c r="O468" s="152"/>
      <c r="P468" s="157">
        <v>42.41</v>
      </c>
      <c r="Q468" s="157">
        <v>0</v>
      </c>
      <c r="R468" s="155">
        <v>567531</v>
      </c>
      <c r="S468" s="155">
        <v>0</v>
      </c>
      <c r="T468" s="155">
        <v>0</v>
      </c>
      <c r="U468" s="155">
        <v>39780</v>
      </c>
      <c r="V468" s="112">
        <v>607311</v>
      </c>
      <c r="W468" s="156"/>
      <c r="X468" s="157">
        <v>0</v>
      </c>
      <c r="Y468" s="178">
        <v>0.09</v>
      </c>
      <c r="Z468" s="178">
        <v>2.0490117661372563E-2</v>
      </c>
      <c r="AA468" s="155">
        <v>0</v>
      </c>
      <c r="AB468" s="158"/>
      <c r="AC468" s="157">
        <v>5</v>
      </c>
      <c r="AD468" s="157">
        <v>0</v>
      </c>
      <c r="AE468" s="155">
        <v>0</v>
      </c>
      <c r="AF468" s="157">
        <v>7</v>
      </c>
      <c r="AG468" s="155">
        <v>100240</v>
      </c>
      <c r="AH468" s="159"/>
    </row>
    <row r="469" spans="1:34" ht="15" x14ac:dyDescent="0.25">
      <c r="A469" s="104">
        <v>466</v>
      </c>
      <c r="B469" s="102">
        <v>466700096</v>
      </c>
      <c r="C469" s="103" t="s">
        <v>524</v>
      </c>
      <c r="D469" s="104">
        <v>700</v>
      </c>
      <c r="E469" s="103" t="s">
        <v>417</v>
      </c>
      <c r="F469" s="104">
        <v>96</v>
      </c>
      <c r="G469" s="103" t="s">
        <v>128</v>
      </c>
      <c r="H469" s="179">
        <v>1</v>
      </c>
      <c r="I469" s="152"/>
      <c r="J469" s="153">
        <v>10556</v>
      </c>
      <c r="K469" s="153">
        <v>5746</v>
      </c>
      <c r="L469" s="153">
        <v>0</v>
      </c>
      <c r="M469" s="153">
        <v>937.65</v>
      </c>
      <c r="N469" s="153">
        <v>17239.650000000001</v>
      </c>
      <c r="O469" s="152"/>
      <c r="P469" s="157">
        <v>1</v>
      </c>
      <c r="Q469" s="157">
        <v>0</v>
      </c>
      <c r="R469" s="155">
        <v>16302</v>
      </c>
      <c r="S469" s="155">
        <v>0</v>
      </c>
      <c r="T469" s="155">
        <v>0</v>
      </c>
      <c r="U469" s="155">
        <v>938</v>
      </c>
      <c r="V469" s="112">
        <v>17240</v>
      </c>
      <c r="W469" s="156"/>
      <c r="X469" s="157">
        <v>0</v>
      </c>
      <c r="Y469" s="178">
        <v>0.09</v>
      </c>
      <c r="Z469" s="178">
        <v>3.165167702598503E-2</v>
      </c>
      <c r="AA469" s="155">
        <v>0</v>
      </c>
      <c r="AB469" s="158"/>
      <c r="AC469" s="157">
        <v>1</v>
      </c>
      <c r="AD469" s="157">
        <v>0</v>
      </c>
      <c r="AE469" s="155">
        <v>0</v>
      </c>
      <c r="AF469" s="157">
        <v>0</v>
      </c>
      <c r="AG469" s="155">
        <v>0</v>
      </c>
      <c r="AH469" s="159"/>
    </row>
    <row r="470" spans="1:34" ht="15" x14ac:dyDescent="0.25">
      <c r="A470" s="104">
        <v>466</v>
      </c>
      <c r="B470" s="102">
        <v>466700700</v>
      </c>
      <c r="C470" s="103" t="s">
        <v>524</v>
      </c>
      <c r="D470" s="104">
        <v>700</v>
      </c>
      <c r="E470" s="103" t="s">
        <v>417</v>
      </c>
      <c r="F470" s="104">
        <v>700</v>
      </c>
      <c r="G470" s="103" t="s">
        <v>417</v>
      </c>
      <c r="H470" s="179">
        <v>28.400000000000002</v>
      </c>
      <c r="I470" s="152"/>
      <c r="J470" s="153">
        <v>12285</v>
      </c>
      <c r="K470" s="153">
        <v>12957</v>
      </c>
      <c r="L470" s="153">
        <v>0</v>
      </c>
      <c r="M470" s="153">
        <v>937.65</v>
      </c>
      <c r="N470" s="153">
        <v>26179.65</v>
      </c>
      <c r="O470" s="152"/>
      <c r="P470" s="157">
        <v>28.400000000000002</v>
      </c>
      <c r="Q470" s="157">
        <v>0</v>
      </c>
      <c r="R470" s="155">
        <v>716872</v>
      </c>
      <c r="S470" s="155">
        <v>0</v>
      </c>
      <c r="T470" s="155">
        <v>0</v>
      </c>
      <c r="U470" s="155">
        <v>26637</v>
      </c>
      <c r="V470" s="112">
        <v>743509</v>
      </c>
      <c r="W470" s="156"/>
      <c r="X470" s="157">
        <v>0</v>
      </c>
      <c r="Y470" s="178">
        <v>0.09</v>
      </c>
      <c r="Z470" s="178">
        <v>3.3667113787301313E-2</v>
      </c>
      <c r="AA470" s="155">
        <v>0</v>
      </c>
      <c r="AB470" s="158"/>
      <c r="AC470" s="157">
        <v>10</v>
      </c>
      <c r="AD470" s="157">
        <v>0</v>
      </c>
      <c r="AE470" s="155">
        <v>0</v>
      </c>
      <c r="AF470" s="157">
        <v>0</v>
      </c>
      <c r="AG470" s="155">
        <v>0</v>
      </c>
      <c r="AH470" s="159"/>
    </row>
    <row r="471" spans="1:34" ht="15" x14ac:dyDescent="0.25">
      <c r="A471" s="104">
        <v>466</v>
      </c>
      <c r="B471" s="102">
        <v>466774089</v>
      </c>
      <c r="C471" s="103" t="s">
        <v>524</v>
      </c>
      <c r="D471" s="104">
        <v>774</v>
      </c>
      <c r="E471" s="103" t="s">
        <v>440</v>
      </c>
      <c r="F471" s="104">
        <v>89</v>
      </c>
      <c r="G471" s="103" t="s">
        <v>121</v>
      </c>
      <c r="H471" s="179">
        <v>31.810000000000002</v>
      </c>
      <c r="I471" s="152"/>
      <c r="J471" s="153">
        <v>10903</v>
      </c>
      <c r="K471" s="153">
        <v>14839</v>
      </c>
      <c r="L471" s="153">
        <v>0</v>
      </c>
      <c r="M471" s="153">
        <v>937.65</v>
      </c>
      <c r="N471" s="153">
        <v>26679.65</v>
      </c>
      <c r="O471" s="152"/>
      <c r="P471" s="157">
        <v>31.810000000000002</v>
      </c>
      <c r="Q471" s="157">
        <v>0</v>
      </c>
      <c r="R471" s="155">
        <v>818853</v>
      </c>
      <c r="S471" s="155">
        <v>0</v>
      </c>
      <c r="T471" s="155">
        <v>0</v>
      </c>
      <c r="U471" s="155">
        <v>29837</v>
      </c>
      <c r="V471" s="112">
        <v>848690</v>
      </c>
      <c r="W471" s="156"/>
      <c r="X471" s="157">
        <v>0</v>
      </c>
      <c r="Y471" s="178">
        <v>0.09</v>
      </c>
      <c r="Z471" s="178">
        <v>6.8363895920069848E-2</v>
      </c>
      <c r="AA471" s="155">
        <v>0</v>
      </c>
      <c r="AB471" s="158"/>
      <c r="AC471" s="157">
        <v>15</v>
      </c>
      <c r="AD471" s="157">
        <v>0</v>
      </c>
      <c r="AE471" s="155">
        <v>0</v>
      </c>
      <c r="AF471" s="157">
        <v>0</v>
      </c>
      <c r="AG471" s="155">
        <v>0</v>
      </c>
      <c r="AH471" s="159"/>
    </row>
    <row r="472" spans="1:34" ht="15" x14ac:dyDescent="0.25">
      <c r="A472" s="104">
        <v>466</v>
      </c>
      <c r="B472" s="102">
        <v>466774096</v>
      </c>
      <c r="C472" s="103" t="s">
        <v>524</v>
      </c>
      <c r="D472" s="104">
        <v>774</v>
      </c>
      <c r="E472" s="103" t="s">
        <v>440</v>
      </c>
      <c r="F472" s="104">
        <v>96</v>
      </c>
      <c r="G472" s="103" t="s">
        <v>128</v>
      </c>
      <c r="H472" s="179">
        <v>2</v>
      </c>
      <c r="I472" s="152"/>
      <c r="J472" s="153">
        <v>11494.50871795174</v>
      </c>
      <c r="K472" s="153">
        <v>6257</v>
      </c>
      <c r="L472" s="153">
        <v>0</v>
      </c>
      <c r="M472" s="153">
        <v>937.65</v>
      </c>
      <c r="N472" s="153">
        <v>18689.158717951741</v>
      </c>
      <c r="O472" s="152"/>
      <c r="P472" s="157">
        <v>2</v>
      </c>
      <c r="Q472" s="157">
        <v>0</v>
      </c>
      <c r="R472" s="155">
        <v>35504</v>
      </c>
      <c r="S472" s="155">
        <v>0</v>
      </c>
      <c r="T472" s="155">
        <v>0</v>
      </c>
      <c r="U472" s="155">
        <v>1876</v>
      </c>
      <c r="V472" s="112">
        <v>37380</v>
      </c>
      <c r="W472" s="156"/>
      <c r="X472" s="157">
        <v>0</v>
      </c>
      <c r="Y472" s="178">
        <v>0.09</v>
      </c>
      <c r="Z472" s="178">
        <v>3.165167702598503E-2</v>
      </c>
      <c r="AA472" s="155">
        <v>0</v>
      </c>
      <c r="AB472" s="158"/>
      <c r="AC472" s="157">
        <v>0</v>
      </c>
      <c r="AD472" s="157">
        <v>0</v>
      </c>
      <c r="AE472" s="155">
        <v>0</v>
      </c>
      <c r="AF472" s="157">
        <v>0</v>
      </c>
      <c r="AG472" s="155">
        <v>0</v>
      </c>
      <c r="AH472" s="159"/>
    </row>
    <row r="473" spans="1:34" ht="15" x14ac:dyDescent="0.25">
      <c r="A473" s="104">
        <v>466</v>
      </c>
      <c r="B473" s="102">
        <v>466774221</v>
      </c>
      <c r="C473" s="103" t="s">
        <v>524</v>
      </c>
      <c r="D473" s="104">
        <v>774</v>
      </c>
      <c r="E473" s="103" t="s">
        <v>440</v>
      </c>
      <c r="F473" s="104">
        <v>221</v>
      </c>
      <c r="G473" s="103" t="s">
        <v>253</v>
      </c>
      <c r="H473" s="179">
        <v>33.33</v>
      </c>
      <c r="I473" s="152"/>
      <c r="J473" s="153">
        <v>11176</v>
      </c>
      <c r="K473" s="153">
        <v>13420</v>
      </c>
      <c r="L473" s="153">
        <v>0</v>
      </c>
      <c r="M473" s="153">
        <v>937.65</v>
      </c>
      <c r="N473" s="153">
        <v>25533.65</v>
      </c>
      <c r="O473" s="152"/>
      <c r="P473" s="157">
        <v>33.33</v>
      </c>
      <c r="Q473" s="157">
        <v>0</v>
      </c>
      <c r="R473" s="155">
        <v>819785</v>
      </c>
      <c r="S473" s="155">
        <v>0</v>
      </c>
      <c r="T473" s="155">
        <v>0</v>
      </c>
      <c r="U473" s="155">
        <v>31264</v>
      </c>
      <c r="V473" s="112">
        <v>851049</v>
      </c>
      <c r="W473" s="156"/>
      <c r="X473" s="157">
        <v>0</v>
      </c>
      <c r="Y473" s="178">
        <v>0.09</v>
      </c>
      <c r="Z473" s="178">
        <v>7.8600266931598481E-2</v>
      </c>
      <c r="AA473" s="155">
        <v>0</v>
      </c>
      <c r="AB473" s="158"/>
      <c r="AC473" s="157">
        <v>13</v>
      </c>
      <c r="AD473" s="157">
        <v>0</v>
      </c>
      <c r="AE473" s="155">
        <v>0</v>
      </c>
      <c r="AF473" s="157">
        <v>0</v>
      </c>
      <c r="AG473" s="155">
        <v>0</v>
      </c>
      <c r="AH473" s="159"/>
    </row>
    <row r="474" spans="1:34" ht="15" x14ac:dyDescent="0.25">
      <c r="A474" s="104">
        <v>466</v>
      </c>
      <c r="B474" s="102">
        <v>466774296</v>
      </c>
      <c r="C474" s="103" t="s">
        <v>524</v>
      </c>
      <c r="D474" s="104">
        <v>774</v>
      </c>
      <c r="E474" s="103" t="s">
        <v>440</v>
      </c>
      <c r="F474" s="104">
        <v>296</v>
      </c>
      <c r="G474" s="103" t="s">
        <v>328</v>
      </c>
      <c r="H474" s="179">
        <v>31.290000000000006</v>
      </c>
      <c r="I474" s="152"/>
      <c r="J474" s="153">
        <v>10977</v>
      </c>
      <c r="K474" s="153">
        <v>16038</v>
      </c>
      <c r="L474" s="153">
        <v>0</v>
      </c>
      <c r="M474" s="153">
        <v>937.65</v>
      </c>
      <c r="N474" s="153">
        <v>27952.65</v>
      </c>
      <c r="O474" s="152"/>
      <c r="P474" s="157">
        <v>31.290000000000006</v>
      </c>
      <c r="Q474" s="157">
        <v>0</v>
      </c>
      <c r="R474" s="155">
        <v>845301</v>
      </c>
      <c r="S474" s="155">
        <v>0</v>
      </c>
      <c r="T474" s="155">
        <v>0</v>
      </c>
      <c r="U474" s="155">
        <v>29349</v>
      </c>
      <c r="V474" s="112">
        <v>874650</v>
      </c>
      <c r="W474" s="156"/>
      <c r="X474" s="157">
        <v>0</v>
      </c>
      <c r="Y474" s="178">
        <v>0.09</v>
      </c>
      <c r="Z474" s="178">
        <v>8.9805367663814695E-2</v>
      </c>
      <c r="AA474" s="155">
        <v>0</v>
      </c>
      <c r="AB474" s="158"/>
      <c r="AC474" s="157">
        <v>9</v>
      </c>
      <c r="AD474" s="157">
        <v>0</v>
      </c>
      <c r="AE474" s="155">
        <v>0</v>
      </c>
      <c r="AF474" s="157">
        <v>0.17</v>
      </c>
      <c r="AG474" s="155">
        <v>4752</v>
      </c>
      <c r="AH474" s="159"/>
    </row>
    <row r="475" spans="1:34" ht="15" x14ac:dyDescent="0.25">
      <c r="A475" s="104">
        <v>466</v>
      </c>
      <c r="B475" s="102">
        <v>466774774</v>
      </c>
      <c r="C475" s="103" t="s">
        <v>524</v>
      </c>
      <c r="D475" s="104">
        <v>774</v>
      </c>
      <c r="E475" s="103" t="s">
        <v>440</v>
      </c>
      <c r="F475" s="104">
        <v>774</v>
      </c>
      <c r="G475" s="103" t="s">
        <v>440</v>
      </c>
      <c r="H475" s="179">
        <v>45.19</v>
      </c>
      <c r="I475" s="152"/>
      <c r="J475" s="153">
        <v>10295</v>
      </c>
      <c r="K475" s="153">
        <v>17302</v>
      </c>
      <c r="L475" s="153">
        <v>0</v>
      </c>
      <c r="M475" s="153">
        <v>937.65</v>
      </c>
      <c r="N475" s="153">
        <v>28534.65</v>
      </c>
      <c r="O475" s="152"/>
      <c r="P475" s="157">
        <v>45.19</v>
      </c>
      <c r="Q475" s="157">
        <v>0</v>
      </c>
      <c r="R475" s="155">
        <v>1247108</v>
      </c>
      <c r="S475" s="155">
        <v>0</v>
      </c>
      <c r="T475" s="155">
        <v>0</v>
      </c>
      <c r="U475" s="155">
        <v>42388</v>
      </c>
      <c r="V475" s="112">
        <v>1289496</v>
      </c>
      <c r="W475" s="156"/>
      <c r="X475" s="157">
        <v>0</v>
      </c>
      <c r="Y475" s="178">
        <v>0.09</v>
      </c>
      <c r="Z475" s="178">
        <v>0.10074842792478987</v>
      </c>
      <c r="AA475" s="155">
        <v>0</v>
      </c>
      <c r="AB475" s="158"/>
      <c r="AC475" s="157">
        <v>20</v>
      </c>
      <c r="AD475" s="157">
        <v>4.9914806771251508</v>
      </c>
      <c r="AE475" s="155">
        <v>142428</v>
      </c>
      <c r="AF475" s="157">
        <v>0</v>
      </c>
      <c r="AG475" s="155">
        <v>0</v>
      </c>
      <c r="AH475" s="159"/>
    </row>
    <row r="476" spans="1:34" ht="15" x14ac:dyDescent="0.25">
      <c r="A476" s="104">
        <v>469</v>
      </c>
      <c r="B476" s="102">
        <v>469035018</v>
      </c>
      <c r="C476" s="103" t="s">
        <v>525</v>
      </c>
      <c r="D476" s="104">
        <v>35</v>
      </c>
      <c r="E476" s="103" t="s">
        <v>67</v>
      </c>
      <c r="F476" s="104">
        <v>18</v>
      </c>
      <c r="G476" s="103" t="s">
        <v>50</v>
      </c>
      <c r="H476" s="179">
        <v>2</v>
      </c>
      <c r="I476" s="152"/>
      <c r="J476" s="153">
        <v>11818.706982097145</v>
      </c>
      <c r="K476" s="153">
        <v>7332</v>
      </c>
      <c r="L476" s="153">
        <v>0</v>
      </c>
      <c r="M476" s="153">
        <v>937.65</v>
      </c>
      <c r="N476" s="153">
        <v>20088.356982097146</v>
      </c>
      <c r="O476" s="152"/>
      <c r="P476" s="157">
        <v>2</v>
      </c>
      <c r="Q476" s="157">
        <v>0</v>
      </c>
      <c r="R476" s="155">
        <v>38302</v>
      </c>
      <c r="S476" s="155">
        <v>0</v>
      </c>
      <c r="T476" s="155">
        <v>0</v>
      </c>
      <c r="U476" s="155">
        <v>1876</v>
      </c>
      <c r="V476" s="112">
        <v>40178</v>
      </c>
      <c r="W476" s="156"/>
      <c r="X476" s="157">
        <v>0</v>
      </c>
      <c r="Y476" s="178">
        <v>0.09</v>
      </c>
      <c r="Z476" s="178">
        <v>2.6082814367241886E-2</v>
      </c>
      <c r="AA476" s="155">
        <v>0</v>
      </c>
      <c r="AB476" s="158"/>
      <c r="AC476" s="157">
        <v>0</v>
      </c>
      <c r="AD476" s="157">
        <v>0</v>
      </c>
      <c r="AE476" s="155">
        <v>0</v>
      </c>
      <c r="AF476" s="157">
        <v>0</v>
      </c>
      <c r="AG476" s="155">
        <v>0</v>
      </c>
      <c r="AH476" s="159"/>
    </row>
    <row r="477" spans="1:34" ht="15" x14ac:dyDescent="0.25">
      <c r="A477" s="104">
        <v>469</v>
      </c>
      <c r="B477" s="102">
        <v>469035035</v>
      </c>
      <c r="C477" s="103" t="s">
        <v>525</v>
      </c>
      <c r="D477" s="104">
        <v>35</v>
      </c>
      <c r="E477" s="103" t="s">
        <v>67</v>
      </c>
      <c r="F477" s="104">
        <v>35</v>
      </c>
      <c r="G477" s="103" t="s">
        <v>67</v>
      </c>
      <c r="H477" s="179">
        <v>1190.1500000000001</v>
      </c>
      <c r="I477" s="152"/>
      <c r="J477" s="153">
        <v>13964</v>
      </c>
      <c r="K477" s="153">
        <v>4761</v>
      </c>
      <c r="L477" s="153">
        <v>0</v>
      </c>
      <c r="M477" s="153">
        <v>937.65</v>
      </c>
      <c r="N477" s="153">
        <v>19662.650000000001</v>
      </c>
      <c r="O477" s="152"/>
      <c r="P477" s="157">
        <v>1190.1500000000001</v>
      </c>
      <c r="Q477" s="157">
        <v>0</v>
      </c>
      <c r="R477" s="155">
        <v>22285568</v>
      </c>
      <c r="S477" s="155">
        <v>0</v>
      </c>
      <c r="T477" s="155">
        <v>0</v>
      </c>
      <c r="U477" s="155">
        <v>1116345</v>
      </c>
      <c r="V477" s="112">
        <v>23401913</v>
      </c>
      <c r="W477" s="156"/>
      <c r="X477" s="157">
        <v>0</v>
      </c>
      <c r="Y477" s="178">
        <v>0.09</v>
      </c>
      <c r="Z477" s="178">
        <v>0.15535199624359353</v>
      </c>
      <c r="AA477" s="155">
        <v>0</v>
      </c>
      <c r="AB477" s="158"/>
      <c r="AC477" s="157">
        <v>0</v>
      </c>
      <c r="AD477" s="157">
        <v>0</v>
      </c>
      <c r="AE477" s="155">
        <v>0</v>
      </c>
      <c r="AF477" s="157">
        <v>2.5099999999999998</v>
      </c>
      <c r="AG477" s="155">
        <v>49354</v>
      </c>
      <c r="AH477" s="159"/>
    </row>
    <row r="478" spans="1:34" ht="15" x14ac:dyDescent="0.25">
      <c r="A478" s="104">
        <v>469</v>
      </c>
      <c r="B478" s="102">
        <v>469035044</v>
      </c>
      <c r="C478" s="103" t="s">
        <v>525</v>
      </c>
      <c r="D478" s="104">
        <v>35</v>
      </c>
      <c r="E478" s="103" t="s">
        <v>67</v>
      </c>
      <c r="F478" s="104">
        <v>44</v>
      </c>
      <c r="G478" s="103" t="s">
        <v>76</v>
      </c>
      <c r="H478" s="179">
        <v>5</v>
      </c>
      <c r="I478" s="152"/>
      <c r="J478" s="153">
        <v>14330</v>
      </c>
      <c r="K478" s="153">
        <v>0</v>
      </c>
      <c r="L478" s="153">
        <v>0</v>
      </c>
      <c r="M478" s="153">
        <v>937.65</v>
      </c>
      <c r="N478" s="153">
        <v>15267.65</v>
      </c>
      <c r="O478" s="152"/>
      <c r="P478" s="157">
        <v>5</v>
      </c>
      <c r="Q478" s="157">
        <v>0</v>
      </c>
      <c r="R478" s="155">
        <v>71650</v>
      </c>
      <c r="S478" s="155">
        <v>0</v>
      </c>
      <c r="T478" s="155">
        <v>0</v>
      </c>
      <c r="U478" s="155">
        <v>4690</v>
      </c>
      <c r="V478" s="112">
        <v>76340</v>
      </c>
      <c r="W478" s="156"/>
      <c r="X478" s="157">
        <v>0</v>
      </c>
      <c r="Y478" s="178">
        <v>0.09</v>
      </c>
      <c r="Z478" s="178">
        <v>6.5788845188208198E-2</v>
      </c>
      <c r="AA478" s="155">
        <v>0</v>
      </c>
      <c r="AB478" s="158"/>
      <c r="AC478" s="157">
        <v>0</v>
      </c>
      <c r="AD478" s="157">
        <v>0</v>
      </c>
      <c r="AE478" s="155">
        <v>0</v>
      </c>
      <c r="AF478" s="157">
        <v>0</v>
      </c>
      <c r="AG478" s="155">
        <v>0</v>
      </c>
      <c r="AH478" s="159"/>
    </row>
    <row r="479" spans="1:34" ht="15" x14ac:dyDescent="0.25">
      <c r="A479" s="104">
        <v>469</v>
      </c>
      <c r="B479" s="102">
        <v>469035073</v>
      </c>
      <c r="C479" s="103" t="s">
        <v>525</v>
      </c>
      <c r="D479" s="104">
        <v>35</v>
      </c>
      <c r="E479" s="103" t="s">
        <v>67</v>
      </c>
      <c r="F479" s="104">
        <v>73</v>
      </c>
      <c r="G479" s="103" t="s">
        <v>105</v>
      </c>
      <c r="H479" s="179">
        <v>1</v>
      </c>
      <c r="I479" s="152"/>
      <c r="J479" s="153">
        <v>16181</v>
      </c>
      <c r="K479" s="153">
        <v>10571</v>
      </c>
      <c r="L479" s="153">
        <v>0</v>
      </c>
      <c r="M479" s="153">
        <v>937.65</v>
      </c>
      <c r="N479" s="153">
        <v>27689.65</v>
      </c>
      <c r="O479" s="152"/>
      <c r="P479" s="157">
        <v>1</v>
      </c>
      <c r="Q479" s="157">
        <v>0</v>
      </c>
      <c r="R479" s="155">
        <v>26752</v>
      </c>
      <c r="S479" s="155">
        <v>0</v>
      </c>
      <c r="T479" s="155">
        <v>0</v>
      </c>
      <c r="U479" s="155">
        <v>938</v>
      </c>
      <c r="V479" s="112">
        <v>27690</v>
      </c>
      <c r="W479" s="156"/>
      <c r="X479" s="157">
        <v>0</v>
      </c>
      <c r="Y479" s="178">
        <v>0.09</v>
      </c>
      <c r="Z479" s="178">
        <v>1.0550373071579357E-2</v>
      </c>
      <c r="AA479" s="155">
        <v>0</v>
      </c>
      <c r="AB479" s="158"/>
      <c r="AC479" s="157">
        <v>0</v>
      </c>
      <c r="AD479" s="157">
        <v>0</v>
      </c>
      <c r="AE479" s="155">
        <v>0</v>
      </c>
      <c r="AF479" s="157">
        <v>0</v>
      </c>
      <c r="AG479" s="155">
        <v>0</v>
      </c>
      <c r="AH479" s="159"/>
    </row>
    <row r="480" spans="1:34" ht="15" x14ac:dyDescent="0.25">
      <c r="A480" s="104">
        <v>469</v>
      </c>
      <c r="B480" s="102">
        <v>469035093</v>
      </c>
      <c r="C480" s="103" t="s">
        <v>525</v>
      </c>
      <c r="D480" s="104">
        <v>35</v>
      </c>
      <c r="E480" s="103" t="s">
        <v>67</v>
      </c>
      <c r="F480" s="104">
        <v>93</v>
      </c>
      <c r="G480" s="103" t="s">
        <v>125</v>
      </c>
      <c r="H480" s="179">
        <v>1</v>
      </c>
      <c r="I480" s="152"/>
      <c r="J480" s="153">
        <v>11260</v>
      </c>
      <c r="K480" s="153">
        <v>384</v>
      </c>
      <c r="L480" s="153">
        <v>0</v>
      </c>
      <c r="M480" s="153">
        <v>937.65</v>
      </c>
      <c r="N480" s="153">
        <v>12581.65</v>
      </c>
      <c r="O480" s="152"/>
      <c r="P480" s="157">
        <v>1</v>
      </c>
      <c r="Q480" s="157">
        <v>0</v>
      </c>
      <c r="R480" s="155">
        <v>11644</v>
      </c>
      <c r="S480" s="155">
        <v>0</v>
      </c>
      <c r="T480" s="155">
        <v>0</v>
      </c>
      <c r="U480" s="155">
        <v>938</v>
      </c>
      <c r="V480" s="112">
        <v>12582</v>
      </c>
      <c r="W480" s="156"/>
      <c r="X480" s="157">
        <v>0</v>
      </c>
      <c r="Y480" s="178">
        <v>0.09</v>
      </c>
      <c r="Z480" s="178">
        <v>7.5403840807501968E-2</v>
      </c>
      <c r="AA480" s="155">
        <v>0</v>
      </c>
      <c r="AB480" s="158"/>
      <c r="AC480" s="157">
        <v>0</v>
      </c>
      <c r="AD480" s="157">
        <v>0</v>
      </c>
      <c r="AE480" s="155">
        <v>0</v>
      </c>
      <c r="AF480" s="157">
        <v>0</v>
      </c>
      <c r="AG480" s="155">
        <v>0</v>
      </c>
      <c r="AH480" s="159"/>
    </row>
    <row r="481" spans="1:34" ht="15" x14ac:dyDescent="0.25">
      <c r="A481" s="104">
        <v>469</v>
      </c>
      <c r="B481" s="102">
        <v>469035163</v>
      </c>
      <c r="C481" s="103" t="s">
        <v>525</v>
      </c>
      <c r="D481" s="104">
        <v>35</v>
      </c>
      <c r="E481" s="103" t="s">
        <v>67</v>
      </c>
      <c r="F481" s="104">
        <v>163</v>
      </c>
      <c r="G481" s="103" t="s">
        <v>195</v>
      </c>
      <c r="H481" s="179">
        <v>1</v>
      </c>
      <c r="I481" s="152"/>
      <c r="J481" s="153">
        <v>16181</v>
      </c>
      <c r="K481" s="153">
        <v>0</v>
      </c>
      <c r="L481" s="153">
        <v>0</v>
      </c>
      <c r="M481" s="153">
        <v>937.65</v>
      </c>
      <c r="N481" s="153">
        <v>17118.650000000001</v>
      </c>
      <c r="O481" s="152"/>
      <c r="P481" s="157">
        <v>1</v>
      </c>
      <c r="Q481" s="157">
        <v>0</v>
      </c>
      <c r="R481" s="155">
        <v>16181</v>
      </c>
      <c r="S481" s="155">
        <v>0</v>
      </c>
      <c r="T481" s="155">
        <v>0</v>
      </c>
      <c r="U481" s="155">
        <v>938</v>
      </c>
      <c r="V481" s="112">
        <v>17119</v>
      </c>
      <c r="W481" s="156"/>
      <c r="X481" s="157">
        <v>0</v>
      </c>
      <c r="Y481" s="178">
        <v>0.09</v>
      </c>
      <c r="Z481" s="178">
        <v>9.7279927468082797E-2</v>
      </c>
      <c r="AA481" s="155">
        <v>0</v>
      </c>
      <c r="AB481" s="158"/>
      <c r="AC481" s="157">
        <v>0</v>
      </c>
      <c r="AD481" s="157">
        <v>0</v>
      </c>
      <c r="AE481" s="155">
        <v>0</v>
      </c>
      <c r="AF481" s="157">
        <v>0</v>
      </c>
      <c r="AG481" s="155">
        <v>0</v>
      </c>
      <c r="AH481" s="159"/>
    </row>
    <row r="482" spans="1:34" ht="15" x14ac:dyDescent="0.25">
      <c r="A482" s="104">
        <v>469</v>
      </c>
      <c r="B482" s="102">
        <v>469035165</v>
      </c>
      <c r="C482" s="103" t="s">
        <v>525</v>
      </c>
      <c r="D482" s="104">
        <v>35</v>
      </c>
      <c r="E482" s="103" t="s">
        <v>67</v>
      </c>
      <c r="F482" s="104">
        <v>165</v>
      </c>
      <c r="G482" s="103" t="s">
        <v>197</v>
      </c>
      <c r="H482" s="179">
        <v>2</v>
      </c>
      <c r="I482" s="152"/>
      <c r="J482" s="153">
        <v>11260</v>
      </c>
      <c r="K482" s="153">
        <v>204</v>
      </c>
      <c r="L482" s="153">
        <v>0</v>
      </c>
      <c r="M482" s="153">
        <v>937.65</v>
      </c>
      <c r="N482" s="153">
        <v>12401.65</v>
      </c>
      <c r="O482" s="152"/>
      <c r="P482" s="157">
        <v>2</v>
      </c>
      <c r="Q482" s="157">
        <v>0</v>
      </c>
      <c r="R482" s="155">
        <v>22928</v>
      </c>
      <c r="S482" s="155">
        <v>0</v>
      </c>
      <c r="T482" s="155">
        <v>0</v>
      </c>
      <c r="U482" s="155">
        <v>1876</v>
      </c>
      <c r="V482" s="112">
        <v>24804</v>
      </c>
      <c r="W482" s="156"/>
      <c r="X482" s="157">
        <v>0</v>
      </c>
      <c r="Y482" s="178">
        <v>0.09</v>
      </c>
      <c r="Z482" s="178">
        <v>0.10085794544540803</v>
      </c>
      <c r="AA482" s="155">
        <v>0</v>
      </c>
      <c r="AB482" s="158"/>
      <c r="AC482" s="157">
        <v>0</v>
      </c>
      <c r="AD482" s="157">
        <v>0</v>
      </c>
      <c r="AE482" s="155">
        <v>0</v>
      </c>
      <c r="AF482" s="157">
        <v>0</v>
      </c>
      <c r="AG482" s="155">
        <v>0</v>
      </c>
      <c r="AH482" s="159"/>
    </row>
    <row r="483" spans="1:34" ht="15" x14ac:dyDescent="0.25">
      <c r="A483" s="104">
        <v>469</v>
      </c>
      <c r="B483" s="102">
        <v>469035176</v>
      </c>
      <c r="C483" s="103" t="s">
        <v>525</v>
      </c>
      <c r="D483" s="104">
        <v>35</v>
      </c>
      <c r="E483" s="103" t="s">
        <v>67</v>
      </c>
      <c r="F483" s="104">
        <v>176</v>
      </c>
      <c r="G483" s="103" t="s">
        <v>208</v>
      </c>
      <c r="H483" s="179">
        <v>2</v>
      </c>
      <c r="I483" s="152"/>
      <c r="J483" s="153">
        <v>12642.869099404985</v>
      </c>
      <c r="K483" s="153">
        <v>4354</v>
      </c>
      <c r="L483" s="153">
        <v>0</v>
      </c>
      <c r="M483" s="153">
        <v>937.65</v>
      </c>
      <c r="N483" s="153">
        <v>17934.519099404984</v>
      </c>
      <c r="O483" s="152"/>
      <c r="P483" s="157">
        <v>2</v>
      </c>
      <c r="Q483" s="157">
        <v>0</v>
      </c>
      <c r="R483" s="155">
        <v>33994</v>
      </c>
      <c r="S483" s="155">
        <v>0</v>
      </c>
      <c r="T483" s="155">
        <v>0</v>
      </c>
      <c r="U483" s="155">
        <v>1876</v>
      </c>
      <c r="V483" s="112">
        <v>35870</v>
      </c>
      <c r="W483" s="156"/>
      <c r="X483" s="157">
        <v>0</v>
      </c>
      <c r="Y483" s="178">
        <v>0.09</v>
      </c>
      <c r="Z483" s="178">
        <v>8.794296909091473E-2</v>
      </c>
      <c r="AA483" s="155">
        <v>0</v>
      </c>
      <c r="AB483" s="158"/>
      <c r="AC483" s="157">
        <v>0</v>
      </c>
      <c r="AD483" s="157">
        <v>0</v>
      </c>
      <c r="AE483" s="155">
        <v>0</v>
      </c>
      <c r="AF483" s="157">
        <v>0</v>
      </c>
      <c r="AG483" s="155">
        <v>0</v>
      </c>
      <c r="AH483" s="159"/>
    </row>
    <row r="484" spans="1:34" ht="15" x14ac:dyDescent="0.25">
      <c r="A484" s="104">
        <v>469</v>
      </c>
      <c r="B484" s="102">
        <v>469035207</v>
      </c>
      <c r="C484" s="103" t="s">
        <v>525</v>
      </c>
      <c r="D484" s="104">
        <v>35</v>
      </c>
      <c r="E484" s="103" t="s">
        <v>67</v>
      </c>
      <c r="F484" s="104">
        <v>207</v>
      </c>
      <c r="G484" s="103" t="s">
        <v>239</v>
      </c>
      <c r="H484" s="179">
        <v>2</v>
      </c>
      <c r="I484" s="152"/>
      <c r="J484" s="153">
        <v>16181</v>
      </c>
      <c r="K484" s="153">
        <v>10374</v>
      </c>
      <c r="L484" s="153">
        <v>0</v>
      </c>
      <c r="M484" s="153">
        <v>937.65</v>
      </c>
      <c r="N484" s="153">
        <v>27492.65</v>
      </c>
      <c r="O484" s="152"/>
      <c r="P484" s="157">
        <v>2</v>
      </c>
      <c r="Q484" s="157">
        <v>0</v>
      </c>
      <c r="R484" s="155">
        <v>53110</v>
      </c>
      <c r="S484" s="155">
        <v>0</v>
      </c>
      <c r="T484" s="155">
        <v>0</v>
      </c>
      <c r="U484" s="155">
        <v>1876</v>
      </c>
      <c r="V484" s="112">
        <v>54986</v>
      </c>
      <c r="W484" s="156"/>
      <c r="X484" s="157">
        <v>0</v>
      </c>
      <c r="Y484" s="178">
        <v>0.09</v>
      </c>
      <c r="Z484" s="178">
        <v>2.209492820352781E-4</v>
      </c>
      <c r="AA484" s="155">
        <v>0</v>
      </c>
      <c r="AB484" s="158"/>
      <c r="AC484" s="157">
        <v>0</v>
      </c>
      <c r="AD484" s="157">
        <v>0</v>
      </c>
      <c r="AE484" s="155">
        <v>0</v>
      </c>
      <c r="AF484" s="157">
        <v>0</v>
      </c>
      <c r="AG484" s="155">
        <v>0</v>
      </c>
      <c r="AH484" s="159"/>
    </row>
    <row r="485" spans="1:34" ht="15" x14ac:dyDescent="0.25">
      <c r="A485" s="104">
        <v>469</v>
      </c>
      <c r="B485" s="102">
        <v>469035220</v>
      </c>
      <c r="C485" s="103" t="s">
        <v>525</v>
      </c>
      <c r="D485" s="104">
        <v>35</v>
      </c>
      <c r="E485" s="103" t="s">
        <v>67</v>
      </c>
      <c r="F485" s="104">
        <v>220</v>
      </c>
      <c r="G485" s="103" t="s">
        <v>252</v>
      </c>
      <c r="H485" s="179">
        <v>0.82</v>
      </c>
      <c r="I485" s="152"/>
      <c r="J485" s="153">
        <v>16181</v>
      </c>
      <c r="K485" s="153">
        <v>6937</v>
      </c>
      <c r="L485" s="153">
        <v>0</v>
      </c>
      <c r="M485" s="153">
        <v>937.65</v>
      </c>
      <c r="N485" s="153">
        <v>24055.65</v>
      </c>
      <c r="O485" s="152"/>
      <c r="P485" s="157">
        <v>0.82</v>
      </c>
      <c r="Q485" s="157">
        <v>0</v>
      </c>
      <c r="R485" s="155">
        <v>18957</v>
      </c>
      <c r="S485" s="155">
        <v>0</v>
      </c>
      <c r="T485" s="155">
        <v>0</v>
      </c>
      <c r="U485" s="155">
        <v>769</v>
      </c>
      <c r="V485" s="112">
        <v>19726</v>
      </c>
      <c r="W485" s="156"/>
      <c r="X485" s="157">
        <v>0</v>
      </c>
      <c r="Y485" s="178">
        <v>0.09</v>
      </c>
      <c r="Z485" s="178">
        <v>1.5441237271386972E-2</v>
      </c>
      <c r="AA485" s="155">
        <v>0</v>
      </c>
      <c r="AB485" s="158"/>
      <c r="AC485" s="157">
        <v>0</v>
      </c>
      <c r="AD485" s="157">
        <v>0</v>
      </c>
      <c r="AE485" s="155">
        <v>0</v>
      </c>
      <c r="AF485" s="157">
        <v>0</v>
      </c>
      <c r="AG485" s="155">
        <v>0</v>
      </c>
      <c r="AH485" s="159"/>
    </row>
    <row r="486" spans="1:34" ht="15" x14ac:dyDescent="0.25">
      <c r="A486" s="104">
        <v>469</v>
      </c>
      <c r="B486" s="102">
        <v>469035243</v>
      </c>
      <c r="C486" s="103" t="s">
        <v>525</v>
      </c>
      <c r="D486" s="104">
        <v>35</v>
      </c>
      <c r="E486" s="103" t="s">
        <v>67</v>
      </c>
      <c r="F486" s="104">
        <v>243</v>
      </c>
      <c r="G486" s="103" t="s">
        <v>275</v>
      </c>
      <c r="H486" s="179">
        <v>2</v>
      </c>
      <c r="I486" s="152"/>
      <c r="J486" s="153">
        <v>17081</v>
      </c>
      <c r="K486" s="153">
        <v>3535</v>
      </c>
      <c r="L486" s="153">
        <v>0</v>
      </c>
      <c r="M486" s="153">
        <v>937.65</v>
      </c>
      <c r="N486" s="153">
        <v>21553.65</v>
      </c>
      <c r="O486" s="152"/>
      <c r="P486" s="157">
        <v>2</v>
      </c>
      <c r="Q486" s="157">
        <v>0</v>
      </c>
      <c r="R486" s="155">
        <v>41232</v>
      </c>
      <c r="S486" s="155">
        <v>0</v>
      </c>
      <c r="T486" s="155">
        <v>0</v>
      </c>
      <c r="U486" s="155">
        <v>1876</v>
      </c>
      <c r="V486" s="112">
        <v>43108</v>
      </c>
      <c r="W486" s="156"/>
      <c r="X486" s="157">
        <v>0</v>
      </c>
      <c r="Y486" s="178">
        <v>0.09</v>
      </c>
      <c r="Z486" s="178">
        <v>5.107358279857626E-3</v>
      </c>
      <c r="AA486" s="155">
        <v>0</v>
      </c>
      <c r="AB486" s="158"/>
      <c r="AC486" s="157">
        <v>0</v>
      </c>
      <c r="AD486" s="157">
        <v>0</v>
      </c>
      <c r="AE486" s="155">
        <v>0</v>
      </c>
      <c r="AF486" s="157">
        <v>0</v>
      </c>
      <c r="AG486" s="155">
        <v>0</v>
      </c>
      <c r="AH486" s="159"/>
    </row>
    <row r="487" spans="1:34" ht="15" x14ac:dyDescent="0.25">
      <c r="A487" s="104">
        <v>469</v>
      </c>
      <c r="B487" s="102">
        <v>469035244</v>
      </c>
      <c r="C487" s="103" t="s">
        <v>525</v>
      </c>
      <c r="D487" s="104">
        <v>35</v>
      </c>
      <c r="E487" s="103" t="s">
        <v>67</v>
      </c>
      <c r="F487" s="104">
        <v>244</v>
      </c>
      <c r="G487" s="103" t="s">
        <v>276</v>
      </c>
      <c r="H487" s="179">
        <v>6.9600000000000009</v>
      </c>
      <c r="I487" s="152"/>
      <c r="J487" s="153">
        <v>12840</v>
      </c>
      <c r="K487" s="153">
        <v>4630</v>
      </c>
      <c r="L487" s="153">
        <v>0</v>
      </c>
      <c r="M487" s="153">
        <v>937.65</v>
      </c>
      <c r="N487" s="153">
        <v>18407.650000000001</v>
      </c>
      <c r="O487" s="152"/>
      <c r="P487" s="157">
        <v>6.9600000000000009</v>
      </c>
      <c r="Q487" s="157">
        <v>0</v>
      </c>
      <c r="R487" s="155">
        <v>121592</v>
      </c>
      <c r="S487" s="155">
        <v>0</v>
      </c>
      <c r="T487" s="155">
        <v>0</v>
      </c>
      <c r="U487" s="155">
        <v>6528</v>
      </c>
      <c r="V487" s="112">
        <v>128120</v>
      </c>
      <c r="W487" s="156"/>
      <c r="X487" s="157">
        <v>0</v>
      </c>
      <c r="Y487" s="178">
        <v>0.09</v>
      </c>
      <c r="Z487" s="178">
        <v>0.119598061583465</v>
      </c>
      <c r="AA487" s="155">
        <v>0</v>
      </c>
      <c r="AB487" s="158"/>
      <c r="AC487" s="157">
        <v>2</v>
      </c>
      <c r="AD487" s="157">
        <v>1.2899093668856281</v>
      </c>
      <c r="AE487" s="155">
        <v>23744</v>
      </c>
      <c r="AF487" s="157">
        <v>0</v>
      </c>
      <c r="AG487" s="155">
        <v>0</v>
      </c>
      <c r="AH487" s="159"/>
    </row>
    <row r="488" spans="1:34" ht="15" x14ac:dyDescent="0.25">
      <c r="A488" s="104">
        <v>469</v>
      </c>
      <c r="B488" s="102">
        <v>469035336</v>
      </c>
      <c r="C488" s="103" t="s">
        <v>525</v>
      </c>
      <c r="D488" s="104">
        <v>35</v>
      </c>
      <c r="E488" s="103" t="s">
        <v>67</v>
      </c>
      <c r="F488" s="104">
        <v>336</v>
      </c>
      <c r="G488" s="103" t="s">
        <v>368</v>
      </c>
      <c r="H488" s="179">
        <v>0.32</v>
      </c>
      <c r="I488" s="152"/>
      <c r="J488" s="153">
        <v>12033.357723379762</v>
      </c>
      <c r="K488" s="153">
        <v>2611</v>
      </c>
      <c r="L488" s="153">
        <v>0</v>
      </c>
      <c r="M488" s="153">
        <v>937.65</v>
      </c>
      <c r="N488" s="153">
        <v>15582.007723379762</v>
      </c>
      <c r="O488" s="152"/>
      <c r="P488" s="157">
        <v>0.32</v>
      </c>
      <c r="Q488" s="157">
        <v>0</v>
      </c>
      <c r="R488" s="155">
        <v>4686</v>
      </c>
      <c r="S488" s="155">
        <v>0</v>
      </c>
      <c r="T488" s="155">
        <v>0</v>
      </c>
      <c r="U488" s="155">
        <v>300</v>
      </c>
      <c r="V488" s="112">
        <v>4986</v>
      </c>
      <c r="W488" s="156"/>
      <c r="X488" s="157">
        <v>0</v>
      </c>
      <c r="Y488" s="178">
        <v>0.09</v>
      </c>
      <c r="Z488" s="178">
        <v>4.2556047363643684E-2</v>
      </c>
      <c r="AA488" s="155">
        <v>0</v>
      </c>
      <c r="AB488" s="158"/>
      <c r="AC488" s="157">
        <v>0</v>
      </c>
      <c r="AD488" s="157">
        <v>0</v>
      </c>
      <c r="AE488" s="155">
        <v>0</v>
      </c>
      <c r="AF488" s="157">
        <v>0</v>
      </c>
      <c r="AG488" s="155">
        <v>0</v>
      </c>
      <c r="AH488" s="159"/>
    </row>
    <row r="489" spans="1:34" ht="15" x14ac:dyDescent="0.25">
      <c r="A489" s="104">
        <v>470</v>
      </c>
      <c r="B489" s="102">
        <v>470165009</v>
      </c>
      <c r="C489" s="103" t="s">
        <v>526</v>
      </c>
      <c r="D489" s="104">
        <v>165</v>
      </c>
      <c r="E489" s="103" t="s">
        <v>197</v>
      </c>
      <c r="F489" s="104">
        <v>9</v>
      </c>
      <c r="G489" s="103" t="s">
        <v>41</v>
      </c>
      <c r="H489" s="179">
        <v>4</v>
      </c>
      <c r="I489" s="152"/>
      <c r="J489" s="153">
        <v>10392</v>
      </c>
      <c r="K489" s="153">
        <v>6497</v>
      </c>
      <c r="L489" s="153">
        <v>0</v>
      </c>
      <c r="M489" s="153">
        <v>937.65</v>
      </c>
      <c r="N489" s="153">
        <v>17826.650000000001</v>
      </c>
      <c r="O489" s="152"/>
      <c r="P489" s="157">
        <v>4</v>
      </c>
      <c r="Q489" s="157">
        <v>0</v>
      </c>
      <c r="R489" s="155">
        <v>67556</v>
      </c>
      <c r="S489" s="155">
        <v>0</v>
      </c>
      <c r="T489" s="155">
        <v>0</v>
      </c>
      <c r="U489" s="155">
        <v>3752</v>
      </c>
      <c r="V489" s="112">
        <v>71308</v>
      </c>
      <c r="W489" s="156"/>
      <c r="X489" s="157">
        <v>0</v>
      </c>
      <c r="Y489" s="178">
        <v>0.09</v>
      </c>
      <c r="Z489" s="178">
        <v>1.905131038440297E-3</v>
      </c>
      <c r="AA489" s="155">
        <v>0</v>
      </c>
      <c r="AB489" s="158"/>
      <c r="AC489" s="157">
        <v>0</v>
      </c>
      <c r="AD489" s="157">
        <v>0</v>
      </c>
      <c r="AE489" s="155">
        <v>0</v>
      </c>
      <c r="AF489" s="157">
        <v>0</v>
      </c>
      <c r="AG489" s="155">
        <v>0</v>
      </c>
      <c r="AH489" s="159"/>
    </row>
    <row r="490" spans="1:34" ht="15" x14ac:dyDescent="0.25">
      <c r="A490" s="104">
        <v>470</v>
      </c>
      <c r="B490" s="102">
        <v>470165035</v>
      </c>
      <c r="C490" s="103" t="s">
        <v>526</v>
      </c>
      <c r="D490" s="104">
        <v>165</v>
      </c>
      <c r="E490" s="103" t="s">
        <v>197</v>
      </c>
      <c r="F490" s="104">
        <v>35</v>
      </c>
      <c r="G490" s="103" t="s">
        <v>67</v>
      </c>
      <c r="H490" s="179">
        <v>4</v>
      </c>
      <c r="I490" s="152"/>
      <c r="J490" s="153">
        <v>9142</v>
      </c>
      <c r="K490" s="153">
        <v>3117</v>
      </c>
      <c r="L490" s="153">
        <v>0</v>
      </c>
      <c r="M490" s="153">
        <v>937.65</v>
      </c>
      <c r="N490" s="153">
        <v>13196.65</v>
      </c>
      <c r="O490" s="152"/>
      <c r="P490" s="157">
        <v>4</v>
      </c>
      <c r="Q490" s="157">
        <v>0</v>
      </c>
      <c r="R490" s="155">
        <v>49036</v>
      </c>
      <c r="S490" s="155">
        <v>0</v>
      </c>
      <c r="T490" s="155">
        <v>0</v>
      </c>
      <c r="U490" s="155">
        <v>3752</v>
      </c>
      <c r="V490" s="112">
        <v>52788</v>
      </c>
      <c r="W490" s="156"/>
      <c r="X490" s="157">
        <v>0</v>
      </c>
      <c r="Y490" s="178">
        <v>0.09</v>
      </c>
      <c r="Z490" s="178">
        <v>0.15535199624359353</v>
      </c>
      <c r="AA490" s="155">
        <v>0</v>
      </c>
      <c r="AB490" s="158"/>
      <c r="AC490" s="157">
        <v>0</v>
      </c>
      <c r="AD490" s="157">
        <v>0</v>
      </c>
      <c r="AE490" s="155">
        <v>0</v>
      </c>
      <c r="AF490" s="157">
        <v>0</v>
      </c>
      <c r="AG490" s="155">
        <v>0</v>
      </c>
      <c r="AH490" s="159"/>
    </row>
    <row r="491" spans="1:34" ht="15" x14ac:dyDescent="0.25">
      <c r="A491" s="104">
        <v>470</v>
      </c>
      <c r="B491" s="102">
        <v>470165057</v>
      </c>
      <c r="C491" s="103" t="s">
        <v>526</v>
      </c>
      <c r="D491" s="104">
        <v>165</v>
      </c>
      <c r="E491" s="103" t="s">
        <v>197</v>
      </c>
      <c r="F491" s="104">
        <v>57</v>
      </c>
      <c r="G491" s="103" t="s">
        <v>89</v>
      </c>
      <c r="H491" s="179">
        <v>3</v>
      </c>
      <c r="I491" s="152"/>
      <c r="J491" s="153">
        <v>10735</v>
      </c>
      <c r="K491" s="153">
        <v>287</v>
      </c>
      <c r="L491" s="153">
        <v>0</v>
      </c>
      <c r="M491" s="153">
        <v>937.65</v>
      </c>
      <c r="N491" s="153">
        <v>11959.65</v>
      </c>
      <c r="O491" s="152"/>
      <c r="P491" s="157">
        <v>3</v>
      </c>
      <c r="Q491" s="157">
        <v>0</v>
      </c>
      <c r="R491" s="155">
        <v>33066</v>
      </c>
      <c r="S491" s="155">
        <v>0</v>
      </c>
      <c r="T491" s="155">
        <v>0</v>
      </c>
      <c r="U491" s="155">
        <v>2814</v>
      </c>
      <c r="V491" s="112">
        <v>35880</v>
      </c>
      <c r="W491" s="156"/>
      <c r="X491" s="157">
        <v>0</v>
      </c>
      <c r="Y491" s="178">
        <v>0.09</v>
      </c>
      <c r="Z491" s="178">
        <v>0.13358419508453406</v>
      </c>
      <c r="AA491" s="155">
        <v>0</v>
      </c>
      <c r="AB491" s="158"/>
      <c r="AC491" s="157">
        <v>0</v>
      </c>
      <c r="AD491" s="157">
        <v>0</v>
      </c>
      <c r="AE491" s="155">
        <v>0</v>
      </c>
      <c r="AF491" s="157">
        <v>0</v>
      </c>
      <c r="AG491" s="155">
        <v>0</v>
      </c>
      <c r="AH491" s="159"/>
    </row>
    <row r="492" spans="1:34" ht="15" x14ac:dyDescent="0.25">
      <c r="A492" s="104">
        <v>470</v>
      </c>
      <c r="B492" s="102">
        <v>470165071</v>
      </c>
      <c r="C492" s="103" t="s">
        <v>526</v>
      </c>
      <c r="D492" s="104">
        <v>165</v>
      </c>
      <c r="E492" s="103" t="s">
        <v>197</v>
      </c>
      <c r="F492" s="104">
        <v>71</v>
      </c>
      <c r="G492" s="103" t="s">
        <v>103</v>
      </c>
      <c r="H492" s="179">
        <v>3</v>
      </c>
      <c r="I492" s="152"/>
      <c r="J492" s="153">
        <v>10467.592438273588</v>
      </c>
      <c r="K492" s="153">
        <v>4906</v>
      </c>
      <c r="L492" s="153">
        <v>0</v>
      </c>
      <c r="M492" s="153">
        <v>937.65</v>
      </c>
      <c r="N492" s="153">
        <v>16311.242438273588</v>
      </c>
      <c r="O492" s="152"/>
      <c r="P492" s="157">
        <v>3</v>
      </c>
      <c r="Q492" s="157">
        <v>0</v>
      </c>
      <c r="R492" s="155">
        <v>46122</v>
      </c>
      <c r="S492" s="155">
        <v>0</v>
      </c>
      <c r="T492" s="155">
        <v>0</v>
      </c>
      <c r="U492" s="155">
        <v>2814</v>
      </c>
      <c r="V492" s="112">
        <v>48936</v>
      </c>
      <c r="W492" s="156"/>
      <c r="X492" s="157">
        <v>0</v>
      </c>
      <c r="Y492" s="178">
        <v>0.09</v>
      </c>
      <c r="Z492" s="178">
        <v>2.7636394584059491E-3</v>
      </c>
      <c r="AA492" s="155">
        <v>0</v>
      </c>
      <c r="AB492" s="158"/>
      <c r="AC492" s="157">
        <v>0</v>
      </c>
      <c r="AD492" s="157">
        <v>0</v>
      </c>
      <c r="AE492" s="155">
        <v>0</v>
      </c>
      <c r="AF492" s="157">
        <v>0</v>
      </c>
      <c r="AG492" s="155">
        <v>0</v>
      </c>
      <c r="AH492" s="159"/>
    </row>
    <row r="493" spans="1:34" ht="15" x14ac:dyDescent="0.25">
      <c r="A493" s="104">
        <v>470</v>
      </c>
      <c r="B493" s="102">
        <v>470165093</v>
      </c>
      <c r="C493" s="103" t="s">
        <v>526</v>
      </c>
      <c r="D493" s="104">
        <v>165</v>
      </c>
      <c r="E493" s="103" t="s">
        <v>197</v>
      </c>
      <c r="F493" s="104">
        <v>93</v>
      </c>
      <c r="G493" s="103" t="s">
        <v>125</v>
      </c>
      <c r="H493" s="179">
        <v>160.37</v>
      </c>
      <c r="I493" s="152"/>
      <c r="J493" s="153">
        <v>10976</v>
      </c>
      <c r="K493" s="153">
        <v>375</v>
      </c>
      <c r="L493" s="153">
        <v>0</v>
      </c>
      <c r="M493" s="153">
        <v>937.65</v>
      </c>
      <c r="N493" s="153">
        <v>12288.65</v>
      </c>
      <c r="O493" s="152"/>
      <c r="P493" s="157">
        <v>160.37</v>
      </c>
      <c r="Q493" s="157">
        <v>0</v>
      </c>
      <c r="R493" s="155">
        <v>1820357</v>
      </c>
      <c r="S493" s="155">
        <v>0</v>
      </c>
      <c r="T493" s="155">
        <v>0</v>
      </c>
      <c r="U493" s="155">
        <v>150423</v>
      </c>
      <c r="V493" s="112">
        <v>1970780</v>
      </c>
      <c r="W493" s="156"/>
      <c r="X493" s="157">
        <v>0</v>
      </c>
      <c r="Y493" s="178">
        <v>0.09</v>
      </c>
      <c r="Z493" s="178">
        <v>7.5403840807501968E-2</v>
      </c>
      <c r="AA493" s="155">
        <v>0</v>
      </c>
      <c r="AB493" s="158"/>
      <c r="AC493" s="157">
        <v>17</v>
      </c>
      <c r="AD493" s="157">
        <v>0</v>
      </c>
      <c r="AE493" s="155">
        <v>0</v>
      </c>
      <c r="AF493" s="157">
        <v>0</v>
      </c>
      <c r="AG493" s="155">
        <v>0</v>
      </c>
      <c r="AH493" s="159"/>
    </row>
    <row r="494" spans="1:34" ht="15" x14ac:dyDescent="0.25">
      <c r="A494" s="104">
        <v>470</v>
      </c>
      <c r="B494" s="102">
        <v>470165128</v>
      </c>
      <c r="C494" s="103" t="s">
        <v>526</v>
      </c>
      <c r="D494" s="104">
        <v>165</v>
      </c>
      <c r="E494" s="103" t="s">
        <v>197</v>
      </c>
      <c r="F494" s="104">
        <v>128</v>
      </c>
      <c r="G494" s="103" t="s">
        <v>160</v>
      </c>
      <c r="H494" s="179">
        <v>1</v>
      </c>
      <c r="I494" s="152"/>
      <c r="J494" s="153">
        <v>12196.58468970729</v>
      </c>
      <c r="K494" s="153">
        <v>871</v>
      </c>
      <c r="L494" s="153">
        <v>0</v>
      </c>
      <c r="M494" s="153">
        <v>937.65</v>
      </c>
      <c r="N494" s="153">
        <v>14005.234689707289</v>
      </c>
      <c r="O494" s="152"/>
      <c r="P494" s="157">
        <v>1</v>
      </c>
      <c r="Q494" s="157">
        <v>0</v>
      </c>
      <c r="R494" s="155">
        <v>13068</v>
      </c>
      <c r="S494" s="155">
        <v>0</v>
      </c>
      <c r="T494" s="155">
        <v>0</v>
      </c>
      <c r="U494" s="155">
        <v>938</v>
      </c>
      <c r="V494" s="112">
        <v>14006</v>
      </c>
      <c r="W494" s="156"/>
      <c r="X494" s="157">
        <v>0</v>
      </c>
      <c r="Y494" s="178">
        <v>0.09</v>
      </c>
      <c r="Z494" s="178">
        <v>3.6122537397744604E-2</v>
      </c>
      <c r="AA494" s="155">
        <v>0</v>
      </c>
      <c r="AB494" s="158"/>
      <c r="AC494" s="157">
        <v>0</v>
      </c>
      <c r="AD494" s="157">
        <v>0</v>
      </c>
      <c r="AE494" s="155">
        <v>0</v>
      </c>
      <c r="AF494" s="157">
        <v>0</v>
      </c>
      <c r="AG494" s="155">
        <v>0</v>
      </c>
      <c r="AH494" s="159"/>
    </row>
    <row r="495" spans="1:34" ht="15" x14ac:dyDescent="0.25">
      <c r="A495" s="104">
        <v>470</v>
      </c>
      <c r="B495" s="102">
        <v>470165149</v>
      </c>
      <c r="C495" s="103" t="s">
        <v>526</v>
      </c>
      <c r="D495" s="104">
        <v>165</v>
      </c>
      <c r="E495" s="103" t="s">
        <v>197</v>
      </c>
      <c r="F495" s="104">
        <v>149</v>
      </c>
      <c r="G495" s="103" t="s">
        <v>181</v>
      </c>
      <c r="H495" s="179">
        <v>2</v>
      </c>
      <c r="I495" s="152"/>
      <c r="J495" s="153">
        <v>13668.070175188335</v>
      </c>
      <c r="K495" s="153">
        <v>0</v>
      </c>
      <c r="L495" s="153">
        <v>0</v>
      </c>
      <c r="M495" s="153">
        <v>937.65</v>
      </c>
      <c r="N495" s="153">
        <v>14605.720175188335</v>
      </c>
      <c r="O495" s="152"/>
      <c r="P495" s="157">
        <v>2</v>
      </c>
      <c r="Q495" s="157">
        <v>0</v>
      </c>
      <c r="R495" s="155">
        <v>27336</v>
      </c>
      <c r="S495" s="155">
        <v>0</v>
      </c>
      <c r="T495" s="155">
        <v>0</v>
      </c>
      <c r="U495" s="155">
        <v>1876</v>
      </c>
      <c r="V495" s="112">
        <v>29212</v>
      </c>
      <c r="W495" s="156"/>
      <c r="X495" s="157">
        <v>0</v>
      </c>
      <c r="Y495" s="178">
        <v>0.09</v>
      </c>
      <c r="Z495" s="178">
        <v>0.11713940008623763</v>
      </c>
      <c r="AA495" s="155">
        <v>0</v>
      </c>
      <c r="AB495" s="158"/>
      <c r="AC495" s="157">
        <v>0</v>
      </c>
      <c r="AD495" s="157">
        <v>0</v>
      </c>
      <c r="AE495" s="155">
        <v>0</v>
      </c>
      <c r="AF495" s="157">
        <v>0</v>
      </c>
      <c r="AG495" s="155">
        <v>0</v>
      </c>
      <c r="AH495" s="159"/>
    </row>
    <row r="496" spans="1:34" ht="15" x14ac:dyDescent="0.25">
      <c r="A496" s="104">
        <v>470</v>
      </c>
      <c r="B496" s="102">
        <v>470165163</v>
      </c>
      <c r="C496" s="103" t="s">
        <v>526</v>
      </c>
      <c r="D496" s="104">
        <v>165</v>
      </c>
      <c r="E496" s="103" t="s">
        <v>197</v>
      </c>
      <c r="F496" s="104">
        <v>163</v>
      </c>
      <c r="G496" s="103" t="s">
        <v>195</v>
      </c>
      <c r="H496" s="179">
        <v>30.990000000000002</v>
      </c>
      <c r="I496" s="152"/>
      <c r="J496" s="153">
        <v>11000</v>
      </c>
      <c r="K496" s="153">
        <v>0</v>
      </c>
      <c r="L496" s="153">
        <v>0</v>
      </c>
      <c r="M496" s="153">
        <v>937.65</v>
      </c>
      <c r="N496" s="153">
        <v>11937.65</v>
      </c>
      <c r="O496" s="152"/>
      <c r="P496" s="157">
        <v>30.990000000000002</v>
      </c>
      <c r="Q496" s="157">
        <v>0</v>
      </c>
      <c r="R496" s="155">
        <v>340890</v>
      </c>
      <c r="S496" s="155">
        <v>0</v>
      </c>
      <c r="T496" s="155">
        <v>0</v>
      </c>
      <c r="U496" s="155">
        <v>29067</v>
      </c>
      <c r="V496" s="112">
        <v>369957</v>
      </c>
      <c r="W496" s="156"/>
      <c r="X496" s="157">
        <v>0</v>
      </c>
      <c r="Y496" s="178">
        <v>0.09</v>
      </c>
      <c r="Z496" s="178">
        <v>9.7279927468082797E-2</v>
      </c>
      <c r="AA496" s="155">
        <v>0</v>
      </c>
      <c r="AB496" s="158"/>
      <c r="AC496" s="157">
        <v>6</v>
      </c>
      <c r="AD496" s="157">
        <v>1.9449275326305593</v>
      </c>
      <c r="AE496" s="155">
        <v>23220</v>
      </c>
      <c r="AF496" s="157">
        <v>0</v>
      </c>
      <c r="AG496" s="155">
        <v>0</v>
      </c>
      <c r="AH496" s="159"/>
    </row>
    <row r="497" spans="1:34" ht="15" x14ac:dyDescent="0.25">
      <c r="A497" s="104">
        <v>470</v>
      </c>
      <c r="B497" s="102">
        <v>470165164</v>
      </c>
      <c r="C497" s="103" t="s">
        <v>526</v>
      </c>
      <c r="D497" s="104">
        <v>165</v>
      </c>
      <c r="E497" s="103" t="s">
        <v>197</v>
      </c>
      <c r="F497" s="104">
        <v>164</v>
      </c>
      <c r="G497" s="103" t="s">
        <v>196</v>
      </c>
      <c r="H497" s="179">
        <v>3</v>
      </c>
      <c r="I497" s="152"/>
      <c r="J497" s="153">
        <v>12534</v>
      </c>
      <c r="K497" s="153">
        <v>5742</v>
      </c>
      <c r="L497" s="153">
        <v>0</v>
      </c>
      <c r="M497" s="153">
        <v>937.65</v>
      </c>
      <c r="N497" s="153">
        <v>19213.650000000001</v>
      </c>
      <c r="O497" s="152"/>
      <c r="P497" s="157">
        <v>3</v>
      </c>
      <c r="Q497" s="157">
        <v>0</v>
      </c>
      <c r="R497" s="155">
        <v>54828</v>
      </c>
      <c r="S497" s="155">
        <v>0</v>
      </c>
      <c r="T497" s="155">
        <v>0</v>
      </c>
      <c r="U497" s="155">
        <v>2814</v>
      </c>
      <c r="V497" s="112">
        <v>57642</v>
      </c>
      <c r="W497" s="156"/>
      <c r="X497" s="157">
        <v>0</v>
      </c>
      <c r="Y497" s="178">
        <v>0.09</v>
      </c>
      <c r="Z497" s="178">
        <v>2.2633634195595273E-3</v>
      </c>
      <c r="AA497" s="155">
        <v>0</v>
      </c>
      <c r="AB497" s="158"/>
      <c r="AC497" s="157">
        <v>0</v>
      </c>
      <c r="AD497" s="157">
        <v>0</v>
      </c>
      <c r="AE497" s="155">
        <v>0</v>
      </c>
      <c r="AF497" s="157">
        <v>0</v>
      </c>
      <c r="AG497" s="155">
        <v>0</v>
      </c>
      <c r="AH497" s="159"/>
    </row>
    <row r="498" spans="1:34" ht="15" x14ac:dyDescent="0.25">
      <c r="A498" s="104">
        <v>470</v>
      </c>
      <c r="B498" s="102">
        <v>470165165</v>
      </c>
      <c r="C498" s="103" t="s">
        <v>526</v>
      </c>
      <c r="D498" s="104">
        <v>165</v>
      </c>
      <c r="E498" s="103" t="s">
        <v>197</v>
      </c>
      <c r="F498" s="104">
        <v>165</v>
      </c>
      <c r="G498" s="103" t="s">
        <v>197</v>
      </c>
      <c r="H498" s="179">
        <v>588.58000000000015</v>
      </c>
      <c r="I498" s="152"/>
      <c r="J498" s="153">
        <v>10999</v>
      </c>
      <c r="K498" s="153">
        <v>200</v>
      </c>
      <c r="L498" s="153">
        <v>140.69115498317981</v>
      </c>
      <c r="M498" s="153">
        <v>937.65</v>
      </c>
      <c r="N498" s="153">
        <v>13068.65</v>
      </c>
      <c r="O498" s="152"/>
      <c r="P498" s="157">
        <v>588.58000000000015</v>
      </c>
      <c r="Q498" s="157">
        <v>88.85</v>
      </c>
      <c r="R498" s="155">
        <v>6591514</v>
      </c>
      <c r="S498" s="155">
        <v>0</v>
      </c>
      <c r="T498" s="155">
        <v>82808</v>
      </c>
      <c r="U498" s="155">
        <v>552075</v>
      </c>
      <c r="V498" s="112">
        <v>7226397</v>
      </c>
      <c r="W498" s="156"/>
      <c r="X498" s="157">
        <v>0</v>
      </c>
      <c r="Y498" s="178">
        <v>0.09</v>
      </c>
      <c r="Z498" s="178">
        <v>0.10085794544540803</v>
      </c>
      <c r="AA498" s="155">
        <v>140.69115498317981</v>
      </c>
      <c r="AB498" s="158"/>
      <c r="AC498" s="157">
        <v>165</v>
      </c>
      <c r="AD498" s="157">
        <v>8.6530143004481772</v>
      </c>
      <c r="AE498" s="155">
        <v>106666</v>
      </c>
      <c r="AF498" s="157">
        <v>0</v>
      </c>
      <c r="AG498" s="155">
        <v>0</v>
      </c>
      <c r="AH498" s="159"/>
    </row>
    <row r="499" spans="1:34" ht="15" x14ac:dyDescent="0.25">
      <c r="A499" s="104">
        <v>470</v>
      </c>
      <c r="B499" s="102">
        <v>470165176</v>
      </c>
      <c r="C499" s="103" t="s">
        <v>526</v>
      </c>
      <c r="D499" s="104">
        <v>165</v>
      </c>
      <c r="E499" s="103" t="s">
        <v>197</v>
      </c>
      <c r="F499" s="104">
        <v>176</v>
      </c>
      <c r="G499" s="103" t="s">
        <v>208</v>
      </c>
      <c r="H499" s="179">
        <v>272.74</v>
      </c>
      <c r="I499" s="152"/>
      <c r="J499" s="153">
        <v>10621</v>
      </c>
      <c r="K499" s="153">
        <v>3658</v>
      </c>
      <c r="L499" s="153">
        <v>0</v>
      </c>
      <c r="M499" s="153">
        <v>937.65</v>
      </c>
      <c r="N499" s="153">
        <v>15216.65</v>
      </c>
      <c r="O499" s="152"/>
      <c r="P499" s="157">
        <v>272.74</v>
      </c>
      <c r="Q499" s="157">
        <v>0</v>
      </c>
      <c r="R499" s="155">
        <v>3894453</v>
      </c>
      <c r="S499" s="155">
        <v>0</v>
      </c>
      <c r="T499" s="155">
        <v>0</v>
      </c>
      <c r="U499" s="155">
        <v>255821</v>
      </c>
      <c r="V499" s="112">
        <v>4150274</v>
      </c>
      <c r="W499" s="156"/>
      <c r="X499" s="157">
        <v>0</v>
      </c>
      <c r="Y499" s="178">
        <v>0.09</v>
      </c>
      <c r="Z499" s="178">
        <v>8.794296909091473E-2</v>
      </c>
      <c r="AA499" s="155">
        <v>0</v>
      </c>
      <c r="AB499" s="158"/>
      <c r="AC499" s="157">
        <v>0</v>
      </c>
      <c r="AD499" s="157">
        <v>0</v>
      </c>
      <c r="AE499" s="155">
        <v>0</v>
      </c>
      <c r="AF499" s="157">
        <v>2.7199999999999998</v>
      </c>
      <c r="AG499" s="155">
        <v>41390</v>
      </c>
      <c r="AH499" s="159"/>
    </row>
    <row r="500" spans="1:34" ht="15" x14ac:dyDescent="0.25">
      <c r="A500" s="104">
        <v>470</v>
      </c>
      <c r="B500" s="102">
        <v>470165178</v>
      </c>
      <c r="C500" s="103" t="s">
        <v>526</v>
      </c>
      <c r="D500" s="104">
        <v>165</v>
      </c>
      <c r="E500" s="103" t="s">
        <v>197</v>
      </c>
      <c r="F500" s="104">
        <v>178</v>
      </c>
      <c r="G500" s="103" t="s">
        <v>210</v>
      </c>
      <c r="H500" s="179">
        <v>229.21</v>
      </c>
      <c r="I500" s="152"/>
      <c r="J500" s="153">
        <v>10136</v>
      </c>
      <c r="K500" s="153">
        <v>1219</v>
      </c>
      <c r="L500" s="153">
        <v>0</v>
      </c>
      <c r="M500" s="153">
        <v>937.65</v>
      </c>
      <c r="N500" s="153">
        <v>12292.65</v>
      </c>
      <c r="O500" s="152"/>
      <c r="P500" s="157">
        <v>229.21</v>
      </c>
      <c r="Q500" s="157">
        <v>0</v>
      </c>
      <c r="R500" s="155">
        <v>2602680</v>
      </c>
      <c r="S500" s="155">
        <v>0</v>
      </c>
      <c r="T500" s="155">
        <v>0</v>
      </c>
      <c r="U500" s="155">
        <v>214992</v>
      </c>
      <c r="V500" s="112">
        <v>2817672</v>
      </c>
      <c r="W500" s="156"/>
      <c r="X500" s="157">
        <v>0</v>
      </c>
      <c r="Y500" s="178">
        <v>0.09</v>
      </c>
      <c r="Z500" s="178">
        <v>5.997931867429647E-2</v>
      </c>
      <c r="AA500" s="155">
        <v>0</v>
      </c>
      <c r="AB500" s="158"/>
      <c r="AC500" s="157">
        <v>0</v>
      </c>
      <c r="AD500" s="157">
        <v>0</v>
      </c>
      <c r="AE500" s="155">
        <v>0</v>
      </c>
      <c r="AF500" s="157">
        <v>1.98</v>
      </c>
      <c r="AG500" s="155">
        <v>24340</v>
      </c>
      <c r="AH500" s="159"/>
    </row>
    <row r="501" spans="1:34" ht="15" x14ac:dyDescent="0.25">
      <c r="A501" s="104">
        <v>470</v>
      </c>
      <c r="B501" s="102">
        <v>470165184</v>
      </c>
      <c r="C501" s="103" t="s">
        <v>526</v>
      </c>
      <c r="D501" s="104">
        <v>165</v>
      </c>
      <c r="E501" s="103" t="s">
        <v>197</v>
      </c>
      <c r="F501" s="104">
        <v>184</v>
      </c>
      <c r="G501" s="103" t="s">
        <v>216</v>
      </c>
      <c r="H501" s="179">
        <v>2</v>
      </c>
      <c r="I501" s="152"/>
      <c r="J501" s="153">
        <v>9983.854045965516</v>
      </c>
      <c r="K501" s="153">
        <v>8257</v>
      </c>
      <c r="L501" s="153">
        <v>0</v>
      </c>
      <c r="M501" s="153">
        <v>937.65</v>
      </c>
      <c r="N501" s="153">
        <v>19178.504045965517</v>
      </c>
      <c r="O501" s="152"/>
      <c r="P501" s="157">
        <v>2</v>
      </c>
      <c r="Q501" s="157">
        <v>0</v>
      </c>
      <c r="R501" s="155">
        <v>36482</v>
      </c>
      <c r="S501" s="155">
        <v>0</v>
      </c>
      <c r="T501" s="155">
        <v>0</v>
      </c>
      <c r="U501" s="155">
        <v>1876</v>
      </c>
      <c r="V501" s="112">
        <v>38358</v>
      </c>
      <c r="W501" s="156"/>
      <c r="X501" s="157">
        <v>0</v>
      </c>
      <c r="Y501" s="178">
        <v>0.09</v>
      </c>
      <c r="Z501" s="178">
        <v>2.9256529273627369E-3</v>
      </c>
      <c r="AA501" s="155">
        <v>0</v>
      </c>
      <c r="AB501" s="158"/>
      <c r="AC501" s="157">
        <v>0</v>
      </c>
      <c r="AD501" s="157">
        <v>0</v>
      </c>
      <c r="AE501" s="155">
        <v>0</v>
      </c>
      <c r="AF501" s="157">
        <v>0</v>
      </c>
      <c r="AG501" s="155">
        <v>0</v>
      </c>
      <c r="AH501" s="159"/>
    </row>
    <row r="502" spans="1:34" ht="15" x14ac:dyDescent="0.25">
      <c r="A502" s="104">
        <v>470</v>
      </c>
      <c r="B502" s="102">
        <v>470165217</v>
      </c>
      <c r="C502" s="103" t="s">
        <v>526</v>
      </c>
      <c r="D502" s="104">
        <v>165</v>
      </c>
      <c r="E502" s="103" t="s">
        <v>197</v>
      </c>
      <c r="F502" s="104">
        <v>217</v>
      </c>
      <c r="G502" s="103" t="s">
        <v>249</v>
      </c>
      <c r="H502" s="179">
        <v>0.99</v>
      </c>
      <c r="I502" s="152"/>
      <c r="J502" s="153">
        <v>10717.785840565259</v>
      </c>
      <c r="K502" s="153">
        <v>5287</v>
      </c>
      <c r="L502" s="153">
        <v>0</v>
      </c>
      <c r="M502" s="153">
        <v>937.65</v>
      </c>
      <c r="N502" s="153">
        <v>16942.43584056526</v>
      </c>
      <c r="O502" s="152"/>
      <c r="P502" s="157">
        <v>0.99</v>
      </c>
      <c r="Q502" s="157">
        <v>0</v>
      </c>
      <c r="R502" s="155">
        <v>15845</v>
      </c>
      <c r="S502" s="155">
        <v>0</v>
      </c>
      <c r="T502" s="155">
        <v>0</v>
      </c>
      <c r="U502" s="155">
        <v>928</v>
      </c>
      <c r="V502" s="112">
        <v>16773</v>
      </c>
      <c r="W502" s="156"/>
      <c r="X502" s="157">
        <v>0</v>
      </c>
      <c r="Y502" s="178">
        <v>0.09</v>
      </c>
      <c r="Z502" s="178">
        <v>8.5634003287728632E-4</v>
      </c>
      <c r="AA502" s="155">
        <v>0</v>
      </c>
      <c r="AB502" s="158"/>
      <c r="AC502" s="157">
        <v>0</v>
      </c>
      <c r="AD502" s="157">
        <v>0</v>
      </c>
      <c r="AE502" s="155">
        <v>0</v>
      </c>
      <c r="AF502" s="157">
        <v>0</v>
      </c>
      <c r="AG502" s="155">
        <v>0</v>
      </c>
      <c r="AH502" s="159"/>
    </row>
    <row r="503" spans="1:34" ht="15" x14ac:dyDescent="0.25">
      <c r="A503" s="104">
        <v>470</v>
      </c>
      <c r="B503" s="102">
        <v>470165229</v>
      </c>
      <c r="C503" s="103" t="s">
        <v>526</v>
      </c>
      <c r="D503" s="104">
        <v>165</v>
      </c>
      <c r="E503" s="103" t="s">
        <v>197</v>
      </c>
      <c r="F503" s="104">
        <v>229</v>
      </c>
      <c r="G503" s="103" t="s">
        <v>261</v>
      </c>
      <c r="H503" s="179">
        <v>6.27</v>
      </c>
      <c r="I503" s="152"/>
      <c r="J503" s="153">
        <v>10456</v>
      </c>
      <c r="K503" s="153">
        <v>1708</v>
      </c>
      <c r="L503" s="153">
        <v>0</v>
      </c>
      <c r="M503" s="153">
        <v>937.65</v>
      </c>
      <c r="N503" s="153">
        <v>13101.65</v>
      </c>
      <c r="O503" s="152"/>
      <c r="P503" s="157">
        <v>6.27</v>
      </c>
      <c r="Q503" s="157">
        <v>0</v>
      </c>
      <c r="R503" s="155">
        <v>76268</v>
      </c>
      <c r="S503" s="155">
        <v>0</v>
      </c>
      <c r="T503" s="155">
        <v>0</v>
      </c>
      <c r="U503" s="155">
        <v>5881</v>
      </c>
      <c r="V503" s="112">
        <v>82149</v>
      </c>
      <c r="W503" s="156"/>
      <c r="X503" s="157">
        <v>0</v>
      </c>
      <c r="Y503" s="178">
        <v>0.09</v>
      </c>
      <c r="Z503" s="178">
        <v>9.9476018153705648E-3</v>
      </c>
      <c r="AA503" s="155">
        <v>0</v>
      </c>
      <c r="AB503" s="158"/>
      <c r="AC503" s="157">
        <v>0</v>
      </c>
      <c r="AD503" s="157">
        <v>0</v>
      </c>
      <c r="AE503" s="155">
        <v>0</v>
      </c>
      <c r="AF503" s="157">
        <v>0</v>
      </c>
      <c r="AG503" s="155">
        <v>0</v>
      </c>
      <c r="AH503" s="159"/>
    </row>
    <row r="504" spans="1:34" ht="15" x14ac:dyDescent="0.25">
      <c r="A504" s="104">
        <v>470</v>
      </c>
      <c r="B504" s="102">
        <v>470165248</v>
      </c>
      <c r="C504" s="103" t="s">
        <v>526</v>
      </c>
      <c r="D504" s="104">
        <v>165</v>
      </c>
      <c r="E504" s="103" t="s">
        <v>197</v>
      </c>
      <c r="F504" s="104">
        <v>248</v>
      </c>
      <c r="G504" s="103" t="s">
        <v>280</v>
      </c>
      <c r="H504" s="179">
        <v>23.09</v>
      </c>
      <c r="I504" s="152"/>
      <c r="J504" s="153">
        <v>10444</v>
      </c>
      <c r="K504" s="153">
        <v>599</v>
      </c>
      <c r="L504" s="153">
        <v>0</v>
      </c>
      <c r="M504" s="153">
        <v>937.65</v>
      </c>
      <c r="N504" s="153">
        <v>11980.65</v>
      </c>
      <c r="O504" s="152"/>
      <c r="P504" s="157">
        <v>23.09</v>
      </c>
      <c r="Q504" s="157">
        <v>0</v>
      </c>
      <c r="R504" s="155">
        <v>254982</v>
      </c>
      <c r="S504" s="155">
        <v>0</v>
      </c>
      <c r="T504" s="155">
        <v>0</v>
      </c>
      <c r="U504" s="155">
        <v>21659</v>
      </c>
      <c r="V504" s="112">
        <v>276641</v>
      </c>
      <c r="W504" s="156"/>
      <c r="X504" s="157">
        <v>0</v>
      </c>
      <c r="Y504" s="178">
        <v>0.09</v>
      </c>
      <c r="Z504" s="178">
        <v>5.0565041450819942E-2</v>
      </c>
      <c r="AA504" s="155">
        <v>0</v>
      </c>
      <c r="AB504" s="158"/>
      <c r="AC504" s="157">
        <v>0</v>
      </c>
      <c r="AD504" s="157">
        <v>0</v>
      </c>
      <c r="AE504" s="155">
        <v>0</v>
      </c>
      <c r="AF504" s="157">
        <v>0</v>
      </c>
      <c r="AG504" s="155">
        <v>0</v>
      </c>
      <c r="AH504" s="159"/>
    </row>
    <row r="505" spans="1:34" ht="15" x14ac:dyDescent="0.25">
      <c r="A505" s="104">
        <v>470</v>
      </c>
      <c r="B505" s="102">
        <v>470165262</v>
      </c>
      <c r="C505" s="103" t="s">
        <v>526</v>
      </c>
      <c r="D505" s="104">
        <v>165</v>
      </c>
      <c r="E505" s="103" t="s">
        <v>197</v>
      </c>
      <c r="F505" s="104">
        <v>262</v>
      </c>
      <c r="G505" s="103" t="s">
        <v>294</v>
      </c>
      <c r="H505" s="179">
        <v>73.600000000000009</v>
      </c>
      <c r="I505" s="152"/>
      <c r="J505" s="153">
        <v>10393</v>
      </c>
      <c r="K505" s="153">
        <v>3851</v>
      </c>
      <c r="L505" s="153">
        <v>0</v>
      </c>
      <c r="M505" s="153">
        <v>937.65</v>
      </c>
      <c r="N505" s="153">
        <v>15181.65</v>
      </c>
      <c r="O505" s="152"/>
      <c r="P505" s="157">
        <v>73.600000000000009</v>
      </c>
      <c r="Q505" s="157">
        <v>0</v>
      </c>
      <c r="R505" s="155">
        <v>1048361</v>
      </c>
      <c r="S505" s="155">
        <v>0</v>
      </c>
      <c r="T505" s="155">
        <v>0</v>
      </c>
      <c r="U505" s="155">
        <v>69029</v>
      </c>
      <c r="V505" s="112">
        <v>1117390</v>
      </c>
      <c r="W505" s="156"/>
      <c r="X505" s="157">
        <v>0</v>
      </c>
      <c r="Y505" s="178">
        <v>0.09</v>
      </c>
      <c r="Z505" s="178">
        <v>7.2023226007255373E-2</v>
      </c>
      <c r="AA505" s="155">
        <v>0</v>
      </c>
      <c r="AB505" s="158"/>
      <c r="AC505" s="157">
        <v>1</v>
      </c>
      <c r="AD505" s="157">
        <v>0</v>
      </c>
      <c r="AE505" s="155">
        <v>0</v>
      </c>
      <c r="AF505" s="157">
        <v>0</v>
      </c>
      <c r="AG505" s="155">
        <v>0</v>
      </c>
      <c r="AH505" s="159"/>
    </row>
    <row r="506" spans="1:34" ht="15" x14ac:dyDescent="0.25">
      <c r="A506" s="104">
        <v>470</v>
      </c>
      <c r="B506" s="102">
        <v>470165274</v>
      </c>
      <c r="C506" s="103" t="s">
        <v>526</v>
      </c>
      <c r="D506" s="104">
        <v>165</v>
      </c>
      <c r="E506" s="103" t="s">
        <v>197</v>
      </c>
      <c r="F506" s="104">
        <v>274</v>
      </c>
      <c r="G506" s="103" t="s">
        <v>306</v>
      </c>
      <c r="H506" s="179">
        <v>1.98</v>
      </c>
      <c r="I506" s="152"/>
      <c r="J506" s="153">
        <v>13084.368871016801</v>
      </c>
      <c r="K506" s="153">
        <v>6045</v>
      </c>
      <c r="L506" s="153">
        <v>0</v>
      </c>
      <c r="M506" s="153">
        <v>937.65</v>
      </c>
      <c r="N506" s="153">
        <v>20067.0188710168</v>
      </c>
      <c r="O506" s="152"/>
      <c r="P506" s="157">
        <v>1.98</v>
      </c>
      <c r="Q506" s="157">
        <v>0</v>
      </c>
      <c r="R506" s="155">
        <v>37876</v>
      </c>
      <c r="S506" s="155">
        <v>0</v>
      </c>
      <c r="T506" s="155">
        <v>0</v>
      </c>
      <c r="U506" s="155">
        <v>1856</v>
      </c>
      <c r="V506" s="112">
        <v>39732</v>
      </c>
      <c r="W506" s="156"/>
      <c r="X506" s="157">
        <v>0</v>
      </c>
      <c r="Y506" s="178">
        <v>0.09</v>
      </c>
      <c r="Z506" s="178">
        <v>7.2067021277626361E-2</v>
      </c>
      <c r="AA506" s="155">
        <v>0</v>
      </c>
      <c r="AB506" s="158"/>
      <c r="AC506" s="157">
        <v>0</v>
      </c>
      <c r="AD506" s="157">
        <v>0</v>
      </c>
      <c r="AE506" s="155">
        <v>0</v>
      </c>
      <c r="AF506" s="157">
        <v>0</v>
      </c>
      <c r="AG506" s="155">
        <v>0</v>
      </c>
      <c r="AH506" s="159"/>
    </row>
    <row r="507" spans="1:34" ht="15" x14ac:dyDescent="0.25">
      <c r="A507" s="104">
        <v>470</v>
      </c>
      <c r="B507" s="102">
        <v>470165284</v>
      </c>
      <c r="C507" s="103" t="s">
        <v>526</v>
      </c>
      <c r="D507" s="104">
        <v>165</v>
      </c>
      <c r="E507" s="103" t="s">
        <v>197</v>
      </c>
      <c r="F507" s="104">
        <v>284</v>
      </c>
      <c r="G507" s="103" t="s">
        <v>316</v>
      </c>
      <c r="H507" s="179">
        <v>104.37000000000002</v>
      </c>
      <c r="I507" s="152"/>
      <c r="J507" s="153">
        <v>9996</v>
      </c>
      <c r="K507" s="153">
        <v>4202</v>
      </c>
      <c r="L507" s="153">
        <v>0</v>
      </c>
      <c r="M507" s="153">
        <v>937.65</v>
      </c>
      <c r="N507" s="153">
        <v>15135.65</v>
      </c>
      <c r="O507" s="152"/>
      <c r="P507" s="157">
        <v>104.37000000000002</v>
      </c>
      <c r="Q507" s="157">
        <v>0</v>
      </c>
      <c r="R507" s="155">
        <v>1481845</v>
      </c>
      <c r="S507" s="155">
        <v>0</v>
      </c>
      <c r="T507" s="155">
        <v>0</v>
      </c>
      <c r="U507" s="155">
        <v>97892</v>
      </c>
      <c r="V507" s="112">
        <v>1579737</v>
      </c>
      <c r="W507" s="156"/>
      <c r="X507" s="157">
        <v>0</v>
      </c>
      <c r="Y507" s="178">
        <v>0.09</v>
      </c>
      <c r="Z507" s="178">
        <v>3.8765635284222326E-2</v>
      </c>
      <c r="AA507" s="155">
        <v>0</v>
      </c>
      <c r="AB507" s="158"/>
      <c r="AC507" s="157">
        <v>2</v>
      </c>
      <c r="AD507" s="157">
        <v>0</v>
      </c>
      <c r="AE507" s="155">
        <v>0</v>
      </c>
      <c r="AF507" s="157">
        <v>0</v>
      </c>
      <c r="AG507" s="155">
        <v>0</v>
      </c>
      <c r="AH507" s="159"/>
    </row>
    <row r="508" spans="1:34" ht="15" x14ac:dyDescent="0.25">
      <c r="A508" s="104">
        <v>470</v>
      </c>
      <c r="B508" s="102">
        <v>470165305</v>
      </c>
      <c r="C508" s="103" t="s">
        <v>526</v>
      </c>
      <c r="D508" s="104">
        <v>165</v>
      </c>
      <c r="E508" s="103" t="s">
        <v>197</v>
      </c>
      <c r="F508" s="104">
        <v>305</v>
      </c>
      <c r="G508" s="103" t="s">
        <v>337</v>
      </c>
      <c r="H508" s="179">
        <v>60.69</v>
      </c>
      <c r="I508" s="152"/>
      <c r="J508" s="153">
        <v>10106</v>
      </c>
      <c r="K508" s="153">
        <v>3730</v>
      </c>
      <c r="L508" s="153">
        <v>0</v>
      </c>
      <c r="M508" s="153">
        <v>937.65</v>
      </c>
      <c r="N508" s="153">
        <v>14773.65</v>
      </c>
      <c r="O508" s="152"/>
      <c r="P508" s="157">
        <v>60.69</v>
      </c>
      <c r="Q508" s="157">
        <v>0</v>
      </c>
      <c r="R508" s="155">
        <v>839708</v>
      </c>
      <c r="S508" s="155">
        <v>0</v>
      </c>
      <c r="T508" s="155">
        <v>0</v>
      </c>
      <c r="U508" s="155">
        <v>56923</v>
      </c>
      <c r="V508" s="112">
        <v>896631</v>
      </c>
      <c r="W508" s="156"/>
      <c r="X508" s="157">
        <v>0</v>
      </c>
      <c r="Y508" s="178">
        <v>0.09</v>
      </c>
      <c r="Z508" s="178">
        <v>1.6988767454964474E-2</v>
      </c>
      <c r="AA508" s="155">
        <v>0</v>
      </c>
      <c r="AB508" s="158"/>
      <c r="AC508" s="157">
        <v>0</v>
      </c>
      <c r="AD508" s="157">
        <v>0</v>
      </c>
      <c r="AE508" s="155">
        <v>0</v>
      </c>
      <c r="AF508" s="157">
        <v>0</v>
      </c>
      <c r="AG508" s="155">
        <v>0</v>
      </c>
      <c r="AH508" s="159"/>
    </row>
    <row r="509" spans="1:34" ht="15" x14ac:dyDescent="0.25">
      <c r="A509" s="104">
        <v>470</v>
      </c>
      <c r="B509" s="102">
        <v>470165314</v>
      </c>
      <c r="C509" s="103" t="s">
        <v>526</v>
      </c>
      <c r="D509" s="104">
        <v>165</v>
      </c>
      <c r="E509" s="103" t="s">
        <v>197</v>
      </c>
      <c r="F509" s="104">
        <v>314</v>
      </c>
      <c r="G509" s="103" t="s">
        <v>346</v>
      </c>
      <c r="H509" s="179">
        <v>1</v>
      </c>
      <c r="I509" s="152"/>
      <c r="J509" s="153">
        <v>15606</v>
      </c>
      <c r="K509" s="153">
        <v>12510</v>
      </c>
      <c r="L509" s="153">
        <v>0</v>
      </c>
      <c r="M509" s="153">
        <v>937.65</v>
      </c>
      <c r="N509" s="153">
        <v>29053.65</v>
      </c>
      <c r="O509" s="152"/>
      <c r="P509" s="157">
        <v>1</v>
      </c>
      <c r="Q509" s="157">
        <v>0</v>
      </c>
      <c r="R509" s="155">
        <v>28116</v>
      </c>
      <c r="S509" s="155">
        <v>0</v>
      </c>
      <c r="T509" s="155">
        <v>0</v>
      </c>
      <c r="U509" s="155">
        <v>938</v>
      </c>
      <c r="V509" s="112">
        <v>29054</v>
      </c>
      <c r="W509" s="156"/>
      <c r="X509" s="157">
        <v>0</v>
      </c>
      <c r="Y509" s="178">
        <v>0.09</v>
      </c>
      <c r="Z509" s="178">
        <v>2.2432869721569913E-3</v>
      </c>
      <c r="AA509" s="155">
        <v>0</v>
      </c>
      <c r="AB509" s="158"/>
      <c r="AC509" s="157">
        <v>0</v>
      </c>
      <c r="AD509" s="157">
        <v>0</v>
      </c>
      <c r="AE509" s="155">
        <v>0</v>
      </c>
      <c r="AF509" s="157">
        <v>0</v>
      </c>
      <c r="AG509" s="155">
        <v>0</v>
      </c>
      <c r="AH509" s="159"/>
    </row>
    <row r="510" spans="1:34" ht="15" x14ac:dyDescent="0.25">
      <c r="A510" s="104">
        <v>470</v>
      </c>
      <c r="B510" s="102">
        <v>470165342</v>
      </c>
      <c r="C510" s="103" t="s">
        <v>526</v>
      </c>
      <c r="D510" s="104">
        <v>165</v>
      </c>
      <c r="E510" s="103" t="s">
        <v>197</v>
      </c>
      <c r="F510" s="104">
        <v>342</v>
      </c>
      <c r="G510" s="103" t="s">
        <v>374</v>
      </c>
      <c r="H510" s="179">
        <v>3.99</v>
      </c>
      <c r="I510" s="152"/>
      <c r="J510" s="153">
        <v>9687</v>
      </c>
      <c r="K510" s="153">
        <v>5669</v>
      </c>
      <c r="L510" s="153">
        <v>0</v>
      </c>
      <c r="M510" s="153">
        <v>937.65</v>
      </c>
      <c r="N510" s="153">
        <v>16293.65</v>
      </c>
      <c r="O510" s="152"/>
      <c r="P510" s="157">
        <v>3.99</v>
      </c>
      <c r="Q510" s="157">
        <v>0</v>
      </c>
      <c r="R510" s="155">
        <v>61270</v>
      </c>
      <c r="S510" s="155">
        <v>0</v>
      </c>
      <c r="T510" s="155">
        <v>0</v>
      </c>
      <c r="U510" s="155">
        <v>3742</v>
      </c>
      <c r="V510" s="112">
        <v>65012</v>
      </c>
      <c r="W510" s="156"/>
      <c r="X510" s="157">
        <v>0</v>
      </c>
      <c r="Y510" s="178">
        <v>0.09</v>
      </c>
      <c r="Z510" s="178">
        <v>1.0735047295741295E-3</v>
      </c>
      <c r="AA510" s="155">
        <v>0</v>
      </c>
      <c r="AB510" s="158"/>
      <c r="AC510" s="157">
        <v>0</v>
      </c>
      <c r="AD510" s="157">
        <v>0</v>
      </c>
      <c r="AE510" s="155">
        <v>0</v>
      </c>
      <c r="AF510" s="157">
        <v>0</v>
      </c>
      <c r="AG510" s="155">
        <v>0</v>
      </c>
      <c r="AH510" s="159"/>
    </row>
    <row r="511" spans="1:34" ht="15" x14ac:dyDescent="0.25">
      <c r="A511" s="104">
        <v>470</v>
      </c>
      <c r="B511" s="102">
        <v>470165344</v>
      </c>
      <c r="C511" s="103" t="s">
        <v>526</v>
      </c>
      <c r="D511" s="104">
        <v>165</v>
      </c>
      <c r="E511" s="103" t="s">
        <v>197</v>
      </c>
      <c r="F511" s="104">
        <v>344</v>
      </c>
      <c r="G511" s="103" t="s">
        <v>376</v>
      </c>
      <c r="H511" s="179">
        <v>1.5</v>
      </c>
      <c r="I511" s="152"/>
      <c r="J511" s="153">
        <v>9392</v>
      </c>
      <c r="K511" s="153">
        <v>3208</v>
      </c>
      <c r="L511" s="153">
        <v>0</v>
      </c>
      <c r="M511" s="153">
        <v>937.65</v>
      </c>
      <c r="N511" s="153">
        <v>13537.65</v>
      </c>
      <c r="O511" s="152"/>
      <c r="P511" s="157">
        <v>1.5</v>
      </c>
      <c r="Q511" s="157">
        <v>0</v>
      </c>
      <c r="R511" s="155">
        <v>18900</v>
      </c>
      <c r="S511" s="155">
        <v>0</v>
      </c>
      <c r="T511" s="155">
        <v>0</v>
      </c>
      <c r="U511" s="155">
        <v>1407</v>
      </c>
      <c r="V511" s="112">
        <v>20307</v>
      </c>
      <c r="W511" s="156"/>
      <c r="X511" s="157">
        <v>0</v>
      </c>
      <c r="Y511" s="178">
        <v>0.09</v>
      </c>
      <c r="Z511" s="178">
        <v>2.12930396465027E-4</v>
      </c>
      <c r="AA511" s="155">
        <v>0</v>
      </c>
      <c r="AB511" s="158"/>
      <c r="AC511" s="157">
        <v>0</v>
      </c>
      <c r="AD511" s="157">
        <v>0</v>
      </c>
      <c r="AE511" s="155">
        <v>0</v>
      </c>
      <c r="AF511" s="157">
        <v>0</v>
      </c>
      <c r="AG511" s="155">
        <v>0</v>
      </c>
      <c r="AH511" s="159"/>
    </row>
    <row r="512" spans="1:34" ht="15" x14ac:dyDescent="0.25">
      <c r="A512" s="104">
        <v>470</v>
      </c>
      <c r="B512" s="102">
        <v>470165347</v>
      </c>
      <c r="C512" s="103" t="s">
        <v>526</v>
      </c>
      <c r="D512" s="104">
        <v>165</v>
      </c>
      <c r="E512" s="103" t="s">
        <v>197</v>
      </c>
      <c r="F512" s="104">
        <v>347</v>
      </c>
      <c r="G512" s="103" t="s">
        <v>379</v>
      </c>
      <c r="H512" s="179">
        <v>5.97</v>
      </c>
      <c r="I512" s="152"/>
      <c r="J512" s="153">
        <v>12499</v>
      </c>
      <c r="K512" s="153">
        <v>5590</v>
      </c>
      <c r="L512" s="153">
        <v>0</v>
      </c>
      <c r="M512" s="153">
        <v>937.65</v>
      </c>
      <c r="N512" s="153">
        <v>19026.650000000001</v>
      </c>
      <c r="O512" s="152"/>
      <c r="P512" s="157">
        <v>5.97</v>
      </c>
      <c r="Q512" s="157">
        <v>0</v>
      </c>
      <c r="R512" s="155">
        <v>107991</v>
      </c>
      <c r="S512" s="155">
        <v>0</v>
      </c>
      <c r="T512" s="155">
        <v>0</v>
      </c>
      <c r="U512" s="155">
        <v>5598</v>
      </c>
      <c r="V512" s="112">
        <v>113589</v>
      </c>
      <c r="W512" s="156"/>
      <c r="X512" s="157">
        <v>0</v>
      </c>
      <c r="Y512" s="178">
        <v>0.09</v>
      </c>
      <c r="Z512" s="178">
        <v>6.79811259964764E-3</v>
      </c>
      <c r="AA512" s="155">
        <v>0</v>
      </c>
      <c r="AB512" s="158"/>
      <c r="AC512" s="157">
        <v>0</v>
      </c>
      <c r="AD512" s="157">
        <v>0</v>
      </c>
      <c r="AE512" s="155">
        <v>0</v>
      </c>
      <c r="AF512" s="157">
        <v>0</v>
      </c>
      <c r="AG512" s="155">
        <v>0</v>
      </c>
      <c r="AH512" s="159"/>
    </row>
    <row r="513" spans="1:34" ht="15" x14ac:dyDescent="0.25">
      <c r="A513" s="104">
        <v>470</v>
      </c>
      <c r="B513" s="102">
        <v>470165705</v>
      </c>
      <c r="C513" s="103" t="s">
        <v>526</v>
      </c>
      <c r="D513" s="104">
        <v>165</v>
      </c>
      <c r="E513" s="103" t="s">
        <v>197</v>
      </c>
      <c r="F513" s="104">
        <v>705</v>
      </c>
      <c r="G513" s="103" t="s">
        <v>418</v>
      </c>
      <c r="H513" s="179">
        <v>1</v>
      </c>
      <c r="I513" s="152"/>
      <c r="J513" s="153">
        <v>10816.359870774884</v>
      </c>
      <c r="K513" s="153">
        <v>6269</v>
      </c>
      <c r="L513" s="153">
        <v>0</v>
      </c>
      <c r="M513" s="153">
        <v>937.65</v>
      </c>
      <c r="N513" s="153">
        <v>18023.009870774884</v>
      </c>
      <c r="O513" s="152"/>
      <c r="P513" s="157">
        <v>1</v>
      </c>
      <c r="Q513" s="157">
        <v>0</v>
      </c>
      <c r="R513" s="155">
        <v>17085</v>
      </c>
      <c r="S513" s="155">
        <v>0</v>
      </c>
      <c r="T513" s="155">
        <v>0</v>
      </c>
      <c r="U513" s="155">
        <v>938</v>
      </c>
      <c r="V513" s="112">
        <v>18023</v>
      </c>
      <c r="W513" s="156"/>
      <c r="X513" s="157">
        <v>0</v>
      </c>
      <c r="Y513" s="178">
        <v>0.09</v>
      </c>
      <c r="Z513" s="178">
        <v>9.4348896624971579E-4</v>
      </c>
      <c r="AA513" s="155">
        <v>0</v>
      </c>
      <c r="AB513" s="158"/>
      <c r="AC513" s="157">
        <v>0</v>
      </c>
      <c r="AD513" s="157">
        <v>0</v>
      </c>
      <c r="AE513" s="155">
        <v>0</v>
      </c>
      <c r="AF513" s="157">
        <v>0</v>
      </c>
      <c r="AG513" s="155">
        <v>0</v>
      </c>
      <c r="AH513" s="159"/>
    </row>
    <row r="514" spans="1:34" ht="15" x14ac:dyDescent="0.25">
      <c r="A514" s="104">
        <v>474</v>
      </c>
      <c r="B514" s="102">
        <v>474097046</v>
      </c>
      <c r="C514" s="103" t="s">
        <v>527</v>
      </c>
      <c r="D514" s="104">
        <v>97</v>
      </c>
      <c r="E514" s="103" t="s">
        <v>129</v>
      </c>
      <c r="F514" s="104">
        <v>46</v>
      </c>
      <c r="G514" s="103" t="s">
        <v>78</v>
      </c>
      <c r="H514" s="179">
        <v>0.5</v>
      </c>
      <c r="I514" s="152"/>
      <c r="J514" s="153">
        <v>10758.161659638534</v>
      </c>
      <c r="K514" s="153">
        <v>8506</v>
      </c>
      <c r="L514" s="153">
        <v>0</v>
      </c>
      <c r="M514" s="153">
        <v>937.65</v>
      </c>
      <c r="N514" s="153">
        <v>20201.811659638537</v>
      </c>
      <c r="O514" s="152"/>
      <c r="P514" s="157">
        <v>0.5</v>
      </c>
      <c r="Q514" s="157">
        <v>0</v>
      </c>
      <c r="R514" s="155">
        <v>9632</v>
      </c>
      <c r="S514" s="155">
        <v>0</v>
      </c>
      <c r="T514" s="155">
        <v>0</v>
      </c>
      <c r="U514" s="155">
        <v>469</v>
      </c>
      <c r="V514" s="112">
        <v>10101</v>
      </c>
      <c r="W514" s="156"/>
      <c r="X514" s="157">
        <v>0</v>
      </c>
      <c r="Y514" s="178">
        <v>0.09</v>
      </c>
      <c r="Z514" s="178">
        <v>2.9887290634855789E-4</v>
      </c>
      <c r="AA514" s="155">
        <v>0</v>
      </c>
      <c r="AB514" s="158"/>
      <c r="AC514" s="157">
        <v>0</v>
      </c>
      <c r="AD514" s="157">
        <v>0</v>
      </c>
      <c r="AE514" s="155">
        <v>0</v>
      </c>
      <c r="AF514" s="157">
        <v>0</v>
      </c>
      <c r="AG514" s="155">
        <v>0</v>
      </c>
      <c r="AH514" s="159"/>
    </row>
    <row r="515" spans="1:34" ht="15" x14ac:dyDescent="0.25">
      <c r="A515" s="104">
        <v>474</v>
      </c>
      <c r="B515" s="102">
        <v>474097057</v>
      </c>
      <c r="C515" s="103" t="s">
        <v>527</v>
      </c>
      <c r="D515" s="104">
        <v>97</v>
      </c>
      <c r="E515" s="103" t="s">
        <v>129</v>
      </c>
      <c r="F515" s="104">
        <v>57</v>
      </c>
      <c r="G515" s="103" t="s">
        <v>89</v>
      </c>
      <c r="H515" s="179">
        <v>1</v>
      </c>
      <c r="I515" s="152"/>
      <c r="J515" s="153">
        <v>15145</v>
      </c>
      <c r="K515" s="153">
        <v>405</v>
      </c>
      <c r="L515" s="153">
        <v>0</v>
      </c>
      <c r="M515" s="153">
        <v>937.65</v>
      </c>
      <c r="N515" s="153">
        <v>16487.650000000001</v>
      </c>
      <c r="O515" s="152"/>
      <c r="P515" s="157">
        <v>1</v>
      </c>
      <c r="Q515" s="157">
        <v>0</v>
      </c>
      <c r="R515" s="155">
        <v>15550</v>
      </c>
      <c r="S515" s="155">
        <v>0</v>
      </c>
      <c r="T515" s="155">
        <v>0</v>
      </c>
      <c r="U515" s="155">
        <v>938</v>
      </c>
      <c r="V515" s="112">
        <v>16488</v>
      </c>
      <c r="W515" s="156"/>
      <c r="X515" s="157">
        <v>0</v>
      </c>
      <c r="Y515" s="178">
        <v>0.09</v>
      </c>
      <c r="Z515" s="178">
        <v>0.13358419508453406</v>
      </c>
      <c r="AA515" s="155">
        <v>0</v>
      </c>
      <c r="AB515" s="158"/>
      <c r="AC515" s="157">
        <v>0</v>
      </c>
      <c r="AD515" s="157">
        <v>0</v>
      </c>
      <c r="AE515" s="155">
        <v>0</v>
      </c>
      <c r="AF515" s="157">
        <v>0</v>
      </c>
      <c r="AG515" s="155">
        <v>0</v>
      </c>
      <c r="AH515" s="159"/>
    </row>
    <row r="516" spans="1:34" ht="15" x14ac:dyDescent="0.25">
      <c r="A516" s="104">
        <v>474</v>
      </c>
      <c r="B516" s="102">
        <v>474097064</v>
      </c>
      <c r="C516" s="103" t="s">
        <v>527</v>
      </c>
      <c r="D516" s="104">
        <v>97</v>
      </c>
      <c r="E516" s="103" t="s">
        <v>129</v>
      </c>
      <c r="F516" s="104">
        <v>64</v>
      </c>
      <c r="G516" s="103" t="s">
        <v>96</v>
      </c>
      <c r="H516" s="179">
        <v>1</v>
      </c>
      <c r="I516" s="152"/>
      <c r="J516" s="153">
        <v>11912.03669415659</v>
      </c>
      <c r="K516" s="153">
        <v>1334</v>
      </c>
      <c r="L516" s="153">
        <v>0</v>
      </c>
      <c r="M516" s="153">
        <v>937.65</v>
      </c>
      <c r="N516" s="153">
        <v>14183.68669415659</v>
      </c>
      <c r="O516" s="152"/>
      <c r="P516" s="157">
        <v>1</v>
      </c>
      <c r="Q516" s="157">
        <v>0</v>
      </c>
      <c r="R516" s="155">
        <v>13246</v>
      </c>
      <c r="S516" s="155">
        <v>0</v>
      </c>
      <c r="T516" s="155">
        <v>0</v>
      </c>
      <c r="U516" s="155">
        <v>938</v>
      </c>
      <c r="V516" s="112">
        <v>14184</v>
      </c>
      <c r="W516" s="156"/>
      <c r="X516" s="157">
        <v>0</v>
      </c>
      <c r="Y516" s="178">
        <v>0.09</v>
      </c>
      <c r="Z516" s="178">
        <v>3.2660580971099959E-2</v>
      </c>
      <c r="AA516" s="155">
        <v>0</v>
      </c>
      <c r="AB516" s="158"/>
      <c r="AC516" s="157">
        <v>0</v>
      </c>
      <c r="AD516" s="157">
        <v>0</v>
      </c>
      <c r="AE516" s="155">
        <v>0</v>
      </c>
      <c r="AF516" s="157">
        <v>1</v>
      </c>
      <c r="AG516" s="155">
        <v>14184</v>
      </c>
      <c r="AH516" s="159"/>
    </row>
    <row r="517" spans="1:34" ht="15" x14ac:dyDescent="0.25">
      <c r="A517" s="104">
        <v>474</v>
      </c>
      <c r="B517" s="102">
        <v>474097097</v>
      </c>
      <c r="C517" s="103" t="s">
        <v>527</v>
      </c>
      <c r="D517" s="104">
        <v>97</v>
      </c>
      <c r="E517" s="103" t="s">
        <v>129</v>
      </c>
      <c r="F517" s="104">
        <v>97</v>
      </c>
      <c r="G517" s="103" t="s">
        <v>129</v>
      </c>
      <c r="H517" s="179">
        <v>205.76000000000002</v>
      </c>
      <c r="I517" s="152"/>
      <c r="J517" s="153">
        <v>12361</v>
      </c>
      <c r="K517" s="153">
        <v>0</v>
      </c>
      <c r="L517" s="153">
        <v>0</v>
      </c>
      <c r="M517" s="153">
        <v>937.65</v>
      </c>
      <c r="N517" s="153">
        <v>13298.65</v>
      </c>
      <c r="O517" s="152"/>
      <c r="P517" s="157">
        <v>205.76000000000002</v>
      </c>
      <c r="Q517" s="157">
        <v>0</v>
      </c>
      <c r="R517" s="155">
        <v>2543414</v>
      </c>
      <c r="S517" s="155">
        <v>0</v>
      </c>
      <c r="T517" s="155">
        <v>0</v>
      </c>
      <c r="U517" s="155">
        <v>192991</v>
      </c>
      <c r="V517" s="112">
        <v>2736405</v>
      </c>
      <c r="W517" s="156"/>
      <c r="X517" s="157">
        <v>0</v>
      </c>
      <c r="Y517" s="178">
        <v>0.09</v>
      </c>
      <c r="Z517" s="178">
        <v>3.5516061249249872E-2</v>
      </c>
      <c r="AA517" s="155">
        <v>0</v>
      </c>
      <c r="AB517" s="158"/>
      <c r="AC517" s="157">
        <v>0</v>
      </c>
      <c r="AD517" s="157">
        <v>0</v>
      </c>
      <c r="AE517" s="155">
        <v>0</v>
      </c>
      <c r="AF517" s="157">
        <v>10.11</v>
      </c>
      <c r="AG517" s="155">
        <v>134452</v>
      </c>
      <c r="AH517" s="159"/>
    </row>
    <row r="518" spans="1:34" ht="15" x14ac:dyDescent="0.25">
      <c r="A518" s="104">
        <v>474</v>
      </c>
      <c r="B518" s="102">
        <v>474097103</v>
      </c>
      <c r="C518" s="103" t="s">
        <v>527</v>
      </c>
      <c r="D518" s="104">
        <v>97</v>
      </c>
      <c r="E518" s="103" t="s">
        <v>129</v>
      </c>
      <c r="F518" s="104">
        <v>103</v>
      </c>
      <c r="G518" s="103" t="s">
        <v>135</v>
      </c>
      <c r="H518" s="179">
        <v>23.08</v>
      </c>
      <c r="I518" s="152"/>
      <c r="J518" s="153">
        <v>12504</v>
      </c>
      <c r="K518" s="153">
        <v>47</v>
      </c>
      <c r="L518" s="153">
        <v>0</v>
      </c>
      <c r="M518" s="153">
        <v>937.65</v>
      </c>
      <c r="N518" s="153">
        <v>13488.65</v>
      </c>
      <c r="O518" s="152"/>
      <c r="P518" s="157">
        <v>23.08</v>
      </c>
      <c r="Q518" s="157">
        <v>0</v>
      </c>
      <c r="R518" s="155">
        <v>289680</v>
      </c>
      <c r="S518" s="155">
        <v>0</v>
      </c>
      <c r="T518" s="155">
        <v>0</v>
      </c>
      <c r="U518" s="155">
        <v>21648</v>
      </c>
      <c r="V518" s="112">
        <v>311328</v>
      </c>
      <c r="W518" s="156"/>
      <c r="X518" s="157">
        <v>0</v>
      </c>
      <c r="Y518" s="178">
        <v>0.09</v>
      </c>
      <c r="Z518" s="178">
        <v>9.8497614015234502E-3</v>
      </c>
      <c r="AA518" s="155">
        <v>0</v>
      </c>
      <c r="AB518" s="158"/>
      <c r="AC518" s="157">
        <v>0</v>
      </c>
      <c r="AD518" s="157">
        <v>0</v>
      </c>
      <c r="AE518" s="155">
        <v>0</v>
      </c>
      <c r="AF518" s="157">
        <v>0</v>
      </c>
      <c r="AG518" s="155">
        <v>0</v>
      </c>
      <c r="AH518" s="159"/>
    </row>
    <row r="519" spans="1:34" ht="15" x14ac:dyDescent="0.25">
      <c r="A519" s="104">
        <v>474</v>
      </c>
      <c r="B519" s="102">
        <v>474097153</v>
      </c>
      <c r="C519" s="103" t="s">
        <v>527</v>
      </c>
      <c r="D519" s="104">
        <v>97</v>
      </c>
      <c r="E519" s="103" t="s">
        <v>129</v>
      </c>
      <c r="F519" s="104">
        <v>153</v>
      </c>
      <c r="G519" s="103" t="s">
        <v>185</v>
      </c>
      <c r="H519" s="179">
        <v>36.230000000000004</v>
      </c>
      <c r="I519" s="152"/>
      <c r="J519" s="153">
        <v>11179</v>
      </c>
      <c r="K519" s="153">
        <v>86</v>
      </c>
      <c r="L519" s="153">
        <v>0</v>
      </c>
      <c r="M519" s="153">
        <v>937.65</v>
      </c>
      <c r="N519" s="153">
        <v>12202.65</v>
      </c>
      <c r="O519" s="152"/>
      <c r="P519" s="157">
        <v>36.230000000000004</v>
      </c>
      <c r="Q519" s="157">
        <v>0</v>
      </c>
      <c r="R519" s="155">
        <v>408134</v>
      </c>
      <c r="S519" s="155">
        <v>0</v>
      </c>
      <c r="T519" s="155">
        <v>0</v>
      </c>
      <c r="U519" s="155">
        <v>33981</v>
      </c>
      <c r="V519" s="112">
        <v>442115</v>
      </c>
      <c r="W519" s="156"/>
      <c r="X519" s="157">
        <v>0</v>
      </c>
      <c r="Y519" s="178">
        <v>0.09</v>
      </c>
      <c r="Z519" s="178">
        <v>1.2567088994511914E-2</v>
      </c>
      <c r="AA519" s="155">
        <v>0</v>
      </c>
      <c r="AB519" s="158"/>
      <c r="AC519" s="157">
        <v>0</v>
      </c>
      <c r="AD519" s="157">
        <v>0</v>
      </c>
      <c r="AE519" s="155">
        <v>0</v>
      </c>
      <c r="AF519" s="157">
        <v>2</v>
      </c>
      <c r="AG519" s="155">
        <v>24406</v>
      </c>
      <c r="AH519" s="159"/>
    </row>
    <row r="520" spans="1:34" ht="15" x14ac:dyDescent="0.25">
      <c r="A520" s="104">
        <v>474</v>
      </c>
      <c r="B520" s="102">
        <v>474097162</v>
      </c>
      <c r="C520" s="103" t="s">
        <v>527</v>
      </c>
      <c r="D520" s="104">
        <v>97</v>
      </c>
      <c r="E520" s="103" t="s">
        <v>129</v>
      </c>
      <c r="F520" s="104">
        <v>162</v>
      </c>
      <c r="G520" s="103" t="s">
        <v>194</v>
      </c>
      <c r="H520" s="179">
        <v>14.23</v>
      </c>
      <c r="I520" s="152"/>
      <c r="J520" s="153">
        <v>10359</v>
      </c>
      <c r="K520" s="153">
        <v>2467</v>
      </c>
      <c r="L520" s="153">
        <v>0</v>
      </c>
      <c r="M520" s="153">
        <v>937.65</v>
      </c>
      <c r="N520" s="153">
        <v>13763.65</v>
      </c>
      <c r="O520" s="152"/>
      <c r="P520" s="157">
        <v>14.23</v>
      </c>
      <c r="Q520" s="157">
        <v>0</v>
      </c>
      <c r="R520" s="155">
        <v>182515</v>
      </c>
      <c r="S520" s="155">
        <v>0</v>
      </c>
      <c r="T520" s="155">
        <v>0</v>
      </c>
      <c r="U520" s="155">
        <v>13346</v>
      </c>
      <c r="V520" s="112">
        <v>195861</v>
      </c>
      <c r="W520" s="156"/>
      <c r="X520" s="157">
        <v>0</v>
      </c>
      <c r="Y520" s="178">
        <v>0.09</v>
      </c>
      <c r="Z520" s="178">
        <v>1.546429566264104E-2</v>
      </c>
      <c r="AA520" s="155">
        <v>0</v>
      </c>
      <c r="AB520" s="158"/>
      <c r="AC520" s="157">
        <v>0</v>
      </c>
      <c r="AD520" s="157">
        <v>0</v>
      </c>
      <c r="AE520" s="155">
        <v>0</v>
      </c>
      <c r="AF520" s="157">
        <v>1</v>
      </c>
      <c r="AG520" s="155">
        <v>13764</v>
      </c>
      <c r="AH520" s="159"/>
    </row>
    <row r="521" spans="1:34" ht="15" x14ac:dyDescent="0.25">
      <c r="A521" s="104">
        <v>474</v>
      </c>
      <c r="B521" s="102">
        <v>474097258</v>
      </c>
      <c r="C521" s="103" t="s">
        <v>527</v>
      </c>
      <c r="D521" s="104">
        <v>97</v>
      </c>
      <c r="E521" s="103" t="s">
        <v>129</v>
      </c>
      <c r="F521" s="104">
        <v>258</v>
      </c>
      <c r="G521" s="103" t="s">
        <v>290</v>
      </c>
      <c r="H521" s="179">
        <v>0.41</v>
      </c>
      <c r="I521" s="152"/>
      <c r="J521" s="153">
        <v>12941.452297129659</v>
      </c>
      <c r="K521" s="153">
        <v>2794</v>
      </c>
      <c r="L521" s="153">
        <v>0</v>
      </c>
      <c r="M521" s="153">
        <v>937.65</v>
      </c>
      <c r="N521" s="153">
        <v>16673.102297129659</v>
      </c>
      <c r="O521" s="152"/>
      <c r="P521" s="157">
        <v>0.41</v>
      </c>
      <c r="Q521" s="157">
        <v>0</v>
      </c>
      <c r="R521" s="155">
        <v>6452</v>
      </c>
      <c r="S521" s="155">
        <v>0</v>
      </c>
      <c r="T521" s="155">
        <v>0</v>
      </c>
      <c r="U521" s="155">
        <v>384</v>
      </c>
      <c r="V521" s="112">
        <v>6836</v>
      </c>
      <c r="W521" s="156"/>
      <c r="X521" s="157">
        <v>0</v>
      </c>
      <c r="Y521" s="178">
        <v>0.09</v>
      </c>
      <c r="Z521" s="178">
        <v>9.1594444574851844E-2</v>
      </c>
      <c r="AA521" s="155">
        <v>0</v>
      </c>
      <c r="AB521" s="158"/>
      <c r="AC521" s="157">
        <v>0</v>
      </c>
      <c r="AD521" s="157">
        <v>0</v>
      </c>
      <c r="AE521" s="155">
        <v>0</v>
      </c>
      <c r="AF521" s="157">
        <v>0</v>
      </c>
      <c r="AG521" s="155">
        <v>0</v>
      </c>
      <c r="AH521" s="159"/>
    </row>
    <row r="522" spans="1:34" ht="15" x14ac:dyDescent="0.25">
      <c r="A522" s="104">
        <v>474</v>
      </c>
      <c r="B522" s="102">
        <v>474097322</v>
      </c>
      <c r="C522" s="103" t="s">
        <v>527</v>
      </c>
      <c r="D522" s="104">
        <v>97</v>
      </c>
      <c r="E522" s="103" t="s">
        <v>129</v>
      </c>
      <c r="F522" s="104">
        <v>322</v>
      </c>
      <c r="G522" s="103" t="s">
        <v>354</v>
      </c>
      <c r="H522" s="179">
        <v>1.49</v>
      </c>
      <c r="I522" s="152"/>
      <c r="J522" s="153">
        <v>11150.054424775108</v>
      </c>
      <c r="K522" s="153">
        <v>5685</v>
      </c>
      <c r="L522" s="153">
        <v>0</v>
      </c>
      <c r="M522" s="153">
        <v>937.65</v>
      </c>
      <c r="N522" s="153">
        <v>17772.704424775111</v>
      </c>
      <c r="O522" s="152"/>
      <c r="P522" s="157">
        <v>1.49</v>
      </c>
      <c r="Q522" s="157">
        <v>0</v>
      </c>
      <c r="R522" s="155">
        <v>25085</v>
      </c>
      <c r="S522" s="155">
        <v>0</v>
      </c>
      <c r="T522" s="155">
        <v>0</v>
      </c>
      <c r="U522" s="155">
        <v>1397</v>
      </c>
      <c r="V522" s="112">
        <v>26482</v>
      </c>
      <c r="W522" s="156"/>
      <c r="X522" s="157">
        <v>0</v>
      </c>
      <c r="Y522" s="178">
        <v>0.09</v>
      </c>
      <c r="Z522" s="178">
        <v>1.0529575409290599E-2</v>
      </c>
      <c r="AA522" s="155">
        <v>0</v>
      </c>
      <c r="AB522" s="158"/>
      <c r="AC522" s="157">
        <v>0</v>
      </c>
      <c r="AD522" s="157">
        <v>0</v>
      </c>
      <c r="AE522" s="155">
        <v>0</v>
      </c>
      <c r="AF522" s="157">
        <v>0</v>
      </c>
      <c r="AG522" s="155">
        <v>0</v>
      </c>
      <c r="AH522" s="159"/>
    </row>
    <row r="523" spans="1:34" ht="15" x14ac:dyDescent="0.25">
      <c r="A523" s="104">
        <v>474</v>
      </c>
      <c r="B523" s="102">
        <v>474097343</v>
      </c>
      <c r="C523" s="103" t="s">
        <v>527</v>
      </c>
      <c r="D523" s="104">
        <v>97</v>
      </c>
      <c r="E523" s="103" t="s">
        <v>129</v>
      </c>
      <c r="F523" s="104">
        <v>343</v>
      </c>
      <c r="G523" s="103" t="s">
        <v>375</v>
      </c>
      <c r="H523" s="179">
        <v>21.560000000000002</v>
      </c>
      <c r="I523" s="152"/>
      <c r="J523" s="153">
        <v>11278</v>
      </c>
      <c r="K523" s="153">
        <v>356</v>
      </c>
      <c r="L523" s="153">
        <v>0</v>
      </c>
      <c r="M523" s="153">
        <v>937.65</v>
      </c>
      <c r="N523" s="153">
        <v>12571.65</v>
      </c>
      <c r="O523" s="152"/>
      <c r="P523" s="157">
        <v>21.560000000000002</v>
      </c>
      <c r="Q523" s="157">
        <v>0</v>
      </c>
      <c r="R523" s="155">
        <v>250829</v>
      </c>
      <c r="S523" s="155">
        <v>0</v>
      </c>
      <c r="T523" s="155">
        <v>0</v>
      </c>
      <c r="U523" s="155">
        <v>20222</v>
      </c>
      <c r="V523" s="112">
        <v>271051</v>
      </c>
      <c r="W523" s="156"/>
      <c r="X523" s="157">
        <v>0</v>
      </c>
      <c r="Y523" s="178">
        <v>0.09</v>
      </c>
      <c r="Z523" s="178">
        <v>1.5468889891387963E-2</v>
      </c>
      <c r="AA523" s="155">
        <v>0</v>
      </c>
      <c r="AB523" s="158"/>
      <c r="AC523" s="157">
        <v>0</v>
      </c>
      <c r="AD523" s="157">
        <v>0</v>
      </c>
      <c r="AE523" s="155">
        <v>0</v>
      </c>
      <c r="AF523" s="157">
        <v>2</v>
      </c>
      <c r="AG523" s="155">
        <v>25144</v>
      </c>
      <c r="AH523" s="159"/>
    </row>
    <row r="524" spans="1:34" ht="15" x14ac:dyDescent="0.25">
      <c r="A524" s="104">
        <v>474</v>
      </c>
      <c r="B524" s="102">
        <v>474097610</v>
      </c>
      <c r="C524" s="103" t="s">
        <v>527</v>
      </c>
      <c r="D524" s="104">
        <v>97</v>
      </c>
      <c r="E524" s="103" t="s">
        <v>129</v>
      </c>
      <c r="F524" s="104">
        <v>610</v>
      </c>
      <c r="G524" s="103" t="s">
        <v>389</v>
      </c>
      <c r="H524" s="179">
        <v>10</v>
      </c>
      <c r="I524" s="152"/>
      <c r="J524" s="153">
        <v>9966</v>
      </c>
      <c r="K524" s="153">
        <v>1877</v>
      </c>
      <c r="L524" s="153">
        <v>0</v>
      </c>
      <c r="M524" s="153">
        <v>937.65</v>
      </c>
      <c r="N524" s="153">
        <v>12780.65</v>
      </c>
      <c r="O524" s="152"/>
      <c r="P524" s="157">
        <v>10</v>
      </c>
      <c r="Q524" s="157">
        <v>0</v>
      </c>
      <c r="R524" s="155">
        <v>118431</v>
      </c>
      <c r="S524" s="155">
        <v>0</v>
      </c>
      <c r="T524" s="155">
        <v>0</v>
      </c>
      <c r="U524" s="155">
        <v>9380</v>
      </c>
      <c r="V524" s="112">
        <v>127811</v>
      </c>
      <c r="W524" s="156"/>
      <c r="X524" s="157">
        <v>0</v>
      </c>
      <c r="Y524" s="178">
        <v>0.09</v>
      </c>
      <c r="Z524" s="178">
        <v>7.8907689935199463E-3</v>
      </c>
      <c r="AA524" s="155">
        <v>0</v>
      </c>
      <c r="AB524" s="158"/>
      <c r="AC524" s="157">
        <v>0</v>
      </c>
      <c r="AD524" s="157">
        <v>0</v>
      </c>
      <c r="AE524" s="155">
        <v>0</v>
      </c>
      <c r="AF524" s="157">
        <v>0</v>
      </c>
      <c r="AG524" s="155">
        <v>0</v>
      </c>
      <c r="AH524" s="159"/>
    </row>
    <row r="525" spans="1:34" ht="15" x14ac:dyDescent="0.25">
      <c r="A525" s="104">
        <v>474</v>
      </c>
      <c r="B525" s="102">
        <v>474097615</v>
      </c>
      <c r="C525" s="103" t="s">
        <v>527</v>
      </c>
      <c r="D525" s="104">
        <v>97</v>
      </c>
      <c r="E525" s="103" t="s">
        <v>129</v>
      </c>
      <c r="F525" s="104">
        <v>615</v>
      </c>
      <c r="G525" s="103" t="s">
        <v>390</v>
      </c>
      <c r="H525" s="179">
        <v>1.5</v>
      </c>
      <c r="I525" s="152"/>
      <c r="J525" s="153">
        <v>8785</v>
      </c>
      <c r="K525" s="153">
        <v>588</v>
      </c>
      <c r="L525" s="153">
        <v>0</v>
      </c>
      <c r="M525" s="153">
        <v>937.65</v>
      </c>
      <c r="N525" s="153">
        <v>10310.65</v>
      </c>
      <c r="O525" s="152"/>
      <c r="P525" s="157">
        <v>1.5</v>
      </c>
      <c r="Q525" s="157">
        <v>0</v>
      </c>
      <c r="R525" s="155">
        <v>14060</v>
      </c>
      <c r="S525" s="155">
        <v>0</v>
      </c>
      <c r="T525" s="155">
        <v>0</v>
      </c>
      <c r="U525" s="155">
        <v>1407</v>
      </c>
      <c r="V525" s="112">
        <v>15467</v>
      </c>
      <c r="W525" s="156"/>
      <c r="X525" s="157">
        <v>0</v>
      </c>
      <c r="Y525" s="178">
        <v>0.09</v>
      </c>
      <c r="Z525" s="178">
        <v>2.4095615921352473E-3</v>
      </c>
      <c r="AA525" s="155">
        <v>0</v>
      </c>
      <c r="AB525" s="158"/>
      <c r="AC525" s="157">
        <v>0</v>
      </c>
      <c r="AD525" s="157">
        <v>0</v>
      </c>
      <c r="AE525" s="155">
        <v>0</v>
      </c>
      <c r="AF525" s="157">
        <v>0</v>
      </c>
      <c r="AG525" s="155">
        <v>0</v>
      </c>
      <c r="AH525" s="159"/>
    </row>
    <row r="526" spans="1:34" ht="15" x14ac:dyDescent="0.25">
      <c r="A526" s="104">
        <v>474</v>
      </c>
      <c r="B526" s="102">
        <v>474097616</v>
      </c>
      <c r="C526" s="103" t="s">
        <v>527</v>
      </c>
      <c r="D526" s="104">
        <v>97</v>
      </c>
      <c r="E526" s="103" t="s">
        <v>129</v>
      </c>
      <c r="F526" s="104">
        <v>616</v>
      </c>
      <c r="G526" s="103" t="s">
        <v>391</v>
      </c>
      <c r="H526" s="179">
        <v>2</v>
      </c>
      <c r="I526" s="152"/>
      <c r="J526" s="153">
        <v>10556</v>
      </c>
      <c r="K526" s="153">
        <v>3181</v>
      </c>
      <c r="L526" s="153">
        <v>0</v>
      </c>
      <c r="M526" s="153">
        <v>937.65</v>
      </c>
      <c r="N526" s="153">
        <v>14674.65</v>
      </c>
      <c r="O526" s="152"/>
      <c r="P526" s="157">
        <v>2</v>
      </c>
      <c r="Q526" s="157">
        <v>0</v>
      </c>
      <c r="R526" s="155">
        <v>27475</v>
      </c>
      <c r="S526" s="155">
        <v>0</v>
      </c>
      <c r="T526" s="155">
        <v>0</v>
      </c>
      <c r="U526" s="155">
        <v>1876</v>
      </c>
      <c r="V526" s="112">
        <v>29351</v>
      </c>
      <c r="W526" s="156"/>
      <c r="X526" s="157">
        <v>0</v>
      </c>
      <c r="Y526" s="178">
        <v>0.09</v>
      </c>
      <c r="Z526" s="178">
        <v>3.5296280230656278E-2</v>
      </c>
      <c r="AA526" s="155">
        <v>0</v>
      </c>
      <c r="AB526" s="158"/>
      <c r="AC526" s="157">
        <v>0</v>
      </c>
      <c r="AD526" s="157">
        <v>0</v>
      </c>
      <c r="AE526" s="155">
        <v>0</v>
      </c>
      <c r="AF526" s="157">
        <v>0</v>
      </c>
      <c r="AG526" s="155">
        <v>0</v>
      </c>
      <c r="AH526" s="159"/>
    </row>
    <row r="527" spans="1:34" ht="15" x14ac:dyDescent="0.25">
      <c r="A527" s="104">
        <v>474</v>
      </c>
      <c r="B527" s="102">
        <v>474097720</v>
      </c>
      <c r="C527" s="103" t="s">
        <v>527</v>
      </c>
      <c r="D527" s="104">
        <v>97</v>
      </c>
      <c r="E527" s="103" t="s">
        <v>129</v>
      </c>
      <c r="F527" s="104">
        <v>720</v>
      </c>
      <c r="G527" s="103" t="s">
        <v>423</v>
      </c>
      <c r="H527" s="179">
        <v>7.67</v>
      </c>
      <c r="I527" s="152"/>
      <c r="J527" s="153">
        <v>11317</v>
      </c>
      <c r="K527" s="153">
        <v>2187</v>
      </c>
      <c r="L527" s="153">
        <v>0</v>
      </c>
      <c r="M527" s="153">
        <v>937.65</v>
      </c>
      <c r="N527" s="153">
        <v>14441.65</v>
      </c>
      <c r="O527" s="152"/>
      <c r="P527" s="157">
        <v>7.67</v>
      </c>
      <c r="Q527" s="157">
        <v>0</v>
      </c>
      <c r="R527" s="155">
        <v>103575</v>
      </c>
      <c r="S527" s="155">
        <v>0</v>
      </c>
      <c r="T527" s="155">
        <v>0</v>
      </c>
      <c r="U527" s="155">
        <v>7194</v>
      </c>
      <c r="V527" s="112">
        <v>110769</v>
      </c>
      <c r="W527" s="156"/>
      <c r="X527" s="157">
        <v>0</v>
      </c>
      <c r="Y527" s="178">
        <v>0.09</v>
      </c>
      <c r="Z527" s="178">
        <v>5.9733352974532406E-3</v>
      </c>
      <c r="AA527" s="155">
        <v>0</v>
      </c>
      <c r="AB527" s="158"/>
      <c r="AC527" s="157">
        <v>0</v>
      </c>
      <c r="AD527" s="157">
        <v>0</v>
      </c>
      <c r="AE527" s="155">
        <v>0</v>
      </c>
      <c r="AF527" s="157">
        <v>0</v>
      </c>
      <c r="AG527" s="155">
        <v>0</v>
      </c>
      <c r="AH527" s="159"/>
    </row>
    <row r="528" spans="1:34" ht="15" x14ac:dyDescent="0.25">
      <c r="A528" s="104">
        <v>474</v>
      </c>
      <c r="B528" s="102">
        <v>474097735</v>
      </c>
      <c r="C528" s="103" t="s">
        <v>527</v>
      </c>
      <c r="D528" s="104">
        <v>97</v>
      </c>
      <c r="E528" s="103" t="s">
        <v>129</v>
      </c>
      <c r="F528" s="104">
        <v>735</v>
      </c>
      <c r="G528" s="103" t="s">
        <v>427</v>
      </c>
      <c r="H528" s="179">
        <v>14.51</v>
      </c>
      <c r="I528" s="152"/>
      <c r="J528" s="153">
        <v>10287</v>
      </c>
      <c r="K528" s="153">
        <v>4015</v>
      </c>
      <c r="L528" s="153">
        <v>0</v>
      </c>
      <c r="M528" s="153">
        <v>937.65</v>
      </c>
      <c r="N528" s="153">
        <v>15239.65</v>
      </c>
      <c r="O528" s="152"/>
      <c r="P528" s="157">
        <v>14.51</v>
      </c>
      <c r="Q528" s="157">
        <v>0</v>
      </c>
      <c r="R528" s="155">
        <v>207522</v>
      </c>
      <c r="S528" s="155">
        <v>0</v>
      </c>
      <c r="T528" s="155">
        <v>0</v>
      </c>
      <c r="U528" s="155">
        <v>13610</v>
      </c>
      <c r="V528" s="112">
        <v>221132</v>
      </c>
      <c r="W528" s="156"/>
      <c r="X528" s="157">
        <v>0</v>
      </c>
      <c r="Y528" s="178">
        <v>0.09</v>
      </c>
      <c r="Z528" s="178">
        <v>1.6672205894791514E-2</v>
      </c>
      <c r="AA528" s="155">
        <v>0</v>
      </c>
      <c r="AB528" s="158"/>
      <c r="AC528" s="157">
        <v>0</v>
      </c>
      <c r="AD528" s="157">
        <v>0</v>
      </c>
      <c r="AE528" s="155">
        <v>0</v>
      </c>
      <c r="AF528" s="157">
        <v>0</v>
      </c>
      <c r="AG528" s="155">
        <v>0</v>
      </c>
      <c r="AH528" s="159"/>
    </row>
    <row r="529" spans="1:34" ht="15" x14ac:dyDescent="0.25">
      <c r="A529" s="104">
        <v>474</v>
      </c>
      <c r="B529" s="102">
        <v>474097753</v>
      </c>
      <c r="C529" s="103" t="s">
        <v>527</v>
      </c>
      <c r="D529" s="104">
        <v>97</v>
      </c>
      <c r="E529" s="103" t="s">
        <v>129</v>
      </c>
      <c r="F529" s="104">
        <v>753</v>
      </c>
      <c r="G529" s="103" t="s">
        <v>431</v>
      </c>
      <c r="H529" s="179">
        <v>12.83</v>
      </c>
      <c r="I529" s="152"/>
      <c r="J529" s="153">
        <v>10192</v>
      </c>
      <c r="K529" s="153">
        <v>4196</v>
      </c>
      <c r="L529" s="153">
        <v>0</v>
      </c>
      <c r="M529" s="153">
        <v>937.65</v>
      </c>
      <c r="N529" s="153">
        <v>15325.65</v>
      </c>
      <c r="O529" s="152"/>
      <c r="P529" s="157">
        <v>12.83</v>
      </c>
      <c r="Q529" s="157">
        <v>0</v>
      </c>
      <c r="R529" s="155">
        <v>184598</v>
      </c>
      <c r="S529" s="155">
        <v>0</v>
      </c>
      <c r="T529" s="155">
        <v>0</v>
      </c>
      <c r="U529" s="155">
        <v>12034</v>
      </c>
      <c r="V529" s="112">
        <v>196632</v>
      </c>
      <c r="W529" s="156"/>
      <c r="X529" s="157">
        <v>0</v>
      </c>
      <c r="Y529" s="178">
        <v>0.09</v>
      </c>
      <c r="Z529" s="178">
        <v>1.0373293357848281E-2</v>
      </c>
      <c r="AA529" s="155">
        <v>0</v>
      </c>
      <c r="AB529" s="158"/>
      <c r="AC529" s="157">
        <v>0</v>
      </c>
      <c r="AD529" s="157">
        <v>0</v>
      </c>
      <c r="AE529" s="155">
        <v>0</v>
      </c>
      <c r="AF529" s="157">
        <v>0</v>
      </c>
      <c r="AG529" s="155">
        <v>0</v>
      </c>
      <c r="AH529" s="159"/>
    </row>
    <row r="530" spans="1:34" ht="15" x14ac:dyDescent="0.25">
      <c r="A530" s="104">
        <v>474</v>
      </c>
      <c r="B530" s="102">
        <v>474097755</v>
      </c>
      <c r="C530" s="103" t="s">
        <v>527</v>
      </c>
      <c r="D530" s="104">
        <v>97</v>
      </c>
      <c r="E530" s="103" t="s">
        <v>129</v>
      </c>
      <c r="F530" s="104">
        <v>755</v>
      </c>
      <c r="G530" s="103" t="s">
        <v>432</v>
      </c>
      <c r="H530" s="179">
        <v>0.99</v>
      </c>
      <c r="I530" s="152"/>
      <c r="J530" s="153">
        <v>12825.378226559917</v>
      </c>
      <c r="K530" s="153">
        <v>6391</v>
      </c>
      <c r="L530" s="153">
        <v>0</v>
      </c>
      <c r="M530" s="153">
        <v>937.65</v>
      </c>
      <c r="N530" s="153">
        <v>20154.028226559916</v>
      </c>
      <c r="O530" s="152"/>
      <c r="P530" s="157">
        <v>0.99</v>
      </c>
      <c r="Q530" s="157">
        <v>0</v>
      </c>
      <c r="R530" s="155">
        <v>19024</v>
      </c>
      <c r="S530" s="155">
        <v>0</v>
      </c>
      <c r="T530" s="155">
        <v>0</v>
      </c>
      <c r="U530" s="155">
        <v>928</v>
      </c>
      <c r="V530" s="112">
        <v>19952</v>
      </c>
      <c r="W530" s="156"/>
      <c r="X530" s="157">
        <v>0</v>
      </c>
      <c r="Y530" s="178">
        <v>0.09</v>
      </c>
      <c r="Z530" s="178">
        <v>1.7516177347152398E-2</v>
      </c>
      <c r="AA530" s="155">
        <v>0</v>
      </c>
      <c r="AB530" s="158"/>
      <c r="AC530" s="157">
        <v>0</v>
      </c>
      <c r="AD530" s="157">
        <v>0</v>
      </c>
      <c r="AE530" s="155">
        <v>0</v>
      </c>
      <c r="AF530" s="157">
        <v>0</v>
      </c>
      <c r="AG530" s="155">
        <v>0</v>
      </c>
      <c r="AH530" s="159"/>
    </row>
    <row r="531" spans="1:34" ht="15" x14ac:dyDescent="0.25">
      <c r="A531" s="104">
        <v>474</v>
      </c>
      <c r="B531" s="102">
        <v>474097775</v>
      </c>
      <c r="C531" s="103" t="s">
        <v>527</v>
      </c>
      <c r="D531" s="104">
        <v>97</v>
      </c>
      <c r="E531" s="103" t="s">
        <v>129</v>
      </c>
      <c r="F531" s="104">
        <v>775</v>
      </c>
      <c r="G531" s="103" t="s">
        <v>441</v>
      </c>
      <c r="H531" s="179">
        <v>4.09</v>
      </c>
      <c r="I531" s="152"/>
      <c r="J531" s="153">
        <v>11093</v>
      </c>
      <c r="K531" s="153">
        <v>2403</v>
      </c>
      <c r="L531" s="153">
        <v>0</v>
      </c>
      <c r="M531" s="153">
        <v>937.65</v>
      </c>
      <c r="N531" s="153">
        <v>14433.65</v>
      </c>
      <c r="O531" s="152"/>
      <c r="P531" s="157">
        <v>4.09</v>
      </c>
      <c r="Q531" s="157">
        <v>0</v>
      </c>
      <c r="R531" s="155">
        <v>55199</v>
      </c>
      <c r="S531" s="155">
        <v>0</v>
      </c>
      <c r="T531" s="155">
        <v>0</v>
      </c>
      <c r="U531" s="155">
        <v>3836</v>
      </c>
      <c r="V531" s="112">
        <v>59035</v>
      </c>
      <c r="W531" s="156"/>
      <c r="X531" s="157">
        <v>0</v>
      </c>
      <c r="Y531" s="178">
        <v>0.09</v>
      </c>
      <c r="Z531" s="178">
        <v>5.357455724590292E-3</v>
      </c>
      <c r="AA531" s="155">
        <v>0</v>
      </c>
      <c r="AB531" s="158"/>
      <c r="AC531" s="157">
        <v>0</v>
      </c>
      <c r="AD531" s="157">
        <v>0</v>
      </c>
      <c r="AE531" s="155">
        <v>0</v>
      </c>
      <c r="AF531" s="157">
        <v>0</v>
      </c>
      <c r="AG531" s="155">
        <v>0</v>
      </c>
      <c r="AH531" s="159"/>
    </row>
    <row r="532" spans="1:34" ht="15" x14ac:dyDescent="0.25">
      <c r="A532" s="104">
        <v>478</v>
      </c>
      <c r="B532" s="102">
        <v>478352064</v>
      </c>
      <c r="C532" s="103" t="s">
        <v>528</v>
      </c>
      <c r="D532" s="104">
        <v>352</v>
      </c>
      <c r="E532" s="103" t="s">
        <v>384</v>
      </c>
      <c r="F532" s="104">
        <v>64</v>
      </c>
      <c r="G532" s="103" t="s">
        <v>96</v>
      </c>
      <c r="H532" s="179">
        <v>2</v>
      </c>
      <c r="I532" s="152"/>
      <c r="J532" s="153">
        <v>9976</v>
      </c>
      <c r="K532" s="153">
        <v>1117</v>
      </c>
      <c r="L532" s="153">
        <v>0</v>
      </c>
      <c r="M532" s="153">
        <v>937.65</v>
      </c>
      <c r="N532" s="153">
        <v>12030.65</v>
      </c>
      <c r="O532" s="152"/>
      <c r="P532" s="157">
        <v>2</v>
      </c>
      <c r="Q532" s="157">
        <v>0</v>
      </c>
      <c r="R532" s="155">
        <v>22186</v>
      </c>
      <c r="S532" s="155">
        <v>0</v>
      </c>
      <c r="T532" s="155">
        <v>0</v>
      </c>
      <c r="U532" s="155">
        <v>1876</v>
      </c>
      <c r="V532" s="112">
        <v>24062</v>
      </c>
      <c r="W532" s="156"/>
      <c r="X532" s="157">
        <v>0</v>
      </c>
      <c r="Y532" s="178">
        <v>0.09</v>
      </c>
      <c r="Z532" s="178">
        <v>3.2660580971099959E-2</v>
      </c>
      <c r="AA532" s="155">
        <v>0</v>
      </c>
      <c r="AB532" s="158"/>
      <c r="AC532" s="157">
        <v>0</v>
      </c>
      <c r="AD532" s="157">
        <v>0</v>
      </c>
      <c r="AE532" s="155">
        <v>0</v>
      </c>
      <c r="AF532" s="157">
        <v>0</v>
      </c>
      <c r="AG532" s="155">
        <v>0</v>
      </c>
      <c r="AH532" s="159"/>
    </row>
    <row r="533" spans="1:34" ht="15" x14ac:dyDescent="0.25">
      <c r="A533" s="104">
        <v>478</v>
      </c>
      <c r="B533" s="102">
        <v>478352067</v>
      </c>
      <c r="C533" s="103" t="s">
        <v>528</v>
      </c>
      <c r="D533" s="104">
        <v>352</v>
      </c>
      <c r="E533" s="103" t="s">
        <v>384</v>
      </c>
      <c r="F533" s="104">
        <v>67</v>
      </c>
      <c r="G533" s="103" t="s">
        <v>99</v>
      </c>
      <c r="H533" s="179">
        <v>1</v>
      </c>
      <c r="I533" s="152"/>
      <c r="J533" s="153">
        <v>8795</v>
      </c>
      <c r="K533" s="153">
        <v>8806</v>
      </c>
      <c r="L533" s="153">
        <v>0</v>
      </c>
      <c r="M533" s="153">
        <v>937.65</v>
      </c>
      <c r="N533" s="153">
        <v>18538.650000000001</v>
      </c>
      <c r="O533" s="152"/>
      <c r="P533" s="157">
        <v>1</v>
      </c>
      <c r="Q533" s="157">
        <v>0</v>
      </c>
      <c r="R533" s="155">
        <v>17601</v>
      </c>
      <c r="S533" s="155">
        <v>0</v>
      </c>
      <c r="T533" s="155">
        <v>0</v>
      </c>
      <c r="U533" s="155">
        <v>938</v>
      </c>
      <c r="V533" s="112">
        <v>18539</v>
      </c>
      <c r="W533" s="156"/>
      <c r="X533" s="157">
        <v>0</v>
      </c>
      <c r="Y533" s="178">
        <v>0.09</v>
      </c>
      <c r="Z533" s="178">
        <v>9.0641733052338792E-4</v>
      </c>
      <c r="AA533" s="155">
        <v>0</v>
      </c>
      <c r="AB533" s="158"/>
      <c r="AC533" s="157">
        <v>0</v>
      </c>
      <c r="AD533" s="157">
        <v>0</v>
      </c>
      <c r="AE533" s="155">
        <v>0</v>
      </c>
      <c r="AF533" s="157">
        <v>0</v>
      </c>
      <c r="AG533" s="155">
        <v>0</v>
      </c>
      <c r="AH533" s="159"/>
    </row>
    <row r="534" spans="1:34" ht="15" x14ac:dyDescent="0.25">
      <c r="A534" s="104">
        <v>478</v>
      </c>
      <c r="B534" s="102">
        <v>478352097</v>
      </c>
      <c r="C534" s="103" t="s">
        <v>528</v>
      </c>
      <c r="D534" s="104">
        <v>352</v>
      </c>
      <c r="E534" s="103" t="s">
        <v>384</v>
      </c>
      <c r="F534" s="104">
        <v>97</v>
      </c>
      <c r="G534" s="103" t="s">
        <v>129</v>
      </c>
      <c r="H534" s="179">
        <v>7.95</v>
      </c>
      <c r="I534" s="152"/>
      <c r="J534" s="153">
        <v>12449</v>
      </c>
      <c r="K534" s="153">
        <v>0</v>
      </c>
      <c r="L534" s="153">
        <v>0</v>
      </c>
      <c r="M534" s="153">
        <v>937.65</v>
      </c>
      <c r="N534" s="153">
        <v>13386.65</v>
      </c>
      <c r="O534" s="152"/>
      <c r="P534" s="157">
        <v>7.95</v>
      </c>
      <c r="Q534" s="157">
        <v>0</v>
      </c>
      <c r="R534" s="155">
        <v>98972</v>
      </c>
      <c r="S534" s="155">
        <v>0</v>
      </c>
      <c r="T534" s="155">
        <v>0</v>
      </c>
      <c r="U534" s="155">
        <v>7456</v>
      </c>
      <c r="V534" s="112">
        <v>106428</v>
      </c>
      <c r="W534" s="156"/>
      <c r="X534" s="157">
        <v>0</v>
      </c>
      <c r="Y534" s="178">
        <v>0.09</v>
      </c>
      <c r="Z534" s="178">
        <v>3.5516061249249872E-2</v>
      </c>
      <c r="AA534" s="155">
        <v>0</v>
      </c>
      <c r="AB534" s="158"/>
      <c r="AC534" s="157">
        <v>0</v>
      </c>
      <c r="AD534" s="157">
        <v>0</v>
      </c>
      <c r="AE534" s="155">
        <v>0</v>
      </c>
      <c r="AF534" s="157">
        <v>0.32</v>
      </c>
      <c r="AG534" s="155">
        <v>4284</v>
      </c>
      <c r="AH534" s="159"/>
    </row>
    <row r="535" spans="1:34" ht="15" x14ac:dyDescent="0.25">
      <c r="A535" s="104">
        <v>478</v>
      </c>
      <c r="B535" s="102">
        <v>478352103</v>
      </c>
      <c r="C535" s="103" t="s">
        <v>528</v>
      </c>
      <c r="D535" s="104">
        <v>352</v>
      </c>
      <c r="E535" s="103" t="s">
        <v>384</v>
      </c>
      <c r="F535" s="104">
        <v>103</v>
      </c>
      <c r="G535" s="103" t="s">
        <v>135</v>
      </c>
      <c r="H535" s="179">
        <v>0.5</v>
      </c>
      <c r="I535" s="152"/>
      <c r="J535" s="153">
        <v>12311.715309719371</v>
      </c>
      <c r="K535" s="153">
        <v>46</v>
      </c>
      <c r="L535" s="153">
        <v>0</v>
      </c>
      <c r="M535" s="153">
        <v>937.65</v>
      </c>
      <c r="N535" s="153">
        <v>13295.365309719371</v>
      </c>
      <c r="O535" s="152"/>
      <c r="P535" s="157">
        <v>0.5</v>
      </c>
      <c r="Q535" s="157">
        <v>0</v>
      </c>
      <c r="R535" s="155">
        <v>6179</v>
      </c>
      <c r="S535" s="155">
        <v>0</v>
      </c>
      <c r="T535" s="155">
        <v>0</v>
      </c>
      <c r="U535" s="155">
        <v>469</v>
      </c>
      <c r="V535" s="112">
        <v>6648</v>
      </c>
      <c r="W535" s="156"/>
      <c r="X535" s="157">
        <v>0</v>
      </c>
      <c r="Y535" s="178">
        <v>0.09</v>
      </c>
      <c r="Z535" s="178">
        <v>9.8497614015234502E-3</v>
      </c>
      <c r="AA535" s="155">
        <v>0</v>
      </c>
      <c r="AB535" s="158"/>
      <c r="AC535" s="157">
        <v>0</v>
      </c>
      <c r="AD535" s="157">
        <v>0</v>
      </c>
      <c r="AE535" s="155">
        <v>0</v>
      </c>
      <c r="AF535" s="157">
        <v>0</v>
      </c>
      <c r="AG535" s="155">
        <v>0</v>
      </c>
      <c r="AH535" s="159"/>
    </row>
    <row r="536" spans="1:34" ht="15" x14ac:dyDescent="0.25">
      <c r="A536" s="104">
        <v>478</v>
      </c>
      <c r="B536" s="102">
        <v>478352125</v>
      </c>
      <c r="C536" s="103" t="s">
        <v>528</v>
      </c>
      <c r="D536" s="104">
        <v>352</v>
      </c>
      <c r="E536" s="103" t="s">
        <v>384</v>
      </c>
      <c r="F536" s="104">
        <v>125</v>
      </c>
      <c r="G536" s="103" t="s">
        <v>157</v>
      </c>
      <c r="H536" s="179">
        <v>22.87</v>
      </c>
      <c r="I536" s="152"/>
      <c r="J536" s="153">
        <v>9954</v>
      </c>
      <c r="K536" s="153">
        <v>5790</v>
      </c>
      <c r="L536" s="153">
        <v>0</v>
      </c>
      <c r="M536" s="153">
        <v>937.65</v>
      </c>
      <c r="N536" s="153">
        <v>16681.650000000001</v>
      </c>
      <c r="O536" s="152"/>
      <c r="P536" s="157">
        <v>22.87</v>
      </c>
      <c r="Q536" s="157">
        <v>0</v>
      </c>
      <c r="R536" s="155">
        <v>360065</v>
      </c>
      <c r="S536" s="155">
        <v>0</v>
      </c>
      <c r="T536" s="155">
        <v>0</v>
      </c>
      <c r="U536" s="155">
        <v>21451</v>
      </c>
      <c r="V536" s="112">
        <v>381516</v>
      </c>
      <c r="W536" s="156"/>
      <c r="X536" s="157">
        <v>0</v>
      </c>
      <c r="Y536" s="178">
        <v>0.09</v>
      </c>
      <c r="Z536" s="178">
        <v>2.2245075538501646E-2</v>
      </c>
      <c r="AA536" s="155">
        <v>0</v>
      </c>
      <c r="AB536" s="158"/>
      <c r="AC536" s="157">
        <v>0</v>
      </c>
      <c r="AD536" s="157">
        <v>0</v>
      </c>
      <c r="AE536" s="155">
        <v>0</v>
      </c>
      <c r="AF536" s="157">
        <v>3</v>
      </c>
      <c r="AG536" s="155">
        <v>50046</v>
      </c>
      <c r="AH536" s="159"/>
    </row>
    <row r="537" spans="1:34" ht="15" x14ac:dyDescent="0.25">
      <c r="A537" s="104">
        <v>478</v>
      </c>
      <c r="B537" s="102">
        <v>478352141</v>
      </c>
      <c r="C537" s="103" t="s">
        <v>528</v>
      </c>
      <c r="D537" s="104">
        <v>352</v>
      </c>
      <c r="E537" s="103" t="s">
        <v>384</v>
      </c>
      <c r="F537" s="104">
        <v>141</v>
      </c>
      <c r="G537" s="103" t="s">
        <v>173</v>
      </c>
      <c r="H537" s="179">
        <v>4</v>
      </c>
      <c r="I537" s="152"/>
      <c r="J537" s="153">
        <v>11075.770233157029</v>
      </c>
      <c r="K537" s="153">
        <v>5343</v>
      </c>
      <c r="L537" s="153">
        <v>0</v>
      </c>
      <c r="M537" s="153">
        <v>937.65</v>
      </c>
      <c r="N537" s="153">
        <v>17356.42023315703</v>
      </c>
      <c r="O537" s="152"/>
      <c r="P537" s="157">
        <v>4</v>
      </c>
      <c r="Q537" s="157">
        <v>0</v>
      </c>
      <c r="R537" s="155">
        <v>65676</v>
      </c>
      <c r="S537" s="155">
        <v>0</v>
      </c>
      <c r="T537" s="155">
        <v>0</v>
      </c>
      <c r="U537" s="155">
        <v>3752</v>
      </c>
      <c r="V537" s="112">
        <v>69428</v>
      </c>
      <c r="W537" s="156"/>
      <c r="X537" s="157">
        <v>0</v>
      </c>
      <c r="Y537" s="178">
        <v>0.09</v>
      </c>
      <c r="Z537" s="178">
        <v>4.6640864590584315E-2</v>
      </c>
      <c r="AA537" s="155">
        <v>0</v>
      </c>
      <c r="AB537" s="158"/>
      <c r="AC537" s="157">
        <v>0</v>
      </c>
      <c r="AD537" s="157">
        <v>0</v>
      </c>
      <c r="AE537" s="155">
        <v>0</v>
      </c>
      <c r="AF537" s="157">
        <v>0</v>
      </c>
      <c r="AG537" s="155">
        <v>0</v>
      </c>
      <c r="AH537" s="159"/>
    </row>
    <row r="538" spans="1:34" ht="15" x14ac:dyDescent="0.25">
      <c r="A538" s="104">
        <v>478</v>
      </c>
      <c r="B538" s="102">
        <v>478352153</v>
      </c>
      <c r="C538" s="103" t="s">
        <v>528</v>
      </c>
      <c r="D538" s="104">
        <v>352</v>
      </c>
      <c r="E538" s="103" t="s">
        <v>384</v>
      </c>
      <c r="F538" s="104">
        <v>153</v>
      </c>
      <c r="G538" s="103" t="s">
        <v>185</v>
      </c>
      <c r="H538" s="179">
        <v>47.47</v>
      </c>
      <c r="I538" s="152"/>
      <c r="J538" s="153">
        <v>10573</v>
      </c>
      <c r="K538" s="153">
        <v>82</v>
      </c>
      <c r="L538" s="153">
        <v>0</v>
      </c>
      <c r="M538" s="153">
        <v>937.65</v>
      </c>
      <c r="N538" s="153">
        <v>11592.65</v>
      </c>
      <c r="O538" s="152"/>
      <c r="P538" s="157">
        <v>47.47</v>
      </c>
      <c r="Q538" s="157">
        <v>0</v>
      </c>
      <c r="R538" s="155">
        <v>505796</v>
      </c>
      <c r="S538" s="155">
        <v>0</v>
      </c>
      <c r="T538" s="155">
        <v>0</v>
      </c>
      <c r="U538" s="155">
        <v>44527</v>
      </c>
      <c r="V538" s="112">
        <v>550323</v>
      </c>
      <c r="W538" s="156"/>
      <c r="X538" s="157">
        <v>0</v>
      </c>
      <c r="Y538" s="178">
        <v>0.09</v>
      </c>
      <c r="Z538" s="178">
        <v>1.2567088994511914E-2</v>
      </c>
      <c r="AA538" s="155">
        <v>0</v>
      </c>
      <c r="AB538" s="158"/>
      <c r="AC538" s="157">
        <v>0</v>
      </c>
      <c r="AD538" s="157">
        <v>0</v>
      </c>
      <c r="AE538" s="155">
        <v>0</v>
      </c>
      <c r="AF538" s="157">
        <v>3</v>
      </c>
      <c r="AG538" s="155">
        <v>34779</v>
      </c>
      <c r="AH538" s="159"/>
    </row>
    <row r="539" spans="1:34" ht="15" x14ac:dyDescent="0.25">
      <c r="A539" s="104">
        <v>478</v>
      </c>
      <c r="B539" s="102">
        <v>478352158</v>
      </c>
      <c r="C539" s="103" t="s">
        <v>528</v>
      </c>
      <c r="D539" s="104">
        <v>352</v>
      </c>
      <c r="E539" s="103" t="s">
        <v>384</v>
      </c>
      <c r="F539" s="104">
        <v>158</v>
      </c>
      <c r="G539" s="103" t="s">
        <v>190</v>
      </c>
      <c r="H539" s="179">
        <v>50.25</v>
      </c>
      <c r="I539" s="152"/>
      <c r="J539" s="153">
        <v>10314</v>
      </c>
      <c r="K539" s="153">
        <v>5236</v>
      </c>
      <c r="L539" s="153">
        <v>0</v>
      </c>
      <c r="M539" s="153">
        <v>937.65</v>
      </c>
      <c r="N539" s="153">
        <v>16487.650000000001</v>
      </c>
      <c r="O539" s="152"/>
      <c r="P539" s="157">
        <v>50.25</v>
      </c>
      <c r="Q539" s="157">
        <v>0</v>
      </c>
      <c r="R539" s="155">
        <v>781388</v>
      </c>
      <c r="S539" s="155">
        <v>0</v>
      </c>
      <c r="T539" s="155">
        <v>0</v>
      </c>
      <c r="U539" s="155">
        <v>47134</v>
      </c>
      <c r="V539" s="112">
        <v>828522</v>
      </c>
      <c r="W539" s="156"/>
      <c r="X539" s="157">
        <v>0</v>
      </c>
      <c r="Y539" s="178">
        <v>0.09</v>
      </c>
      <c r="Z539" s="178">
        <v>3.2085051243342405E-2</v>
      </c>
      <c r="AA539" s="155">
        <v>0</v>
      </c>
      <c r="AB539" s="158"/>
      <c r="AC539" s="157">
        <v>0</v>
      </c>
      <c r="AD539" s="157">
        <v>0</v>
      </c>
      <c r="AE539" s="155">
        <v>0</v>
      </c>
      <c r="AF539" s="157">
        <v>0</v>
      </c>
      <c r="AG539" s="155">
        <v>0</v>
      </c>
      <c r="AH539" s="159"/>
    </row>
    <row r="540" spans="1:34" ht="15" x14ac:dyDescent="0.25">
      <c r="A540" s="104">
        <v>478</v>
      </c>
      <c r="B540" s="102">
        <v>478352162</v>
      </c>
      <c r="C540" s="103" t="s">
        <v>528</v>
      </c>
      <c r="D540" s="104">
        <v>352</v>
      </c>
      <c r="E540" s="103" t="s">
        <v>384</v>
      </c>
      <c r="F540" s="104">
        <v>162</v>
      </c>
      <c r="G540" s="103" t="s">
        <v>194</v>
      </c>
      <c r="H540" s="179">
        <v>12.879999999999999</v>
      </c>
      <c r="I540" s="152"/>
      <c r="J540" s="153">
        <v>10590</v>
      </c>
      <c r="K540" s="153">
        <v>2522</v>
      </c>
      <c r="L540" s="153">
        <v>0</v>
      </c>
      <c r="M540" s="153">
        <v>937.65</v>
      </c>
      <c r="N540" s="153">
        <v>14049.65</v>
      </c>
      <c r="O540" s="152"/>
      <c r="P540" s="157">
        <v>12.879999999999999</v>
      </c>
      <c r="Q540" s="157">
        <v>0</v>
      </c>
      <c r="R540" s="155">
        <v>168882</v>
      </c>
      <c r="S540" s="155">
        <v>0</v>
      </c>
      <c r="T540" s="155">
        <v>0</v>
      </c>
      <c r="U540" s="155">
        <v>12081</v>
      </c>
      <c r="V540" s="112">
        <v>180963</v>
      </c>
      <c r="W540" s="156"/>
      <c r="X540" s="157">
        <v>0</v>
      </c>
      <c r="Y540" s="178">
        <v>0.09</v>
      </c>
      <c r="Z540" s="178">
        <v>1.546429566264104E-2</v>
      </c>
      <c r="AA540" s="155">
        <v>0</v>
      </c>
      <c r="AB540" s="158"/>
      <c r="AC540" s="157">
        <v>0</v>
      </c>
      <c r="AD540" s="157">
        <v>0</v>
      </c>
      <c r="AE540" s="155">
        <v>0</v>
      </c>
      <c r="AF540" s="157">
        <v>1</v>
      </c>
      <c r="AG540" s="155">
        <v>14050</v>
      </c>
      <c r="AH540" s="159"/>
    </row>
    <row r="541" spans="1:34" ht="15" x14ac:dyDescent="0.25">
      <c r="A541" s="104">
        <v>478</v>
      </c>
      <c r="B541" s="102">
        <v>478352174</v>
      </c>
      <c r="C541" s="103" t="s">
        <v>528</v>
      </c>
      <c r="D541" s="104">
        <v>352</v>
      </c>
      <c r="E541" s="103" t="s">
        <v>384</v>
      </c>
      <c r="F541" s="104">
        <v>174</v>
      </c>
      <c r="G541" s="103" t="s">
        <v>206</v>
      </c>
      <c r="H541" s="179">
        <v>8</v>
      </c>
      <c r="I541" s="152"/>
      <c r="J541" s="153">
        <v>9779</v>
      </c>
      <c r="K541" s="153">
        <v>5061</v>
      </c>
      <c r="L541" s="153">
        <v>0</v>
      </c>
      <c r="M541" s="153">
        <v>937.65</v>
      </c>
      <c r="N541" s="153">
        <v>15777.65</v>
      </c>
      <c r="O541" s="152"/>
      <c r="P541" s="157">
        <v>8</v>
      </c>
      <c r="Q541" s="157">
        <v>0</v>
      </c>
      <c r="R541" s="155">
        <v>118720</v>
      </c>
      <c r="S541" s="155">
        <v>0</v>
      </c>
      <c r="T541" s="155">
        <v>0</v>
      </c>
      <c r="U541" s="155">
        <v>7504</v>
      </c>
      <c r="V541" s="112">
        <v>126224</v>
      </c>
      <c r="W541" s="156"/>
      <c r="X541" s="157">
        <v>0</v>
      </c>
      <c r="Y541" s="178">
        <v>0.09</v>
      </c>
      <c r="Z541" s="178">
        <v>4.1750463613684244E-2</v>
      </c>
      <c r="AA541" s="155">
        <v>0</v>
      </c>
      <c r="AB541" s="158"/>
      <c r="AC541" s="157">
        <v>0</v>
      </c>
      <c r="AD541" s="157">
        <v>0</v>
      </c>
      <c r="AE541" s="155">
        <v>0</v>
      </c>
      <c r="AF541" s="157">
        <v>0</v>
      </c>
      <c r="AG541" s="155">
        <v>0</v>
      </c>
      <c r="AH541" s="159"/>
    </row>
    <row r="542" spans="1:34" ht="15" x14ac:dyDescent="0.25">
      <c r="A542" s="104">
        <v>478</v>
      </c>
      <c r="B542" s="102">
        <v>478352288</v>
      </c>
      <c r="C542" s="103" t="s">
        <v>528</v>
      </c>
      <c r="D542" s="104">
        <v>352</v>
      </c>
      <c r="E542" s="103" t="s">
        <v>384</v>
      </c>
      <c r="F542" s="104">
        <v>288</v>
      </c>
      <c r="G542" s="103" t="s">
        <v>320</v>
      </c>
      <c r="H542" s="179">
        <v>2</v>
      </c>
      <c r="I542" s="152"/>
      <c r="J542" s="153">
        <v>8795</v>
      </c>
      <c r="K542" s="153">
        <v>5965</v>
      </c>
      <c r="L542" s="153">
        <v>0</v>
      </c>
      <c r="M542" s="153">
        <v>937.65</v>
      </c>
      <c r="N542" s="153">
        <v>15697.65</v>
      </c>
      <c r="O542" s="152"/>
      <c r="P542" s="157">
        <v>2</v>
      </c>
      <c r="Q542" s="157">
        <v>0</v>
      </c>
      <c r="R542" s="155">
        <v>29520</v>
      </c>
      <c r="S542" s="155">
        <v>0</v>
      </c>
      <c r="T542" s="155">
        <v>0</v>
      </c>
      <c r="U542" s="155">
        <v>1875</v>
      </c>
      <c r="V542" s="112">
        <v>31395</v>
      </c>
      <c r="W542" s="156"/>
      <c r="X542" s="157">
        <v>0</v>
      </c>
      <c r="Y542" s="178">
        <v>0.09</v>
      </c>
      <c r="Z542" s="178">
        <v>2.382290642996888E-3</v>
      </c>
      <c r="AA542" s="155">
        <v>0</v>
      </c>
      <c r="AB542" s="158"/>
      <c r="AC542" s="157">
        <v>0</v>
      </c>
      <c r="AD542" s="157">
        <v>0</v>
      </c>
      <c r="AE542" s="155">
        <v>0</v>
      </c>
      <c r="AF542" s="157">
        <v>1</v>
      </c>
      <c r="AG542" s="155">
        <v>15697</v>
      </c>
      <c r="AH542" s="159"/>
    </row>
    <row r="543" spans="1:34" ht="15" x14ac:dyDescent="0.25">
      <c r="A543" s="104">
        <v>478</v>
      </c>
      <c r="B543" s="102">
        <v>478352322</v>
      </c>
      <c r="C543" s="103" t="s">
        <v>528</v>
      </c>
      <c r="D543" s="104">
        <v>352</v>
      </c>
      <c r="E543" s="103" t="s">
        <v>384</v>
      </c>
      <c r="F543" s="104">
        <v>322</v>
      </c>
      <c r="G543" s="103" t="s">
        <v>354</v>
      </c>
      <c r="H543" s="179">
        <v>1</v>
      </c>
      <c r="I543" s="152"/>
      <c r="J543" s="153">
        <v>11150.054424775108</v>
      </c>
      <c r="K543" s="153">
        <v>5685</v>
      </c>
      <c r="L543" s="153">
        <v>0</v>
      </c>
      <c r="M543" s="153">
        <v>937.65</v>
      </c>
      <c r="N543" s="153">
        <v>17772.704424775111</v>
      </c>
      <c r="O543" s="152"/>
      <c r="P543" s="157">
        <v>1</v>
      </c>
      <c r="Q543" s="157">
        <v>0</v>
      </c>
      <c r="R543" s="155">
        <v>16835</v>
      </c>
      <c r="S543" s="155">
        <v>0</v>
      </c>
      <c r="T543" s="155">
        <v>0</v>
      </c>
      <c r="U543" s="155">
        <v>938</v>
      </c>
      <c r="V543" s="112">
        <v>17773</v>
      </c>
      <c r="W543" s="156"/>
      <c r="X543" s="157">
        <v>0</v>
      </c>
      <c r="Y543" s="178">
        <v>0.09</v>
      </c>
      <c r="Z543" s="178">
        <v>1.0529575409290599E-2</v>
      </c>
      <c r="AA543" s="155">
        <v>0</v>
      </c>
      <c r="AB543" s="158"/>
      <c r="AC543" s="157">
        <v>0</v>
      </c>
      <c r="AD543" s="157">
        <v>0</v>
      </c>
      <c r="AE543" s="155">
        <v>0</v>
      </c>
      <c r="AF543" s="157">
        <v>0</v>
      </c>
      <c r="AG543" s="155">
        <v>0</v>
      </c>
      <c r="AH543" s="159"/>
    </row>
    <row r="544" spans="1:34" ht="15" x14ac:dyDescent="0.25">
      <c r="A544" s="104">
        <v>478</v>
      </c>
      <c r="B544" s="102">
        <v>478352326</v>
      </c>
      <c r="C544" s="103" t="s">
        <v>528</v>
      </c>
      <c r="D544" s="104">
        <v>352</v>
      </c>
      <c r="E544" s="103" t="s">
        <v>384</v>
      </c>
      <c r="F544" s="104">
        <v>326</v>
      </c>
      <c r="G544" s="103" t="s">
        <v>358</v>
      </c>
      <c r="H544" s="179">
        <v>5.5</v>
      </c>
      <c r="I544" s="152"/>
      <c r="J544" s="153">
        <v>9858</v>
      </c>
      <c r="K544" s="153">
        <v>3364</v>
      </c>
      <c r="L544" s="153">
        <v>0</v>
      </c>
      <c r="M544" s="153">
        <v>937.65</v>
      </c>
      <c r="N544" s="153">
        <v>14159.65</v>
      </c>
      <c r="O544" s="152"/>
      <c r="P544" s="157">
        <v>5.5</v>
      </c>
      <c r="Q544" s="157">
        <v>0</v>
      </c>
      <c r="R544" s="155">
        <v>72721</v>
      </c>
      <c r="S544" s="155">
        <v>0</v>
      </c>
      <c r="T544" s="155">
        <v>0</v>
      </c>
      <c r="U544" s="155">
        <v>5159</v>
      </c>
      <c r="V544" s="112">
        <v>77880</v>
      </c>
      <c r="W544" s="156"/>
      <c r="X544" s="157">
        <v>0</v>
      </c>
      <c r="Y544" s="178">
        <v>0.09</v>
      </c>
      <c r="Z544" s="178">
        <v>2.6965094419255358E-3</v>
      </c>
      <c r="AA544" s="155">
        <v>0</v>
      </c>
      <c r="AB544" s="158"/>
      <c r="AC544" s="157">
        <v>0</v>
      </c>
      <c r="AD544" s="157">
        <v>0</v>
      </c>
      <c r="AE544" s="155">
        <v>0</v>
      </c>
      <c r="AF544" s="157">
        <v>1</v>
      </c>
      <c r="AG544" s="155">
        <v>14160</v>
      </c>
      <c r="AH544" s="159"/>
    </row>
    <row r="545" spans="1:34" ht="15" x14ac:dyDescent="0.25">
      <c r="A545" s="104">
        <v>478</v>
      </c>
      <c r="B545" s="102">
        <v>478352348</v>
      </c>
      <c r="C545" s="103" t="s">
        <v>528</v>
      </c>
      <c r="D545" s="104">
        <v>352</v>
      </c>
      <c r="E545" s="103" t="s">
        <v>384</v>
      </c>
      <c r="F545" s="104">
        <v>348</v>
      </c>
      <c r="G545" s="103" t="s">
        <v>380</v>
      </c>
      <c r="H545" s="179">
        <v>10</v>
      </c>
      <c r="I545" s="152"/>
      <c r="J545" s="153">
        <v>10951</v>
      </c>
      <c r="K545" s="153">
        <v>40</v>
      </c>
      <c r="L545" s="153">
        <v>0</v>
      </c>
      <c r="M545" s="153">
        <v>937.65</v>
      </c>
      <c r="N545" s="153">
        <v>11928.65</v>
      </c>
      <c r="O545" s="152"/>
      <c r="P545" s="157">
        <v>10</v>
      </c>
      <c r="Q545" s="157">
        <v>0</v>
      </c>
      <c r="R545" s="155">
        <v>109911</v>
      </c>
      <c r="S545" s="155">
        <v>0</v>
      </c>
      <c r="T545" s="155">
        <v>0</v>
      </c>
      <c r="U545" s="155">
        <v>9380</v>
      </c>
      <c r="V545" s="112">
        <v>119291</v>
      </c>
      <c r="W545" s="156"/>
      <c r="X545" s="157">
        <v>0</v>
      </c>
      <c r="Y545" s="178">
        <v>0.09</v>
      </c>
      <c r="Z545" s="178">
        <v>6.3810328815370881E-2</v>
      </c>
      <c r="AA545" s="155">
        <v>0</v>
      </c>
      <c r="AB545" s="158"/>
      <c r="AC545" s="157">
        <v>0</v>
      </c>
      <c r="AD545" s="157">
        <v>0</v>
      </c>
      <c r="AE545" s="155">
        <v>0</v>
      </c>
      <c r="AF545" s="157">
        <v>0</v>
      </c>
      <c r="AG545" s="155">
        <v>0</v>
      </c>
      <c r="AH545" s="159"/>
    </row>
    <row r="546" spans="1:34" ht="15" x14ac:dyDescent="0.25">
      <c r="A546" s="104">
        <v>478</v>
      </c>
      <c r="B546" s="102">
        <v>478352352</v>
      </c>
      <c r="C546" s="103" t="s">
        <v>528</v>
      </c>
      <c r="D546" s="104">
        <v>352</v>
      </c>
      <c r="E546" s="103" t="s">
        <v>384</v>
      </c>
      <c r="F546" s="104">
        <v>352</v>
      </c>
      <c r="G546" s="103" t="s">
        <v>384</v>
      </c>
      <c r="H546" s="179">
        <v>7.5</v>
      </c>
      <c r="I546" s="152"/>
      <c r="J546" s="153">
        <v>10219</v>
      </c>
      <c r="K546" s="153">
        <v>5944</v>
      </c>
      <c r="L546" s="153">
        <v>0</v>
      </c>
      <c r="M546" s="153">
        <v>937.65</v>
      </c>
      <c r="N546" s="153">
        <v>17100.650000000001</v>
      </c>
      <c r="O546" s="152"/>
      <c r="P546" s="157">
        <v>7.5</v>
      </c>
      <c r="Q546" s="157">
        <v>0</v>
      </c>
      <c r="R546" s="155">
        <v>121224</v>
      </c>
      <c r="S546" s="155">
        <v>0</v>
      </c>
      <c r="T546" s="155">
        <v>0</v>
      </c>
      <c r="U546" s="155">
        <v>7035</v>
      </c>
      <c r="V546" s="112">
        <v>128259</v>
      </c>
      <c r="W546" s="156"/>
      <c r="X546" s="157">
        <v>0</v>
      </c>
      <c r="Y546" s="178">
        <v>0.09</v>
      </c>
      <c r="Z546" s="178">
        <v>1.1319699999999999E-2</v>
      </c>
      <c r="AA546" s="155">
        <v>0</v>
      </c>
      <c r="AB546" s="158"/>
      <c r="AC546" s="157">
        <v>0</v>
      </c>
      <c r="AD546" s="157">
        <v>0</v>
      </c>
      <c r="AE546" s="155">
        <v>0</v>
      </c>
      <c r="AF546" s="157">
        <v>0.5</v>
      </c>
      <c r="AG546" s="155">
        <v>8551</v>
      </c>
      <c r="AH546" s="159"/>
    </row>
    <row r="547" spans="1:34" ht="15" x14ac:dyDescent="0.25">
      <c r="A547" s="104">
        <v>478</v>
      </c>
      <c r="B547" s="102">
        <v>478352600</v>
      </c>
      <c r="C547" s="103" t="s">
        <v>528</v>
      </c>
      <c r="D547" s="104">
        <v>352</v>
      </c>
      <c r="E547" s="103" t="s">
        <v>384</v>
      </c>
      <c r="F547" s="104">
        <v>600</v>
      </c>
      <c r="G547" s="103" t="s">
        <v>386</v>
      </c>
      <c r="H547" s="179">
        <v>25.990000000000002</v>
      </c>
      <c r="I547" s="152"/>
      <c r="J547" s="153">
        <v>10238</v>
      </c>
      <c r="K547" s="153">
        <v>3891</v>
      </c>
      <c r="L547" s="153">
        <v>0</v>
      </c>
      <c r="M547" s="153">
        <v>937.65</v>
      </c>
      <c r="N547" s="153">
        <v>15066.65</v>
      </c>
      <c r="O547" s="152"/>
      <c r="P547" s="157">
        <v>25.990000000000002</v>
      </c>
      <c r="Q547" s="157">
        <v>0</v>
      </c>
      <c r="R547" s="155">
        <v>367215</v>
      </c>
      <c r="S547" s="155">
        <v>0</v>
      </c>
      <c r="T547" s="155">
        <v>0</v>
      </c>
      <c r="U547" s="155">
        <v>24379</v>
      </c>
      <c r="V547" s="112">
        <v>391594</v>
      </c>
      <c r="W547" s="156"/>
      <c r="X547" s="157">
        <v>0</v>
      </c>
      <c r="Y547" s="178">
        <v>0.09</v>
      </c>
      <c r="Z547" s="178">
        <v>4.5288712801047227E-3</v>
      </c>
      <c r="AA547" s="155">
        <v>0</v>
      </c>
      <c r="AB547" s="158"/>
      <c r="AC547" s="157">
        <v>0</v>
      </c>
      <c r="AD547" s="157">
        <v>0</v>
      </c>
      <c r="AE547" s="155">
        <v>0</v>
      </c>
      <c r="AF547" s="157">
        <v>3</v>
      </c>
      <c r="AG547" s="155">
        <v>45202</v>
      </c>
      <c r="AH547" s="159"/>
    </row>
    <row r="548" spans="1:34" ht="15" x14ac:dyDescent="0.25">
      <c r="A548" s="104">
        <v>478</v>
      </c>
      <c r="B548" s="102">
        <v>478352610</v>
      </c>
      <c r="C548" s="103" t="s">
        <v>528</v>
      </c>
      <c r="D548" s="104">
        <v>352</v>
      </c>
      <c r="E548" s="103" t="s">
        <v>384</v>
      </c>
      <c r="F548" s="104">
        <v>610</v>
      </c>
      <c r="G548" s="103" t="s">
        <v>389</v>
      </c>
      <c r="H548" s="179">
        <v>9.74</v>
      </c>
      <c r="I548" s="152"/>
      <c r="J548" s="153">
        <v>9858</v>
      </c>
      <c r="K548" s="153">
        <v>1857</v>
      </c>
      <c r="L548" s="153">
        <v>0</v>
      </c>
      <c r="M548" s="153">
        <v>937.65</v>
      </c>
      <c r="N548" s="153">
        <v>12652.65</v>
      </c>
      <c r="O548" s="152"/>
      <c r="P548" s="157">
        <v>9.74</v>
      </c>
      <c r="Q548" s="157">
        <v>0</v>
      </c>
      <c r="R548" s="155">
        <v>114104</v>
      </c>
      <c r="S548" s="155">
        <v>0</v>
      </c>
      <c r="T548" s="155">
        <v>0</v>
      </c>
      <c r="U548" s="155">
        <v>9136</v>
      </c>
      <c r="V548" s="112">
        <v>123240</v>
      </c>
      <c r="W548" s="156"/>
      <c r="X548" s="157">
        <v>0</v>
      </c>
      <c r="Y548" s="178">
        <v>0.09</v>
      </c>
      <c r="Z548" s="178">
        <v>7.8907689935199463E-3</v>
      </c>
      <c r="AA548" s="155">
        <v>0</v>
      </c>
      <c r="AB548" s="158"/>
      <c r="AC548" s="157">
        <v>0</v>
      </c>
      <c r="AD548" s="157">
        <v>0</v>
      </c>
      <c r="AE548" s="155">
        <v>0</v>
      </c>
      <c r="AF548" s="157">
        <v>3</v>
      </c>
      <c r="AG548" s="155">
        <v>37959</v>
      </c>
      <c r="AH548" s="159"/>
    </row>
    <row r="549" spans="1:34" ht="15" x14ac:dyDescent="0.25">
      <c r="A549" s="104">
        <v>478</v>
      </c>
      <c r="B549" s="102">
        <v>478352616</v>
      </c>
      <c r="C549" s="103" t="s">
        <v>528</v>
      </c>
      <c r="D549" s="104">
        <v>352</v>
      </c>
      <c r="E549" s="103" t="s">
        <v>384</v>
      </c>
      <c r="F549" s="104">
        <v>616</v>
      </c>
      <c r="G549" s="103" t="s">
        <v>391</v>
      </c>
      <c r="H549" s="179">
        <v>60.740000000000009</v>
      </c>
      <c r="I549" s="152"/>
      <c r="J549" s="153">
        <v>10396</v>
      </c>
      <c r="K549" s="153">
        <v>3132</v>
      </c>
      <c r="L549" s="153">
        <v>0</v>
      </c>
      <c r="M549" s="153">
        <v>937.65</v>
      </c>
      <c r="N549" s="153">
        <v>14465.65</v>
      </c>
      <c r="O549" s="152"/>
      <c r="P549" s="157">
        <v>60.740000000000009</v>
      </c>
      <c r="Q549" s="157">
        <v>0</v>
      </c>
      <c r="R549" s="155">
        <v>821691</v>
      </c>
      <c r="S549" s="155">
        <v>0</v>
      </c>
      <c r="T549" s="155">
        <v>0</v>
      </c>
      <c r="U549" s="155">
        <v>56974</v>
      </c>
      <c r="V549" s="112">
        <v>878665</v>
      </c>
      <c r="W549" s="156"/>
      <c r="X549" s="157">
        <v>0</v>
      </c>
      <c r="Y549" s="178">
        <v>0.09</v>
      </c>
      <c r="Z549" s="178">
        <v>3.5296280230656278E-2</v>
      </c>
      <c r="AA549" s="155">
        <v>0</v>
      </c>
      <c r="AB549" s="158"/>
      <c r="AC549" s="157">
        <v>0</v>
      </c>
      <c r="AD549" s="157">
        <v>0</v>
      </c>
      <c r="AE549" s="155">
        <v>0</v>
      </c>
      <c r="AF549" s="157">
        <v>3</v>
      </c>
      <c r="AG549" s="155">
        <v>43398</v>
      </c>
      <c r="AH549" s="159"/>
    </row>
    <row r="550" spans="1:34" ht="15" x14ac:dyDescent="0.25">
      <c r="A550" s="104">
        <v>478</v>
      </c>
      <c r="B550" s="102">
        <v>478352620</v>
      </c>
      <c r="C550" s="103" t="s">
        <v>528</v>
      </c>
      <c r="D550" s="104">
        <v>352</v>
      </c>
      <c r="E550" s="103" t="s">
        <v>384</v>
      </c>
      <c r="F550" s="104">
        <v>620</v>
      </c>
      <c r="G550" s="103" t="s">
        <v>393</v>
      </c>
      <c r="H550" s="179">
        <v>2</v>
      </c>
      <c r="I550" s="152"/>
      <c r="J550" s="153">
        <v>9681</v>
      </c>
      <c r="K550" s="153">
        <v>5117</v>
      </c>
      <c r="L550" s="153">
        <v>0</v>
      </c>
      <c r="M550" s="153">
        <v>937.65</v>
      </c>
      <c r="N550" s="153">
        <v>15735.65</v>
      </c>
      <c r="O550" s="152"/>
      <c r="P550" s="157">
        <v>2</v>
      </c>
      <c r="Q550" s="157">
        <v>0</v>
      </c>
      <c r="R550" s="155">
        <v>29596</v>
      </c>
      <c r="S550" s="155">
        <v>0</v>
      </c>
      <c r="T550" s="155">
        <v>0</v>
      </c>
      <c r="U550" s="155">
        <v>1876</v>
      </c>
      <c r="V550" s="112">
        <v>31472</v>
      </c>
      <c r="W550" s="156"/>
      <c r="X550" s="157">
        <v>0</v>
      </c>
      <c r="Y550" s="178">
        <v>0.09</v>
      </c>
      <c r="Z550" s="178">
        <v>1.2523871473080735E-2</v>
      </c>
      <c r="AA550" s="155">
        <v>0</v>
      </c>
      <c r="AB550" s="158"/>
      <c r="AC550" s="157">
        <v>0</v>
      </c>
      <c r="AD550" s="157">
        <v>0</v>
      </c>
      <c r="AE550" s="155">
        <v>0</v>
      </c>
      <c r="AF550" s="157">
        <v>0</v>
      </c>
      <c r="AG550" s="155">
        <v>0</v>
      </c>
      <c r="AH550" s="159"/>
    </row>
    <row r="551" spans="1:34" ht="15" x14ac:dyDescent="0.25">
      <c r="A551" s="104">
        <v>478</v>
      </c>
      <c r="B551" s="102">
        <v>478352640</v>
      </c>
      <c r="C551" s="103" t="s">
        <v>528</v>
      </c>
      <c r="D551" s="104">
        <v>352</v>
      </c>
      <c r="E551" s="103" t="s">
        <v>384</v>
      </c>
      <c r="F551" s="104">
        <v>640</v>
      </c>
      <c r="G551" s="103" t="s">
        <v>398</v>
      </c>
      <c r="H551" s="179">
        <v>3</v>
      </c>
      <c r="I551" s="152"/>
      <c r="J551" s="153">
        <v>10567</v>
      </c>
      <c r="K551" s="153">
        <v>7669</v>
      </c>
      <c r="L551" s="153">
        <v>0</v>
      </c>
      <c r="M551" s="153">
        <v>937.65</v>
      </c>
      <c r="N551" s="153">
        <v>19173.650000000001</v>
      </c>
      <c r="O551" s="152"/>
      <c r="P551" s="157">
        <v>3</v>
      </c>
      <c r="Q551" s="157">
        <v>0</v>
      </c>
      <c r="R551" s="155">
        <v>54708</v>
      </c>
      <c r="S551" s="155">
        <v>0</v>
      </c>
      <c r="T551" s="155">
        <v>0</v>
      </c>
      <c r="U551" s="155">
        <v>2814</v>
      </c>
      <c r="V551" s="112">
        <v>57522</v>
      </c>
      <c r="W551" s="156"/>
      <c r="X551" s="157">
        <v>0</v>
      </c>
      <c r="Y551" s="178">
        <v>0.09</v>
      </c>
      <c r="Z551" s="178">
        <v>1.9789067077537379E-3</v>
      </c>
      <c r="AA551" s="155">
        <v>0</v>
      </c>
      <c r="AB551" s="158"/>
      <c r="AC551" s="157">
        <v>0</v>
      </c>
      <c r="AD551" s="157">
        <v>0</v>
      </c>
      <c r="AE551" s="155">
        <v>0</v>
      </c>
      <c r="AF551" s="157">
        <v>0</v>
      </c>
      <c r="AG551" s="155">
        <v>0</v>
      </c>
      <c r="AH551" s="159"/>
    </row>
    <row r="552" spans="1:34" ht="15" x14ac:dyDescent="0.25">
      <c r="A552" s="104">
        <v>478</v>
      </c>
      <c r="B552" s="102">
        <v>478352673</v>
      </c>
      <c r="C552" s="103" t="s">
        <v>528</v>
      </c>
      <c r="D552" s="104">
        <v>352</v>
      </c>
      <c r="E552" s="103" t="s">
        <v>384</v>
      </c>
      <c r="F552" s="104">
        <v>673</v>
      </c>
      <c r="G552" s="103" t="s">
        <v>408</v>
      </c>
      <c r="H552" s="179">
        <v>25.159999999999997</v>
      </c>
      <c r="I552" s="152"/>
      <c r="J552" s="153">
        <v>9767</v>
      </c>
      <c r="K552" s="153">
        <v>5161</v>
      </c>
      <c r="L552" s="153">
        <v>0</v>
      </c>
      <c r="M552" s="153">
        <v>937.65</v>
      </c>
      <c r="N552" s="153">
        <v>15865.65</v>
      </c>
      <c r="O552" s="152"/>
      <c r="P552" s="157">
        <v>25.159999999999997</v>
      </c>
      <c r="Q552" s="157">
        <v>0</v>
      </c>
      <c r="R552" s="155">
        <v>375588</v>
      </c>
      <c r="S552" s="155">
        <v>0</v>
      </c>
      <c r="T552" s="155">
        <v>0</v>
      </c>
      <c r="U552" s="155">
        <v>23600</v>
      </c>
      <c r="V552" s="112">
        <v>399188</v>
      </c>
      <c r="W552" s="156"/>
      <c r="X552" s="157">
        <v>0</v>
      </c>
      <c r="Y552" s="178">
        <v>0.09</v>
      </c>
      <c r="Z552" s="178">
        <v>1.7714960398958771E-2</v>
      </c>
      <c r="AA552" s="155">
        <v>0</v>
      </c>
      <c r="AB552" s="158"/>
      <c r="AC552" s="157">
        <v>0</v>
      </c>
      <c r="AD552" s="157">
        <v>0</v>
      </c>
      <c r="AE552" s="155">
        <v>0</v>
      </c>
      <c r="AF552" s="157">
        <v>1</v>
      </c>
      <c r="AG552" s="155">
        <v>15866</v>
      </c>
      <c r="AH552" s="159"/>
    </row>
    <row r="553" spans="1:34" ht="15" x14ac:dyDescent="0.25">
      <c r="A553" s="104">
        <v>478</v>
      </c>
      <c r="B553" s="102">
        <v>478352695</v>
      </c>
      <c r="C553" s="103" t="s">
        <v>528</v>
      </c>
      <c r="D553" s="104">
        <v>352</v>
      </c>
      <c r="E553" s="103" t="s">
        <v>384</v>
      </c>
      <c r="F553" s="104">
        <v>695</v>
      </c>
      <c r="G553" s="103" t="s">
        <v>415</v>
      </c>
      <c r="H553" s="179">
        <v>2</v>
      </c>
      <c r="I553" s="152"/>
      <c r="J553" s="153">
        <v>10567</v>
      </c>
      <c r="K553" s="153">
        <v>6518</v>
      </c>
      <c r="L553" s="153">
        <v>0</v>
      </c>
      <c r="M553" s="153">
        <v>937.65</v>
      </c>
      <c r="N553" s="153">
        <v>18022.650000000001</v>
      </c>
      <c r="O553" s="152"/>
      <c r="P553" s="157">
        <v>2</v>
      </c>
      <c r="Q553" s="157">
        <v>0</v>
      </c>
      <c r="R553" s="155">
        <v>34170</v>
      </c>
      <c r="S553" s="155">
        <v>0</v>
      </c>
      <c r="T553" s="155">
        <v>0</v>
      </c>
      <c r="U553" s="155">
        <v>1876</v>
      </c>
      <c r="V553" s="112">
        <v>36046</v>
      </c>
      <c r="W553" s="156"/>
      <c r="X553" s="157">
        <v>0</v>
      </c>
      <c r="Y553" s="178">
        <v>0.09</v>
      </c>
      <c r="Z553" s="178">
        <v>2.2412621562297899E-3</v>
      </c>
      <c r="AA553" s="155">
        <v>0</v>
      </c>
      <c r="AB553" s="158"/>
      <c r="AC553" s="157">
        <v>0</v>
      </c>
      <c r="AD553" s="157">
        <v>0</v>
      </c>
      <c r="AE553" s="155">
        <v>0</v>
      </c>
      <c r="AF553" s="157">
        <v>0</v>
      </c>
      <c r="AG553" s="155">
        <v>0</v>
      </c>
      <c r="AH553" s="159"/>
    </row>
    <row r="554" spans="1:34" ht="15" x14ac:dyDescent="0.25">
      <c r="A554" s="104">
        <v>478</v>
      </c>
      <c r="B554" s="102">
        <v>478352720</v>
      </c>
      <c r="C554" s="103" t="s">
        <v>528</v>
      </c>
      <c r="D554" s="104">
        <v>352</v>
      </c>
      <c r="E554" s="103" t="s">
        <v>384</v>
      </c>
      <c r="F554" s="104">
        <v>720</v>
      </c>
      <c r="G554" s="103" t="s">
        <v>423</v>
      </c>
      <c r="H554" s="179">
        <v>1</v>
      </c>
      <c r="I554" s="152"/>
      <c r="J554" s="153">
        <v>9858</v>
      </c>
      <c r="K554" s="153">
        <v>1905</v>
      </c>
      <c r="L554" s="153">
        <v>0</v>
      </c>
      <c r="M554" s="153">
        <v>937.65</v>
      </c>
      <c r="N554" s="153">
        <v>12700.65</v>
      </c>
      <c r="O554" s="152"/>
      <c r="P554" s="157">
        <v>1</v>
      </c>
      <c r="Q554" s="157">
        <v>0</v>
      </c>
      <c r="R554" s="155">
        <v>11763</v>
      </c>
      <c r="S554" s="155">
        <v>0</v>
      </c>
      <c r="T554" s="155">
        <v>0</v>
      </c>
      <c r="U554" s="155">
        <v>938</v>
      </c>
      <c r="V554" s="112">
        <v>12701</v>
      </c>
      <c r="W554" s="156"/>
      <c r="X554" s="157">
        <v>0</v>
      </c>
      <c r="Y554" s="178">
        <v>0.09</v>
      </c>
      <c r="Z554" s="178">
        <v>5.9733352974532406E-3</v>
      </c>
      <c r="AA554" s="155">
        <v>0</v>
      </c>
      <c r="AB554" s="158"/>
      <c r="AC554" s="157">
        <v>0</v>
      </c>
      <c r="AD554" s="157">
        <v>0</v>
      </c>
      <c r="AE554" s="155">
        <v>0</v>
      </c>
      <c r="AF554" s="157">
        <v>0</v>
      </c>
      <c r="AG554" s="155">
        <v>0</v>
      </c>
      <c r="AH554" s="159"/>
    </row>
    <row r="555" spans="1:34" ht="15" x14ac:dyDescent="0.25">
      <c r="A555" s="104">
        <v>478</v>
      </c>
      <c r="B555" s="102">
        <v>478352725</v>
      </c>
      <c r="C555" s="103" t="s">
        <v>528</v>
      </c>
      <c r="D555" s="104">
        <v>352</v>
      </c>
      <c r="E555" s="103" t="s">
        <v>384</v>
      </c>
      <c r="F555" s="104">
        <v>725</v>
      </c>
      <c r="G555" s="103" t="s">
        <v>424</v>
      </c>
      <c r="H555" s="179">
        <v>20.86</v>
      </c>
      <c r="I555" s="152"/>
      <c r="J555" s="153">
        <v>10639</v>
      </c>
      <c r="K555" s="153">
        <v>3404</v>
      </c>
      <c r="L555" s="153">
        <v>0</v>
      </c>
      <c r="M555" s="153">
        <v>937.65</v>
      </c>
      <c r="N555" s="153">
        <v>14980.65</v>
      </c>
      <c r="O555" s="152"/>
      <c r="P555" s="157">
        <v>20.86</v>
      </c>
      <c r="Q555" s="157">
        <v>0</v>
      </c>
      <c r="R555" s="155">
        <v>292941</v>
      </c>
      <c r="S555" s="155">
        <v>0</v>
      </c>
      <c r="T555" s="155">
        <v>0</v>
      </c>
      <c r="U555" s="155">
        <v>19566</v>
      </c>
      <c r="V555" s="112">
        <v>312507</v>
      </c>
      <c r="W555" s="156"/>
      <c r="X555" s="157">
        <v>0</v>
      </c>
      <c r="Y555" s="178">
        <v>0.09</v>
      </c>
      <c r="Z555" s="178">
        <v>1.0660418112388728E-2</v>
      </c>
      <c r="AA555" s="155">
        <v>0</v>
      </c>
      <c r="AB555" s="158"/>
      <c r="AC555" s="157">
        <v>0</v>
      </c>
      <c r="AD555" s="157">
        <v>0</v>
      </c>
      <c r="AE555" s="155">
        <v>0</v>
      </c>
      <c r="AF555" s="157">
        <v>2.8</v>
      </c>
      <c r="AG555" s="155">
        <v>41948</v>
      </c>
      <c r="AH555" s="159"/>
    </row>
    <row r="556" spans="1:34" ht="15" x14ac:dyDescent="0.25">
      <c r="A556" s="104">
        <v>478</v>
      </c>
      <c r="B556" s="102">
        <v>478352730</v>
      </c>
      <c r="C556" s="103" t="s">
        <v>528</v>
      </c>
      <c r="D556" s="104">
        <v>352</v>
      </c>
      <c r="E556" s="103" t="s">
        <v>384</v>
      </c>
      <c r="F556" s="104">
        <v>730</v>
      </c>
      <c r="G556" s="103" t="s">
        <v>426</v>
      </c>
      <c r="H556" s="179">
        <v>1</v>
      </c>
      <c r="I556" s="152"/>
      <c r="J556" s="153">
        <v>10567</v>
      </c>
      <c r="K556" s="153">
        <v>3284</v>
      </c>
      <c r="L556" s="153">
        <v>0</v>
      </c>
      <c r="M556" s="153">
        <v>937.65</v>
      </c>
      <c r="N556" s="153">
        <v>14788.65</v>
      </c>
      <c r="O556" s="152"/>
      <c r="P556" s="157">
        <v>1</v>
      </c>
      <c r="Q556" s="157">
        <v>0</v>
      </c>
      <c r="R556" s="155">
        <v>13851</v>
      </c>
      <c r="S556" s="155">
        <v>0</v>
      </c>
      <c r="T556" s="155">
        <v>0</v>
      </c>
      <c r="U556" s="155">
        <v>938</v>
      </c>
      <c r="V556" s="112">
        <v>14789</v>
      </c>
      <c r="W556" s="156"/>
      <c r="X556" s="157">
        <v>0</v>
      </c>
      <c r="Y556" s="178">
        <v>0.09</v>
      </c>
      <c r="Z556" s="178">
        <v>5.9021621592179382E-3</v>
      </c>
      <c r="AA556" s="155">
        <v>0</v>
      </c>
      <c r="AB556" s="158"/>
      <c r="AC556" s="157">
        <v>0</v>
      </c>
      <c r="AD556" s="157">
        <v>0</v>
      </c>
      <c r="AE556" s="155">
        <v>0</v>
      </c>
      <c r="AF556" s="157">
        <v>0</v>
      </c>
      <c r="AG556" s="155">
        <v>0</v>
      </c>
      <c r="AH556" s="159"/>
    </row>
    <row r="557" spans="1:34" ht="15" x14ac:dyDescent="0.25">
      <c r="A557" s="104">
        <v>478</v>
      </c>
      <c r="B557" s="102">
        <v>478352735</v>
      </c>
      <c r="C557" s="103" t="s">
        <v>528</v>
      </c>
      <c r="D557" s="104">
        <v>352</v>
      </c>
      <c r="E557" s="103" t="s">
        <v>384</v>
      </c>
      <c r="F557" s="104">
        <v>735</v>
      </c>
      <c r="G557" s="103" t="s">
        <v>427</v>
      </c>
      <c r="H557" s="179">
        <v>33.5</v>
      </c>
      <c r="I557" s="152"/>
      <c r="J557" s="153">
        <v>10203</v>
      </c>
      <c r="K557" s="153">
        <v>3983</v>
      </c>
      <c r="L557" s="153">
        <v>0</v>
      </c>
      <c r="M557" s="153">
        <v>937.65</v>
      </c>
      <c r="N557" s="153">
        <v>15123.65</v>
      </c>
      <c r="O557" s="152"/>
      <c r="P557" s="157">
        <v>33.5</v>
      </c>
      <c r="Q557" s="157">
        <v>0</v>
      </c>
      <c r="R557" s="155">
        <v>475231</v>
      </c>
      <c r="S557" s="155">
        <v>0</v>
      </c>
      <c r="T557" s="155">
        <v>0</v>
      </c>
      <c r="U557" s="155">
        <v>31423</v>
      </c>
      <c r="V557" s="112">
        <v>506654</v>
      </c>
      <c r="W557" s="156"/>
      <c r="X557" s="157">
        <v>0</v>
      </c>
      <c r="Y557" s="178">
        <v>0.09</v>
      </c>
      <c r="Z557" s="178">
        <v>1.6672205894791514E-2</v>
      </c>
      <c r="AA557" s="155">
        <v>0</v>
      </c>
      <c r="AB557" s="158"/>
      <c r="AC557" s="157">
        <v>0</v>
      </c>
      <c r="AD557" s="157">
        <v>0</v>
      </c>
      <c r="AE557" s="155">
        <v>0</v>
      </c>
      <c r="AF557" s="157">
        <v>1</v>
      </c>
      <c r="AG557" s="155">
        <v>15124</v>
      </c>
      <c r="AH557" s="159"/>
    </row>
    <row r="558" spans="1:34" ht="15" x14ac:dyDescent="0.25">
      <c r="A558" s="104">
        <v>478</v>
      </c>
      <c r="B558" s="102">
        <v>478352753</v>
      </c>
      <c r="C558" s="103" t="s">
        <v>528</v>
      </c>
      <c r="D558" s="104">
        <v>352</v>
      </c>
      <c r="E558" s="103" t="s">
        <v>384</v>
      </c>
      <c r="F558" s="104">
        <v>753</v>
      </c>
      <c r="G558" s="103" t="s">
        <v>431</v>
      </c>
      <c r="H558" s="179">
        <v>7</v>
      </c>
      <c r="I558" s="152"/>
      <c r="J558" s="153">
        <v>10912</v>
      </c>
      <c r="K558" s="153">
        <v>4492</v>
      </c>
      <c r="L558" s="153">
        <v>0</v>
      </c>
      <c r="M558" s="153">
        <v>937.65</v>
      </c>
      <c r="N558" s="153">
        <v>16341.65</v>
      </c>
      <c r="O558" s="152"/>
      <c r="P558" s="157">
        <v>7</v>
      </c>
      <c r="Q558" s="157">
        <v>0</v>
      </c>
      <c r="R558" s="155">
        <v>107828</v>
      </c>
      <c r="S558" s="155">
        <v>0</v>
      </c>
      <c r="T558" s="155">
        <v>0</v>
      </c>
      <c r="U558" s="155">
        <v>6566</v>
      </c>
      <c r="V558" s="112">
        <v>114394</v>
      </c>
      <c r="W558" s="156"/>
      <c r="X558" s="157">
        <v>0</v>
      </c>
      <c r="Y558" s="178">
        <v>0.09</v>
      </c>
      <c r="Z558" s="178">
        <v>1.0373293357848281E-2</v>
      </c>
      <c r="AA558" s="155">
        <v>0</v>
      </c>
      <c r="AB558" s="158"/>
      <c r="AC558" s="157">
        <v>0</v>
      </c>
      <c r="AD558" s="157">
        <v>0</v>
      </c>
      <c r="AE558" s="155">
        <v>0</v>
      </c>
      <c r="AF558" s="157">
        <v>1</v>
      </c>
      <c r="AG558" s="155">
        <v>16342</v>
      </c>
      <c r="AH558" s="159"/>
    </row>
    <row r="559" spans="1:34" ht="15" x14ac:dyDescent="0.25">
      <c r="A559" s="104">
        <v>478</v>
      </c>
      <c r="B559" s="102">
        <v>478352755</v>
      </c>
      <c r="C559" s="103" t="s">
        <v>528</v>
      </c>
      <c r="D559" s="104">
        <v>352</v>
      </c>
      <c r="E559" s="103" t="s">
        <v>384</v>
      </c>
      <c r="F559" s="104">
        <v>755</v>
      </c>
      <c r="G559" s="103" t="s">
        <v>432</v>
      </c>
      <c r="H559" s="179">
        <v>1</v>
      </c>
      <c r="I559" s="152"/>
      <c r="J559" s="153">
        <v>10567</v>
      </c>
      <c r="K559" s="153">
        <v>5266</v>
      </c>
      <c r="L559" s="153">
        <v>0</v>
      </c>
      <c r="M559" s="153">
        <v>937.65</v>
      </c>
      <c r="N559" s="153">
        <v>16770.650000000001</v>
      </c>
      <c r="O559" s="152"/>
      <c r="P559" s="157">
        <v>1</v>
      </c>
      <c r="Q559" s="157">
        <v>0</v>
      </c>
      <c r="R559" s="155">
        <v>15833</v>
      </c>
      <c r="S559" s="155">
        <v>0</v>
      </c>
      <c r="T559" s="155">
        <v>0</v>
      </c>
      <c r="U559" s="155">
        <v>938</v>
      </c>
      <c r="V559" s="112">
        <v>16771</v>
      </c>
      <c r="W559" s="156"/>
      <c r="X559" s="157">
        <v>0</v>
      </c>
      <c r="Y559" s="178">
        <v>0.09</v>
      </c>
      <c r="Z559" s="178">
        <v>1.7516177347152398E-2</v>
      </c>
      <c r="AA559" s="155">
        <v>0</v>
      </c>
      <c r="AB559" s="158"/>
      <c r="AC559" s="157">
        <v>0</v>
      </c>
      <c r="AD559" s="157">
        <v>0</v>
      </c>
      <c r="AE559" s="155">
        <v>0</v>
      </c>
      <c r="AF559" s="157">
        <v>0</v>
      </c>
      <c r="AG559" s="155">
        <v>0</v>
      </c>
      <c r="AH559" s="159"/>
    </row>
    <row r="560" spans="1:34" ht="15" x14ac:dyDescent="0.25">
      <c r="A560" s="104">
        <v>478</v>
      </c>
      <c r="B560" s="102">
        <v>478352770</v>
      </c>
      <c r="C560" s="103" t="s">
        <v>528</v>
      </c>
      <c r="D560" s="104">
        <v>352</v>
      </c>
      <c r="E560" s="103" t="s">
        <v>384</v>
      </c>
      <c r="F560" s="104">
        <v>770</v>
      </c>
      <c r="G560" s="103" t="s">
        <v>438</v>
      </c>
      <c r="H560" s="179">
        <v>2</v>
      </c>
      <c r="I560" s="152"/>
      <c r="J560" s="153">
        <v>12505.786036100717</v>
      </c>
      <c r="K560" s="153">
        <v>1852</v>
      </c>
      <c r="L560" s="153">
        <v>0</v>
      </c>
      <c r="M560" s="153">
        <v>937.65</v>
      </c>
      <c r="N560" s="153">
        <v>15295.436036100717</v>
      </c>
      <c r="O560" s="152"/>
      <c r="P560" s="157">
        <v>2</v>
      </c>
      <c r="Q560" s="157">
        <v>0</v>
      </c>
      <c r="R560" s="155">
        <v>28716</v>
      </c>
      <c r="S560" s="155">
        <v>0</v>
      </c>
      <c r="T560" s="155">
        <v>0</v>
      </c>
      <c r="U560" s="155">
        <v>1876</v>
      </c>
      <c r="V560" s="112">
        <v>30592</v>
      </c>
      <c r="W560" s="156"/>
      <c r="X560" s="157">
        <v>0</v>
      </c>
      <c r="Y560" s="178">
        <v>0.09</v>
      </c>
      <c r="Z560" s="178">
        <v>1.2565619636476092E-3</v>
      </c>
      <c r="AA560" s="155">
        <v>0</v>
      </c>
      <c r="AB560" s="158"/>
      <c r="AC560" s="157">
        <v>0</v>
      </c>
      <c r="AD560" s="157">
        <v>0</v>
      </c>
      <c r="AE560" s="155">
        <v>0</v>
      </c>
      <c r="AF560" s="157">
        <v>0</v>
      </c>
      <c r="AG560" s="155">
        <v>0</v>
      </c>
      <c r="AH560" s="159"/>
    </row>
    <row r="561" spans="1:34" ht="15" x14ac:dyDescent="0.25">
      <c r="A561" s="104">
        <v>478</v>
      </c>
      <c r="B561" s="102">
        <v>478352775</v>
      </c>
      <c r="C561" s="103" t="s">
        <v>528</v>
      </c>
      <c r="D561" s="104">
        <v>352</v>
      </c>
      <c r="E561" s="103" t="s">
        <v>384</v>
      </c>
      <c r="F561" s="104">
        <v>775</v>
      </c>
      <c r="G561" s="103" t="s">
        <v>441</v>
      </c>
      <c r="H561" s="179">
        <v>18.57</v>
      </c>
      <c r="I561" s="152"/>
      <c r="J561" s="153">
        <v>9770</v>
      </c>
      <c r="K561" s="153">
        <v>2116</v>
      </c>
      <c r="L561" s="153">
        <v>0</v>
      </c>
      <c r="M561" s="153">
        <v>937.65</v>
      </c>
      <c r="N561" s="153">
        <v>12823.65</v>
      </c>
      <c r="O561" s="152"/>
      <c r="P561" s="157">
        <v>18.57</v>
      </c>
      <c r="Q561" s="157">
        <v>0</v>
      </c>
      <c r="R561" s="155">
        <v>220723</v>
      </c>
      <c r="S561" s="155">
        <v>0</v>
      </c>
      <c r="T561" s="155">
        <v>0</v>
      </c>
      <c r="U561" s="155">
        <v>17418</v>
      </c>
      <c r="V561" s="112">
        <v>238141</v>
      </c>
      <c r="W561" s="156"/>
      <c r="X561" s="157">
        <v>0</v>
      </c>
      <c r="Y561" s="178">
        <v>0.09</v>
      </c>
      <c r="Z561" s="178">
        <v>5.357455724590292E-3</v>
      </c>
      <c r="AA561" s="155">
        <v>0</v>
      </c>
      <c r="AB561" s="158"/>
      <c r="AC561" s="157">
        <v>0</v>
      </c>
      <c r="AD561" s="157">
        <v>0</v>
      </c>
      <c r="AE561" s="155">
        <v>0</v>
      </c>
      <c r="AF561" s="157">
        <v>4.67</v>
      </c>
      <c r="AG561" s="155">
        <v>59888</v>
      </c>
      <c r="AH561" s="159"/>
    </row>
    <row r="562" spans="1:34" ht="15" x14ac:dyDescent="0.25">
      <c r="A562" s="104">
        <v>479</v>
      </c>
      <c r="B562" s="102">
        <v>479278005</v>
      </c>
      <c r="C562" s="103" t="s">
        <v>529</v>
      </c>
      <c r="D562" s="104">
        <v>278</v>
      </c>
      <c r="E562" s="103" t="s">
        <v>310</v>
      </c>
      <c r="F562" s="104">
        <v>5</v>
      </c>
      <c r="G562" s="103" t="s">
        <v>37</v>
      </c>
      <c r="H562" s="179">
        <v>5</v>
      </c>
      <c r="I562" s="152"/>
      <c r="J562" s="153">
        <v>10623</v>
      </c>
      <c r="K562" s="153">
        <v>4634</v>
      </c>
      <c r="L562" s="153">
        <v>0</v>
      </c>
      <c r="M562" s="153">
        <v>937.65</v>
      </c>
      <c r="N562" s="153">
        <v>16194.65</v>
      </c>
      <c r="O562" s="152"/>
      <c r="P562" s="157">
        <v>5</v>
      </c>
      <c r="Q562" s="157">
        <v>0</v>
      </c>
      <c r="R562" s="155">
        <v>76285</v>
      </c>
      <c r="S562" s="155">
        <v>0</v>
      </c>
      <c r="T562" s="155">
        <v>0</v>
      </c>
      <c r="U562" s="155">
        <v>4690</v>
      </c>
      <c r="V562" s="112">
        <v>80975</v>
      </c>
      <c r="W562" s="156"/>
      <c r="X562" s="157">
        <v>0</v>
      </c>
      <c r="Y562" s="178">
        <v>0.09</v>
      </c>
      <c r="Z562" s="178">
        <v>1.2597643942327298E-2</v>
      </c>
      <c r="AA562" s="155">
        <v>0</v>
      </c>
      <c r="AB562" s="158"/>
      <c r="AC562" s="157">
        <v>0</v>
      </c>
      <c r="AD562" s="157">
        <v>0</v>
      </c>
      <c r="AE562" s="155">
        <v>0</v>
      </c>
      <c r="AF562" s="157">
        <v>0</v>
      </c>
      <c r="AG562" s="155">
        <v>0</v>
      </c>
      <c r="AH562" s="159"/>
    </row>
    <row r="563" spans="1:34" ht="15" x14ac:dyDescent="0.25">
      <c r="A563" s="104">
        <v>479</v>
      </c>
      <c r="B563" s="102">
        <v>479278024</v>
      </c>
      <c r="C563" s="103" t="s">
        <v>529</v>
      </c>
      <c r="D563" s="104">
        <v>278</v>
      </c>
      <c r="E563" s="103" t="s">
        <v>310</v>
      </c>
      <c r="F563" s="104">
        <v>24</v>
      </c>
      <c r="G563" s="103" t="s">
        <v>56</v>
      </c>
      <c r="H563" s="179">
        <v>21.560000000000002</v>
      </c>
      <c r="I563" s="152"/>
      <c r="J563" s="153">
        <v>10397</v>
      </c>
      <c r="K563" s="153">
        <v>2074</v>
      </c>
      <c r="L563" s="153">
        <v>0</v>
      </c>
      <c r="M563" s="153">
        <v>937.65</v>
      </c>
      <c r="N563" s="153">
        <v>13408.65</v>
      </c>
      <c r="O563" s="152"/>
      <c r="P563" s="157">
        <v>21.560000000000002</v>
      </c>
      <c r="Q563" s="157">
        <v>0</v>
      </c>
      <c r="R563" s="155">
        <v>268875</v>
      </c>
      <c r="S563" s="155">
        <v>0</v>
      </c>
      <c r="T563" s="155">
        <v>0</v>
      </c>
      <c r="U563" s="155">
        <v>20223</v>
      </c>
      <c r="V563" s="112">
        <v>289098</v>
      </c>
      <c r="W563" s="156"/>
      <c r="X563" s="157">
        <v>0</v>
      </c>
      <c r="Y563" s="178">
        <v>0.09</v>
      </c>
      <c r="Z563" s="178">
        <v>1.9009925698836087E-2</v>
      </c>
      <c r="AA563" s="155">
        <v>0</v>
      </c>
      <c r="AB563" s="158"/>
      <c r="AC563" s="157">
        <v>0</v>
      </c>
      <c r="AD563" s="157">
        <v>0</v>
      </c>
      <c r="AE563" s="155">
        <v>0</v>
      </c>
      <c r="AF563" s="157">
        <v>1</v>
      </c>
      <c r="AG563" s="155">
        <v>13409</v>
      </c>
      <c r="AH563" s="159"/>
    </row>
    <row r="564" spans="1:34" ht="15" x14ac:dyDescent="0.25">
      <c r="A564" s="104">
        <v>479</v>
      </c>
      <c r="B564" s="102">
        <v>479278061</v>
      </c>
      <c r="C564" s="103" t="s">
        <v>529</v>
      </c>
      <c r="D564" s="104">
        <v>278</v>
      </c>
      <c r="E564" s="103" t="s">
        <v>310</v>
      </c>
      <c r="F564" s="104">
        <v>61</v>
      </c>
      <c r="G564" s="103" t="s">
        <v>93</v>
      </c>
      <c r="H564" s="179">
        <v>39.129999999999988</v>
      </c>
      <c r="I564" s="152"/>
      <c r="J564" s="153">
        <v>12548</v>
      </c>
      <c r="K564" s="153">
        <v>575</v>
      </c>
      <c r="L564" s="153">
        <v>0</v>
      </c>
      <c r="M564" s="153">
        <v>937.65</v>
      </c>
      <c r="N564" s="153">
        <v>14060.65</v>
      </c>
      <c r="O564" s="152"/>
      <c r="P564" s="157">
        <v>39.129999999999988</v>
      </c>
      <c r="Q564" s="157">
        <v>0</v>
      </c>
      <c r="R564" s="155">
        <v>513503</v>
      </c>
      <c r="S564" s="155">
        <v>0</v>
      </c>
      <c r="T564" s="155">
        <v>0</v>
      </c>
      <c r="U564" s="155">
        <v>36700</v>
      </c>
      <c r="V564" s="112">
        <v>550203</v>
      </c>
      <c r="W564" s="156"/>
      <c r="X564" s="157">
        <v>0</v>
      </c>
      <c r="Y564" s="178">
        <v>0.09</v>
      </c>
      <c r="Z564" s="178">
        <v>3.5095664291367269E-2</v>
      </c>
      <c r="AA564" s="155">
        <v>0</v>
      </c>
      <c r="AB564" s="158"/>
      <c r="AC564" s="157">
        <v>0</v>
      </c>
      <c r="AD564" s="157">
        <v>0</v>
      </c>
      <c r="AE564" s="155">
        <v>0</v>
      </c>
      <c r="AF564" s="157">
        <v>2</v>
      </c>
      <c r="AG564" s="155">
        <v>28122</v>
      </c>
      <c r="AH564" s="159"/>
    </row>
    <row r="565" spans="1:34" ht="15" x14ac:dyDescent="0.25">
      <c r="A565" s="104">
        <v>479</v>
      </c>
      <c r="B565" s="102">
        <v>479278086</v>
      </c>
      <c r="C565" s="103" t="s">
        <v>529</v>
      </c>
      <c r="D565" s="104">
        <v>278</v>
      </c>
      <c r="E565" s="103" t="s">
        <v>310</v>
      </c>
      <c r="F565" s="104">
        <v>86</v>
      </c>
      <c r="G565" s="103" t="s">
        <v>118</v>
      </c>
      <c r="H565" s="179">
        <v>9</v>
      </c>
      <c r="I565" s="152"/>
      <c r="J565" s="153">
        <v>9873</v>
      </c>
      <c r="K565" s="153">
        <v>1640</v>
      </c>
      <c r="L565" s="153">
        <v>0</v>
      </c>
      <c r="M565" s="153">
        <v>937.65</v>
      </c>
      <c r="N565" s="153">
        <v>12450.65</v>
      </c>
      <c r="O565" s="152"/>
      <c r="P565" s="157">
        <v>9</v>
      </c>
      <c r="Q565" s="157">
        <v>0</v>
      </c>
      <c r="R565" s="155">
        <v>103617</v>
      </c>
      <c r="S565" s="155">
        <v>0</v>
      </c>
      <c r="T565" s="155">
        <v>0</v>
      </c>
      <c r="U565" s="155">
        <v>8442</v>
      </c>
      <c r="V565" s="112">
        <v>112059</v>
      </c>
      <c r="W565" s="156"/>
      <c r="X565" s="157">
        <v>0</v>
      </c>
      <c r="Y565" s="178">
        <v>0.09</v>
      </c>
      <c r="Z565" s="178">
        <v>5.7906961422527728E-2</v>
      </c>
      <c r="AA565" s="155">
        <v>0</v>
      </c>
      <c r="AB565" s="158"/>
      <c r="AC565" s="157">
        <v>0</v>
      </c>
      <c r="AD565" s="157">
        <v>0</v>
      </c>
      <c r="AE565" s="155">
        <v>0</v>
      </c>
      <c r="AF565" s="157">
        <v>1</v>
      </c>
      <c r="AG565" s="155">
        <v>12451</v>
      </c>
      <c r="AH565" s="159"/>
    </row>
    <row r="566" spans="1:34" ht="15" x14ac:dyDescent="0.25">
      <c r="A566" s="104">
        <v>479</v>
      </c>
      <c r="B566" s="102">
        <v>479278087</v>
      </c>
      <c r="C566" s="103" t="s">
        <v>529</v>
      </c>
      <c r="D566" s="104">
        <v>278</v>
      </c>
      <c r="E566" s="103" t="s">
        <v>310</v>
      </c>
      <c r="F566" s="104">
        <v>87</v>
      </c>
      <c r="G566" s="103" t="s">
        <v>119</v>
      </c>
      <c r="H566" s="179">
        <v>5.2</v>
      </c>
      <c r="I566" s="152"/>
      <c r="J566" s="153">
        <v>10269</v>
      </c>
      <c r="K566" s="153">
        <v>3485</v>
      </c>
      <c r="L566" s="153">
        <v>0</v>
      </c>
      <c r="M566" s="153">
        <v>937.65</v>
      </c>
      <c r="N566" s="153">
        <v>14691.65</v>
      </c>
      <c r="O566" s="152"/>
      <c r="P566" s="157">
        <v>5.2</v>
      </c>
      <c r="Q566" s="157">
        <v>0</v>
      </c>
      <c r="R566" s="155">
        <v>71521</v>
      </c>
      <c r="S566" s="155">
        <v>0</v>
      </c>
      <c r="T566" s="155">
        <v>0</v>
      </c>
      <c r="U566" s="155">
        <v>4878</v>
      </c>
      <c r="V566" s="112">
        <v>76399</v>
      </c>
      <c r="W566" s="156"/>
      <c r="X566" s="157">
        <v>0</v>
      </c>
      <c r="Y566" s="178">
        <v>0.09</v>
      </c>
      <c r="Z566" s="178">
        <v>4.3760811112899516E-3</v>
      </c>
      <c r="AA566" s="155">
        <v>0</v>
      </c>
      <c r="AB566" s="158"/>
      <c r="AC566" s="157">
        <v>0</v>
      </c>
      <c r="AD566" s="157">
        <v>0</v>
      </c>
      <c r="AE566" s="155">
        <v>0</v>
      </c>
      <c r="AF566" s="157">
        <v>0.2</v>
      </c>
      <c r="AG566" s="155">
        <v>2939</v>
      </c>
      <c r="AH566" s="159"/>
    </row>
    <row r="567" spans="1:34" ht="15" x14ac:dyDescent="0.25">
      <c r="A567" s="104">
        <v>479</v>
      </c>
      <c r="B567" s="102">
        <v>479278091</v>
      </c>
      <c r="C567" s="103" t="s">
        <v>529</v>
      </c>
      <c r="D567" s="104">
        <v>278</v>
      </c>
      <c r="E567" s="103" t="s">
        <v>310</v>
      </c>
      <c r="F567" s="104">
        <v>91</v>
      </c>
      <c r="G567" s="103" t="s">
        <v>123</v>
      </c>
      <c r="H567" s="179">
        <v>1</v>
      </c>
      <c r="I567" s="152"/>
      <c r="J567" s="153">
        <v>8785</v>
      </c>
      <c r="K567" s="153">
        <v>11114</v>
      </c>
      <c r="L567" s="153">
        <v>0</v>
      </c>
      <c r="M567" s="153">
        <v>937.65</v>
      </c>
      <c r="N567" s="153">
        <v>20836.650000000001</v>
      </c>
      <c r="O567" s="152"/>
      <c r="P567" s="157">
        <v>1</v>
      </c>
      <c r="Q567" s="157">
        <v>0</v>
      </c>
      <c r="R567" s="155">
        <v>19899</v>
      </c>
      <c r="S567" s="155">
        <v>0</v>
      </c>
      <c r="T567" s="155">
        <v>0</v>
      </c>
      <c r="U567" s="155">
        <v>938</v>
      </c>
      <c r="V567" s="112">
        <v>20837</v>
      </c>
      <c r="W567" s="156"/>
      <c r="X567" s="157">
        <v>0</v>
      </c>
      <c r="Y567" s="178">
        <v>0.09</v>
      </c>
      <c r="Z567" s="178">
        <v>1.4135571171815681E-2</v>
      </c>
      <c r="AA567" s="155">
        <v>0</v>
      </c>
      <c r="AB567" s="158"/>
      <c r="AC567" s="157">
        <v>0</v>
      </c>
      <c r="AD567" s="157">
        <v>0</v>
      </c>
      <c r="AE567" s="155">
        <v>0</v>
      </c>
      <c r="AF567" s="157">
        <v>0</v>
      </c>
      <c r="AG567" s="155">
        <v>0</v>
      </c>
      <c r="AH567" s="159"/>
    </row>
    <row r="568" spans="1:34" ht="15" x14ac:dyDescent="0.25">
      <c r="A568" s="104">
        <v>479</v>
      </c>
      <c r="B568" s="102">
        <v>479278111</v>
      </c>
      <c r="C568" s="103" t="s">
        <v>529</v>
      </c>
      <c r="D568" s="104">
        <v>278</v>
      </c>
      <c r="E568" s="103" t="s">
        <v>310</v>
      </c>
      <c r="F568" s="104">
        <v>111</v>
      </c>
      <c r="G568" s="103" t="s">
        <v>143</v>
      </c>
      <c r="H568" s="179">
        <v>8.14</v>
      </c>
      <c r="I568" s="152"/>
      <c r="J568" s="153">
        <v>10208</v>
      </c>
      <c r="K568" s="153">
        <v>2822</v>
      </c>
      <c r="L568" s="153">
        <v>0</v>
      </c>
      <c r="M568" s="153">
        <v>937.65</v>
      </c>
      <c r="N568" s="153">
        <v>13967.65</v>
      </c>
      <c r="O568" s="152"/>
      <c r="P568" s="157">
        <v>8.14</v>
      </c>
      <c r="Q568" s="157">
        <v>0</v>
      </c>
      <c r="R568" s="155">
        <v>106064</v>
      </c>
      <c r="S568" s="155">
        <v>0</v>
      </c>
      <c r="T568" s="155">
        <v>0</v>
      </c>
      <c r="U568" s="155">
        <v>7635</v>
      </c>
      <c r="V568" s="112">
        <v>113699</v>
      </c>
      <c r="W568" s="156"/>
      <c r="X568" s="157">
        <v>0</v>
      </c>
      <c r="Y568" s="178">
        <v>0.09</v>
      </c>
      <c r="Z568" s="178">
        <v>2.6442943599205637E-2</v>
      </c>
      <c r="AA568" s="155">
        <v>0</v>
      </c>
      <c r="AB568" s="158"/>
      <c r="AC568" s="157">
        <v>0</v>
      </c>
      <c r="AD568" s="157">
        <v>0</v>
      </c>
      <c r="AE568" s="155">
        <v>0</v>
      </c>
      <c r="AF568" s="157">
        <v>0</v>
      </c>
      <c r="AG568" s="155">
        <v>0</v>
      </c>
      <c r="AH568" s="159"/>
    </row>
    <row r="569" spans="1:34" ht="15" x14ac:dyDescent="0.25">
      <c r="A569" s="104">
        <v>479</v>
      </c>
      <c r="B569" s="102">
        <v>479278114</v>
      </c>
      <c r="C569" s="103" t="s">
        <v>529</v>
      </c>
      <c r="D569" s="104">
        <v>278</v>
      </c>
      <c r="E569" s="103" t="s">
        <v>310</v>
      </c>
      <c r="F569" s="104">
        <v>114</v>
      </c>
      <c r="G569" s="103" t="s">
        <v>146</v>
      </c>
      <c r="H569" s="179">
        <v>4.7300000000000004</v>
      </c>
      <c r="I569" s="152"/>
      <c r="J569" s="153">
        <v>11105</v>
      </c>
      <c r="K569" s="153">
        <v>1964</v>
      </c>
      <c r="L569" s="153">
        <v>0</v>
      </c>
      <c r="M569" s="153">
        <v>937.65</v>
      </c>
      <c r="N569" s="153">
        <v>14006.65</v>
      </c>
      <c r="O569" s="152"/>
      <c r="P569" s="157">
        <v>4.7300000000000004</v>
      </c>
      <c r="Q569" s="157">
        <v>0</v>
      </c>
      <c r="R569" s="155">
        <v>61816</v>
      </c>
      <c r="S569" s="155">
        <v>0</v>
      </c>
      <c r="T569" s="155">
        <v>0</v>
      </c>
      <c r="U569" s="155">
        <v>4436</v>
      </c>
      <c r="V569" s="112">
        <v>66252</v>
      </c>
      <c r="W569" s="156"/>
      <c r="X569" s="157">
        <v>0</v>
      </c>
      <c r="Y569" s="178">
        <v>0.09</v>
      </c>
      <c r="Z569" s="178">
        <v>4.0251860157206769E-2</v>
      </c>
      <c r="AA569" s="155">
        <v>0</v>
      </c>
      <c r="AB569" s="158"/>
      <c r="AC569" s="157">
        <v>0</v>
      </c>
      <c r="AD569" s="157">
        <v>0</v>
      </c>
      <c r="AE569" s="155">
        <v>0</v>
      </c>
      <c r="AF569" s="157">
        <v>0</v>
      </c>
      <c r="AG569" s="155">
        <v>0</v>
      </c>
      <c r="AH569" s="159"/>
    </row>
    <row r="570" spans="1:34" ht="15" x14ac:dyDescent="0.25">
      <c r="A570" s="104">
        <v>479</v>
      </c>
      <c r="B570" s="102">
        <v>479278117</v>
      </c>
      <c r="C570" s="103" t="s">
        <v>529</v>
      </c>
      <c r="D570" s="104">
        <v>278</v>
      </c>
      <c r="E570" s="103" t="s">
        <v>310</v>
      </c>
      <c r="F570" s="104">
        <v>117</v>
      </c>
      <c r="G570" s="103" t="s">
        <v>149</v>
      </c>
      <c r="H570" s="179">
        <v>9.51</v>
      </c>
      <c r="I570" s="152"/>
      <c r="J570" s="153">
        <v>10778</v>
      </c>
      <c r="K570" s="153">
        <v>4416</v>
      </c>
      <c r="L570" s="153">
        <v>0</v>
      </c>
      <c r="M570" s="153">
        <v>937.65</v>
      </c>
      <c r="N570" s="153">
        <v>16131.65</v>
      </c>
      <c r="O570" s="152"/>
      <c r="P570" s="157">
        <v>9.51</v>
      </c>
      <c r="Q570" s="157">
        <v>0</v>
      </c>
      <c r="R570" s="155">
        <v>144495</v>
      </c>
      <c r="S570" s="155">
        <v>0</v>
      </c>
      <c r="T570" s="155">
        <v>0</v>
      </c>
      <c r="U570" s="155">
        <v>8920</v>
      </c>
      <c r="V570" s="112">
        <v>153415</v>
      </c>
      <c r="W570" s="156"/>
      <c r="X570" s="157">
        <v>0</v>
      </c>
      <c r="Y570" s="178">
        <v>0.09</v>
      </c>
      <c r="Z570" s="178">
        <v>6.6074138395909324E-2</v>
      </c>
      <c r="AA570" s="155">
        <v>0</v>
      </c>
      <c r="AB570" s="158"/>
      <c r="AC570" s="157">
        <v>0</v>
      </c>
      <c r="AD570" s="157">
        <v>0</v>
      </c>
      <c r="AE570" s="155">
        <v>0</v>
      </c>
      <c r="AF570" s="157">
        <v>0</v>
      </c>
      <c r="AG570" s="155">
        <v>0</v>
      </c>
      <c r="AH570" s="159"/>
    </row>
    <row r="571" spans="1:34" ht="15" x14ac:dyDescent="0.25">
      <c r="A571" s="104">
        <v>479</v>
      </c>
      <c r="B571" s="102">
        <v>479278127</v>
      </c>
      <c r="C571" s="103" t="s">
        <v>529</v>
      </c>
      <c r="D571" s="104">
        <v>278</v>
      </c>
      <c r="E571" s="103" t="s">
        <v>310</v>
      </c>
      <c r="F571" s="104">
        <v>127</v>
      </c>
      <c r="G571" s="103" t="s">
        <v>159</v>
      </c>
      <c r="H571" s="179">
        <v>4.43</v>
      </c>
      <c r="I571" s="152"/>
      <c r="J571" s="153">
        <v>9228</v>
      </c>
      <c r="K571" s="153">
        <v>4328</v>
      </c>
      <c r="L571" s="153">
        <v>0</v>
      </c>
      <c r="M571" s="153">
        <v>937.65</v>
      </c>
      <c r="N571" s="153">
        <v>14493.65</v>
      </c>
      <c r="O571" s="152"/>
      <c r="P571" s="157">
        <v>4.43</v>
      </c>
      <c r="Q571" s="157">
        <v>0</v>
      </c>
      <c r="R571" s="155">
        <v>60053</v>
      </c>
      <c r="S571" s="155">
        <v>0</v>
      </c>
      <c r="T571" s="155">
        <v>0</v>
      </c>
      <c r="U571" s="155">
        <v>4155</v>
      </c>
      <c r="V571" s="112">
        <v>64208</v>
      </c>
      <c r="W571" s="156"/>
      <c r="X571" s="157">
        <v>0</v>
      </c>
      <c r="Y571" s="178">
        <v>0.09</v>
      </c>
      <c r="Z571" s="178">
        <v>2.8862968014642939E-2</v>
      </c>
      <c r="AA571" s="155">
        <v>0</v>
      </c>
      <c r="AB571" s="158"/>
      <c r="AC571" s="157">
        <v>0</v>
      </c>
      <c r="AD571" s="157">
        <v>0</v>
      </c>
      <c r="AE571" s="155">
        <v>0</v>
      </c>
      <c r="AF571" s="157">
        <v>0</v>
      </c>
      <c r="AG571" s="155">
        <v>0</v>
      </c>
      <c r="AH571" s="159"/>
    </row>
    <row r="572" spans="1:34" ht="15" x14ac:dyDescent="0.25">
      <c r="A572" s="104">
        <v>479</v>
      </c>
      <c r="B572" s="102">
        <v>479278137</v>
      </c>
      <c r="C572" s="103" t="s">
        <v>529</v>
      </c>
      <c r="D572" s="104">
        <v>278</v>
      </c>
      <c r="E572" s="103" t="s">
        <v>310</v>
      </c>
      <c r="F572" s="104">
        <v>137</v>
      </c>
      <c r="G572" s="103" t="s">
        <v>169</v>
      </c>
      <c r="H572" s="179">
        <v>23.27</v>
      </c>
      <c r="I572" s="152"/>
      <c r="J572" s="153">
        <v>12335</v>
      </c>
      <c r="K572" s="153">
        <v>0</v>
      </c>
      <c r="L572" s="153">
        <v>0</v>
      </c>
      <c r="M572" s="153">
        <v>937.65</v>
      </c>
      <c r="N572" s="153">
        <v>13272.65</v>
      </c>
      <c r="O572" s="152"/>
      <c r="P572" s="157">
        <v>23.27</v>
      </c>
      <c r="Q572" s="157">
        <v>0</v>
      </c>
      <c r="R572" s="155">
        <v>287035</v>
      </c>
      <c r="S572" s="155">
        <v>0</v>
      </c>
      <c r="T572" s="155">
        <v>0</v>
      </c>
      <c r="U572" s="155">
        <v>21825</v>
      </c>
      <c r="V572" s="112">
        <v>308860</v>
      </c>
      <c r="W572" s="156"/>
      <c r="X572" s="157">
        <v>0</v>
      </c>
      <c r="Y572" s="178">
        <v>0.09</v>
      </c>
      <c r="Z572" s="178">
        <v>0.1201773901141599</v>
      </c>
      <c r="AA572" s="155">
        <v>0</v>
      </c>
      <c r="AB572" s="158"/>
      <c r="AC572" s="157">
        <v>0</v>
      </c>
      <c r="AD572" s="157">
        <v>0</v>
      </c>
      <c r="AE572" s="155">
        <v>0</v>
      </c>
      <c r="AF572" s="157">
        <v>3</v>
      </c>
      <c r="AG572" s="155">
        <v>39819</v>
      </c>
      <c r="AH572" s="159"/>
    </row>
    <row r="573" spans="1:34" ht="15" x14ac:dyDescent="0.25">
      <c r="A573" s="104">
        <v>479</v>
      </c>
      <c r="B573" s="102">
        <v>479278159</v>
      </c>
      <c r="C573" s="103" t="s">
        <v>529</v>
      </c>
      <c r="D573" s="104">
        <v>278</v>
      </c>
      <c r="E573" s="103" t="s">
        <v>310</v>
      </c>
      <c r="F573" s="104">
        <v>159</v>
      </c>
      <c r="G573" s="103" t="s">
        <v>191</v>
      </c>
      <c r="H573" s="179">
        <v>3</v>
      </c>
      <c r="I573" s="152"/>
      <c r="J573" s="153">
        <v>9966</v>
      </c>
      <c r="K573" s="153">
        <v>4375</v>
      </c>
      <c r="L573" s="153">
        <v>0</v>
      </c>
      <c r="M573" s="153">
        <v>937.65</v>
      </c>
      <c r="N573" s="153">
        <v>15278.65</v>
      </c>
      <c r="O573" s="152"/>
      <c r="P573" s="157">
        <v>3</v>
      </c>
      <c r="Q573" s="157">
        <v>0</v>
      </c>
      <c r="R573" s="155">
        <v>43023</v>
      </c>
      <c r="S573" s="155">
        <v>0</v>
      </c>
      <c r="T573" s="155">
        <v>0</v>
      </c>
      <c r="U573" s="155">
        <v>2814</v>
      </c>
      <c r="V573" s="112">
        <v>45837</v>
      </c>
      <c r="W573" s="156"/>
      <c r="X573" s="157">
        <v>0</v>
      </c>
      <c r="Y573" s="178">
        <v>0.09</v>
      </c>
      <c r="Z573" s="178">
        <v>3.4116569029761907E-3</v>
      </c>
      <c r="AA573" s="155">
        <v>0</v>
      </c>
      <c r="AB573" s="158"/>
      <c r="AC573" s="157">
        <v>0</v>
      </c>
      <c r="AD573" s="157">
        <v>0</v>
      </c>
      <c r="AE573" s="155">
        <v>0</v>
      </c>
      <c r="AF573" s="157">
        <v>0</v>
      </c>
      <c r="AG573" s="155">
        <v>0</v>
      </c>
      <c r="AH573" s="159"/>
    </row>
    <row r="574" spans="1:34" ht="15" x14ac:dyDescent="0.25">
      <c r="A574" s="104">
        <v>479</v>
      </c>
      <c r="B574" s="102">
        <v>479278161</v>
      </c>
      <c r="C574" s="103" t="s">
        <v>529</v>
      </c>
      <c r="D574" s="104">
        <v>278</v>
      </c>
      <c r="E574" s="103" t="s">
        <v>310</v>
      </c>
      <c r="F574" s="104">
        <v>161</v>
      </c>
      <c r="G574" s="103" t="s">
        <v>193</v>
      </c>
      <c r="H574" s="179">
        <v>7.87</v>
      </c>
      <c r="I574" s="152"/>
      <c r="J574" s="153">
        <v>10202</v>
      </c>
      <c r="K574" s="153">
        <v>4012</v>
      </c>
      <c r="L574" s="153">
        <v>0</v>
      </c>
      <c r="M574" s="153">
        <v>937.65</v>
      </c>
      <c r="N574" s="153">
        <v>15151.65</v>
      </c>
      <c r="O574" s="152"/>
      <c r="P574" s="157">
        <v>7.87</v>
      </c>
      <c r="Q574" s="157">
        <v>0</v>
      </c>
      <c r="R574" s="155">
        <v>111864</v>
      </c>
      <c r="S574" s="155">
        <v>0</v>
      </c>
      <c r="T574" s="155">
        <v>0</v>
      </c>
      <c r="U574" s="155">
        <v>7381</v>
      </c>
      <c r="V574" s="112">
        <v>119245</v>
      </c>
      <c r="W574" s="156"/>
      <c r="X574" s="157">
        <v>0</v>
      </c>
      <c r="Y574" s="178">
        <v>0.09</v>
      </c>
      <c r="Z574" s="178">
        <v>1.0975009473130026E-2</v>
      </c>
      <c r="AA574" s="155">
        <v>0</v>
      </c>
      <c r="AB574" s="158"/>
      <c r="AC574" s="157">
        <v>0</v>
      </c>
      <c r="AD574" s="157">
        <v>0</v>
      </c>
      <c r="AE574" s="155">
        <v>0</v>
      </c>
      <c r="AF574" s="157">
        <v>0</v>
      </c>
      <c r="AG574" s="155">
        <v>0</v>
      </c>
      <c r="AH574" s="159"/>
    </row>
    <row r="575" spans="1:34" ht="15" x14ac:dyDescent="0.25">
      <c r="A575" s="104">
        <v>479</v>
      </c>
      <c r="B575" s="102">
        <v>479278191</v>
      </c>
      <c r="C575" s="103" t="s">
        <v>529</v>
      </c>
      <c r="D575" s="104">
        <v>278</v>
      </c>
      <c r="E575" s="103" t="s">
        <v>310</v>
      </c>
      <c r="F575" s="104">
        <v>191</v>
      </c>
      <c r="G575" s="103" t="s">
        <v>223</v>
      </c>
      <c r="H575" s="179">
        <v>3.62</v>
      </c>
      <c r="I575" s="152"/>
      <c r="J575" s="153">
        <v>11093</v>
      </c>
      <c r="K575" s="153">
        <v>3432</v>
      </c>
      <c r="L575" s="153">
        <v>0</v>
      </c>
      <c r="M575" s="153">
        <v>937.65</v>
      </c>
      <c r="N575" s="153">
        <v>15462.65</v>
      </c>
      <c r="O575" s="152"/>
      <c r="P575" s="157">
        <v>3.62</v>
      </c>
      <c r="Q575" s="157">
        <v>0</v>
      </c>
      <c r="R575" s="155">
        <v>52581</v>
      </c>
      <c r="S575" s="155">
        <v>0</v>
      </c>
      <c r="T575" s="155">
        <v>0</v>
      </c>
      <c r="U575" s="155">
        <v>3395</v>
      </c>
      <c r="V575" s="112">
        <v>55976</v>
      </c>
      <c r="W575" s="156"/>
      <c r="X575" s="157">
        <v>0</v>
      </c>
      <c r="Y575" s="178">
        <v>0.09</v>
      </c>
      <c r="Z575" s="178">
        <v>3.3235578810699128E-2</v>
      </c>
      <c r="AA575" s="155">
        <v>0</v>
      </c>
      <c r="AB575" s="158"/>
      <c r="AC575" s="157">
        <v>0</v>
      </c>
      <c r="AD575" s="157">
        <v>0</v>
      </c>
      <c r="AE575" s="155">
        <v>0</v>
      </c>
      <c r="AF575" s="157">
        <v>0</v>
      </c>
      <c r="AG575" s="155">
        <v>0</v>
      </c>
      <c r="AH575" s="159"/>
    </row>
    <row r="576" spans="1:34" ht="15" x14ac:dyDescent="0.25">
      <c r="A576" s="104">
        <v>479</v>
      </c>
      <c r="B576" s="102">
        <v>479278210</v>
      </c>
      <c r="C576" s="103" t="s">
        <v>529</v>
      </c>
      <c r="D576" s="104">
        <v>278</v>
      </c>
      <c r="E576" s="103" t="s">
        <v>310</v>
      </c>
      <c r="F576" s="104">
        <v>210</v>
      </c>
      <c r="G576" s="103" t="s">
        <v>242</v>
      </c>
      <c r="H576" s="179">
        <v>29.24</v>
      </c>
      <c r="I576" s="152"/>
      <c r="J576" s="153">
        <v>11044</v>
      </c>
      <c r="K576" s="153">
        <v>3515</v>
      </c>
      <c r="L576" s="153">
        <v>0</v>
      </c>
      <c r="M576" s="153">
        <v>937.65</v>
      </c>
      <c r="N576" s="153">
        <v>15496.65</v>
      </c>
      <c r="O576" s="152"/>
      <c r="P576" s="157">
        <v>29.24</v>
      </c>
      <c r="Q576" s="157">
        <v>0</v>
      </c>
      <c r="R576" s="155">
        <v>425705</v>
      </c>
      <c r="S576" s="155">
        <v>0</v>
      </c>
      <c r="T576" s="155">
        <v>0</v>
      </c>
      <c r="U576" s="155">
        <v>27426</v>
      </c>
      <c r="V576" s="112">
        <v>453131</v>
      </c>
      <c r="W576" s="156"/>
      <c r="X576" s="157">
        <v>0</v>
      </c>
      <c r="Y576" s="178">
        <v>0.09</v>
      </c>
      <c r="Z576" s="178">
        <v>5.4840361961596779E-2</v>
      </c>
      <c r="AA576" s="155">
        <v>0</v>
      </c>
      <c r="AB576" s="158"/>
      <c r="AC576" s="157">
        <v>0</v>
      </c>
      <c r="AD576" s="157">
        <v>0</v>
      </c>
      <c r="AE576" s="155">
        <v>0</v>
      </c>
      <c r="AF576" s="157">
        <v>1</v>
      </c>
      <c r="AG576" s="155">
        <v>15497</v>
      </c>
      <c r="AH576" s="159"/>
    </row>
    <row r="577" spans="1:34" ht="15" x14ac:dyDescent="0.25">
      <c r="A577" s="104">
        <v>479</v>
      </c>
      <c r="B577" s="102">
        <v>479278227</v>
      </c>
      <c r="C577" s="103" t="s">
        <v>529</v>
      </c>
      <c r="D577" s="104">
        <v>278</v>
      </c>
      <c r="E577" s="103" t="s">
        <v>310</v>
      </c>
      <c r="F577" s="104">
        <v>227</v>
      </c>
      <c r="G577" s="103" t="s">
        <v>259</v>
      </c>
      <c r="H577" s="179">
        <v>4.84</v>
      </c>
      <c r="I577" s="152"/>
      <c r="J577" s="153">
        <v>11396</v>
      </c>
      <c r="K577" s="153">
        <v>3331</v>
      </c>
      <c r="L577" s="153">
        <v>0</v>
      </c>
      <c r="M577" s="153">
        <v>937.65</v>
      </c>
      <c r="N577" s="153">
        <v>15664.65</v>
      </c>
      <c r="O577" s="152"/>
      <c r="P577" s="157">
        <v>4.84</v>
      </c>
      <c r="Q577" s="157">
        <v>0</v>
      </c>
      <c r="R577" s="155">
        <v>71279</v>
      </c>
      <c r="S577" s="155">
        <v>0</v>
      </c>
      <c r="T577" s="155">
        <v>0</v>
      </c>
      <c r="U577" s="155">
        <v>4539</v>
      </c>
      <c r="V577" s="112">
        <v>75818</v>
      </c>
      <c r="W577" s="156"/>
      <c r="X577" s="157">
        <v>0</v>
      </c>
      <c r="Y577" s="178">
        <v>0.09</v>
      </c>
      <c r="Z577" s="178">
        <v>1.2360529662356946E-2</v>
      </c>
      <c r="AA577" s="155">
        <v>0</v>
      </c>
      <c r="AB577" s="158"/>
      <c r="AC577" s="157">
        <v>0</v>
      </c>
      <c r="AD577" s="157">
        <v>0</v>
      </c>
      <c r="AE577" s="155">
        <v>0</v>
      </c>
      <c r="AF577" s="157">
        <v>0</v>
      </c>
      <c r="AG577" s="155">
        <v>0</v>
      </c>
      <c r="AH577" s="159"/>
    </row>
    <row r="578" spans="1:34" ht="15" x14ac:dyDescent="0.25">
      <c r="A578" s="104">
        <v>479</v>
      </c>
      <c r="B578" s="102">
        <v>479278278</v>
      </c>
      <c r="C578" s="103" t="s">
        <v>529</v>
      </c>
      <c r="D578" s="104">
        <v>278</v>
      </c>
      <c r="E578" s="103" t="s">
        <v>310</v>
      </c>
      <c r="F578" s="104">
        <v>278</v>
      </c>
      <c r="G578" s="103" t="s">
        <v>310</v>
      </c>
      <c r="H578" s="179">
        <v>59.99</v>
      </c>
      <c r="I578" s="152"/>
      <c r="J578" s="153">
        <v>10861</v>
      </c>
      <c r="K578" s="153">
        <v>2059</v>
      </c>
      <c r="L578" s="153">
        <v>0</v>
      </c>
      <c r="M578" s="153">
        <v>937.65</v>
      </c>
      <c r="N578" s="153">
        <v>13857.65</v>
      </c>
      <c r="O578" s="152"/>
      <c r="P578" s="157">
        <v>59.99</v>
      </c>
      <c r="Q578" s="157">
        <v>0</v>
      </c>
      <c r="R578" s="155">
        <v>775071</v>
      </c>
      <c r="S578" s="155">
        <v>0</v>
      </c>
      <c r="T578" s="155">
        <v>0</v>
      </c>
      <c r="U578" s="155">
        <v>56269</v>
      </c>
      <c r="V578" s="112">
        <v>831340</v>
      </c>
      <c r="W578" s="156"/>
      <c r="X578" s="157">
        <v>0</v>
      </c>
      <c r="Y578" s="178">
        <v>0.09</v>
      </c>
      <c r="Z578" s="178">
        <v>5.9706218118588478E-2</v>
      </c>
      <c r="AA578" s="155">
        <v>0</v>
      </c>
      <c r="AB578" s="158"/>
      <c r="AC578" s="157">
        <v>0</v>
      </c>
      <c r="AD578" s="157">
        <v>0</v>
      </c>
      <c r="AE578" s="155">
        <v>0</v>
      </c>
      <c r="AF578" s="157">
        <v>2</v>
      </c>
      <c r="AG578" s="155">
        <v>27716</v>
      </c>
      <c r="AH578" s="159"/>
    </row>
    <row r="579" spans="1:34" ht="15" x14ac:dyDescent="0.25">
      <c r="A579" s="104">
        <v>479</v>
      </c>
      <c r="B579" s="102">
        <v>479278281</v>
      </c>
      <c r="C579" s="103" t="s">
        <v>529</v>
      </c>
      <c r="D579" s="104">
        <v>278</v>
      </c>
      <c r="E579" s="103" t="s">
        <v>310</v>
      </c>
      <c r="F579" s="104">
        <v>281</v>
      </c>
      <c r="G579" s="103" t="s">
        <v>313</v>
      </c>
      <c r="H579" s="179">
        <v>54.609999999999992</v>
      </c>
      <c r="I579" s="152"/>
      <c r="J579" s="153">
        <v>12731</v>
      </c>
      <c r="K579" s="153">
        <v>0</v>
      </c>
      <c r="L579" s="153">
        <v>0</v>
      </c>
      <c r="M579" s="153">
        <v>937.65</v>
      </c>
      <c r="N579" s="153">
        <v>13668.65</v>
      </c>
      <c r="O579" s="152"/>
      <c r="P579" s="157">
        <v>54.609999999999992</v>
      </c>
      <c r="Q579" s="157">
        <v>0</v>
      </c>
      <c r="R579" s="155">
        <v>695239</v>
      </c>
      <c r="S579" s="155">
        <v>0</v>
      </c>
      <c r="T579" s="155">
        <v>0</v>
      </c>
      <c r="U579" s="155">
        <v>51222</v>
      </c>
      <c r="V579" s="112">
        <v>746461</v>
      </c>
      <c r="W579" s="156"/>
      <c r="X579" s="157">
        <v>0</v>
      </c>
      <c r="Y579" s="178">
        <v>0.09</v>
      </c>
      <c r="Z579" s="178">
        <v>0.13196842428298433</v>
      </c>
      <c r="AA579" s="155">
        <v>0</v>
      </c>
      <c r="AB579" s="158"/>
      <c r="AC579" s="157">
        <v>0</v>
      </c>
      <c r="AD579" s="157">
        <v>0</v>
      </c>
      <c r="AE579" s="155">
        <v>0</v>
      </c>
      <c r="AF579" s="157">
        <v>0.97</v>
      </c>
      <c r="AG579" s="155">
        <v>13259</v>
      </c>
      <c r="AH579" s="159"/>
    </row>
    <row r="580" spans="1:34" ht="15" x14ac:dyDescent="0.25">
      <c r="A580" s="104">
        <v>479</v>
      </c>
      <c r="B580" s="102">
        <v>479278309</v>
      </c>
      <c r="C580" s="103" t="s">
        <v>529</v>
      </c>
      <c r="D580" s="104">
        <v>278</v>
      </c>
      <c r="E580" s="103" t="s">
        <v>310</v>
      </c>
      <c r="F580" s="104">
        <v>309</v>
      </c>
      <c r="G580" s="103" t="s">
        <v>341</v>
      </c>
      <c r="H580" s="179">
        <v>2.79</v>
      </c>
      <c r="I580" s="152"/>
      <c r="J580" s="153">
        <v>15145</v>
      </c>
      <c r="K580" s="153">
        <v>1387</v>
      </c>
      <c r="L580" s="153">
        <v>0</v>
      </c>
      <c r="M580" s="153">
        <v>937.65</v>
      </c>
      <c r="N580" s="153">
        <v>17469.650000000001</v>
      </c>
      <c r="O580" s="152"/>
      <c r="P580" s="157">
        <v>2.79</v>
      </c>
      <c r="Q580" s="157">
        <v>0</v>
      </c>
      <c r="R580" s="155">
        <v>46124</v>
      </c>
      <c r="S580" s="155">
        <v>0</v>
      </c>
      <c r="T580" s="155">
        <v>0</v>
      </c>
      <c r="U580" s="155">
        <v>2616</v>
      </c>
      <c r="V580" s="112">
        <v>48740</v>
      </c>
      <c r="W580" s="156"/>
      <c r="X580" s="157">
        <v>0</v>
      </c>
      <c r="Y580" s="178">
        <v>0.09</v>
      </c>
      <c r="Z580" s="178">
        <v>2.8491268079669421E-3</v>
      </c>
      <c r="AA580" s="155">
        <v>0</v>
      </c>
      <c r="AB580" s="158"/>
      <c r="AC580" s="157">
        <v>0</v>
      </c>
      <c r="AD580" s="157">
        <v>0</v>
      </c>
      <c r="AE580" s="155">
        <v>0</v>
      </c>
      <c r="AF580" s="157">
        <v>0.88</v>
      </c>
      <c r="AG580" s="155">
        <v>15373</v>
      </c>
      <c r="AH580" s="159"/>
    </row>
    <row r="581" spans="1:34" ht="15" x14ac:dyDescent="0.25">
      <c r="A581" s="104">
        <v>479</v>
      </c>
      <c r="B581" s="102">
        <v>479278325</v>
      </c>
      <c r="C581" s="103" t="s">
        <v>529</v>
      </c>
      <c r="D581" s="104">
        <v>278</v>
      </c>
      <c r="E581" s="103" t="s">
        <v>310</v>
      </c>
      <c r="F581" s="104">
        <v>325</v>
      </c>
      <c r="G581" s="103" t="s">
        <v>357</v>
      </c>
      <c r="H581" s="179">
        <v>9.98</v>
      </c>
      <c r="I581" s="152"/>
      <c r="J581" s="153">
        <v>11093</v>
      </c>
      <c r="K581" s="153">
        <v>1417</v>
      </c>
      <c r="L581" s="153">
        <v>0</v>
      </c>
      <c r="M581" s="153">
        <v>937.65</v>
      </c>
      <c r="N581" s="153">
        <v>13447.65</v>
      </c>
      <c r="O581" s="152"/>
      <c r="P581" s="157">
        <v>9.98</v>
      </c>
      <c r="Q581" s="157">
        <v>0</v>
      </c>
      <c r="R581" s="155">
        <v>124850</v>
      </c>
      <c r="S581" s="155">
        <v>0</v>
      </c>
      <c r="T581" s="155">
        <v>0</v>
      </c>
      <c r="U581" s="155">
        <v>9360</v>
      </c>
      <c r="V581" s="112">
        <v>134210</v>
      </c>
      <c r="W581" s="156"/>
      <c r="X581" s="157">
        <v>0</v>
      </c>
      <c r="Y581" s="178">
        <v>0.09</v>
      </c>
      <c r="Z581" s="178">
        <v>8.8523351738389582E-3</v>
      </c>
      <c r="AA581" s="155">
        <v>0</v>
      </c>
      <c r="AB581" s="158"/>
      <c r="AC581" s="157">
        <v>0</v>
      </c>
      <c r="AD581" s="157">
        <v>0</v>
      </c>
      <c r="AE581" s="155">
        <v>0</v>
      </c>
      <c r="AF581" s="157">
        <v>0</v>
      </c>
      <c r="AG581" s="155">
        <v>0</v>
      </c>
      <c r="AH581" s="159"/>
    </row>
    <row r="582" spans="1:34" ht="15" x14ac:dyDescent="0.25">
      <c r="A582" s="104">
        <v>479</v>
      </c>
      <c r="B582" s="102">
        <v>479278332</v>
      </c>
      <c r="C582" s="103" t="s">
        <v>529</v>
      </c>
      <c r="D582" s="104">
        <v>278</v>
      </c>
      <c r="E582" s="103" t="s">
        <v>310</v>
      </c>
      <c r="F582" s="104">
        <v>332</v>
      </c>
      <c r="G582" s="103" t="s">
        <v>364</v>
      </c>
      <c r="H582" s="179">
        <v>11</v>
      </c>
      <c r="I582" s="152"/>
      <c r="J582" s="153">
        <v>10814</v>
      </c>
      <c r="K582" s="153">
        <v>668</v>
      </c>
      <c r="L582" s="153">
        <v>0</v>
      </c>
      <c r="M582" s="153">
        <v>937.65</v>
      </c>
      <c r="N582" s="153">
        <v>12419.65</v>
      </c>
      <c r="O582" s="152"/>
      <c r="P582" s="157">
        <v>11</v>
      </c>
      <c r="Q582" s="157">
        <v>0</v>
      </c>
      <c r="R582" s="155">
        <v>126302</v>
      </c>
      <c r="S582" s="155">
        <v>0</v>
      </c>
      <c r="T582" s="155">
        <v>0</v>
      </c>
      <c r="U582" s="155">
        <v>10318</v>
      </c>
      <c r="V582" s="112">
        <v>136620</v>
      </c>
      <c r="W582" s="156"/>
      <c r="X582" s="157">
        <v>0</v>
      </c>
      <c r="Y582" s="178">
        <v>0.09</v>
      </c>
      <c r="Z582" s="178">
        <v>1.7074121226198394E-2</v>
      </c>
      <c r="AA582" s="155">
        <v>0</v>
      </c>
      <c r="AB582" s="158"/>
      <c r="AC582" s="157">
        <v>0</v>
      </c>
      <c r="AD582" s="157">
        <v>0</v>
      </c>
      <c r="AE582" s="155">
        <v>0</v>
      </c>
      <c r="AF582" s="157">
        <v>0</v>
      </c>
      <c r="AG582" s="155">
        <v>0</v>
      </c>
      <c r="AH582" s="159"/>
    </row>
    <row r="583" spans="1:34" ht="15" x14ac:dyDescent="0.25">
      <c r="A583" s="104">
        <v>479</v>
      </c>
      <c r="B583" s="102">
        <v>479278605</v>
      </c>
      <c r="C583" s="103" t="s">
        <v>529</v>
      </c>
      <c r="D583" s="104">
        <v>278</v>
      </c>
      <c r="E583" s="103" t="s">
        <v>310</v>
      </c>
      <c r="F583" s="104">
        <v>605</v>
      </c>
      <c r="G583" s="103" t="s">
        <v>388</v>
      </c>
      <c r="H583" s="179">
        <v>38.53</v>
      </c>
      <c r="I583" s="152"/>
      <c r="J583" s="153">
        <v>10363</v>
      </c>
      <c r="K583" s="153">
        <v>7416</v>
      </c>
      <c r="L583" s="153">
        <v>0</v>
      </c>
      <c r="M583" s="153">
        <v>937.65</v>
      </c>
      <c r="N583" s="153">
        <v>18716.650000000001</v>
      </c>
      <c r="O583" s="152"/>
      <c r="P583" s="157">
        <v>38.53</v>
      </c>
      <c r="Q583" s="157">
        <v>0</v>
      </c>
      <c r="R583" s="155">
        <v>685025</v>
      </c>
      <c r="S583" s="155">
        <v>0</v>
      </c>
      <c r="T583" s="155">
        <v>0</v>
      </c>
      <c r="U583" s="155">
        <v>36140</v>
      </c>
      <c r="V583" s="112">
        <v>721165</v>
      </c>
      <c r="W583" s="156"/>
      <c r="X583" s="157">
        <v>0</v>
      </c>
      <c r="Y583" s="178">
        <v>0.09</v>
      </c>
      <c r="Z583" s="178">
        <v>5.3279106865985214E-2</v>
      </c>
      <c r="AA583" s="155">
        <v>0</v>
      </c>
      <c r="AB583" s="158"/>
      <c r="AC583" s="157">
        <v>0</v>
      </c>
      <c r="AD583" s="157">
        <v>0</v>
      </c>
      <c r="AE583" s="155">
        <v>0</v>
      </c>
      <c r="AF583" s="157">
        <v>1</v>
      </c>
      <c r="AG583" s="155">
        <v>18717</v>
      </c>
      <c r="AH583" s="159"/>
    </row>
    <row r="584" spans="1:34" ht="15" x14ac:dyDescent="0.25">
      <c r="A584" s="104">
        <v>479</v>
      </c>
      <c r="B584" s="102">
        <v>479278635</v>
      </c>
      <c r="C584" s="103" t="s">
        <v>529</v>
      </c>
      <c r="D584" s="104">
        <v>278</v>
      </c>
      <c r="E584" s="103" t="s">
        <v>310</v>
      </c>
      <c r="F584" s="104">
        <v>635</v>
      </c>
      <c r="G584" s="103" t="s">
        <v>397</v>
      </c>
      <c r="H584" s="179">
        <v>2</v>
      </c>
      <c r="I584" s="152"/>
      <c r="J584" s="153">
        <v>9966</v>
      </c>
      <c r="K584" s="153">
        <v>4167</v>
      </c>
      <c r="L584" s="153">
        <v>0</v>
      </c>
      <c r="M584" s="153">
        <v>937.65</v>
      </c>
      <c r="N584" s="153">
        <v>15070.65</v>
      </c>
      <c r="O584" s="152"/>
      <c r="P584" s="157">
        <v>2</v>
      </c>
      <c r="Q584" s="157">
        <v>0</v>
      </c>
      <c r="R584" s="155">
        <v>28266</v>
      </c>
      <c r="S584" s="155">
        <v>0</v>
      </c>
      <c r="T584" s="155">
        <v>0</v>
      </c>
      <c r="U584" s="155">
        <v>1876</v>
      </c>
      <c r="V584" s="112">
        <v>30142</v>
      </c>
      <c r="W584" s="156"/>
      <c r="X584" s="157">
        <v>0</v>
      </c>
      <c r="Y584" s="178">
        <v>0.09</v>
      </c>
      <c r="Z584" s="178">
        <v>1.2770607628272156E-2</v>
      </c>
      <c r="AA584" s="155">
        <v>0</v>
      </c>
      <c r="AB584" s="158"/>
      <c r="AC584" s="157">
        <v>0</v>
      </c>
      <c r="AD584" s="157">
        <v>0</v>
      </c>
      <c r="AE584" s="155">
        <v>0</v>
      </c>
      <c r="AF584" s="157">
        <v>0</v>
      </c>
      <c r="AG584" s="155">
        <v>0</v>
      </c>
      <c r="AH584" s="159"/>
    </row>
    <row r="585" spans="1:34" ht="15" x14ac:dyDescent="0.25">
      <c r="A585" s="104">
        <v>479</v>
      </c>
      <c r="B585" s="102">
        <v>479278670</v>
      </c>
      <c r="C585" s="103" t="s">
        <v>529</v>
      </c>
      <c r="D585" s="104">
        <v>278</v>
      </c>
      <c r="E585" s="103" t="s">
        <v>310</v>
      </c>
      <c r="F585" s="104">
        <v>670</v>
      </c>
      <c r="G585" s="103" t="s">
        <v>406</v>
      </c>
      <c r="H585" s="179">
        <v>12.24</v>
      </c>
      <c r="I585" s="152"/>
      <c r="J585" s="153">
        <v>10237</v>
      </c>
      <c r="K585" s="153">
        <v>8066</v>
      </c>
      <c r="L585" s="153">
        <v>0</v>
      </c>
      <c r="M585" s="153">
        <v>937.65</v>
      </c>
      <c r="N585" s="153">
        <v>19240.650000000001</v>
      </c>
      <c r="O585" s="152"/>
      <c r="P585" s="157">
        <v>12.24</v>
      </c>
      <c r="Q585" s="157">
        <v>0</v>
      </c>
      <c r="R585" s="155">
        <v>224029</v>
      </c>
      <c r="S585" s="155">
        <v>0</v>
      </c>
      <c r="T585" s="155">
        <v>0</v>
      </c>
      <c r="U585" s="155">
        <v>11481</v>
      </c>
      <c r="V585" s="112">
        <v>235510</v>
      </c>
      <c r="W585" s="156"/>
      <c r="X585" s="157">
        <v>0</v>
      </c>
      <c r="Y585" s="178">
        <v>0.09</v>
      </c>
      <c r="Z585" s="178">
        <v>7.3810504290165377E-2</v>
      </c>
      <c r="AA585" s="155">
        <v>0</v>
      </c>
      <c r="AB585" s="158"/>
      <c r="AC585" s="157">
        <v>2</v>
      </c>
      <c r="AD585" s="157">
        <v>0</v>
      </c>
      <c r="AE585" s="155">
        <v>0</v>
      </c>
      <c r="AF585" s="157">
        <v>0</v>
      </c>
      <c r="AG585" s="155">
        <v>0</v>
      </c>
      <c r="AH585" s="159"/>
    </row>
    <row r="586" spans="1:34" ht="15" x14ac:dyDescent="0.25">
      <c r="A586" s="104">
        <v>479</v>
      </c>
      <c r="B586" s="102">
        <v>479278672</v>
      </c>
      <c r="C586" s="103" t="s">
        <v>529</v>
      </c>
      <c r="D586" s="104">
        <v>278</v>
      </c>
      <c r="E586" s="103" t="s">
        <v>310</v>
      </c>
      <c r="F586" s="104">
        <v>672</v>
      </c>
      <c r="G586" s="103" t="s">
        <v>407</v>
      </c>
      <c r="H586" s="179">
        <v>2</v>
      </c>
      <c r="I586" s="152"/>
      <c r="J586" s="153">
        <v>13615</v>
      </c>
      <c r="K586" s="153">
        <v>4727</v>
      </c>
      <c r="L586" s="153">
        <v>0</v>
      </c>
      <c r="M586" s="153">
        <v>937.65</v>
      </c>
      <c r="N586" s="153">
        <v>19279.650000000001</v>
      </c>
      <c r="O586" s="152"/>
      <c r="P586" s="157">
        <v>2</v>
      </c>
      <c r="Q586" s="157">
        <v>0</v>
      </c>
      <c r="R586" s="155">
        <v>36684</v>
      </c>
      <c r="S586" s="155">
        <v>0</v>
      </c>
      <c r="T586" s="155">
        <v>0</v>
      </c>
      <c r="U586" s="155">
        <v>1876</v>
      </c>
      <c r="V586" s="112">
        <v>38560</v>
      </c>
      <c r="W586" s="156"/>
      <c r="X586" s="157">
        <v>0</v>
      </c>
      <c r="Y586" s="178">
        <v>0.09</v>
      </c>
      <c r="Z586" s="178">
        <v>3.8966680659634147E-3</v>
      </c>
      <c r="AA586" s="155">
        <v>0</v>
      </c>
      <c r="AB586" s="158"/>
      <c r="AC586" s="157">
        <v>0</v>
      </c>
      <c r="AD586" s="157">
        <v>0</v>
      </c>
      <c r="AE586" s="155">
        <v>0</v>
      </c>
      <c r="AF586" s="157">
        <v>1</v>
      </c>
      <c r="AG586" s="155">
        <v>19280</v>
      </c>
      <c r="AH586" s="159"/>
    </row>
    <row r="587" spans="1:34" ht="15" x14ac:dyDescent="0.25">
      <c r="A587" s="104">
        <v>479</v>
      </c>
      <c r="B587" s="102">
        <v>479278674</v>
      </c>
      <c r="C587" s="103" t="s">
        <v>529</v>
      </c>
      <c r="D587" s="104">
        <v>278</v>
      </c>
      <c r="E587" s="103" t="s">
        <v>310</v>
      </c>
      <c r="F587" s="104">
        <v>674</v>
      </c>
      <c r="G587" s="103" t="s">
        <v>409</v>
      </c>
      <c r="H587" s="179">
        <v>4.75</v>
      </c>
      <c r="I587" s="152"/>
      <c r="J587" s="153">
        <v>15145</v>
      </c>
      <c r="K587" s="153">
        <v>5359</v>
      </c>
      <c r="L587" s="153">
        <v>0</v>
      </c>
      <c r="M587" s="153">
        <v>937.65</v>
      </c>
      <c r="N587" s="153">
        <v>21441.65</v>
      </c>
      <c r="O587" s="152"/>
      <c r="P587" s="157">
        <v>4.75</v>
      </c>
      <c r="Q587" s="157">
        <v>0</v>
      </c>
      <c r="R587" s="155">
        <v>97394</v>
      </c>
      <c r="S587" s="155">
        <v>0</v>
      </c>
      <c r="T587" s="155">
        <v>0</v>
      </c>
      <c r="U587" s="155">
        <v>4455</v>
      </c>
      <c r="V587" s="112">
        <v>101849</v>
      </c>
      <c r="W587" s="156"/>
      <c r="X587" s="157">
        <v>0</v>
      </c>
      <c r="Y587" s="178">
        <v>0.09</v>
      </c>
      <c r="Z587" s="178">
        <v>5.5184073941306463E-2</v>
      </c>
      <c r="AA587" s="155">
        <v>0</v>
      </c>
      <c r="AB587" s="158"/>
      <c r="AC587" s="157">
        <v>0</v>
      </c>
      <c r="AD587" s="157">
        <v>0</v>
      </c>
      <c r="AE587" s="155">
        <v>0</v>
      </c>
      <c r="AF587" s="157">
        <v>0</v>
      </c>
      <c r="AG587" s="155">
        <v>0</v>
      </c>
      <c r="AH587" s="159"/>
    </row>
    <row r="588" spans="1:34" ht="15" x14ac:dyDescent="0.25">
      <c r="A588" s="104">
        <v>479</v>
      </c>
      <c r="B588" s="102">
        <v>479278680</v>
      </c>
      <c r="C588" s="103" t="s">
        <v>529</v>
      </c>
      <c r="D588" s="104">
        <v>278</v>
      </c>
      <c r="E588" s="103" t="s">
        <v>310</v>
      </c>
      <c r="F588" s="104">
        <v>680</v>
      </c>
      <c r="G588" s="103" t="s">
        <v>411</v>
      </c>
      <c r="H588" s="179">
        <v>4</v>
      </c>
      <c r="I588" s="152"/>
      <c r="J588" s="153">
        <v>10651</v>
      </c>
      <c r="K588" s="153">
        <v>3566</v>
      </c>
      <c r="L588" s="153">
        <v>0</v>
      </c>
      <c r="M588" s="153">
        <v>937.65</v>
      </c>
      <c r="N588" s="153">
        <v>15154.65</v>
      </c>
      <c r="O588" s="152"/>
      <c r="P588" s="157">
        <v>4</v>
      </c>
      <c r="Q588" s="157">
        <v>0</v>
      </c>
      <c r="R588" s="155">
        <v>56868</v>
      </c>
      <c r="S588" s="155">
        <v>0</v>
      </c>
      <c r="T588" s="155">
        <v>0</v>
      </c>
      <c r="U588" s="155">
        <v>3752</v>
      </c>
      <c r="V588" s="112">
        <v>60620</v>
      </c>
      <c r="W588" s="156"/>
      <c r="X588" s="157">
        <v>0</v>
      </c>
      <c r="Y588" s="178">
        <v>0.09</v>
      </c>
      <c r="Z588" s="178">
        <v>2.3760987026861893E-3</v>
      </c>
      <c r="AA588" s="155">
        <v>0</v>
      </c>
      <c r="AB588" s="158"/>
      <c r="AC588" s="157">
        <v>0</v>
      </c>
      <c r="AD588" s="157">
        <v>0</v>
      </c>
      <c r="AE588" s="155">
        <v>0</v>
      </c>
      <c r="AF588" s="157">
        <v>0</v>
      </c>
      <c r="AG588" s="155">
        <v>0</v>
      </c>
      <c r="AH588" s="159"/>
    </row>
    <row r="589" spans="1:34" ht="15" x14ac:dyDescent="0.25">
      <c r="A589" s="104">
        <v>479</v>
      </c>
      <c r="B589" s="102">
        <v>479278683</v>
      </c>
      <c r="C589" s="103" t="s">
        <v>529</v>
      </c>
      <c r="D589" s="104">
        <v>278</v>
      </c>
      <c r="E589" s="103" t="s">
        <v>310</v>
      </c>
      <c r="F589" s="104">
        <v>683</v>
      </c>
      <c r="G589" s="103" t="s">
        <v>412</v>
      </c>
      <c r="H589" s="179">
        <v>8.5</v>
      </c>
      <c r="I589" s="152"/>
      <c r="J589" s="153">
        <v>10404</v>
      </c>
      <c r="K589" s="153">
        <v>7426</v>
      </c>
      <c r="L589" s="153">
        <v>0</v>
      </c>
      <c r="M589" s="153">
        <v>937.65</v>
      </c>
      <c r="N589" s="153">
        <v>18767.650000000001</v>
      </c>
      <c r="O589" s="152"/>
      <c r="P589" s="157">
        <v>8.5</v>
      </c>
      <c r="Q589" s="157">
        <v>0</v>
      </c>
      <c r="R589" s="155">
        <v>151555</v>
      </c>
      <c r="S589" s="155">
        <v>0</v>
      </c>
      <c r="T589" s="155">
        <v>0</v>
      </c>
      <c r="U589" s="155">
        <v>7973</v>
      </c>
      <c r="V589" s="112">
        <v>159528</v>
      </c>
      <c r="W589" s="156"/>
      <c r="X589" s="157">
        <v>0</v>
      </c>
      <c r="Y589" s="178">
        <v>0.09</v>
      </c>
      <c r="Z589" s="178">
        <v>2.5305735434480579E-2</v>
      </c>
      <c r="AA589" s="155">
        <v>0</v>
      </c>
      <c r="AB589" s="158"/>
      <c r="AC589" s="157">
        <v>0</v>
      </c>
      <c r="AD589" s="157">
        <v>0</v>
      </c>
      <c r="AE589" s="155">
        <v>0</v>
      </c>
      <c r="AF589" s="157">
        <v>0</v>
      </c>
      <c r="AG589" s="155">
        <v>0</v>
      </c>
      <c r="AH589" s="159"/>
    </row>
    <row r="590" spans="1:34" ht="15" x14ac:dyDescent="0.25">
      <c r="A590" s="104">
        <v>479</v>
      </c>
      <c r="B590" s="102">
        <v>479278717</v>
      </c>
      <c r="C590" s="103" t="s">
        <v>529</v>
      </c>
      <c r="D590" s="104">
        <v>278</v>
      </c>
      <c r="E590" s="103" t="s">
        <v>310</v>
      </c>
      <c r="F590" s="104">
        <v>717</v>
      </c>
      <c r="G590" s="103" t="s">
        <v>422</v>
      </c>
      <c r="H590" s="179">
        <v>1</v>
      </c>
      <c r="I590" s="152"/>
      <c r="J590" s="153">
        <v>12850</v>
      </c>
      <c r="K590" s="153">
        <v>6932</v>
      </c>
      <c r="L590" s="153">
        <v>0</v>
      </c>
      <c r="M590" s="153">
        <v>937.65</v>
      </c>
      <c r="N590" s="153">
        <v>20719.650000000001</v>
      </c>
      <c r="O590" s="152"/>
      <c r="P590" s="157">
        <v>1</v>
      </c>
      <c r="Q590" s="157">
        <v>0</v>
      </c>
      <c r="R590" s="155">
        <v>19782</v>
      </c>
      <c r="S590" s="155">
        <v>0</v>
      </c>
      <c r="T590" s="155">
        <v>0</v>
      </c>
      <c r="U590" s="155">
        <v>938</v>
      </c>
      <c r="V590" s="112">
        <v>20720</v>
      </c>
      <c r="W590" s="156"/>
      <c r="X590" s="157">
        <v>0</v>
      </c>
      <c r="Y590" s="178">
        <v>0.09</v>
      </c>
      <c r="Z590" s="178">
        <v>4.9419352922173213E-2</v>
      </c>
      <c r="AA590" s="155">
        <v>0</v>
      </c>
      <c r="AB590" s="158"/>
      <c r="AC590" s="157">
        <v>0</v>
      </c>
      <c r="AD590" s="157">
        <v>0</v>
      </c>
      <c r="AE590" s="155">
        <v>0</v>
      </c>
      <c r="AF590" s="157">
        <v>0</v>
      </c>
      <c r="AG590" s="155">
        <v>0</v>
      </c>
      <c r="AH590" s="159"/>
    </row>
    <row r="591" spans="1:34" ht="15" x14ac:dyDescent="0.25">
      <c r="A591" s="104">
        <v>479</v>
      </c>
      <c r="B591" s="102">
        <v>479278755</v>
      </c>
      <c r="C591" s="103" t="s">
        <v>529</v>
      </c>
      <c r="D591" s="104">
        <v>278</v>
      </c>
      <c r="E591" s="103" t="s">
        <v>310</v>
      </c>
      <c r="F591" s="104">
        <v>755</v>
      </c>
      <c r="G591" s="103" t="s">
        <v>432</v>
      </c>
      <c r="H591" s="179">
        <v>3</v>
      </c>
      <c r="I591" s="152"/>
      <c r="J591" s="153">
        <v>11965</v>
      </c>
      <c r="K591" s="153">
        <v>5963</v>
      </c>
      <c r="L591" s="153">
        <v>0</v>
      </c>
      <c r="M591" s="153">
        <v>937.65</v>
      </c>
      <c r="N591" s="153">
        <v>18865.650000000001</v>
      </c>
      <c r="O591" s="152"/>
      <c r="P591" s="157">
        <v>3</v>
      </c>
      <c r="Q591" s="157">
        <v>0</v>
      </c>
      <c r="R591" s="155">
        <v>53784</v>
      </c>
      <c r="S591" s="155">
        <v>0</v>
      </c>
      <c r="T591" s="155">
        <v>0</v>
      </c>
      <c r="U591" s="155">
        <v>2814</v>
      </c>
      <c r="V591" s="112">
        <v>56598</v>
      </c>
      <c r="W591" s="156"/>
      <c r="X591" s="157">
        <v>0</v>
      </c>
      <c r="Y591" s="178">
        <v>0.09</v>
      </c>
      <c r="Z591" s="178">
        <v>1.7516177347152398E-2</v>
      </c>
      <c r="AA591" s="155">
        <v>0</v>
      </c>
      <c r="AB591" s="158"/>
      <c r="AC591" s="157">
        <v>0</v>
      </c>
      <c r="AD591" s="157">
        <v>0</v>
      </c>
      <c r="AE591" s="155">
        <v>0</v>
      </c>
      <c r="AF591" s="157">
        <v>0</v>
      </c>
      <c r="AG591" s="155">
        <v>0</v>
      </c>
      <c r="AH591" s="159"/>
    </row>
    <row r="592" spans="1:34" ht="15" x14ac:dyDescent="0.25">
      <c r="A592" s="104">
        <v>479</v>
      </c>
      <c r="B592" s="102">
        <v>479278766</v>
      </c>
      <c r="C592" s="103" t="s">
        <v>529</v>
      </c>
      <c r="D592" s="104">
        <v>278</v>
      </c>
      <c r="E592" s="103" t="s">
        <v>310</v>
      </c>
      <c r="F592" s="104">
        <v>766</v>
      </c>
      <c r="G592" s="103" t="s">
        <v>436</v>
      </c>
      <c r="H592" s="179">
        <v>3</v>
      </c>
      <c r="I592" s="152"/>
      <c r="J592" s="153">
        <v>11396</v>
      </c>
      <c r="K592" s="153">
        <v>3804</v>
      </c>
      <c r="L592" s="153">
        <v>0</v>
      </c>
      <c r="M592" s="153">
        <v>937.65</v>
      </c>
      <c r="N592" s="153">
        <v>16137.65</v>
      </c>
      <c r="O592" s="152"/>
      <c r="P592" s="157">
        <v>3</v>
      </c>
      <c r="Q592" s="157">
        <v>0</v>
      </c>
      <c r="R592" s="155">
        <v>45600</v>
      </c>
      <c r="S592" s="155">
        <v>0</v>
      </c>
      <c r="T592" s="155">
        <v>0</v>
      </c>
      <c r="U592" s="155">
        <v>2814</v>
      </c>
      <c r="V592" s="112">
        <v>48414</v>
      </c>
      <c r="W592" s="156"/>
      <c r="X592" s="157">
        <v>0</v>
      </c>
      <c r="Y592" s="178">
        <v>0.09</v>
      </c>
      <c r="Z592" s="178">
        <v>3.3457480423110119E-3</v>
      </c>
      <c r="AA592" s="155">
        <v>0</v>
      </c>
      <c r="AB592" s="158"/>
      <c r="AC592" s="157">
        <v>0</v>
      </c>
      <c r="AD592" s="157">
        <v>0</v>
      </c>
      <c r="AE592" s="155">
        <v>0</v>
      </c>
      <c r="AF592" s="157">
        <v>0</v>
      </c>
      <c r="AG592" s="155">
        <v>0</v>
      </c>
      <c r="AH592" s="159"/>
    </row>
    <row r="593" spans="1:34" ht="15" x14ac:dyDescent="0.25">
      <c r="A593" s="104">
        <v>481</v>
      </c>
      <c r="B593" s="102">
        <v>481035016</v>
      </c>
      <c r="C593" s="103" t="s">
        <v>530</v>
      </c>
      <c r="D593" s="104">
        <v>35</v>
      </c>
      <c r="E593" s="103" t="s">
        <v>67</v>
      </c>
      <c r="F593" s="104">
        <v>16</v>
      </c>
      <c r="G593" s="103" t="s">
        <v>48</v>
      </c>
      <c r="H593" s="179">
        <v>1</v>
      </c>
      <c r="I593" s="152"/>
      <c r="J593" s="153">
        <v>12236.155870717672</v>
      </c>
      <c r="K593" s="153">
        <v>295</v>
      </c>
      <c r="L593" s="153">
        <v>0</v>
      </c>
      <c r="M593" s="153">
        <v>937.65</v>
      </c>
      <c r="N593" s="153">
        <v>13468.805870717671</v>
      </c>
      <c r="O593" s="152"/>
      <c r="P593" s="157">
        <v>1</v>
      </c>
      <c r="Q593" s="157">
        <v>0</v>
      </c>
      <c r="R593" s="155">
        <v>12531</v>
      </c>
      <c r="S593" s="155">
        <v>0</v>
      </c>
      <c r="T593" s="155">
        <v>0</v>
      </c>
      <c r="U593" s="155">
        <v>938</v>
      </c>
      <c r="V593" s="112">
        <v>13469</v>
      </c>
      <c r="W593" s="156"/>
      <c r="X593" s="157">
        <v>0</v>
      </c>
      <c r="Y593" s="178">
        <v>0.09</v>
      </c>
      <c r="Z593" s="178">
        <v>4.7489010817769156E-2</v>
      </c>
      <c r="AA593" s="155">
        <v>0</v>
      </c>
      <c r="AB593" s="158"/>
      <c r="AC593" s="157">
        <v>0</v>
      </c>
      <c r="AD593" s="157">
        <v>0</v>
      </c>
      <c r="AE593" s="155">
        <v>0</v>
      </c>
      <c r="AF593" s="157">
        <v>0</v>
      </c>
      <c r="AG593" s="155">
        <v>0</v>
      </c>
      <c r="AH593" s="159"/>
    </row>
    <row r="594" spans="1:34" ht="15" x14ac:dyDescent="0.25">
      <c r="A594" s="104">
        <v>481</v>
      </c>
      <c r="B594" s="102">
        <v>481035018</v>
      </c>
      <c r="C594" s="103" t="s">
        <v>530</v>
      </c>
      <c r="D594" s="104">
        <v>35</v>
      </c>
      <c r="E594" s="103" t="s">
        <v>67</v>
      </c>
      <c r="F594" s="104">
        <v>18</v>
      </c>
      <c r="G594" s="103" t="s">
        <v>50</v>
      </c>
      <c r="H594" s="179">
        <v>1</v>
      </c>
      <c r="I594" s="152"/>
      <c r="J594" s="153">
        <v>11818.706982097145</v>
      </c>
      <c r="K594" s="153">
        <v>7332</v>
      </c>
      <c r="L594" s="153">
        <v>0</v>
      </c>
      <c r="M594" s="153">
        <v>937.65</v>
      </c>
      <c r="N594" s="153">
        <v>20088.356982097146</v>
      </c>
      <c r="O594" s="152"/>
      <c r="P594" s="157">
        <v>1</v>
      </c>
      <c r="Q594" s="157">
        <v>0</v>
      </c>
      <c r="R594" s="155">
        <v>19151</v>
      </c>
      <c r="S594" s="155">
        <v>0</v>
      </c>
      <c r="T594" s="155">
        <v>0</v>
      </c>
      <c r="U594" s="155">
        <v>938</v>
      </c>
      <c r="V594" s="112">
        <v>20089</v>
      </c>
      <c r="W594" s="156"/>
      <c r="X594" s="157">
        <v>0</v>
      </c>
      <c r="Y594" s="178">
        <v>0.09</v>
      </c>
      <c r="Z594" s="178">
        <v>2.6082814367241886E-2</v>
      </c>
      <c r="AA594" s="155">
        <v>0</v>
      </c>
      <c r="AB594" s="158"/>
      <c r="AC594" s="157">
        <v>0</v>
      </c>
      <c r="AD594" s="157">
        <v>0</v>
      </c>
      <c r="AE594" s="155">
        <v>0</v>
      </c>
      <c r="AF594" s="157">
        <v>0</v>
      </c>
      <c r="AG594" s="155">
        <v>0</v>
      </c>
      <c r="AH594" s="159"/>
    </row>
    <row r="595" spans="1:34" ht="15" x14ac:dyDescent="0.25">
      <c r="A595" s="104">
        <v>481</v>
      </c>
      <c r="B595" s="102">
        <v>481035035</v>
      </c>
      <c r="C595" s="103" t="s">
        <v>530</v>
      </c>
      <c r="D595" s="104">
        <v>35</v>
      </c>
      <c r="E595" s="103" t="s">
        <v>67</v>
      </c>
      <c r="F595" s="104">
        <v>35</v>
      </c>
      <c r="G595" s="103" t="s">
        <v>67</v>
      </c>
      <c r="H595" s="179">
        <v>885.9100000000002</v>
      </c>
      <c r="I595" s="152"/>
      <c r="J595" s="153">
        <v>12848</v>
      </c>
      <c r="K595" s="153">
        <v>4381</v>
      </c>
      <c r="L595" s="153">
        <v>0</v>
      </c>
      <c r="M595" s="153">
        <v>937.65</v>
      </c>
      <c r="N595" s="153">
        <v>18166.650000000001</v>
      </c>
      <c r="O595" s="152"/>
      <c r="P595" s="157">
        <v>885.9100000000002</v>
      </c>
      <c r="Q595" s="157">
        <v>0</v>
      </c>
      <c r="R595" s="155">
        <v>15263342</v>
      </c>
      <c r="S595" s="155">
        <v>0</v>
      </c>
      <c r="T595" s="155">
        <v>0</v>
      </c>
      <c r="U595" s="155">
        <v>830950</v>
      </c>
      <c r="V595" s="112">
        <v>16094292</v>
      </c>
      <c r="W595" s="156"/>
      <c r="X595" s="157">
        <v>0</v>
      </c>
      <c r="Y595" s="178">
        <v>0.09</v>
      </c>
      <c r="Z595" s="178">
        <v>0.15535199624359353</v>
      </c>
      <c r="AA595" s="155">
        <v>0</v>
      </c>
      <c r="AB595" s="158"/>
      <c r="AC595" s="157">
        <v>0</v>
      </c>
      <c r="AD595" s="157">
        <v>0</v>
      </c>
      <c r="AE595" s="155">
        <v>0</v>
      </c>
      <c r="AF595" s="157">
        <v>0</v>
      </c>
      <c r="AG595" s="155">
        <v>0</v>
      </c>
      <c r="AH595" s="159"/>
    </row>
    <row r="596" spans="1:34" ht="15" x14ac:dyDescent="0.25">
      <c r="A596" s="104">
        <v>481</v>
      </c>
      <c r="B596" s="102">
        <v>481035044</v>
      </c>
      <c r="C596" s="103" t="s">
        <v>530</v>
      </c>
      <c r="D596" s="104">
        <v>35</v>
      </c>
      <c r="E596" s="103" t="s">
        <v>67</v>
      </c>
      <c r="F596" s="104">
        <v>44</v>
      </c>
      <c r="G596" s="103" t="s">
        <v>76</v>
      </c>
      <c r="H596" s="179">
        <v>9.09</v>
      </c>
      <c r="I596" s="152"/>
      <c r="J596" s="153">
        <v>13811</v>
      </c>
      <c r="K596" s="153">
        <v>0</v>
      </c>
      <c r="L596" s="153">
        <v>0</v>
      </c>
      <c r="M596" s="153">
        <v>937.65</v>
      </c>
      <c r="N596" s="153">
        <v>14748.65</v>
      </c>
      <c r="O596" s="152"/>
      <c r="P596" s="157">
        <v>9.09</v>
      </c>
      <c r="Q596" s="157">
        <v>0</v>
      </c>
      <c r="R596" s="155">
        <v>125542</v>
      </c>
      <c r="S596" s="155">
        <v>0</v>
      </c>
      <c r="T596" s="155">
        <v>0</v>
      </c>
      <c r="U596" s="155">
        <v>8526</v>
      </c>
      <c r="V596" s="112">
        <v>134068</v>
      </c>
      <c r="W596" s="156"/>
      <c r="X596" s="157">
        <v>0</v>
      </c>
      <c r="Y596" s="178">
        <v>0.09</v>
      </c>
      <c r="Z596" s="178">
        <v>6.5788845188208198E-2</v>
      </c>
      <c r="AA596" s="155">
        <v>0</v>
      </c>
      <c r="AB596" s="158"/>
      <c r="AC596" s="157">
        <v>0</v>
      </c>
      <c r="AD596" s="157">
        <v>0</v>
      </c>
      <c r="AE596" s="155">
        <v>0</v>
      </c>
      <c r="AF596" s="157">
        <v>0</v>
      </c>
      <c r="AG596" s="155">
        <v>0</v>
      </c>
      <c r="AH596" s="159"/>
    </row>
    <row r="597" spans="1:34" ht="15" x14ac:dyDescent="0.25">
      <c r="A597" s="104">
        <v>481</v>
      </c>
      <c r="B597" s="102">
        <v>481035050</v>
      </c>
      <c r="C597" s="103" t="s">
        <v>530</v>
      </c>
      <c r="D597" s="104">
        <v>35</v>
      </c>
      <c r="E597" s="103" t="s">
        <v>67</v>
      </c>
      <c r="F597" s="104">
        <v>50</v>
      </c>
      <c r="G597" s="103" t="s">
        <v>82</v>
      </c>
      <c r="H597" s="179">
        <v>2</v>
      </c>
      <c r="I597" s="152"/>
      <c r="J597" s="153">
        <v>12189</v>
      </c>
      <c r="K597" s="153">
        <v>5101</v>
      </c>
      <c r="L597" s="153">
        <v>0</v>
      </c>
      <c r="M597" s="153">
        <v>937.65</v>
      </c>
      <c r="N597" s="153">
        <v>18227.650000000001</v>
      </c>
      <c r="O597" s="152"/>
      <c r="P597" s="157">
        <v>2</v>
      </c>
      <c r="Q597" s="157">
        <v>0</v>
      </c>
      <c r="R597" s="155">
        <v>34580</v>
      </c>
      <c r="S597" s="155">
        <v>0</v>
      </c>
      <c r="T597" s="155">
        <v>0</v>
      </c>
      <c r="U597" s="155">
        <v>1876</v>
      </c>
      <c r="V597" s="112">
        <v>36456</v>
      </c>
      <c r="W597" s="156"/>
      <c r="X597" s="157">
        <v>0</v>
      </c>
      <c r="Y597" s="178">
        <v>0.09</v>
      </c>
      <c r="Z597" s="178">
        <v>4.1001636800894652E-3</v>
      </c>
      <c r="AA597" s="155">
        <v>0</v>
      </c>
      <c r="AB597" s="158"/>
      <c r="AC597" s="157">
        <v>0</v>
      </c>
      <c r="AD597" s="157">
        <v>0</v>
      </c>
      <c r="AE597" s="155">
        <v>0</v>
      </c>
      <c r="AF597" s="157">
        <v>0</v>
      </c>
      <c r="AG597" s="155">
        <v>0</v>
      </c>
      <c r="AH597" s="159"/>
    </row>
    <row r="598" spans="1:34" ht="15" x14ac:dyDescent="0.25">
      <c r="A598" s="104">
        <v>481</v>
      </c>
      <c r="B598" s="102">
        <v>481035073</v>
      </c>
      <c r="C598" s="103" t="s">
        <v>530</v>
      </c>
      <c r="D598" s="104">
        <v>35</v>
      </c>
      <c r="E598" s="103" t="s">
        <v>67</v>
      </c>
      <c r="F598" s="104">
        <v>73</v>
      </c>
      <c r="G598" s="103" t="s">
        <v>105</v>
      </c>
      <c r="H598" s="179">
        <v>3</v>
      </c>
      <c r="I598" s="152"/>
      <c r="J598" s="153">
        <v>11349</v>
      </c>
      <c r="K598" s="153">
        <v>7414</v>
      </c>
      <c r="L598" s="153">
        <v>0</v>
      </c>
      <c r="M598" s="153">
        <v>937.65</v>
      </c>
      <c r="N598" s="153">
        <v>19700.650000000001</v>
      </c>
      <c r="O598" s="152"/>
      <c r="P598" s="157">
        <v>3</v>
      </c>
      <c r="Q598" s="157">
        <v>0</v>
      </c>
      <c r="R598" s="155">
        <v>56289</v>
      </c>
      <c r="S598" s="155">
        <v>0</v>
      </c>
      <c r="T598" s="155">
        <v>0</v>
      </c>
      <c r="U598" s="155">
        <v>2814</v>
      </c>
      <c r="V598" s="112">
        <v>59103</v>
      </c>
      <c r="W598" s="156"/>
      <c r="X598" s="157">
        <v>0</v>
      </c>
      <c r="Y598" s="178">
        <v>0.09</v>
      </c>
      <c r="Z598" s="178">
        <v>1.0550373071579357E-2</v>
      </c>
      <c r="AA598" s="155">
        <v>0</v>
      </c>
      <c r="AB598" s="158"/>
      <c r="AC598" s="157">
        <v>0</v>
      </c>
      <c r="AD598" s="157">
        <v>0</v>
      </c>
      <c r="AE598" s="155">
        <v>0</v>
      </c>
      <c r="AF598" s="157">
        <v>0</v>
      </c>
      <c r="AG598" s="155">
        <v>0</v>
      </c>
      <c r="AH598" s="159"/>
    </row>
    <row r="599" spans="1:34" ht="15" x14ac:dyDescent="0.25">
      <c r="A599" s="104">
        <v>481</v>
      </c>
      <c r="B599" s="102">
        <v>481035189</v>
      </c>
      <c r="C599" s="103" t="s">
        <v>530</v>
      </c>
      <c r="D599" s="104">
        <v>35</v>
      </c>
      <c r="E599" s="103" t="s">
        <v>67</v>
      </c>
      <c r="F599" s="104">
        <v>189</v>
      </c>
      <c r="G599" s="103" t="s">
        <v>221</v>
      </c>
      <c r="H599" s="179">
        <v>1.63</v>
      </c>
      <c r="I599" s="152"/>
      <c r="J599" s="153">
        <v>6983</v>
      </c>
      <c r="K599" s="153">
        <v>2590</v>
      </c>
      <c r="L599" s="153">
        <v>0</v>
      </c>
      <c r="M599" s="153">
        <v>937.65</v>
      </c>
      <c r="N599" s="153">
        <v>10510.65</v>
      </c>
      <c r="O599" s="152"/>
      <c r="P599" s="157">
        <v>1.63</v>
      </c>
      <c r="Q599" s="157">
        <v>0</v>
      </c>
      <c r="R599" s="155">
        <v>15604</v>
      </c>
      <c r="S599" s="155">
        <v>0</v>
      </c>
      <c r="T599" s="155">
        <v>0</v>
      </c>
      <c r="U599" s="155">
        <v>1529</v>
      </c>
      <c r="V599" s="112">
        <v>17133</v>
      </c>
      <c r="W599" s="156"/>
      <c r="X599" s="157">
        <v>0</v>
      </c>
      <c r="Y599" s="178">
        <v>0.09</v>
      </c>
      <c r="Z599" s="178">
        <v>1.1311118370931686E-3</v>
      </c>
      <c r="AA599" s="155">
        <v>0</v>
      </c>
      <c r="AB599" s="158"/>
      <c r="AC599" s="157">
        <v>0</v>
      </c>
      <c r="AD599" s="157">
        <v>0</v>
      </c>
      <c r="AE599" s="155">
        <v>0</v>
      </c>
      <c r="AF599" s="157">
        <v>0</v>
      </c>
      <c r="AG599" s="155">
        <v>0</v>
      </c>
      <c r="AH599" s="159"/>
    </row>
    <row r="600" spans="1:34" ht="15" x14ac:dyDescent="0.25">
      <c r="A600" s="104">
        <v>481</v>
      </c>
      <c r="B600" s="102">
        <v>481035212</v>
      </c>
      <c r="C600" s="103" t="s">
        <v>530</v>
      </c>
      <c r="D600" s="104">
        <v>35</v>
      </c>
      <c r="E600" s="103" t="s">
        <v>67</v>
      </c>
      <c r="F600" s="104">
        <v>212</v>
      </c>
      <c r="G600" s="103" t="s">
        <v>244</v>
      </c>
      <c r="H600" s="179">
        <v>2</v>
      </c>
      <c r="I600" s="152"/>
      <c r="J600" s="153">
        <v>7008</v>
      </c>
      <c r="K600" s="153">
        <v>1751</v>
      </c>
      <c r="L600" s="153">
        <v>0</v>
      </c>
      <c r="M600" s="153">
        <v>937.65</v>
      </c>
      <c r="N600" s="153">
        <v>9696.65</v>
      </c>
      <c r="O600" s="152"/>
      <c r="P600" s="157">
        <v>2</v>
      </c>
      <c r="Q600" s="157">
        <v>0</v>
      </c>
      <c r="R600" s="155">
        <v>17518</v>
      </c>
      <c r="S600" s="155">
        <v>0</v>
      </c>
      <c r="T600" s="155">
        <v>0</v>
      </c>
      <c r="U600" s="155">
        <v>1876</v>
      </c>
      <c r="V600" s="112">
        <v>19394</v>
      </c>
      <c r="W600" s="156"/>
      <c r="X600" s="157">
        <v>0</v>
      </c>
      <c r="Y600" s="178">
        <v>0.09</v>
      </c>
      <c r="Z600" s="178">
        <v>3.2923857290358322E-2</v>
      </c>
      <c r="AA600" s="155">
        <v>0</v>
      </c>
      <c r="AB600" s="158"/>
      <c r="AC600" s="157">
        <v>0</v>
      </c>
      <c r="AD600" s="157">
        <v>0</v>
      </c>
      <c r="AE600" s="155">
        <v>0</v>
      </c>
      <c r="AF600" s="157">
        <v>0</v>
      </c>
      <c r="AG600" s="155">
        <v>0</v>
      </c>
      <c r="AH600" s="159"/>
    </row>
    <row r="601" spans="1:34" ht="15" x14ac:dyDescent="0.25">
      <c r="A601" s="104">
        <v>481</v>
      </c>
      <c r="B601" s="102">
        <v>481035218</v>
      </c>
      <c r="C601" s="103" t="s">
        <v>530</v>
      </c>
      <c r="D601" s="104">
        <v>35</v>
      </c>
      <c r="E601" s="103" t="s">
        <v>67</v>
      </c>
      <c r="F601" s="104">
        <v>218</v>
      </c>
      <c r="G601" s="103" t="s">
        <v>250</v>
      </c>
      <c r="H601" s="179">
        <v>1</v>
      </c>
      <c r="I601" s="152"/>
      <c r="J601" s="153">
        <v>10677.291788183042</v>
      </c>
      <c r="K601" s="153">
        <v>3818</v>
      </c>
      <c r="L601" s="153">
        <v>0</v>
      </c>
      <c r="M601" s="153">
        <v>937.65</v>
      </c>
      <c r="N601" s="153">
        <v>15432.941788183041</v>
      </c>
      <c r="O601" s="152"/>
      <c r="P601" s="157">
        <v>1</v>
      </c>
      <c r="Q601" s="157">
        <v>0</v>
      </c>
      <c r="R601" s="155">
        <v>14495</v>
      </c>
      <c r="S601" s="155">
        <v>0</v>
      </c>
      <c r="T601" s="155">
        <v>0</v>
      </c>
      <c r="U601" s="155">
        <v>938</v>
      </c>
      <c r="V601" s="112">
        <v>15433</v>
      </c>
      <c r="W601" s="156"/>
      <c r="X601" s="157">
        <v>0</v>
      </c>
      <c r="Y601" s="178">
        <v>0.09</v>
      </c>
      <c r="Z601" s="178">
        <v>3.6023247023082579E-2</v>
      </c>
      <c r="AA601" s="155">
        <v>0</v>
      </c>
      <c r="AB601" s="158"/>
      <c r="AC601" s="157">
        <v>0</v>
      </c>
      <c r="AD601" s="157">
        <v>0</v>
      </c>
      <c r="AE601" s="155">
        <v>0</v>
      </c>
      <c r="AF601" s="157">
        <v>0</v>
      </c>
      <c r="AG601" s="155">
        <v>0</v>
      </c>
      <c r="AH601" s="159"/>
    </row>
    <row r="602" spans="1:34" ht="15" x14ac:dyDescent="0.25">
      <c r="A602" s="104">
        <v>481</v>
      </c>
      <c r="B602" s="102">
        <v>481035220</v>
      </c>
      <c r="C602" s="103" t="s">
        <v>530</v>
      </c>
      <c r="D602" s="104">
        <v>35</v>
      </c>
      <c r="E602" s="103" t="s">
        <v>67</v>
      </c>
      <c r="F602" s="104">
        <v>220</v>
      </c>
      <c r="G602" s="103" t="s">
        <v>252</v>
      </c>
      <c r="H602" s="179">
        <v>6</v>
      </c>
      <c r="I602" s="152"/>
      <c r="J602" s="153">
        <v>10560</v>
      </c>
      <c r="K602" s="153">
        <v>4527</v>
      </c>
      <c r="L602" s="153">
        <v>0</v>
      </c>
      <c r="M602" s="153">
        <v>937.65</v>
      </c>
      <c r="N602" s="153">
        <v>16024.65</v>
      </c>
      <c r="O602" s="152"/>
      <c r="P602" s="157">
        <v>6</v>
      </c>
      <c r="Q602" s="157">
        <v>0</v>
      </c>
      <c r="R602" s="155">
        <v>90522</v>
      </c>
      <c r="S602" s="155">
        <v>0</v>
      </c>
      <c r="T602" s="155">
        <v>0</v>
      </c>
      <c r="U602" s="155">
        <v>5628</v>
      </c>
      <c r="V602" s="112">
        <v>96150</v>
      </c>
      <c r="W602" s="156"/>
      <c r="X602" s="157">
        <v>0</v>
      </c>
      <c r="Y602" s="178">
        <v>0.09</v>
      </c>
      <c r="Z602" s="178">
        <v>1.5441237271386972E-2</v>
      </c>
      <c r="AA602" s="155">
        <v>0</v>
      </c>
      <c r="AB602" s="158"/>
      <c r="AC602" s="157">
        <v>0</v>
      </c>
      <c r="AD602" s="157">
        <v>0</v>
      </c>
      <c r="AE602" s="155">
        <v>0</v>
      </c>
      <c r="AF602" s="157">
        <v>0</v>
      </c>
      <c r="AG602" s="155">
        <v>0</v>
      </c>
      <c r="AH602" s="159"/>
    </row>
    <row r="603" spans="1:34" ht="15" x14ac:dyDescent="0.25">
      <c r="A603" s="104">
        <v>481</v>
      </c>
      <c r="B603" s="102">
        <v>481035243</v>
      </c>
      <c r="C603" s="103" t="s">
        <v>530</v>
      </c>
      <c r="D603" s="104">
        <v>35</v>
      </c>
      <c r="E603" s="103" t="s">
        <v>67</v>
      </c>
      <c r="F603" s="104">
        <v>243</v>
      </c>
      <c r="G603" s="103" t="s">
        <v>275</v>
      </c>
      <c r="H603" s="179">
        <v>3</v>
      </c>
      <c r="I603" s="152"/>
      <c r="J603" s="153">
        <v>14650</v>
      </c>
      <c r="K603" s="153">
        <v>3032</v>
      </c>
      <c r="L603" s="153">
        <v>0</v>
      </c>
      <c r="M603" s="153">
        <v>937.65</v>
      </c>
      <c r="N603" s="153">
        <v>18619.650000000001</v>
      </c>
      <c r="O603" s="152"/>
      <c r="P603" s="157">
        <v>3</v>
      </c>
      <c r="Q603" s="157">
        <v>0</v>
      </c>
      <c r="R603" s="155">
        <v>53046</v>
      </c>
      <c r="S603" s="155">
        <v>0</v>
      </c>
      <c r="T603" s="155">
        <v>0</v>
      </c>
      <c r="U603" s="155">
        <v>2814</v>
      </c>
      <c r="V603" s="112">
        <v>55860</v>
      </c>
      <c r="W603" s="156"/>
      <c r="X603" s="157">
        <v>0</v>
      </c>
      <c r="Y603" s="178">
        <v>0.09</v>
      </c>
      <c r="Z603" s="178">
        <v>5.107358279857626E-3</v>
      </c>
      <c r="AA603" s="155">
        <v>0</v>
      </c>
      <c r="AB603" s="158"/>
      <c r="AC603" s="157">
        <v>0</v>
      </c>
      <c r="AD603" s="157">
        <v>0</v>
      </c>
      <c r="AE603" s="155">
        <v>0</v>
      </c>
      <c r="AF603" s="157">
        <v>0</v>
      </c>
      <c r="AG603" s="155">
        <v>0</v>
      </c>
      <c r="AH603" s="159"/>
    </row>
    <row r="604" spans="1:34" ht="15" x14ac:dyDescent="0.25">
      <c r="A604" s="104">
        <v>481</v>
      </c>
      <c r="B604" s="102">
        <v>481035244</v>
      </c>
      <c r="C604" s="103" t="s">
        <v>530</v>
      </c>
      <c r="D604" s="104">
        <v>35</v>
      </c>
      <c r="E604" s="103" t="s">
        <v>67</v>
      </c>
      <c r="F604" s="104">
        <v>244</v>
      </c>
      <c r="G604" s="103" t="s">
        <v>276</v>
      </c>
      <c r="H604" s="179">
        <v>16.41</v>
      </c>
      <c r="I604" s="152"/>
      <c r="J604" s="153">
        <v>12773</v>
      </c>
      <c r="K604" s="153">
        <v>4606</v>
      </c>
      <c r="L604" s="153">
        <v>0</v>
      </c>
      <c r="M604" s="153">
        <v>937.65</v>
      </c>
      <c r="N604" s="153">
        <v>18316.650000000001</v>
      </c>
      <c r="O604" s="152"/>
      <c r="P604" s="157">
        <v>16.41</v>
      </c>
      <c r="Q604" s="157">
        <v>0</v>
      </c>
      <c r="R604" s="155">
        <v>285189</v>
      </c>
      <c r="S604" s="155">
        <v>0</v>
      </c>
      <c r="T604" s="155">
        <v>0</v>
      </c>
      <c r="U604" s="155">
        <v>15392</v>
      </c>
      <c r="V604" s="112">
        <v>300581</v>
      </c>
      <c r="W604" s="156"/>
      <c r="X604" s="157">
        <v>0</v>
      </c>
      <c r="Y604" s="178">
        <v>0.09</v>
      </c>
      <c r="Z604" s="178">
        <v>0.119598061583465</v>
      </c>
      <c r="AA604" s="155">
        <v>0</v>
      </c>
      <c r="AB604" s="158"/>
      <c r="AC604" s="157">
        <v>11</v>
      </c>
      <c r="AD604" s="157">
        <v>7.0945015178709534</v>
      </c>
      <c r="AE604" s="155">
        <v>129954</v>
      </c>
      <c r="AF604" s="157">
        <v>0</v>
      </c>
      <c r="AG604" s="155">
        <v>0</v>
      </c>
      <c r="AH604" s="159"/>
    </row>
    <row r="605" spans="1:34" ht="15" x14ac:dyDescent="0.25">
      <c r="A605" s="104">
        <v>481</v>
      </c>
      <c r="B605" s="102">
        <v>481035251</v>
      </c>
      <c r="C605" s="103" t="s">
        <v>530</v>
      </c>
      <c r="D605" s="104">
        <v>35</v>
      </c>
      <c r="E605" s="103" t="s">
        <v>67</v>
      </c>
      <c r="F605" s="104">
        <v>251</v>
      </c>
      <c r="G605" s="103" t="s">
        <v>283</v>
      </c>
      <c r="H605" s="179">
        <v>1</v>
      </c>
      <c r="I605" s="152"/>
      <c r="J605" s="153">
        <v>12087.64868019136</v>
      </c>
      <c r="K605" s="153">
        <v>2778</v>
      </c>
      <c r="L605" s="153">
        <v>0</v>
      </c>
      <c r="M605" s="153">
        <v>937.65</v>
      </c>
      <c r="N605" s="153">
        <v>15803.298680191359</v>
      </c>
      <c r="O605" s="152"/>
      <c r="P605" s="157">
        <v>1</v>
      </c>
      <c r="Q605" s="157">
        <v>0</v>
      </c>
      <c r="R605" s="155">
        <v>14866</v>
      </c>
      <c r="S605" s="155">
        <v>0</v>
      </c>
      <c r="T605" s="155">
        <v>0</v>
      </c>
      <c r="U605" s="155">
        <v>938</v>
      </c>
      <c r="V605" s="112">
        <v>15804</v>
      </c>
      <c r="W605" s="156"/>
      <c r="X605" s="157">
        <v>0</v>
      </c>
      <c r="Y605" s="178">
        <v>0.09</v>
      </c>
      <c r="Z605" s="178">
        <v>3.9999984451192412E-2</v>
      </c>
      <c r="AA605" s="155">
        <v>0</v>
      </c>
      <c r="AB605" s="158"/>
      <c r="AC605" s="157">
        <v>0</v>
      </c>
      <c r="AD605" s="157">
        <v>0</v>
      </c>
      <c r="AE605" s="155">
        <v>0</v>
      </c>
      <c r="AF605" s="157">
        <v>0</v>
      </c>
      <c r="AG605" s="155">
        <v>0</v>
      </c>
      <c r="AH605" s="159"/>
    </row>
    <row r="606" spans="1:34" ht="15" x14ac:dyDescent="0.25">
      <c r="A606" s="104">
        <v>481</v>
      </c>
      <c r="B606" s="102">
        <v>481035285</v>
      </c>
      <c r="C606" s="103" t="s">
        <v>530</v>
      </c>
      <c r="D606" s="104">
        <v>35</v>
      </c>
      <c r="E606" s="103" t="s">
        <v>67</v>
      </c>
      <c r="F606" s="104">
        <v>285</v>
      </c>
      <c r="G606" s="103" t="s">
        <v>317</v>
      </c>
      <c r="H606" s="179">
        <v>6</v>
      </c>
      <c r="I606" s="152"/>
      <c r="J606" s="153">
        <v>10027</v>
      </c>
      <c r="K606" s="153">
        <v>2841</v>
      </c>
      <c r="L606" s="153">
        <v>0</v>
      </c>
      <c r="M606" s="153">
        <v>937.65</v>
      </c>
      <c r="N606" s="153">
        <v>13805.65</v>
      </c>
      <c r="O606" s="152"/>
      <c r="P606" s="157">
        <v>6</v>
      </c>
      <c r="Q606" s="157">
        <v>0</v>
      </c>
      <c r="R606" s="155">
        <v>77208</v>
      </c>
      <c r="S606" s="155">
        <v>0</v>
      </c>
      <c r="T606" s="155">
        <v>0</v>
      </c>
      <c r="U606" s="155">
        <v>5628</v>
      </c>
      <c r="V606" s="112">
        <v>82836</v>
      </c>
      <c r="W606" s="156"/>
      <c r="X606" s="157">
        <v>0</v>
      </c>
      <c r="Y606" s="178">
        <v>0.09</v>
      </c>
      <c r="Z606" s="178">
        <v>3.7068416528484464E-2</v>
      </c>
      <c r="AA606" s="155">
        <v>0</v>
      </c>
      <c r="AB606" s="158"/>
      <c r="AC606" s="157">
        <v>0</v>
      </c>
      <c r="AD606" s="157">
        <v>0</v>
      </c>
      <c r="AE606" s="155">
        <v>0</v>
      </c>
      <c r="AF606" s="157">
        <v>0</v>
      </c>
      <c r="AG606" s="155">
        <v>0</v>
      </c>
      <c r="AH606" s="159"/>
    </row>
    <row r="607" spans="1:34" ht="15" x14ac:dyDescent="0.25">
      <c r="A607" s="104">
        <v>481</v>
      </c>
      <c r="B607" s="102">
        <v>481035307</v>
      </c>
      <c r="C607" s="103" t="s">
        <v>530</v>
      </c>
      <c r="D607" s="104">
        <v>35</v>
      </c>
      <c r="E607" s="103" t="s">
        <v>67</v>
      </c>
      <c r="F607" s="104">
        <v>307</v>
      </c>
      <c r="G607" s="103" t="s">
        <v>339</v>
      </c>
      <c r="H607" s="179">
        <v>1</v>
      </c>
      <c r="I607" s="152"/>
      <c r="J607" s="153">
        <v>9678</v>
      </c>
      <c r="K607" s="153">
        <v>4069</v>
      </c>
      <c r="L607" s="153">
        <v>0</v>
      </c>
      <c r="M607" s="153">
        <v>937.65</v>
      </c>
      <c r="N607" s="153">
        <v>14684.65</v>
      </c>
      <c r="O607" s="152"/>
      <c r="P607" s="157">
        <v>1</v>
      </c>
      <c r="Q607" s="157">
        <v>0</v>
      </c>
      <c r="R607" s="155">
        <v>13747</v>
      </c>
      <c r="S607" s="155">
        <v>0</v>
      </c>
      <c r="T607" s="155">
        <v>0</v>
      </c>
      <c r="U607" s="155">
        <v>938</v>
      </c>
      <c r="V607" s="112">
        <v>14685</v>
      </c>
      <c r="W607" s="156"/>
      <c r="X607" s="157">
        <v>0</v>
      </c>
      <c r="Y607" s="178">
        <v>0.09</v>
      </c>
      <c r="Z607" s="178">
        <v>1.1612312634068969E-2</v>
      </c>
      <c r="AA607" s="155">
        <v>0</v>
      </c>
      <c r="AB607" s="158"/>
      <c r="AC607" s="157">
        <v>0</v>
      </c>
      <c r="AD607" s="157">
        <v>0</v>
      </c>
      <c r="AE607" s="155">
        <v>0</v>
      </c>
      <c r="AF607" s="157">
        <v>0</v>
      </c>
      <c r="AG607" s="155">
        <v>0</v>
      </c>
      <c r="AH607" s="159"/>
    </row>
    <row r="608" spans="1:34" ht="15" x14ac:dyDescent="0.25">
      <c r="A608" s="104">
        <v>481</v>
      </c>
      <c r="B608" s="102">
        <v>481035336</v>
      </c>
      <c r="C608" s="103" t="s">
        <v>530</v>
      </c>
      <c r="D608" s="104">
        <v>35</v>
      </c>
      <c r="E608" s="103" t="s">
        <v>67</v>
      </c>
      <c r="F608" s="104">
        <v>336</v>
      </c>
      <c r="G608" s="103" t="s">
        <v>368</v>
      </c>
      <c r="H608" s="179">
        <v>0.09</v>
      </c>
      <c r="I608" s="152"/>
      <c r="J608" s="153">
        <v>12033.357723379762</v>
      </c>
      <c r="K608" s="153">
        <v>2611</v>
      </c>
      <c r="L608" s="153">
        <v>0</v>
      </c>
      <c r="M608" s="153">
        <v>937.65</v>
      </c>
      <c r="N608" s="153">
        <v>15582.007723379762</v>
      </c>
      <c r="O608" s="152"/>
      <c r="P608" s="157">
        <v>0.09</v>
      </c>
      <c r="Q608" s="157">
        <v>0</v>
      </c>
      <c r="R608" s="155">
        <v>1318</v>
      </c>
      <c r="S608" s="155">
        <v>0</v>
      </c>
      <c r="T608" s="155">
        <v>0</v>
      </c>
      <c r="U608" s="155">
        <v>84</v>
      </c>
      <c r="V608" s="112">
        <v>1402</v>
      </c>
      <c r="W608" s="156"/>
      <c r="X608" s="157">
        <v>0</v>
      </c>
      <c r="Y608" s="178">
        <v>0.09</v>
      </c>
      <c r="Z608" s="178">
        <v>4.2556047363643684E-2</v>
      </c>
      <c r="AA608" s="155">
        <v>0</v>
      </c>
      <c r="AB608" s="158"/>
      <c r="AC608" s="157">
        <v>0</v>
      </c>
      <c r="AD608" s="157">
        <v>0</v>
      </c>
      <c r="AE608" s="155">
        <v>0</v>
      </c>
      <c r="AF608" s="157">
        <v>0</v>
      </c>
      <c r="AG608" s="155">
        <v>0</v>
      </c>
      <c r="AH608" s="159"/>
    </row>
    <row r="609" spans="1:34" ht="15" x14ac:dyDescent="0.25">
      <c r="A609" s="104">
        <v>481</v>
      </c>
      <c r="B609" s="102">
        <v>481035625</v>
      </c>
      <c r="C609" s="103" t="s">
        <v>530</v>
      </c>
      <c r="D609" s="104">
        <v>35</v>
      </c>
      <c r="E609" s="103" t="s">
        <v>67</v>
      </c>
      <c r="F609" s="104">
        <v>625</v>
      </c>
      <c r="G609" s="103" t="s">
        <v>395</v>
      </c>
      <c r="H609" s="179">
        <v>1</v>
      </c>
      <c r="I609" s="152"/>
      <c r="J609" s="153">
        <v>10508.673207733596</v>
      </c>
      <c r="K609" s="153">
        <v>1519</v>
      </c>
      <c r="L609" s="153">
        <v>0</v>
      </c>
      <c r="M609" s="153">
        <v>937.65</v>
      </c>
      <c r="N609" s="153">
        <v>12965.323207733596</v>
      </c>
      <c r="O609" s="152"/>
      <c r="P609" s="157">
        <v>1</v>
      </c>
      <c r="Q609" s="157">
        <v>0</v>
      </c>
      <c r="R609" s="155">
        <v>12028</v>
      </c>
      <c r="S609" s="155">
        <v>0</v>
      </c>
      <c r="T609" s="155">
        <v>0</v>
      </c>
      <c r="U609" s="155">
        <v>938</v>
      </c>
      <c r="V609" s="112">
        <v>12966</v>
      </c>
      <c r="W609" s="156"/>
      <c r="X609" s="157">
        <v>0</v>
      </c>
      <c r="Y609" s="178">
        <v>0.09</v>
      </c>
      <c r="Z609" s="178">
        <v>5.745617253681853E-3</v>
      </c>
      <c r="AA609" s="155">
        <v>0</v>
      </c>
      <c r="AB609" s="158"/>
      <c r="AC609" s="157">
        <v>0</v>
      </c>
      <c r="AD609" s="157">
        <v>0</v>
      </c>
      <c r="AE609" s="155">
        <v>0</v>
      </c>
      <c r="AF609" s="157">
        <v>0</v>
      </c>
      <c r="AG609" s="155">
        <v>0</v>
      </c>
      <c r="AH609" s="159"/>
    </row>
    <row r="610" spans="1:34" ht="15" x14ac:dyDescent="0.25">
      <c r="A610" s="104">
        <v>482</v>
      </c>
      <c r="B610" s="102">
        <v>482204007</v>
      </c>
      <c r="C610" s="103" t="s">
        <v>531</v>
      </c>
      <c r="D610" s="104">
        <v>204</v>
      </c>
      <c r="E610" s="103" t="s">
        <v>236</v>
      </c>
      <c r="F610" s="104">
        <v>7</v>
      </c>
      <c r="G610" s="103" t="s">
        <v>39</v>
      </c>
      <c r="H610" s="179">
        <v>63.050000000000004</v>
      </c>
      <c r="I610" s="152"/>
      <c r="J610" s="153">
        <v>9379</v>
      </c>
      <c r="K610" s="153">
        <v>3911</v>
      </c>
      <c r="L610" s="153">
        <v>0</v>
      </c>
      <c r="M610" s="153">
        <v>937.65</v>
      </c>
      <c r="N610" s="153">
        <v>14227.65</v>
      </c>
      <c r="O610" s="152"/>
      <c r="P610" s="157">
        <v>63.050000000000004</v>
      </c>
      <c r="Q610" s="157">
        <v>0</v>
      </c>
      <c r="R610" s="155">
        <v>786297</v>
      </c>
      <c r="S610" s="155">
        <v>0</v>
      </c>
      <c r="T610" s="155">
        <v>0</v>
      </c>
      <c r="U610" s="155">
        <v>55484</v>
      </c>
      <c r="V610" s="112">
        <v>841781</v>
      </c>
      <c r="W610" s="156"/>
      <c r="X610" s="157">
        <v>3.8847724088494986</v>
      </c>
      <c r="Y610" s="178">
        <v>0.09</v>
      </c>
      <c r="Z610" s="178">
        <v>2.4967015022504584E-2</v>
      </c>
      <c r="AA610" s="155">
        <v>0</v>
      </c>
      <c r="AB610" s="158"/>
      <c r="AC610" s="157">
        <v>0</v>
      </c>
      <c r="AD610" s="157">
        <v>0</v>
      </c>
      <c r="AE610" s="155">
        <v>0</v>
      </c>
      <c r="AF610" s="157">
        <v>8.4454726141214049</v>
      </c>
      <c r="AG610" s="155">
        <v>120159</v>
      </c>
      <c r="AH610" s="159"/>
    </row>
    <row r="611" spans="1:34" ht="15" x14ac:dyDescent="0.25">
      <c r="A611" s="104">
        <v>482</v>
      </c>
      <c r="B611" s="102">
        <v>482204030</v>
      </c>
      <c r="C611" s="103" t="s">
        <v>531</v>
      </c>
      <c r="D611" s="104">
        <v>204</v>
      </c>
      <c r="E611" s="103" t="s">
        <v>236</v>
      </c>
      <c r="F611" s="104">
        <v>30</v>
      </c>
      <c r="G611" s="103" t="s">
        <v>62</v>
      </c>
      <c r="H611" s="179">
        <v>0.99</v>
      </c>
      <c r="I611" s="152"/>
      <c r="J611" s="153">
        <v>11091.610376181779</v>
      </c>
      <c r="K611" s="153">
        <v>2953</v>
      </c>
      <c r="L611" s="153">
        <v>0</v>
      </c>
      <c r="M611" s="153">
        <v>937.65</v>
      </c>
      <c r="N611" s="153">
        <v>14982.260376181779</v>
      </c>
      <c r="O611" s="152"/>
      <c r="P611" s="157">
        <v>0.99</v>
      </c>
      <c r="Q611" s="157">
        <v>0</v>
      </c>
      <c r="R611" s="155">
        <v>13047</v>
      </c>
      <c r="S611" s="155">
        <v>0</v>
      </c>
      <c r="T611" s="155">
        <v>0</v>
      </c>
      <c r="U611" s="155">
        <v>871</v>
      </c>
      <c r="V611" s="112">
        <v>13918</v>
      </c>
      <c r="W611" s="156"/>
      <c r="X611" s="157">
        <v>6.0998012446645503E-2</v>
      </c>
      <c r="Y611" s="178">
        <v>0.09</v>
      </c>
      <c r="Z611" s="178">
        <v>2.6479090673251354E-3</v>
      </c>
      <c r="AA611" s="155">
        <v>0</v>
      </c>
      <c r="AB611" s="158"/>
      <c r="AC611" s="157">
        <v>0</v>
      </c>
      <c r="AD611" s="157">
        <v>0</v>
      </c>
      <c r="AE611" s="155">
        <v>0</v>
      </c>
      <c r="AF611" s="157">
        <v>0</v>
      </c>
      <c r="AG611" s="155">
        <v>0</v>
      </c>
      <c r="AH611" s="159"/>
    </row>
    <row r="612" spans="1:34" ht="15" x14ac:dyDescent="0.25">
      <c r="A612" s="104">
        <v>482</v>
      </c>
      <c r="B612" s="102">
        <v>482204038</v>
      </c>
      <c r="C612" s="103" t="s">
        <v>531</v>
      </c>
      <c r="D612" s="104">
        <v>204</v>
      </c>
      <c r="E612" s="103" t="s">
        <v>236</v>
      </c>
      <c r="F612" s="104">
        <v>38</v>
      </c>
      <c r="G612" s="103" t="s">
        <v>70</v>
      </c>
      <c r="H612" s="179">
        <v>1</v>
      </c>
      <c r="I612" s="152"/>
      <c r="J612" s="153">
        <v>8785</v>
      </c>
      <c r="K612" s="153">
        <v>7169</v>
      </c>
      <c r="L612" s="153">
        <v>0</v>
      </c>
      <c r="M612" s="153">
        <v>937.65</v>
      </c>
      <c r="N612" s="153">
        <v>16891.650000000001</v>
      </c>
      <c r="O612" s="152"/>
      <c r="P612" s="157">
        <v>1</v>
      </c>
      <c r="Q612" s="157">
        <v>0</v>
      </c>
      <c r="R612" s="155">
        <v>14971</v>
      </c>
      <c r="S612" s="155">
        <v>0</v>
      </c>
      <c r="T612" s="155">
        <v>0</v>
      </c>
      <c r="U612" s="155">
        <v>880</v>
      </c>
      <c r="V612" s="112">
        <v>15851</v>
      </c>
      <c r="W612" s="156"/>
      <c r="X612" s="157">
        <v>6.1614153986510607E-2</v>
      </c>
      <c r="Y612" s="178">
        <v>0.09</v>
      </c>
      <c r="Z612" s="178" t="e">
        <v>#VALUE!</v>
      </c>
      <c r="AA612" s="155">
        <v>0</v>
      </c>
      <c r="AB612" s="158"/>
      <c r="AC612" s="157">
        <v>0</v>
      </c>
      <c r="AD612" s="157">
        <v>0</v>
      </c>
      <c r="AE612" s="155">
        <v>0</v>
      </c>
      <c r="AF612" s="157">
        <v>0</v>
      </c>
      <c r="AG612" s="155">
        <v>0</v>
      </c>
      <c r="AH612" s="159"/>
    </row>
    <row r="613" spans="1:34" ht="15" x14ac:dyDescent="0.25">
      <c r="A613" s="104">
        <v>482</v>
      </c>
      <c r="B613" s="102">
        <v>482204105</v>
      </c>
      <c r="C613" s="103" t="s">
        <v>531</v>
      </c>
      <c r="D613" s="104">
        <v>204</v>
      </c>
      <c r="E613" s="103" t="s">
        <v>236</v>
      </c>
      <c r="F613" s="104">
        <v>105</v>
      </c>
      <c r="G613" s="103" t="s">
        <v>137</v>
      </c>
      <c r="H613" s="179">
        <v>3</v>
      </c>
      <c r="I613" s="152"/>
      <c r="J613" s="153">
        <v>8954</v>
      </c>
      <c r="K613" s="153">
        <v>3451</v>
      </c>
      <c r="L613" s="153">
        <v>0</v>
      </c>
      <c r="M613" s="153">
        <v>937.65</v>
      </c>
      <c r="N613" s="153">
        <v>13342.65</v>
      </c>
      <c r="O613" s="152"/>
      <c r="P613" s="157">
        <v>3</v>
      </c>
      <c r="Q613" s="157">
        <v>0</v>
      </c>
      <c r="R613" s="155">
        <v>34923</v>
      </c>
      <c r="S613" s="155">
        <v>0</v>
      </c>
      <c r="T613" s="155">
        <v>0</v>
      </c>
      <c r="U613" s="155">
        <v>2640</v>
      </c>
      <c r="V613" s="112">
        <v>37563</v>
      </c>
      <c r="W613" s="156"/>
      <c r="X613" s="157">
        <v>0.18484246195953183</v>
      </c>
      <c r="Y613" s="178">
        <v>0.09</v>
      </c>
      <c r="Z613" s="178">
        <v>1.959622134065842E-3</v>
      </c>
      <c r="AA613" s="155">
        <v>0</v>
      </c>
      <c r="AB613" s="158"/>
      <c r="AC613" s="157">
        <v>0</v>
      </c>
      <c r="AD613" s="157">
        <v>0</v>
      </c>
      <c r="AE613" s="155">
        <v>0</v>
      </c>
      <c r="AF613" s="157">
        <v>0</v>
      </c>
      <c r="AG613" s="155">
        <v>0</v>
      </c>
      <c r="AH613" s="159"/>
    </row>
    <row r="614" spans="1:34" ht="15" x14ac:dyDescent="0.25">
      <c r="A614" s="104">
        <v>482</v>
      </c>
      <c r="B614" s="102">
        <v>482204128</v>
      </c>
      <c r="C614" s="103" t="s">
        <v>531</v>
      </c>
      <c r="D614" s="104">
        <v>204</v>
      </c>
      <c r="E614" s="103" t="s">
        <v>236</v>
      </c>
      <c r="F614" s="104">
        <v>128</v>
      </c>
      <c r="G614" s="103" t="s">
        <v>160</v>
      </c>
      <c r="H614" s="179">
        <v>1</v>
      </c>
      <c r="I614" s="152"/>
      <c r="J614" s="153">
        <v>12196.58468970729</v>
      </c>
      <c r="K614" s="153">
        <v>871</v>
      </c>
      <c r="L614" s="153">
        <v>0</v>
      </c>
      <c r="M614" s="153">
        <v>937.65</v>
      </c>
      <c r="N614" s="153">
        <v>14005.234689707289</v>
      </c>
      <c r="O614" s="152"/>
      <c r="P614" s="157">
        <v>1</v>
      </c>
      <c r="Q614" s="157">
        <v>0</v>
      </c>
      <c r="R614" s="155">
        <v>12262</v>
      </c>
      <c r="S614" s="155">
        <v>0</v>
      </c>
      <c r="T614" s="155">
        <v>0</v>
      </c>
      <c r="U614" s="155">
        <v>880</v>
      </c>
      <c r="V614" s="112">
        <v>13142</v>
      </c>
      <c r="W614" s="156"/>
      <c r="X614" s="157">
        <v>6.1614153986510607E-2</v>
      </c>
      <c r="Y614" s="178">
        <v>0.09</v>
      </c>
      <c r="Z614" s="178">
        <v>3.6122537397744604E-2</v>
      </c>
      <c r="AA614" s="155">
        <v>0</v>
      </c>
      <c r="AB614" s="158"/>
      <c r="AC614" s="157">
        <v>0</v>
      </c>
      <c r="AD614" s="157">
        <v>0</v>
      </c>
      <c r="AE614" s="155">
        <v>0</v>
      </c>
      <c r="AF614" s="157">
        <v>0</v>
      </c>
      <c r="AG614" s="155">
        <v>0</v>
      </c>
      <c r="AH614" s="159"/>
    </row>
    <row r="615" spans="1:34" ht="15" x14ac:dyDescent="0.25">
      <c r="A615" s="104">
        <v>482</v>
      </c>
      <c r="B615" s="102">
        <v>482204204</v>
      </c>
      <c r="C615" s="103" t="s">
        <v>531</v>
      </c>
      <c r="D615" s="104">
        <v>204</v>
      </c>
      <c r="E615" s="103" t="s">
        <v>236</v>
      </c>
      <c r="F615" s="104">
        <v>204</v>
      </c>
      <c r="G615" s="103" t="s">
        <v>236</v>
      </c>
      <c r="H615" s="179">
        <v>145.66999999999999</v>
      </c>
      <c r="I615" s="152"/>
      <c r="J615" s="153">
        <v>9260</v>
      </c>
      <c r="K615" s="153">
        <v>5381</v>
      </c>
      <c r="L615" s="153">
        <v>0</v>
      </c>
      <c r="M615" s="153">
        <v>937.65</v>
      </c>
      <c r="N615" s="153">
        <v>15578.65</v>
      </c>
      <c r="O615" s="152"/>
      <c r="P615" s="157">
        <v>145.66999999999999</v>
      </c>
      <c r="Q615" s="157">
        <v>0</v>
      </c>
      <c r="R615" s="155">
        <v>2001360</v>
      </c>
      <c r="S615" s="155">
        <v>0</v>
      </c>
      <c r="T615" s="155">
        <v>0</v>
      </c>
      <c r="U615" s="155">
        <v>128190</v>
      </c>
      <c r="V615" s="112">
        <v>2129550</v>
      </c>
      <c r="W615" s="156"/>
      <c r="X615" s="157">
        <v>8.975333811214993</v>
      </c>
      <c r="Y615" s="178">
        <v>0.09</v>
      </c>
      <c r="Z615" s="178">
        <v>5.231224897394126E-2</v>
      </c>
      <c r="AA615" s="155">
        <v>0</v>
      </c>
      <c r="AB615" s="158"/>
      <c r="AC615" s="157">
        <v>0</v>
      </c>
      <c r="AD615" s="157">
        <v>0</v>
      </c>
      <c r="AE615" s="155">
        <v>0</v>
      </c>
      <c r="AF615" s="157">
        <v>1.8767716920269788</v>
      </c>
      <c r="AG615" s="155">
        <v>29238</v>
      </c>
      <c r="AH615" s="159"/>
    </row>
    <row r="616" spans="1:34" ht="15" x14ac:dyDescent="0.25">
      <c r="A616" s="104">
        <v>482</v>
      </c>
      <c r="B616" s="102">
        <v>482204705</v>
      </c>
      <c r="C616" s="103" t="s">
        <v>531</v>
      </c>
      <c r="D616" s="104">
        <v>204</v>
      </c>
      <c r="E616" s="103" t="s">
        <v>236</v>
      </c>
      <c r="F616" s="104">
        <v>705</v>
      </c>
      <c r="G616" s="103" t="s">
        <v>418</v>
      </c>
      <c r="H616" s="179">
        <v>1</v>
      </c>
      <c r="I616" s="152"/>
      <c r="J616" s="153">
        <v>8785</v>
      </c>
      <c r="K616" s="153">
        <v>5092</v>
      </c>
      <c r="L616" s="153">
        <v>0</v>
      </c>
      <c r="M616" s="153">
        <v>937.65</v>
      </c>
      <c r="N616" s="153">
        <v>14814.65</v>
      </c>
      <c r="O616" s="152"/>
      <c r="P616" s="157">
        <v>1</v>
      </c>
      <c r="Q616" s="157">
        <v>0</v>
      </c>
      <c r="R616" s="155">
        <v>13022</v>
      </c>
      <c r="S616" s="155">
        <v>0</v>
      </c>
      <c r="T616" s="155">
        <v>0</v>
      </c>
      <c r="U616" s="155">
        <v>880</v>
      </c>
      <c r="V616" s="112">
        <v>13902</v>
      </c>
      <c r="W616" s="156"/>
      <c r="X616" s="157">
        <v>6.1614153986510607E-2</v>
      </c>
      <c r="Y616" s="178">
        <v>0.09</v>
      </c>
      <c r="Z616" s="178">
        <v>9.4348896624971579E-4</v>
      </c>
      <c r="AA616" s="155">
        <v>0</v>
      </c>
      <c r="AB616" s="158"/>
      <c r="AC616" s="157">
        <v>0</v>
      </c>
      <c r="AD616" s="157">
        <v>0</v>
      </c>
      <c r="AE616" s="155">
        <v>0</v>
      </c>
      <c r="AF616" s="157">
        <v>0</v>
      </c>
      <c r="AG616" s="155">
        <v>0</v>
      </c>
      <c r="AH616" s="159"/>
    </row>
    <row r="617" spans="1:34" ht="15" x14ac:dyDescent="0.25">
      <c r="A617" s="104">
        <v>482</v>
      </c>
      <c r="B617" s="102">
        <v>482204745</v>
      </c>
      <c r="C617" s="103" t="s">
        <v>531</v>
      </c>
      <c r="D617" s="104">
        <v>204</v>
      </c>
      <c r="E617" s="103" t="s">
        <v>236</v>
      </c>
      <c r="F617" s="104">
        <v>745</v>
      </c>
      <c r="G617" s="103" t="s">
        <v>429</v>
      </c>
      <c r="H617" s="179">
        <v>31.39</v>
      </c>
      <c r="I617" s="152"/>
      <c r="J617" s="153">
        <v>9538</v>
      </c>
      <c r="K617" s="153">
        <v>4251</v>
      </c>
      <c r="L617" s="153">
        <v>0</v>
      </c>
      <c r="M617" s="153">
        <v>937.65</v>
      </c>
      <c r="N617" s="153">
        <v>14726.65</v>
      </c>
      <c r="O617" s="152"/>
      <c r="P617" s="157">
        <v>31.39</v>
      </c>
      <c r="Q617" s="157">
        <v>0</v>
      </c>
      <c r="R617" s="155">
        <v>406155</v>
      </c>
      <c r="S617" s="155">
        <v>0</v>
      </c>
      <c r="T617" s="155">
        <v>0</v>
      </c>
      <c r="U617" s="155">
        <v>27623</v>
      </c>
      <c r="V617" s="112">
        <v>433778</v>
      </c>
      <c r="W617" s="156"/>
      <c r="X617" s="157">
        <v>1.9340682936365696</v>
      </c>
      <c r="Y617" s="178">
        <v>0.09</v>
      </c>
      <c r="Z617" s="178">
        <v>1.0278911093386776E-2</v>
      </c>
      <c r="AA617" s="155">
        <v>0</v>
      </c>
      <c r="AB617" s="158"/>
      <c r="AC617" s="157">
        <v>0</v>
      </c>
      <c r="AD617" s="157">
        <v>0</v>
      </c>
      <c r="AE617" s="155">
        <v>0</v>
      </c>
      <c r="AF617" s="157">
        <v>1.8767716920269788</v>
      </c>
      <c r="AG617" s="155">
        <v>27638</v>
      </c>
      <c r="AH617" s="159"/>
    </row>
    <row r="618" spans="1:34" ht="15" x14ac:dyDescent="0.25">
      <c r="A618" s="104">
        <v>482</v>
      </c>
      <c r="B618" s="102">
        <v>482204773</v>
      </c>
      <c r="C618" s="103" t="s">
        <v>531</v>
      </c>
      <c r="D618" s="104">
        <v>204</v>
      </c>
      <c r="E618" s="103" t="s">
        <v>236</v>
      </c>
      <c r="F618" s="104">
        <v>773</v>
      </c>
      <c r="G618" s="103" t="s">
        <v>439</v>
      </c>
      <c r="H618" s="179">
        <v>59.81</v>
      </c>
      <c r="I618" s="152"/>
      <c r="J618" s="153">
        <v>9766</v>
      </c>
      <c r="K618" s="153">
        <v>4918</v>
      </c>
      <c r="L618" s="153">
        <v>0</v>
      </c>
      <c r="M618" s="153">
        <v>937.65</v>
      </c>
      <c r="N618" s="153">
        <v>15621.65</v>
      </c>
      <c r="O618" s="152"/>
      <c r="P618" s="157">
        <v>59.81</v>
      </c>
      <c r="Q618" s="157">
        <v>0</v>
      </c>
      <c r="R618" s="155">
        <v>824122</v>
      </c>
      <c r="S618" s="155">
        <v>0</v>
      </c>
      <c r="T618" s="155">
        <v>0</v>
      </c>
      <c r="U618" s="155">
        <v>52633</v>
      </c>
      <c r="V618" s="112">
        <v>876755</v>
      </c>
      <c r="W618" s="156"/>
      <c r="X618" s="157">
        <v>3.6851425499332038</v>
      </c>
      <c r="Y618" s="178">
        <v>0.09</v>
      </c>
      <c r="Z618" s="178">
        <v>2.1077233336980482E-2</v>
      </c>
      <c r="AA618" s="155">
        <v>0</v>
      </c>
      <c r="AB618" s="158"/>
      <c r="AC618" s="157">
        <v>0</v>
      </c>
      <c r="AD618" s="157">
        <v>0</v>
      </c>
      <c r="AE618" s="155">
        <v>0</v>
      </c>
      <c r="AF618" s="157">
        <v>2.636864227297905</v>
      </c>
      <c r="AG618" s="155">
        <v>41192</v>
      </c>
      <c r="AH618" s="159"/>
    </row>
    <row r="619" spans="1:34" ht="15" x14ac:dyDescent="0.25">
      <c r="A619" s="104">
        <v>483</v>
      </c>
      <c r="B619" s="102">
        <v>483239020</v>
      </c>
      <c r="C619" s="103" t="s">
        <v>532</v>
      </c>
      <c r="D619" s="104">
        <v>239</v>
      </c>
      <c r="E619" s="103" t="s">
        <v>271</v>
      </c>
      <c r="F619" s="104">
        <v>20</v>
      </c>
      <c r="G619" s="103" t="s">
        <v>52</v>
      </c>
      <c r="H619" s="179">
        <v>7.76</v>
      </c>
      <c r="I619" s="152"/>
      <c r="J619" s="153">
        <v>10123</v>
      </c>
      <c r="K619" s="153">
        <v>2810</v>
      </c>
      <c r="L619" s="153">
        <v>0</v>
      </c>
      <c r="M619" s="153">
        <v>937.65</v>
      </c>
      <c r="N619" s="153">
        <v>13870.65</v>
      </c>
      <c r="O619" s="152"/>
      <c r="P619" s="157">
        <v>7.76</v>
      </c>
      <c r="Q619" s="157">
        <v>0</v>
      </c>
      <c r="R619" s="155">
        <v>100361</v>
      </c>
      <c r="S619" s="155">
        <v>0</v>
      </c>
      <c r="T619" s="155">
        <v>0</v>
      </c>
      <c r="U619" s="155">
        <v>7279</v>
      </c>
      <c r="V619" s="112">
        <v>107640</v>
      </c>
      <c r="W619" s="156"/>
      <c r="X619" s="157">
        <v>0</v>
      </c>
      <c r="Y619" s="178">
        <v>0.09</v>
      </c>
      <c r="Z619" s="178">
        <v>4.3928872044181839E-2</v>
      </c>
      <c r="AA619" s="155">
        <v>0</v>
      </c>
      <c r="AB619" s="158"/>
      <c r="AC619" s="157">
        <v>0</v>
      </c>
      <c r="AD619" s="157">
        <v>0</v>
      </c>
      <c r="AE619" s="155">
        <v>0</v>
      </c>
      <c r="AF619" s="157">
        <v>0.5</v>
      </c>
      <c r="AG619" s="155">
        <v>6936</v>
      </c>
      <c r="AH619" s="159"/>
    </row>
    <row r="620" spans="1:34" ht="15" x14ac:dyDescent="0.25">
      <c r="A620" s="104">
        <v>483</v>
      </c>
      <c r="B620" s="102">
        <v>483239036</v>
      </c>
      <c r="C620" s="103" t="s">
        <v>532</v>
      </c>
      <c r="D620" s="104">
        <v>239</v>
      </c>
      <c r="E620" s="103" t="s">
        <v>271</v>
      </c>
      <c r="F620" s="104">
        <v>36</v>
      </c>
      <c r="G620" s="103" t="s">
        <v>68</v>
      </c>
      <c r="H620" s="179">
        <v>23.340000000000003</v>
      </c>
      <c r="I620" s="152"/>
      <c r="J620" s="153">
        <v>10227</v>
      </c>
      <c r="K620" s="153">
        <v>3343</v>
      </c>
      <c r="L620" s="153">
        <v>0</v>
      </c>
      <c r="M620" s="153">
        <v>937.65</v>
      </c>
      <c r="N620" s="153">
        <v>14507.65</v>
      </c>
      <c r="O620" s="152"/>
      <c r="P620" s="157">
        <v>23.340000000000003</v>
      </c>
      <c r="Q620" s="157">
        <v>0</v>
      </c>
      <c r="R620" s="155">
        <v>316724</v>
      </c>
      <c r="S620" s="155">
        <v>0</v>
      </c>
      <c r="T620" s="155">
        <v>0</v>
      </c>
      <c r="U620" s="155">
        <v>21893</v>
      </c>
      <c r="V620" s="112">
        <v>338617</v>
      </c>
      <c r="W620" s="156"/>
      <c r="X620" s="157">
        <v>0</v>
      </c>
      <c r="Y620" s="178">
        <v>0.09</v>
      </c>
      <c r="Z620" s="178">
        <v>6.3632955793131898E-2</v>
      </c>
      <c r="AA620" s="155">
        <v>0</v>
      </c>
      <c r="AB620" s="158"/>
      <c r="AC620" s="157">
        <v>0</v>
      </c>
      <c r="AD620" s="157">
        <v>0</v>
      </c>
      <c r="AE620" s="155">
        <v>0</v>
      </c>
      <c r="AF620" s="157">
        <v>1.5</v>
      </c>
      <c r="AG620" s="155">
        <v>21762</v>
      </c>
      <c r="AH620" s="159"/>
    </row>
    <row r="621" spans="1:34" ht="15" x14ac:dyDescent="0.25">
      <c r="A621" s="104">
        <v>483</v>
      </c>
      <c r="B621" s="102">
        <v>483239040</v>
      </c>
      <c r="C621" s="103" t="s">
        <v>532</v>
      </c>
      <c r="D621" s="104">
        <v>239</v>
      </c>
      <c r="E621" s="103" t="s">
        <v>271</v>
      </c>
      <c r="F621" s="104">
        <v>40</v>
      </c>
      <c r="G621" s="103" t="s">
        <v>72</v>
      </c>
      <c r="H621" s="179">
        <v>0.5</v>
      </c>
      <c r="I621" s="152"/>
      <c r="J621" s="153">
        <v>11093.29775429089</v>
      </c>
      <c r="K621" s="153">
        <v>2878</v>
      </c>
      <c r="L621" s="153">
        <v>0</v>
      </c>
      <c r="M621" s="153">
        <v>937.65</v>
      </c>
      <c r="N621" s="153">
        <v>14908.94775429089</v>
      </c>
      <c r="O621" s="152"/>
      <c r="P621" s="157">
        <v>0.5</v>
      </c>
      <c r="Q621" s="157">
        <v>0</v>
      </c>
      <c r="R621" s="155">
        <v>6986</v>
      </c>
      <c r="S621" s="155">
        <v>0</v>
      </c>
      <c r="T621" s="155">
        <v>0</v>
      </c>
      <c r="U621" s="155">
        <v>469</v>
      </c>
      <c r="V621" s="112">
        <v>7455</v>
      </c>
      <c r="W621" s="156"/>
      <c r="X621" s="157">
        <v>0</v>
      </c>
      <c r="Y621" s="178">
        <v>0.09</v>
      </c>
      <c r="Z621" s="178">
        <v>3.5085021482539071E-3</v>
      </c>
      <c r="AA621" s="155">
        <v>0</v>
      </c>
      <c r="AB621" s="158"/>
      <c r="AC621" s="157">
        <v>0</v>
      </c>
      <c r="AD621" s="157">
        <v>0</v>
      </c>
      <c r="AE621" s="155">
        <v>0</v>
      </c>
      <c r="AF621" s="157">
        <v>0</v>
      </c>
      <c r="AG621" s="155">
        <v>0</v>
      </c>
      <c r="AH621" s="159"/>
    </row>
    <row r="622" spans="1:34" ht="15" x14ac:dyDescent="0.25">
      <c r="A622" s="104">
        <v>483</v>
      </c>
      <c r="B622" s="102">
        <v>483239044</v>
      </c>
      <c r="C622" s="103" t="s">
        <v>532</v>
      </c>
      <c r="D622" s="104">
        <v>239</v>
      </c>
      <c r="E622" s="103" t="s">
        <v>271</v>
      </c>
      <c r="F622" s="104">
        <v>44</v>
      </c>
      <c r="G622" s="103" t="s">
        <v>76</v>
      </c>
      <c r="H622" s="179">
        <v>0.5</v>
      </c>
      <c r="I622" s="152"/>
      <c r="J622" s="153">
        <v>13120.546869664635</v>
      </c>
      <c r="K622" s="153">
        <v>0</v>
      </c>
      <c r="L622" s="153">
        <v>0</v>
      </c>
      <c r="M622" s="153">
        <v>937.65</v>
      </c>
      <c r="N622" s="153">
        <v>14058.196869664635</v>
      </c>
      <c r="O622" s="152"/>
      <c r="P622" s="157">
        <v>0.5</v>
      </c>
      <c r="Q622" s="157">
        <v>0</v>
      </c>
      <c r="R622" s="155">
        <v>6560</v>
      </c>
      <c r="S622" s="155">
        <v>0</v>
      </c>
      <c r="T622" s="155">
        <v>0</v>
      </c>
      <c r="U622" s="155">
        <v>469</v>
      </c>
      <c r="V622" s="112">
        <v>7029</v>
      </c>
      <c r="W622" s="156"/>
      <c r="X622" s="157">
        <v>0</v>
      </c>
      <c r="Y622" s="178">
        <v>0.09</v>
      </c>
      <c r="Z622" s="178">
        <v>6.5788845188208198E-2</v>
      </c>
      <c r="AA622" s="155">
        <v>0</v>
      </c>
      <c r="AB622" s="158"/>
      <c r="AC622" s="157">
        <v>0</v>
      </c>
      <c r="AD622" s="157">
        <v>0</v>
      </c>
      <c r="AE622" s="155">
        <v>0</v>
      </c>
      <c r="AF622" s="157">
        <v>0</v>
      </c>
      <c r="AG622" s="155">
        <v>0</v>
      </c>
      <c r="AH622" s="159"/>
    </row>
    <row r="623" spans="1:34" ht="15" x14ac:dyDescent="0.25">
      <c r="A623" s="104">
        <v>483</v>
      </c>
      <c r="B623" s="102">
        <v>483239052</v>
      </c>
      <c r="C623" s="103" t="s">
        <v>532</v>
      </c>
      <c r="D623" s="104">
        <v>239</v>
      </c>
      <c r="E623" s="103" t="s">
        <v>271</v>
      </c>
      <c r="F623" s="104">
        <v>52</v>
      </c>
      <c r="G623" s="103" t="s">
        <v>84</v>
      </c>
      <c r="H623" s="179">
        <v>35.110000000000007</v>
      </c>
      <c r="I623" s="152"/>
      <c r="J623" s="153">
        <v>10218</v>
      </c>
      <c r="K623" s="153">
        <v>3266</v>
      </c>
      <c r="L623" s="153">
        <v>0</v>
      </c>
      <c r="M623" s="153">
        <v>937.65</v>
      </c>
      <c r="N623" s="153">
        <v>14421.65</v>
      </c>
      <c r="O623" s="152"/>
      <c r="P623" s="157">
        <v>35.110000000000007</v>
      </c>
      <c r="Q623" s="157">
        <v>0</v>
      </c>
      <c r="R623" s="155">
        <v>473422</v>
      </c>
      <c r="S623" s="155">
        <v>0</v>
      </c>
      <c r="T623" s="155">
        <v>0</v>
      </c>
      <c r="U623" s="155">
        <v>32932</v>
      </c>
      <c r="V623" s="112">
        <v>506354</v>
      </c>
      <c r="W623" s="156"/>
      <c r="X623" s="157">
        <v>0</v>
      </c>
      <c r="Y623" s="178">
        <v>0.09</v>
      </c>
      <c r="Z623" s="178">
        <v>3.4163932153439221E-2</v>
      </c>
      <c r="AA623" s="155">
        <v>0</v>
      </c>
      <c r="AB623" s="158"/>
      <c r="AC623" s="157">
        <v>0</v>
      </c>
      <c r="AD623" s="157">
        <v>0</v>
      </c>
      <c r="AE623" s="155">
        <v>0</v>
      </c>
      <c r="AF623" s="157">
        <v>4</v>
      </c>
      <c r="AG623" s="155">
        <v>57688</v>
      </c>
      <c r="AH623" s="159"/>
    </row>
    <row r="624" spans="1:34" ht="15" x14ac:dyDescent="0.25">
      <c r="A624" s="104">
        <v>483</v>
      </c>
      <c r="B624" s="102">
        <v>483239082</v>
      </c>
      <c r="C624" s="103" t="s">
        <v>532</v>
      </c>
      <c r="D624" s="104">
        <v>239</v>
      </c>
      <c r="E624" s="103" t="s">
        <v>271</v>
      </c>
      <c r="F624" s="104">
        <v>82</v>
      </c>
      <c r="G624" s="103" t="s">
        <v>114</v>
      </c>
      <c r="H624" s="179">
        <v>6.96</v>
      </c>
      <c r="I624" s="152"/>
      <c r="J624" s="153">
        <v>10674</v>
      </c>
      <c r="K624" s="153">
        <v>4188</v>
      </c>
      <c r="L624" s="153">
        <v>0</v>
      </c>
      <c r="M624" s="153">
        <v>937.65</v>
      </c>
      <c r="N624" s="153">
        <v>15799.65</v>
      </c>
      <c r="O624" s="152"/>
      <c r="P624" s="157">
        <v>6.96</v>
      </c>
      <c r="Q624" s="157">
        <v>0</v>
      </c>
      <c r="R624" s="155">
        <v>103440</v>
      </c>
      <c r="S624" s="155">
        <v>0</v>
      </c>
      <c r="T624" s="155">
        <v>0</v>
      </c>
      <c r="U624" s="155">
        <v>6528</v>
      </c>
      <c r="V624" s="112">
        <v>109968</v>
      </c>
      <c r="W624" s="156"/>
      <c r="X624" s="157">
        <v>0</v>
      </c>
      <c r="Y624" s="178">
        <v>0.09</v>
      </c>
      <c r="Z624" s="178">
        <v>3.8361965167712873E-3</v>
      </c>
      <c r="AA624" s="155">
        <v>0</v>
      </c>
      <c r="AB624" s="158"/>
      <c r="AC624" s="157">
        <v>0</v>
      </c>
      <c r="AD624" s="157">
        <v>0</v>
      </c>
      <c r="AE624" s="155">
        <v>0</v>
      </c>
      <c r="AF624" s="157">
        <v>1</v>
      </c>
      <c r="AG624" s="155">
        <v>15800</v>
      </c>
      <c r="AH624" s="159"/>
    </row>
    <row r="625" spans="1:34" ht="15" x14ac:dyDescent="0.25">
      <c r="A625" s="104">
        <v>483</v>
      </c>
      <c r="B625" s="102">
        <v>483239083</v>
      </c>
      <c r="C625" s="103" t="s">
        <v>532</v>
      </c>
      <c r="D625" s="104">
        <v>239</v>
      </c>
      <c r="E625" s="103" t="s">
        <v>271</v>
      </c>
      <c r="F625" s="104">
        <v>83</v>
      </c>
      <c r="G625" s="103" t="s">
        <v>115</v>
      </c>
      <c r="H625" s="179">
        <v>1</v>
      </c>
      <c r="I625" s="152"/>
      <c r="J625" s="153">
        <v>10663.031898635332</v>
      </c>
      <c r="K625" s="153">
        <v>1792</v>
      </c>
      <c r="L625" s="153">
        <v>0</v>
      </c>
      <c r="M625" s="153">
        <v>937.65</v>
      </c>
      <c r="N625" s="153">
        <v>13392.681898635332</v>
      </c>
      <c r="O625" s="152"/>
      <c r="P625" s="157">
        <v>1</v>
      </c>
      <c r="Q625" s="157">
        <v>0</v>
      </c>
      <c r="R625" s="155">
        <v>12455</v>
      </c>
      <c r="S625" s="155">
        <v>0</v>
      </c>
      <c r="T625" s="155">
        <v>0</v>
      </c>
      <c r="U625" s="155">
        <v>938</v>
      </c>
      <c r="V625" s="112">
        <v>13393</v>
      </c>
      <c r="W625" s="156"/>
      <c r="X625" s="157">
        <v>0</v>
      </c>
      <c r="Y625" s="178">
        <v>0.09</v>
      </c>
      <c r="Z625" s="178">
        <v>5.2123533464189416E-3</v>
      </c>
      <c r="AA625" s="155">
        <v>0</v>
      </c>
      <c r="AB625" s="158"/>
      <c r="AC625" s="157">
        <v>0</v>
      </c>
      <c r="AD625" s="157">
        <v>0</v>
      </c>
      <c r="AE625" s="155">
        <v>0</v>
      </c>
      <c r="AF625" s="157">
        <v>0</v>
      </c>
      <c r="AG625" s="155">
        <v>0</v>
      </c>
      <c r="AH625" s="159"/>
    </row>
    <row r="626" spans="1:34" ht="15" x14ac:dyDescent="0.25">
      <c r="A626" s="104">
        <v>483</v>
      </c>
      <c r="B626" s="102">
        <v>483239096</v>
      </c>
      <c r="C626" s="103" t="s">
        <v>532</v>
      </c>
      <c r="D626" s="104">
        <v>239</v>
      </c>
      <c r="E626" s="103" t="s">
        <v>271</v>
      </c>
      <c r="F626" s="104">
        <v>96</v>
      </c>
      <c r="G626" s="103" t="s">
        <v>128</v>
      </c>
      <c r="H626" s="179">
        <v>1.21</v>
      </c>
      <c r="I626" s="152"/>
      <c r="J626" s="153">
        <v>11494.50871795174</v>
      </c>
      <c r="K626" s="153">
        <v>6257</v>
      </c>
      <c r="L626" s="153">
        <v>0</v>
      </c>
      <c r="M626" s="153">
        <v>937.65</v>
      </c>
      <c r="N626" s="153">
        <v>18689.158717951741</v>
      </c>
      <c r="O626" s="152"/>
      <c r="P626" s="157">
        <v>1.21</v>
      </c>
      <c r="Q626" s="157">
        <v>0</v>
      </c>
      <c r="R626" s="155">
        <v>21480</v>
      </c>
      <c r="S626" s="155">
        <v>0</v>
      </c>
      <c r="T626" s="155">
        <v>0</v>
      </c>
      <c r="U626" s="155">
        <v>1135</v>
      </c>
      <c r="V626" s="112">
        <v>22615</v>
      </c>
      <c r="W626" s="156"/>
      <c r="X626" s="157">
        <v>0</v>
      </c>
      <c r="Y626" s="178">
        <v>0.09</v>
      </c>
      <c r="Z626" s="178">
        <v>3.165167702598503E-2</v>
      </c>
      <c r="AA626" s="155">
        <v>0</v>
      </c>
      <c r="AB626" s="158"/>
      <c r="AC626" s="157">
        <v>0</v>
      </c>
      <c r="AD626" s="157">
        <v>0</v>
      </c>
      <c r="AE626" s="155">
        <v>0</v>
      </c>
      <c r="AF626" s="157">
        <v>0</v>
      </c>
      <c r="AG626" s="155">
        <v>0</v>
      </c>
      <c r="AH626" s="159"/>
    </row>
    <row r="627" spans="1:34" ht="15" x14ac:dyDescent="0.25">
      <c r="A627" s="104">
        <v>483</v>
      </c>
      <c r="B627" s="102">
        <v>483239118</v>
      </c>
      <c r="C627" s="103" t="s">
        <v>532</v>
      </c>
      <c r="D627" s="104">
        <v>239</v>
      </c>
      <c r="E627" s="103" t="s">
        <v>271</v>
      </c>
      <c r="F627" s="104">
        <v>118</v>
      </c>
      <c r="G627" s="103" t="s">
        <v>150</v>
      </c>
      <c r="H627" s="179">
        <v>2</v>
      </c>
      <c r="I627" s="152"/>
      <c r="J627" s="153">
        <v>9275</v>
      </c>
      <c r="K627" s="153">
        <v>1942</v>
      </c>
      <c r="L627" s="153">
        <v>0</v>
      </c>
      <c r="M627" s="153">
        <v>937.65</v>
      </c>
      <c r="N627" s="153">
        <v>12154.65</v>
      </c>
      <c r="O627" s="152"/>
      <c r="P627" s="157">
        <v>2</v>
      </c>
      <c r="Q627" s="157">
        <v>0</v>
      </c>
      <c r="R627" s="155">
        <v>22434</v>
      </c>
      <c r="S627" s="155">
        <v>0</v>
      </c>
      <c r="T627" s="155">
        <v>0</v>
      </c>
      <c r="U627" s="155">
        <v>1876</v>
      </c>
      <c r="V627" s="112">
        <v>24310</v>
      </c>
      <c r="W627" s="156"/>
      <c r="X627" s="157">
        <v>0</v>
      </c>
      <c r="Y627" s="178">
        <v>0.09</v>
      </c>
      <c r="Z627" s="178">
        <v>3.9799596923512266E-3</v>
      </c>
      <c r="AA627" s="155">
        <v>0</v>
      </c>
      <c r="AB627" s="158"/>
      <c r="AC627" s="157">
        <v>0</v>
      </c>
      <c r="AD627" s="157">
        <v>0</v>
      </c>
      <c r="AE627" s="155">
        <v>0</v>
      </c>
      <c r="AF627" s="157">
        <v>0</v>
      </c>
      <c r="AG627" s="155">
        <v>0</v>
      </c>
      <c r="AH627" s="159"/>
    </row>
    <row r="628" spans="1:34" ht="15" x14ac:dyDescent="0.25">
      <c r="A628" s="104">
        <v>483</v>
      </c>
      <c r="B628" s="102">
        <v>483239145</v>
      </c>
      <c r="C628" s="103" t="s">
        <v>532</v>
      </c>
      <c r="D628" s="104">
        <v>239</v>
      </c>
      <c r="E628" s="103" t="s">
        <v>271</v>
      </c>
      <c r="F628" s="104">
        <v>145</v>
      </c>
      <c r="G628" s="103" t="s">
        <v>177</v>
      </c>
      <c r="H628" s="179">
        <v>12</v>
      </c>
      <c r="I628" s="152"/>
      <c r="J628" s="153">
        <v>9322</v>
      </c>
      <c r="K628" s="153">
        <v>2464</v>
      </c>
      <c r="L628" s="153">
        <v>0</v>
      </c>
      <c r="M628" s="153">
        <v>937.65</v>
      </c>
      <c r="N628" s="153">
        <v>12723.65</v>
      </c>
      <c r="O628" s="152"/>
      <c r="P628" s="157">
        <v>12</v>
      </c>
      <c r="Q628" s="157">
        <v>0</v>
      </c>
      <c r="R628" s="155">
        <v>141432</v>
      </c>
      <c r="S628" s="155">
        <v>0</v>
      </c>
      <c r="T628" s="155">
        <v>0</v>
      </c>
      <c r="U628" s="155">
        <v>11256</v>
      </c>
      <c r="V628" s="112">
        <v>152688</v>
      </c>
      <c r="W628" s="156"/>
      <c r="X628" s="157">
        <v>0</v>
      </c>
      <c r="Y628" s="178">
        <v>0.09</v>
      </c>
      <c r="Z628" s="178">
        <v>1.5219016679160431E-2</v>
      </c>
      <c r="AA628" s="155">
        <v>0</v>
      </c>
      <c r="AB628" s="158"/>
      <c r="AC628" s="157">
        <v>0</v>
      </c>
      <c r="AD628" s="157">
        <v>0</v>
      </c>
      <c r="AE628" s="155">
        <v>0</v>
      </c>
      <c r="AF628" s="157">
        <v>2</v>
      </c>
      <c r="AG628" s="155">
        <v>25448</v>
      </c>
      <c r="AH628" s="159"/>
    </row>
    <row r="629" spans="1:34" ht="15" x14ac:dyDescent="0.25">
      <c r="A629" s="104">
        <v>483</v>
      </c>
      <c r="B629" s="102">
        <v>483239171</v>
      </c>
      <c r="C629" s="103" t="s">
        <v>532</v>
      </c>
      <c r="D629" s="104">
        <v>239</v>
      </c>
      <c r="E629" s="103" t="s">
        <v>271</v>
      </c>
      <c r="F629" s="104">
        <v>171</v>
      </c>
      <c r="G629" s="103" t="s">
        <v>203</v>
      </c>
      <c r="H629" s="179">
        <v>9.32</v>
      </c>
      <c r="I629" s="152"/>
      <c r="J629" s="153">
        <v>10792</v>
      </c>
      <c r="K629" s="153">
        <v>2837</v>
      </c>
      <c r="L629" s="153">
        <v>0</v>
      </c>
      <c r="M629" s="153">
        <v>937.65</v>
      </c>
      <c r="N629" s="153">
        <v>14566.65</v>
      </c>
      <c r="O629" s="152"/>
      <c r="P629" s="157">
        <v>9.32</v>
      </c>
      <c r="Q629" s="157">
        <v>0</v>
      </c>
      <c r="R629" s="155">
        <v>127022</v>
      </c>
      <c r="S629" s="155">
        <v>0</v>
      </c>
      <c r="T629" s="155">
        <v>0</v>
      </c>
      <c r="U629" s="155">
        <v>8742</v>
      </c>
      <c r="V629" s="112">
        <v>135764</v>
      </c>
      <c r="W629" s="156"/>
      <c r="X629" s="157">
        <v>0</v>
      </c>
      <c r="Y629" s="178">
        <v>0.09</v>
      </c>
      <c r="Z629" s="178">
        <v>5.3062046753210058E-3</v>
      </c>
      <c r="AA629" s="155">
        <v>0</v>
      </c>
      <c r="AB629" s="158"/>
      <c r="AC629" s="157">
        <v>0</v>
      </c>
      <c r="AD629" s="157">
        <v>0</v>
      </c>
      <c r="AE629" s="155">
        <v>0</v>
      </c>
      <c r="AF629" s="157">
        <v>0.43</v>
      </c>
      <c r="AG629" s="155">
        <v>6263</v>
      </c>
      <c r="AH629" s="159"/>
    </row>
    <row r="630" spans="1:34" ht="15" x14ac:dyDescent="0.25">
      <c r="A630" s="104">
        <v>483</v>
      </c>
      <c r="B630" s="102">
        <v>483239172</v>
      </c>
      <c r="C630" s="103" t="s">
        <v>532</v>
      </c>
      <c r="D630" s="104">
        <v>239</v>
      </c>
      <c r="E630" s="103" t="s">
        <v>271</v>
      </c>
      <c r="F630" s="104">
        <v>172</v>
      </c>
      <c r="G630" s="103" t="s">
        <v>204</v>
      </c>
      <c r="H630" s="179">
        <v>3</v>
      </c>
      <c r="I630" s="152"/>
      <c r="J630" s="153">
        <v>9041</v>
      </c>
      <c r="K630" s="153">
        <v>5367</v>
      </c>
      <c r="L630" s="153">
        <v>0</v>
      </c>
      <c r="M630" s="153">
        <v>937.65</v>
      </c>
      <c r="N630" s="153">
        <v>15345.65</v>
      </c>
      <c r="O630" s="152"/>
      <c r="P630" s="157">
        <v>3</v>
      </c>
      <c r="Q630" s="157">
        <v>0</v>
      </c>
      <c r="R630" s="155">
        <v>43224</v>
      </c>
      <c r="S630" s="155">
        <v>0</v>
      </c>
      <c r="T630" s="155">
        <v>0</v>
      </c>
      <c r="U630" s="155">
        <v>2814</v>
      </c>
      <c r="V630" s="112">
        <v>46038</v>
      </c>
      <c r="W630" s="156"/>
      <c r="X630" s="157">
        <v>0</v>
      </c>
      <c r="Y630" s="178">
        <v>0.09</v>
      </c>
      <c r="Z630" s="178">
        <v>2.8694752207916091E-2</v>
      </c>
      <c r="AA630" s="155">
        <v>0</v>
      </c>
      <c r="AB630" s="158"/>
      <c r="AC630" s="157">
        <v>0</v>
      </c>
      <c r="AD630" s="157">
        <v>0</v>
      </c>
      <c r="AE630" s="155">
        <v>0</v>
      </c>
      <c r="AF630" s="157">
        <v>0.5</v>
      </c>
      <c r="AG630" s="155">
        <v>7673</v>
      </c>
      <c r="AH630" s="159"/>
    </row>
    <row r="631" spans="1:34" ht="15" x14ac:dyDescent="0.25">
      <c r="A631" s="104">
        <v>483</v>
      </c>
      <c r="B631" s="102">
        <v>483239173</v>
      </c>
      <c r="C631" s="103" t="s">
        <v>532</v>
      </c>
      <c r="D631" s="104">
        <v>239</v>
      </c>
      <c r="E631" s="103" t="s">
        <v>271</v>
      </c>
      <c r="F631" s="104">
        <v>173</v>
      </c>
      <c r="G631" s="103" t="s">
        <v>205</v>
      </c>
      <c r="H631" s="179">
        <v>1</v>
      </c>
      <c r="I631" s="152"/>
      <c r="J631" s="153">
        <v>14129</v>
      </c>
      <c r="K631" s="153">
        <v>12612</v>
      </c>
      <c r="L631" s="153">
        <v>0</v>
      </c>
      <c r="M631" s="153">
        <v>937.65</v>
      </c>
      <c r="N631" s="153">
        <v>27678.65</v>
      </c>
      <c r="O631" s="152"/>
      <c r="P631" s="157">
        <v>1</v>
      </c>
      <c r="Q631" s="157">
        <v>0</v>
      </c>
      <c r="R631" s="155">
        <v>26741</v>
      </c>
      <c r="S631" s="155">
        <v>0</v>
      </c>
      <c r="T631" s="155">
        <v>0</v>
      </c>
      <c r="U631" s="155">
        <v>938</v>
      </c>
      <c r="V631" s="112">
        <v>27679</v>
      </c>
      <c r="W631" s="156"/>
      <c r="X631" s="157">
        <v>0</v>
      </c>
      <c r="Y631" s="178">
        <v>0.09</v>
      </c>
      <c r="Z631" s="178">
        <v>3.0892930964025352E-3</v>
      </c>
      <c r="AA631" s="155">
        <v>0</v>
      </c>
      <c r="AB631" s="158"/>
      <c r="AC631" s="157">
        <v>0</v>
      </c>
      <c r="AD631" s="157">
        <v>0</v>
      </c>
      <c r="AE631" s="155">
        <v>0</v>
      </c>
      <c r="AF631" s="157">
        <v>0</v>
      </c>
      <c r="AG631" s="155">
        <v>0</v>
      </c>
      <c r="AH631" s="159"/>
    </row>
    <row r="632" spans="1:34" ht="15" x14ac:dyDescent="0.25">
      <c r="A632" s="104">
        <v>483</v>
      </c>
      <c r="B632" s="102">
        <v>483239182</v>
      </c>
      <c r="C632" s="103" t="s">
        <v>532</v>
      </c>
      <c r="D632" s="104">
        <v>239</v>
      </c>
      <c r="E632" s="103" t="s">
        <v>271</v>
      </c>
      <c r="F632" s="104">
        <v>182</v>
      </c>
      <c r="G632" s="103" t="s">
        <v>214</v>
      </c>
      <c r="H632" s="179">
        <v>32.51</v>
      </c>
      <c r="I632" s="152"/>
      <c r="J632" s="153">
        <v>10241</v>
      </c>
      <c r="K632" s="153">
        <v>2087</v>
      </c>
      <c r="L632" s="153">
        <v>0</v>
      </c>
      <c r="M632" s="153">
        <v>937.65</v>
      </c>
      <c r="N632" s="153">
        <v>13265.65</v>
      </c>
      <c r="O632" s="152"/>
      <c r="P632" s="157">
        <v>32.51</v>
      </c>
      <c r="Q632" s="157">
        <v>0</v>
      </c>
      <c r="R632" s="155">
        <v>400783</v>
      </c>
      <c r="S632" s="155">
        <v>0</v>
      </c>
      <c r="T632" s="155">
        <v>0</v>
      </c>
      <c r="U632" s="155">
        <v>30494</v>
      </c>
      <c r="V632" s="112">
        <v>431277</v>
      </c>
      <c r="W632" s="156"/>
      <c r="X632" s="157">
        <v>0</v>
      </c>
      <c r="Y632" s="178">
        <v>0.09</v>
      </c>
      <c r="Z632" s="178">
        <v>1.4449932180339808E-2</v>
      </c>
      <c r="AA632" s="155">
        <v>0</v>
      </c>
      <c r="AB632" s="158"/>
      <c r="AC632" s="157">
        <v>0</v>
      </c>
      <c r="AD632" s="157">
        <v>0</v>
      </c>
      <c r="AE632" s="155">
        <v>0</v>
      </c>
      <c r="AF632" s="157">
        <v>2</v>
      </c>
      <c r="AG632" s="155">
        <v>26532</v>
      </c>
      <c r="AH632" s="159"/>
    </row>
    <row r="633" spans="1:34" ht="15" x14ac:dyDescent="0.25">
      <c r="A633" s="104">
        <v>483</v>
      </c>
      <c r="B633" s="102">
        <v>483239231</v>
      </c>
      <c r="C633" s="103" t="s">
        <v>532</v>
      </c>
      <c r="D633" s="104">
        <v>239</v>
      </c>
      <c r="E633" s="103" t="s">
        <v>271</v>
      </c>
      <c r="F633" s="104">
        <v>231</v>
      </c>
      <c r="G633" s="103" t="s">
        <v>263</v>
      </c>
      <c r="H633" s="179">
        <v>14.46</v>
      </c>
      <c r="I633" s="152"/>
      <c r="J633" s="153">
        <v>10937</v>
      </c>
      <c r="K633" s="153">
        <v>2604</v>
      </c>
      <c r="L633" s="153">
        <v>0</v>
      </c>
      <c r="M633" s="153">
        <v>937.65</v>
      </c>
      <c r="N633" s="153">
        <v>14478.65</v>
      </c>
      <c r="O633" s="152"/>
      <c r="P633" s="157">
        <v>14.46</v>
      </c>
      <c r="Q633" s="157">
        <v>0</v>
      </c>
      <c r="R633" s="155">
        <v>195802</v>
      </c>
      <c r="S633" s="155">
        <v>0</v>
      </c>
      <c r="T633" s="155">
        <v>0</v>
      </c>
      <c r="U633" s="155">
        <v>13562</v>
      </c>
      <c r="V633" s="112">
        <v>209364</v>
      </c>
      <c r="W633" s="156"/>
      <c r="X633" s="157">
        <v>0</v>
      </c>
      <c r="Y633" s="178">
        <v>0.09</v>
      </c>
      <c r="Z633" s="178">
        <v>1.7391491602053222E-2</v>
      </c>
      <c r="AA633" s="155">
        <v>0</v>
      </c>
      <c r="AB633" s="158"/>
      <c r="AC633" s="157">
        <v>0</v>
      </c>
      <c r="AD633" s="157">
        <v>0</v>
      </c>
      <c r="AE633" s="155">
        <v>0</v>
      </c>
      <c r="AF633" s="157">
        <v>0</v>
      </c>
      <c r="AG633" s="155">
        <v>0</v>
      </c>
      <c r="AH633" s="159"/>
    </row>
    <row r="634" spans="1:34" ht="15" x14ac:dyDescent="0.25">
      <c r="A634" s="104">
        <v>483</v>
      </c>
      <c r="B634" s="102">
        <v>483239239</v>
      </c>
      <c r="C634" s="103" t="s">
        <v>532</v>
      </c>
      <c r="D634" s="104">
        <v>239</v>
      </c>
      <c r="E634" s="103" t="s">
        <v>271</v>
      </c>
      <c r="F634" s="104">
        <v>239</v>
      </c>
      <c r="G634" s="103" t="s">
        <v>271</v>
      </c>
      <c r="H634" s="179">
        <v>371.24</v>
      </c>
      <c r="I634" s="152"/>
      <c r="J634" s="153">
        <v>10315</v>
      </c>
      <c r="K634" s="153">
        <v>3875</v>
      </c>
      <c r="L634" s="153">
        <v>0</v>
      </c>
      <c r="M634" s="153">
        <v>937.65</v>
      </c>
      <c r="N634" s="153">
        <v>15127.65</v>
      </c>
      <c r="O634" s="152"/>
      <c r="P634" s="157">
        <v>371.24</v>
      </c>
      <c r="Q634" s="157">
        <v>0</v>
      </c>
      <c r="R634" s="155">
        <v>5267898</v>
      </c>
      <c r="S634" s="155">
        <v>0</v>
      </c>
      <c r="T634" s="155">
        <v>0</v>
      </c>
      <c r="U634" s="155">
        <v>348219</v>
      </c>
      <c r="V634" s="112">
        <v>5616117</v>
      </c>
      <c r="W634" s="156"/>
      <c r="X634" s="157">
        <v>0</v>
      </c>
      <c r="Y634" s="178">
        <v>0.09</v>
      </c>
      <c r="Z634" s="178">
        <v>6.0763938656294453E-2</v>
      </c>
      <c r="AA634" s="155">
        <v>0</v>
      </c>
      <c r="AB634" s="158"/>
      <c r="AC634" s="157">
        <v>0</v>
      </c>
      <c r="AD634" s="157">
        <v>0</v>
      </c>
      <c r="AE634" s="155">
        <v>0</v>
      </c>
      <c r="AF634" s="157">
        <v>10.930000000000001</v>
      </c>
      <c r="AG634" s="155">
        <v>165347</v>
      </c>
      <c r="AH634" s="159"/>
    </row>
    <row r="635" spans="1:34" ht="15" x14ac:dyDescent="0.25">
      <c r="A635" s="104">
        <v>483</v>
      </c>
      <c r="B635" s="102">
        <v>483239244</v>
      </c>
      <c r="C635" s="103" t="s">
        <v>532</v>
      </c>
      <c r="D635" s="104">
        <v>239</v>
      </c>
      <c r="E635" s="103" t="s">
        <v>271</v>
      </c>
      <c r="F635" s="104">
        <v>244</v>
      </c>
      <c r="G635" s="103" t="s">
        <v>276</v>
      </c>
      <c r="H635" s="179">
        <v>0.5</v>
      </c>
      <c r="I635" s="152"/>
      <c r="J635" s="153">
        <v>12517.586445965193</v>
      </c>
      <c r="K635" s="153">
        <v>4514</v>
      </c>
      <c r="L635" s="153">
        <v>0</v>
      </c>
      <c r="M635" s="153">
        <v>937.65</v>
      </c>
      <c r="N635" s="153">
        <v>17969.236445965194</v>
      </c>
      <c r="O635" s="152"/>
      <c r="P635" s="157">
        <v>0.5</v>
      </c>
      <c r="Q635" s="157">
        <v>0</v>
      </c>
      <c r="R635" s="155">
        <v>8516</v>
      </c>
      <c r="S635" s="155">
        <v>0</v>
      </c>
      <c r="T635" s="155">
        <v>0</v>
      </c>
      <c r="U635" s="155">
        <v>469</v>
      </c>
      <c r="V635" s="112">
        <v>8985</v>
      </c>
      <c r="W635" s="156"/>
      <c r="X635" s="157">
        <v>0</v>
      </c>
      <c r="Y635" s="178">
        <v>0.09</v>
      </c>
      <c r="Z635" s="178">
        <v>0.119598061583465</v>
      </c>
      <c r="AA635" s="155">
        <v>0</v>
      </c>
      <c r="AB635" s="158"/>
      <c r="AC635" s="157">
        <v>0</v>
      </c>
      <c r="AD635" s="157">
        <v>0</v>
      </c>
      <c r="AE635" s="155">
        <v>0</v>
      </c>
      <c r="AF635" s="157">
        <v>0</v>
      </c>
      <c r="AG635" s="155">
        <v>0</v>
      </c>
      <c r="AH635" s="159"/>
    </row>
    <row r="636" spans="1:34" ht="15" x14ac:dyDescent="0.25">
      <c r="A636" s="104">
        <v>483</v>
      </c>
      <c r="B636" s="102">
        <v>483239261</v>
      </c>
      <c r="C636" s="103" t="s">
        <v>532</v>
      </c>
      <c r="D636" s="104">
        <v>239</v>
      </c>
      <c r="E636" s="103" t="s">
        <v>271</v>
      </c>
      <c r="F636" s="104">
        <v>261</v>
      </c>
      <c r="G636" s="103" t="s">
        <v>293</v>
      </c>
      <c r="H636" s="179">
        <v>8</v>
      </c>
      <c r="I636" s="152"/>
      <c r="J636" s="153">
        <v>11126</v>
      </c>
      <c r="K636" s="153">
        <v>7056</v>
      </c>
      <c r="L636" s="153">
        <v>0</v>
      </c>
      <c r="M636" s="153">
        <v>937.65</v>
      </c>
      <c r="N636" s="153">
        <v>19119.650000000001</v>
      </c>
      <c r="O636" s="152"/>
      <c r="P636" s="157">
        <v>8</v>
      </c>
      <c r="Q636" s="157">
        <v>0</v>
      </c>
      <c r="R636" s="155">
        <v>145456</v>
      </c>
      <c r="S636" s="155">
        <v>0</v>
      </c>
      <c r="T636" s="155">
        <v>0</v>
      </c>
      <c r="U636" s="155">
        <v>7504</v>
      </c>
      <c r="V636" s="112">
        <v>152960</v>
      </c>
      <c r="W636" s="156"/>
      <c r="X636" s="157">
        <v>0</v>
      </c>
      <c r="Y636" s="178">
        <v>0.09</v>
      </c>
      <c r="Z636" s="178">
        <v>8.1590104982539463E-2</v>
      </c>
      <c r="AA636" s="155">
        <v>0</v>
      </c>
      <c r="AB636" s="158"/>
      <c r="AC636" s="157">
        <v>0</v>
      </c>
      <c r="AD636" s="157">
        <v>0</v>
      </c>
      <c r="AE636" s="155">
        <v>0</v>
      </c>
      <c r="AF636" s="157">
        <v>0</v>
      </c>
      <c r="AG636" s="155">
        <v>0</v>
      </c>
      <c r="AH636" s="159"/>
    </row>
    <row r="637" spans="1:34" ht="15" x14ac:dyDescent="0.25">
      <c r="A637" s="104">
        <v>483</v>
      </c>
      <c r="B637" s="102">
        <v>483239264</v>
      </c>
      <c r="C637" s="103" t="s">
        <v>532</v>
      </c>
      <c r="D637" s="104">
        <v>239</v>
      </c>
      <c r="E637" s="103" t="s">
        <v>271</v>
      </c>
      <c r="F637" s="104">
        <v>264</v>
      </c>
      <c r="G637" s="103" t="s">
        <v>296</v>
      </c>
      <c r="H637" s="179">
        <v>0.5</v>
      </c>
      <c r="I637" s="152"/>
      <c r="J637" s="153">
        <v>10583.570450529871</v>
      </c>
      <c r="K637" s="153">
        <v>4266</v>
      </c>
      <c r="L637" s="153">
        <v>0</v>
      </c>
      <c r="M637" s="153">
        <v>937.65</v>
      </c>
      <c r="N637" s="153">
        <v>15787.220450529871</v>
      </c>
      <c r="O637" s="152"/>
      <c r="P637" s="157">
        <v>0.5</v>
      </c>
      <c r="Q637" s="157">
        <v>0</v>
      </c>
      <c r="R637" s="155">
        <v>7425</v>
      </c>
      <c r="S637" s="155">
        <v>0</v>
      </c>
      <c r="T637" s="155">
        <v>0</v>
      </c>
      <c r="U637" s="155">
        <v>469</v>
      </c>
      <c r="V637" s="112">
        <v>7894</v>
      </c>
      <c r="W637" s="156"/>
      <c r="X637" s="157">
        <v>0</v>
      </c>
      <c r="Y637" s="178">
        <v>0.09</v>
      </c>
      <c r="Z637" s="178">
        <v>5.5700869343927916E-3</v>
      </c>
      <c r="AA637" s="155">
        <v>0</v>
      </c>
      <c r="AB637" s="158"/>
      <c r="AC637" s="157">
        <v>0</v>
      </c>
      <c r="AD637" s="157">
        <v>0</v>
      </c>
      <c r="AE637" s="155">
        <v>0</v>
      </c>
      <c r="AF637" s="157">
        <v>0</v>
      </c>
      <c r="AG637" s="155">
        <v>0</v>
      </c>
      <c r="AH637" s="159"/>
    </row>
    <row r="638" spans="1:34" ht="15" x14ac:dyDescent="0.25">
      <c r="A638" s="104">
        <v>483</v>
      </c>
      <c r="B638" s="102">
        <v>483239310</v>
      </c>
      <c r="C638" s="103" t="s">
        <v>532</v>
      </c>
      <c r="D638" s="104">
        <v>239</v>
      </c>
      <c r="E638" s="103" t="s">
        <v>271</v>
      </c>
      <c r="F638" s="104">
        <v>310</v>
      </c>
      <c r="G638" s="103" t="s">
        <v>342</v>
      </c>
      <c r="H638" s="179">
        <v>59.739999999999995</v>
      </c>
      <c r="I638" s="152"/>
      <c r="J638" s="153">
        <v>11561</v>
      </c>
      <c r="K638" s="153">
        <v>1196</v>
      </c>
      <c r="L638" s="153">
        <v>0</v>
      </c>
      <c r="M638" s="153">
        <v>937.65</v>
      </c>
      <c r="N638" s="153">
        <v>13694.65</v>
      </c>
      <c r="O638" s="152"/>
      <c r="P638" s="157">
        <v>59.739999999999995</v>
      </c>
      <c r="Q638" s="157">
        <v>0</v>
      </c>
      <c r="R638" s="155">
        <v>762108</v>
      </c>
      <c r="S638" s="155">
        <v>0</v>
      </c>
      <c r="T638" s="155">
        <v>0</v>
      </c>
      <c r="U638" s="155">
        <v>56034</v>
      </c>
      <c r="V638" s="112">
        <v>818142</v>
      </c>
      <c r="W638" s="156"/>
      <c r="X638" s="157">
        <v>0</v>
      </c>
      <c r="Y638" s="178">
        <v>0.09</v>
      </c>
      <c r="Z638" s="178">
        <v>3.5758464761969935E-2</v>
      </c>
      <c r="AA638" s="155">
        <v>0</v>
      </c>
      <c r="AB638" s="158"/>
      <c r="AC638" s="157">
        <v>0</v>
      </c>
      <c r="AD638" s="157">
        <v>0</v>
      </c>
      <c r="AE638" s="155">
        <v>0</v>
      </c>
      <c r="AF638" s="157">
        <v>2.36</v>
      </c>
      <c r="AG638" s="155">
        <v>32320</v>
      </c>
      <c r="AH638" s="159"/>
    </row>
    <row r="639" spans="1:34" ht="15" x14ac:dyDescent="0.25">
      <c r="A639" s="104">
        <v>483</v>
      </c>
      <c r="B639" s="102">
        <v>483239336</v>
      </c>
      <c r="C639" s="103" t="s">
        <v>532</v>
      </c>
      <c r="D639" s="104">
        <v>239</v>
      </c>
      <c r="E639" s="103" t="s">
        <v>271</v>
      </c>
      <c r="F639" s="104">
        <v>336</v>
      </c>
      <c r="G639" s="103" t="s">
        <v>368</v>
      </c>
      <c r="H639" s="179">
        <v>2</v>
      </c>
      <c r="I639" s="152"/>
      <c r="J639" s="153">
        <v>12033.357723379762</v>
      </c>
      <c r="K639" s="153">
        <v>2611</v>
      </c>
      <c r="L639" s="153">
        <v>0</v>
      </c>
      <c r="M639" s="153">
        <v>937.65</v>
      </c>
      <c r="N639" s="153">
        <v>15582.007723379762</v>
      </c>
      <c r="O639" s="152"/>
      <c r="P639" s="157">
        <v>2</v>
      </c>
      <c r="Q639" s="157">
        <v>0</v>
      </c>
      <c r="R639" s="155">
        <v>29288</v>
      </c>
      <c r="S639" s="155">
        <v>0</v>
      </c>
      <c r="T639" s="155">
        <v>0</v>
      </c>
      <c r="U639" s="155">
        <v>1876</v>
      </c>
      <c r="V639" s="112">
        <v>31164</v>
      </c>
      <c r="W639" s="156"/>
      <c r="X639" s="157">
        <v>0</v>
      </c>
      <c r="Y639" s="178">
        <v>0.09</v>
      </c>
      <c r="Z639" s="178">
        <v>4.2556047363643684E-2</v>
      </c>
      <c r="AA639" s="155">
        <v>0</v>
      </c>
      <c r="AB639" s="158"/>
      <c r="AC639" s="157">
        <v>0</v>
      </c>
      <c r="AD639" s="157">
        <v>0</v>
      </c>
      <c r="AE639" s="155">
        <v>0</v>
      </c>
      <c r="AF639" s="157">
        <v>0</v>
      </c>
      <c r="AG639" s="155">
        <v>0</v>
      </c>
      <c r="AH639" s="159"/>
    </row>
    <row r="640" spans="1:34" ht="15" x14ac:dyDescent="0.25">
      <c r="A640" s="104">
        <v>483</v>
      </c>
      <c r="B640" s="102">
        <v>483239625</v>
      </c>
      <c r="C640" s="103" t="s">
        <v>532</v>
      </c>
      <c r="D640" s="104">
        <v>239</v>
      </c>
      <c r="E640" s="103" t="s">
        <v>271</v>
      </c>
      <c r="F640" s="104">
        <v>625</v>
      </c>
      <c r="G640" s="103" t="s">
        <v>395</v>
      </c>
      <c r="H640" s="179">
        <v>1</v>
      </c>
      <c r="I640" s="152"/>
      <c r="J640" s="153">
        <v>10869</v>
      </c>
      <c r="K640" s="153">
        <v>1571</v>
      </c>
      <c r="L640" s="153">
        <v>0</v>
      </c>
      <c r="M640" s="153">
        <v>937.65</v>
      </c>
      <c r="N640" s="153">
        <v>13377.65</v>
      </c>
      <c r="O640" s="152"/>
      <c r="P640" s="157">
        <v>1</v>
      </c>
      <c r="Q640" s="157">
        <v>0</v>
      </c>
      <c r="R640" s="155">
        <v>12440</v>
      </c>
      <c r="S640" s="155">
        <v>0</v>
      </c>
      <c r="T640" s="155">
        <v>0</v>
      </c>
      <c r="U640" s="155">
        <v>938</v>
      </c>
      <c r="V640" s="112">
        <v>13378</v>
      </c>
      <c r="W640" s="156"/>
      <c r="X640" s="157">
        <v>0</v>
      </c>
      <c r="Y640" s="178">
        <v>0.09</v>
      </c>
      <c r="Z640" s="178">
        <v>5.745617253681853E-3</v>
      </c>
      <c r="AA640" s="155">
        <v>0</v>
      </c>
      <c r="AB640" s="158"/>
      <c r="AC640" s="157">
        <v>0</v>
      </c>
      <c r="AD640" s="157">
        <v>0</v>
      </c>
      <c r="AE640" s="155">
        <v>0</v>
      </c>
      <c r="AF640" s="157">
        <v>0</v>
      </c>
      <c r="AG640" s="155">
        <v>0</v>
      </c>
      <c r="AH640" s="159"/>
    </row>
    <row r="641" spans="1:34" ht="15" x14ac:dyDescent="0.25">
      <c r="A641" s="104">
        <v>483</v>
      </c>
      <c r="B641" s="102">
        <v>483239665</v>
      </c>
      <c r="C641" s="103" t="s">
        <v>532</v>
      </c>
      <c r="D641" s="104">
        <v>239</v>
      </c>
      <c r="E641" s="103" t="s">
        <v>271</v>
      </c>
      <c r="F641" s="104">
        <v>665</v>
      </c>
      <c r="G641" s="103" t="s">
        <v>405</v>
      </c>
      <c r="H641" s="179">
        <v>9</v>
      </c>
      <c r="I641" s="152"/>
      <c r="J641" s="153">
        <v>12018</v>
      </c>
      <c r="K641" s="153">
        <v>2157</v>
      </c>
      <c r="L641" s="153">
        <v>0</v>
      </c>
      <c r="M641" s="153">
        <v>937.65</v>
      </c>
      <c r="N641" s="153">
        <v>15112.65</v>
      </c>
      <c r="O641" s="152"/>
      <c r="P641" s="157">
        <v>9</v>
      </c>
      <c r="Q641" s="157">
        <v>0</v>
      </c>
      <c r="R641" s="155">
        <v>127575</v>
      </c>
      <c r="S641" s="155">
        <v>0</v>
      </c>
      <c r="T641" s="155">
        <v>0</v>
      </c>
      <c r="U641" s="155">
        <v>8442</v>
      </c>
      <c r="V641" s="112">
        <v>136017</v>
      </c>
      <c r="W641" s="156"/>
      <c r="X641" s="157">
        <v>0</v>
      </c>
      <c r="Y641" s="178">
        <v>0.09</v>
      </c>
      <c r="Z641" s="178">
        <v>4.6524813376749279E-3</v>
      </c>
      <c r="AA641" s="155">
        <v>0</v>
      </c>
      <c r="AB641" s="158"/>
      <c r="AC641" s="157">
        <v>0</v>
      </c>
      <c r="AD641" s="157">
        <v>0</v>
      </c>
      <c r="AE641" s="155">
        <v>0</v>
      </c>
      <c r="AF641" s="157">
        <v>0</v>
      </c>
      <c r="AG641" s="155">
        <v>0</v>
      </c>
      <c r="AH641" s="159"/>
    </row>
    <row r="642" spans="1:34" ht="15" x14ac:dyDescent="0.25">
      <c r="A642" s="104">
        <v>483</v>
      </c>
      <c r="B642" s="102">
        <v>483239740</v>
      </c>
      <c r="C642" s="103" t="s">
        <v>532</v>
      </c>
      <c r="D642" s="104">
        <v>239</v>
      </c>
      <c r="E642" s="103" t="s">
        <v>271</v>
      </c>
      <c r="F642" s="104">
        <v>740</v>
      </c>
      <c r="G642" s="103" t="s">
        <v>428</v>
      </c>
      <c r="H642" s="179">
        <v>2.5</v>
      </c>
      <c r="I642" s="152"/>
      <c r="J642" s="153">
        <v>10819.667771984386</v>
      </c>
      <c r="K642" s="153">
        <v>4950</v>
      </c>
      <c r="L642" s="153">
        <v>0</v>
      </c>
      <c r="M642" s="153">
        <v>937.65</v>
      </c>
      <c r="N642" s="153">
        <v>16707.317771984388</v>
      </c>
      <c r="O642" s="152"/>
      <c r="P642" s="157">
        <v>2.5</v>
      </c>
      <c r="Q642" s="157">
        <v>0</v>
      </c>
      <c r="R642" s="155">
        <v>39425</v>
      </c>
      <c r="S642" s="155">
        <v>0</v>
      </c>
      <c r="T642" s="155">
        <v>0</v>
      </c>
      <c r="U642" s="155">
        <v>2345</v>
      </c>
      <c r="V642" s="112">
        <v>41770</v>
      </c>
      <c r="W642" s="156"/>
      <c r="X642" s="157">
        <v>0</v>
      </c>
      <c r="Y642" s="178">
        <v>0.09</v>
      </c>
      <c r="Z642" s="178">
        <v>2.6855765302139494E-3</v>
      </c>
      <c r="AA642" s="155">
        <v>0</v>
      </c>
      <c r="AB642" s="158"/>
      <c r="AC642" s="157">
        <v>0</v>
      </c>
      <c r="AD642" s="157">
        <v>0</v>
      </c>
      <c r="AE642" s="155">
        <v>0</v>
      </c>
      <c r="AF642" s="157">
        <v>1</v>
      </c>
      <c r="AG642" s="155">
        <v>16708</v>
      </c>
      <c r="AH642" s="159"/>
    </row>
    <row r="643" spans="1:34" ht="15" x14ac:dyDescent="0.25">
      <c r="A643" s="104">
        <v>483</v>
      </c>
      <c r="B643" s="102">
        <v>483239760</v>
      </c>
      <c r="C643" s="103" t="s">
        <v>532</v>
      </c>
      <c r="D643" s="104">
        <v>239</v>
      </c>
      <c r="E643" s="103" t="s">
        <v>271</v>
      </c>
      <c r="F643" s="104">
        <v>760</v>
      </c>
      <c r="G643" s="103" t="s">
        <v>433</v>
      </c>
      <c r="H643" s="179">
        <v>41.85</v>
      </c>
      <c r="I643" s="152"/>
      <c r="J643" s="153">
        <v>10991</v>
      </c>
      <c r="K643" s="153">
        <v>2507</v>
      </c>
      <c r="L643" s="153">
        <v>0</v>
      </c>
      <c r="M643" s="153">
        <v>937.65</v>
      </c>
      <c r="N643" s="153">
        <v>14435.65</v>
      </c>
      <c r="O643" s="152"/>
      <c r="P643" s="157">
        <v>41.85</v>
      </c>
      <c r="Q643" s="157">
        <v>0</v>
      </c>
      <c r="R643" s="155">
        <v>564891</v>
      </c>
      <c r="S643" s="155">
        <v>0</v>
      </c>
      <c r="T643" s="155">
        <v>0</v>
      </c>
      <c r="U643" s="155">
        <v>39255</v>
      </c>
      <c r="V643" s="112">
        <v>604146</v>
      </c>
      <c r="W643" s="156"/>
      <c r="X643" s="157">
        <v>0</v>
      </c>
      <c r="Y643" s="178">
        <v>0.09</v>
      </c>
      <c r="Z643" s="178">
        <v>3.210812750641337E-2</v>
      </c>
      <c r="AA643" s="155">
        <v>0</v>
      </c>
      <c r="AB643" s="158"/>
      <c r="AC643" s="157">
        <v>0</v>
      </c>
      <c r="AD643" s="157">
        <v>0</v>
      </c>
      <c r="AE643" s="155">
        <v>0</v>
      </c>
      <c r="AF643" s="157">
        <v>0.51</v>
      </c>
      <c r="AG643" s="155">
        <v>7362</v>
      </c>
      <c r="AH643" s="159"/>
    </row>
    <row r="644" spans="1:34" ht="15" x14ac:dyDescent="0.25">
      <c r="A644" s="104">
        <v>483</v>
      </c>
      <c r="B644" s="102">
        <v>483239780</v>
      </c>
      <c r="C644" s="103" t="s">
        <v>532</v>
      </c>
      <c r="D644" s="104">
        <v>239</v>
      </c>
      <c r="E644" s="103" t="s">
        <v>271</v>
      </c>
      <c r="F644" s="104">
        <v>780</v>
      </c>
      <c r="G644" s="103" t="s">
        <v>443</v>
      </c>
      <c r="H644" s="179">
        <v>0.28000000000000003</v>
      </c>
      <c r="I644" s="152"/>
      <c r="J644" s="153">
        <v>10752.450832366469</v>
      </c>
      <c r="K644" s="153">
        <v>2048</v>
      </c>
      <c r="L644" s="153">
        <v>0</v>
      </c>
      <c r="M644" s="153">
        <v>937.65</v>
      </c>
      <c r="N644" s="153">
        <v>13738.100832366468</v>
      </c>
      <c r="O644" s="152"/>
      <c r="P644" s="157">
        <v>0.28000000000000003</v>
      </c>
      <c r="Q644" s="157">
        <v>0</v>
      </c>
      <c r="R644" s="155">
        <v>3584</v>
      </c>
      <c r="S644" s="155">
        <v>0</v>
      </c>
      <c r="T644" s="155">
        <v>0</v>
      </c>
      <c r="U644" s="155">
        <v>263</v>
      </c>
      <c r="V644" s="112">
        <v>3847</v>
      </c>
      <c r="W644" s="156"/>
      <c r="X644" s="157">
        <v>0</v>
      </c>
      <c r="Y644" s="178">
        <v>0.09</v>
      </c>
      <c r="Z644" s="178">
        <v>1.3025618826461723E-2</v>
      </c>
      <c r="AA644" s="155">
        <v>0</v>
      </c>
      <c r="AB644" s="158"/>
      <c r="AC644" s="157">
        <v>0</v>
      </c>
      <c r="AD644" s="157">
        <v>0</v>
      </c>
      <c r="AE644" s="155">
        <v>0</v>
      </c>
      <c r="AF644" s="157">
        <v>0</v>
      </c>
      <c r="AG644" s="155">
        <v>0</v>
      </c>
      <c r="AH644" s="159"/>
    </row>
    <row r="645" spans="1:34" ht="15" x14ac:dyDescent="0.25">
      <c r="A645" s="104">
        <v>484</v>
      </c>
      <c r="B645" s="102">
        <v>484035018</v>
      </c>
      <c r="C645" s="103" t="s">
        <v>533</v>
      </c>
      <c r="D645" s="104">
        <v>35</v>
      </c>
      <c r="E645" s="103" t="s">
        <v>67</v>
      </c>
      <c r="F645" s="104">
        <v>18</v>
      </c>
      <c r="G645" s="103" t="s">
        <v>50</v>
      </c>
      <c r="H645" s="179">
        <v>1</v>
      </c>
      <c r="I645" s="152"/>
      <c r="J645" s="153">
        <v>11904</v>
      </c>
      <c r="K645" s="153">
        <v>7385</v>
      </c>
      <c r="L645" s="153">
        <v>0</v>
      </c>
      <c r="M645" s="153">
        <v>937.65</v>
      </c>
      <c r="N645" s="153">
        <v>20226.650000000001</v>
      </c>
      <c r="O645" s="152"/>
      <c r="P645" s="157">
        <v>1</v>
      </c>
      <c r="Q645" s="157">
        <v>0</v>
      </c>
      <c r="R645" s="155">
        <v>19289</v>
      </c>
      <c r="S645" s="155">
        <v>0</v>
      </c>
      <c r="T645" s="155">
        <v>0</v>
      </c>
      <c r="U645" s="155">
        <v>938</v>
      </c>
      <c r="V645" s="112">
        <v>20227</v>
      </c>
      <c r="W645" s="156"/>
      <c r="X645" s="157">
        <v>0</v>
      </c>
      <c r="Y645" s="178">
        <v>0.09</v>
      </c>
      <c r="Z645" s="178">
        <v>2.6082814367241886E-2</v>
      </c>
      <c r="AA645" s="155">
        <v>0</v>
      </c>
      <c r="AB645" s="158"/>
      <c r="AC645" s="157">
        <v>0</v>
      </c>
      <c r="AD645" s="157">
        <v>0</v>
      </c>
      <c r="AE645" s="155">
        <v>0</v>
      </c>
      <c r="AF645" s="157">
        <v>0</v>
      </c>
      <c r="AG645" s="155">
        <v>0</v>
      </c>
      <c r="AH645" s="159"/>
    </row>
    <row r="646" spans="1:34" ht="15" x14ac:dyDescent="0.25">
      <c r="A646" s="104">
        <v>484</v>
      </c>
      <c r="B646" s="102">
        <v>484035035</v>
      </c>
      <c r="C646" s="103" t="s">
        <v>533</v>
      </c>
      <c r="D646" s="104">
        <v>35</v>
      </c>
      <c r="E646" s="103" t="s">
        <v>67</v>
      </c>
      <c r="F646" s="104">
        <v>35</v>
      </c>
      <c r="G646" s="103" t="s">
        <v>67</v>
      </c>
      <c r="H646" s="179">
        <v>1505.7500000000011</v>
      </c>
      <c r="I646" s="152"/>
      <c r="J646" s="153">
        <v>13906</v>
      </c>
      <c r="K646" s="153">
        <v>4741</v>
      </c>
      <c r="L646" s="153">
        <v>0</v>
      </c>
      <c r="M646" s="153">
        <v>937.65</v>
      </c>
      <c r="N646" s="153">
        <v>19584.650000000001</v>
      </c>
      <c r="O646" s="152"/>
      <c r="P646" s="157">
        <v>1505.7500000000011</v>
      </c>
      <c r="Q646" s="157">
        <v>0</v>
      </c>
      <c r="R646" s="155">
        <v>28077728</v>
      </c>
      <c r="S646" s="155">
        <v>0</v>
      </c>
      <c r="T646" s="155">
        <v>0</v>
      </c>
      <c r="U646" s="155">
        <v>1412346</v>
      </c>
      <c r="V646" s="112">
        <v>29490074</v>
      </c>
      <c r="W646" s="156"/>
      <c r="X646" s="157">
        <v>0</v>
      </c>
      <c r="Y646" s="178">
        <v>0.09</v>
      </c>
      <c r="Z646" s="178">
        <v>0.15535199624359353</v>
      </c>
      <c r="AA646" s="155">
        <v>0</v>
      </c>
      <c r="AB646" s="158"/>
      <c r="AC646" s="157">
        <v>0</v>
      </c>
      <c r="AD646" s="157">
        <v>0</v>
      </c>
      <c r="AE646" s="155">
        <v>0</v>
      </c>
      <c r="AF646" s="157">
        <v>21.6</v>
      </c>
      <c r="AG646" s="155">
        <v>423035</v>
      </c>
      <c r="AH646" s="159"/>
    </row>
    <row r="647" spans="1:34" ht="15" x14ac:dyDescent="0.25">
      <c r="A647" s="104">
        <v>484</v>
      </c>
      <c r="B647" s="102">
        <v>484035040</v>
      </c>
      <c r="C647" s="103" t="s">
        <v>533</v>
      </c>
      <c r="D647" s="104">
        <v>35</v>
      </c>
      <c r="E647" s="103" t="s">
        <v>67</v>
      </c>
      <c r="F647" s="104">
        <v>40</v>
      </c>
      <c r="G647" s="103" t="s">
        <v>72</v>
      </c>
      <c r="H647" s="179">
        <v>0.55000000000000004</v>
      </c>
      <c r="I647" s="152"/>
      <c r="J647" s="153">
        <v>16825</v>
      </c>
      <c r="K647" s="153">
        <v>4365</v>
      </c>
      <c r="L647" s="153">
        <v>0</v>
      </c>
      <c r="M647" s="153">
        <v>937.65</v>
      </c>
      <c r="N647" s="153">
        <v>22127.65</v>
      </c>
      <c r="O647" s="152"/>
      <c r="P647" s="157">
        <v>0.55000000000000004</v>
      </c>
      <c r="Q647" s="157">
        <v>0</v>
      </c>
      <c r="R647" s="155">
        <v>11655</v>
      </c>
      <c r="S647" s="155">
        <v>0</v>
      </c>
      <c r="T647" s="155">
        <v>0</v>
      </c>
      <c r="U647" s="155">
        <v>516</v>
      </c>
      <c r="V647" s="112">
        <v>12171</v>
      </c>
      <c r="W647" s="156"/>
      <c r="X647" s="157">
        <v>0</v>
      </c>
      <c r="Y647" s="178">
        <v>0.09</v>
      </c>
      <c r="Z647" s="178">
        <v>3.5085021482539071E-3</v>
      </c>
      <c r="AA647" s="155">
        <v>0</v>
      </c>
      <c r="AB647" s="158"/>
      <c r="AC647" s="157">
        <v>0</v>
      </c>
      <c r="AD647" s="157">
        <v>0</v>
      </c>
      <c r="AE647" s="155">
        <v>0</v>
      </c>
      <c r="AF647" s="157">
        <v>0</v>
      </c>
      <c r="AG647" s="155">
        <v>0</v>
      </c>
      <c r="AH647" s="159"/>
    </row>
    <row r="648" spans="1:34" ht="15" x14ac:dyDescent="0.25">
      <c r="A648" s="104">
        <v>484</v>
      </c>
      <c r="B648" s="102">
        <v>484035044</v>
      </c>
      <c r="C648" s="103" t="s">
        <v>533</v>
      </c>
      <c r="D648" s="104">
        <v>35</v>
      </c>
      <c r="E648" s="103" t="s">
        <v>67</v>
      </c>
      <c r="F648" s="104">
        <v>44</v>
      </c>
      <c r="G648" s="103" t="s">
        <v>76</v>
      </c>
      <c r="H648" s="179">
        <v>4.6899999999999995</v>
      </c>
      <c r="I648" s="152"/>
      <c r="J648" s="153">
        <v>10574</v>
      </c>
      <c r="K648" s="153">
        <v>0</v>
      </c>
      <c r="L648" s="153">
        <v>0</v>
      </c>
      <c r="M648" s="153">
        <v>937.65</v>
      </c>
      <c r="N648" s="153">
        <v>11511.65</v>
      </c>
      <c r="O648" s="152"/>
      <c r="P648" s="157">
        <v>4.6899999999999995</v>
      </c>
      <c r="Q648" s="157">
        <v>0</v>
      </c>
      <c r="R648" s="155">
        <v>49593</v>
      </c>
      <c r="S648" s="155">
        <v>0</v>
      </c>
      <c r="T648" s="155">
        <v>0</v>
      </c>
      <c r="U648" s="155">
        <v>4399</v>
      </c>
      <c r="V648" s="112">
        <v>53992</v>
      </c>
      <c r="W648" s="156"/>
      <c r="X648" s="157">
        <v>0</v>
      </c>
      <c r="Y648" s="178">
        <v>0.09</v>
      </c>
      <c r="Z648" s="178">
        <v>6.5788845188208198E-2</v>
      </c>
      <c r="AA648" s="155">
        <v>0</v>
      </c>
      <c r="AB648" s="158"/>
      <c r="AC648" s="157">
        <v>0</v>
      </c>
      <c r="AD648" s="157">
        <v>0</v>
      </c>
      <c r="AE648" s="155">
        <v>0</v>
      </c>
      <c r="AF648" s="157">
        <v>0</v>
      </c>
      <c r="AG648" s="155">
        <v>0</v>
      </c>
      <c r="AH648" s="159"/>
    </row>
    <row r="649" spans="1:34" ht="15" x14ac:dyDescent="0.25">
      <c r="A649" s="104">
        <v>484</v>
      </c>
      <c r="B649" s="102">
        <v>484035049</v>
      </c>
      <c r="C649" s="103" t="s">
        <v>533</v>
      </c>
      <c r="D649" s="104">
        <v>35</v>
      </c>
      <c r="E649" s="103" t="s">
        <v>67</v>
      </c>
      <c r="F649" s="104">
        <v>49</v>
      </c>
      <c r="G649" s="103" t="s">
        <v>81</v>
      </c>
      <c r="H649" s="179">
        <v>1</v>
      </c>
      <c r="I649" s="152"/>
      <c r="J649" s="153">
        <v>12835.73758161946</v>
      </c>
      <c r="K649" s="153">
        <v>15278</v>
      </c>
      <c r="L649" s="153">
        <v>0</v>
      </c>
      <c r="M649" s="153">
        <v>937.65</v>
      </c>
      <c r="N649" s="153">
        <v>29051.387581619463</v>
      </c>
      <c r="O649" s="152"/>
      <c r="P649" s="157">
        <v>1</v>
      </c>
      <c r="Q649" s="157">
        <v>0</v>
      </c>
      <c r="R649" s="155">
        <v>28114</v>
      </c>
      <c r="S649" s="155">
        <v>0</v>
      </c>
      <c r="T649" s="155">
        <v>0</v>
      </c>
      <c r="U649" s="155">
        <v>938</v>
      </c>
      <c r="V649" s="112">
        <v>29052</v>
      </c>
      <c r="W649" s="156"/>
      <c r="X649" s="157">
        <v>0</v>
      </c>
      <c r="Y649" s="178">
        <v>0.09</v>
      </c>
      <c r="Z649" s="178">
        <v>7.1351009916066549E-2</v>
      </c>
      <c r="AA649" s="155">
        <v>0</v>
      </c>
      <c r="AB649" s="158"/>
      <c r="AC649" s="157">
        <v>0</v>
      </c>
      <c r="AD649" s="157">
        <v>0</v>
      </c>
      <c r="AE649" s="155">
        <v>0</v>
      </c>
      <c r="AF649" s="157">
        <v>0</v>
      </c>
      <c r="AG649" s="155">
        <v>0</v>
      </c>
      <c r="AH649" s="159"/>
    </row>
    <row r="650" spans="1:34" ht="15" x14ac:dyDescent="0.25">
      <c r="A650" s="104">
        <v>484</v>
      </c>
      <c r="B650" s="102">
        <v>484035050</v>
      </c>
      <c r="C650" s="103" t="s">
        <v>533</v>
      </c>
      <c r="D650" s="104">
        <v>35</v>
      </c>
      <c r="E650" s="103" t="s">
        <v>67</v>
      </c>
      <c r="F650" s="104">
        <v>50</v>
      </c>
      <c r="G650" s="103" t="s">
        <v>82</v>
      </c>
      <c r="H650" s="179">
        <v>1</v>
      </c>
      <c r="I650" s="152"/>
      <c r="J650" s="153">
        <v>14283</v>
      </c>
      <c r="K650" s="153">
        <v>5977</v>
      </c>
      <c r="L650" s="153">
        <v>0</v>
      </c>
      <c r="M650" s="153">
        <v>937.65</v>
      </c>
      <c r="N650" s="153">
        <v>21197.65</v>
      </c>
      <c r="O650" s="152"/>
      <c r="P650" s="157">
        <v>1</v>
      </c>
      <c r="Q650" s="157">
        <v>0</v>
      </c>
      <c r="R650" s="155">
        <v>20260</v>
      </c>
      <c r="S650" s="155">
        <v>0</v>
      </c>
      <c r="T650" s="155">
        <v>0</v>
      </c>
      <c r="U650" s="155">
        <v>938</v>
      </c>
      <c r="V650" s="112">
        <v>21198</v>
      </c>
      <c r="W650" s="156"/>
      <c r="X650" s="157">
        <v>0</v>
      </c>
      <c r="Y650" s="178">
        <v>0.09</v>
      </c>
      <c r="Z650" s="178">
        <v>4.1001636800894652E-3</v>
      </c>
      <c r="AA650" s="155">
        <v>0</v>
      </c>
      <c r="AB650" s="158"/>
      <c r="AC650" s="157">
        <v>0</v>
      </c>
      <c r="AD650" s="157">
        <v>0</v>
      </c>
      <c r="AE650" s="155">
        <v>0</v>
      </c>
      <c r="AF650" s="157">
        <v>0</v>
      </c>
      <c r="AG650" s="155">
        <v>0</v>
      </c>
      <c r="AH650" s="159"/>
    </row>
    <row r="651" spans="1:34" ht="15" x14ac:dyDescent="0.25">
      <c r="A651" s="104">
        <v>484</v>
      </c>
      <c r="B651" s="102">
        <v>484035057</v>
      </c>
      <c r="C651" s="103" t="s">
        <v>533</v>
      </c>
      <c r="D651" s="104">
        <v>35</v>
      </c>
      <c r="E651" s="103" t="s">
        <v>67</v>
      </c>
      <c r="F651" s="104">
        <v>57</v>
      </c>
      <c r="G651" s="103" t="s">
        <v>89</v>
      </c>
      <c r="H651" s="179">
        <v>1.9400000000000002</v>
      </c>
      <c r="I651" s="152"/>
      <c r="J651" s="153">
        <v>9361</v>
      </c>
      <c r="K651" s="153">
        <v>250</v>
      </c>
      <c r="L651" s="153">
        <v>0</v>
      </c>
      <c r="M651" s="153">
        <v>937.65</v>
      </c>
      <c r="N651" s="153">
        <v>10548.65</v>
      </c>
      <c r="O651" s="152"/>
      <c r="P651" s="157">
        <v>1.9400000000000002</v>
      </c>
      <c r="Q651" s="157">
        <v>0</v>
      </c>
      <c r="R651" s="155">
        <v>18645</v>
      </c>
      <c r="S651" s="155">
        <v>0</v>
      </c>
      <c r="T651" s="155">
        <v>0</v>
      </c>
      <c r="U651" s="155">
        <v>1819</v>
      </c>
      <c r="V651" s="112">
        <v>20464</v>
      </c>
      <c r="W651" s="156"/>
      <c r="X651" s="157">
        <v>0</v>
      </c>
      <c r="Y651" s="178">
        <v>0.09</v>
      </c>
      <c r="Z651" s="178">
        <v>0.13358419508453406</v>
      </c>
      <c r="AA651" s="155">
        <v>0</v>
      </c>
      <c r="AB651" s="158"/>
      <c r="AC651" s="157">
        <v>0</v>
      </c>
      <c r="AD651" s="157">
        <v>0</v>
      </c>
      <c r="AE651" s="155">
        <v>0</v>
      </c>
      <c r="AF651" s="157">
        <v>0</v>
      </c>
      <c r="AG651" s="155">
        <v>0</v>
      </c>
      <c r="AH651" s="159"/>
    </row>
    <row r="652" spans="1:34" ht="15" x14ac:dyDescent="0.25">
      <c r="A652" s="104">
        <v>484</v>
      </c>
      <c r="B652" s="102">
        <v>484035073</v>
      </c>
      <c r="C652" s="103" t="s">
        <v>533</v>
      </c>
      <c r="D652" s="104">
        <v>35</v>
      </c>
      <c r="E652" s="103" t="s">
        <v>67</v>
      </c>
      <c r="F652" s="104">
        <v>73</v>
      </c>
      <c r="G652" s="103" t="s">
        <v>105</v>
      </c>
      <c r="H652" s="179">
        <v>2.19</v>
      </c>
      <c r="I652" s="152"/>
      <c r="J652" s="153">
        <v>11312.126870607293</v>
      </c>
      <c r="K652" s="153">
        <v>7390</v>
      </c>
      <c r="L652" s="153">
        <v>0</v>
      </c>
      <c r="M652" s="153">
        <v>937.65</v>
      </c>
      <c r="N652" s="153">
        <v>19639.776870607297</v>
      </c>
      <c r="O652" s="152"/>
      <c r="P652" s="157">
        <v>2.19</v>
      </c>
      <c r="Q652" s="157">
        <v>0</v>
      </c>
      <c r="R652" s="155">
        <v>40957</v>
      </c>
      <c r="S652" s="155">
        <v>0</v>
      </c>
      <c r="T652" s="155">
        <v>0</v>
      </c>
      <c r="U652" s="155">
        <v>2054</v>
      </c>
      <c r="V652" s="112">
        <v>43011</v>
      </c>
      <c r="W652" s="156"/>
      <c r="X652" s="157">
        <v>0</v>
      </c>
      <c r="Y652" s="178">
        <v>0.09</v>
      </c>
      <c r="Z652" s="178">
        <v>1.0550373071579357E-2</v>
      </c>
      <c r="AA652" s="155">
        <v>0</v>
      </c>
      <c r="AB652" s="158"/>
      <c r="AC652" s="157">
        <v>0</v>
      </c>
      <c r="AD652" s="157">
        <v>0</v>
      </c>
      <c r="AE652" s="155">
        <v>0</v>
      </c>
      <c r="AF652" s="157">
        <v>0</v>
      </c>
      <c r="AG652" s="155">
        <v>0</v>
      </c>
      <c r="AH652" s="159"/>
    </row>
    <row r="653" spans="1:34" ht="15" x14ac:dyDescent="0.25">
      <c r="A653" s="104">
        <v>484</v>
      </c>
      <c r="B653" s="102">
        <v>484035093</v>
      </c>
      <c r="C653" s="103" t="s">
        <v>533</v>
      </c>
      <c r="D653" s="104">
        <v>35</v>
      </c>
      <c r="E653" s="103" t="s">
        <v>67</v>
      </c>
      <c r="F653" s="104">
        <v>93</v>
      </c>
      <c r="G653" s="103" t="s">
        <v>125</v>
      </c>
      <c r="H653" s="179">
        <v>0.26</v>
      </c>
      <c r="I653" s="152"/>
      <c r="J653" s="153">
        <v>9361</v>
      </c>
      <c r="K653" s="153">
        <v>319</v>
      </c>
      <c r="L653" s="153">
        <v>0</v>
      </c>
      <c r="M653" s="153">
        <v>937.65</v>
      </c>
      <c r="N653" s="153">
        <v>10617.65</v>
      </c>
      <c r="O653" s="152"/>
      <c r="P653" s="157">
        <v>0.26</v>
      </c>
      <c r="Q653" s="157">
        <v>0</v>
      </c>
      <c r="R653" s="155">
        <v>2517</v>
      </c>
      <c r="S653" s="155">
        <v>0</v>
      </c>
      <c r="T653" s="155">
        <v>0</v>
      </c>
      <c r="U653" s="155">
        <v>244</v>
      </c>
      <c r="V653" s="112">
        <v>2761</v>
      </c>
      <c r="W653" s="156"/>
      <c r="X653" s="157">
        <v>0</v>
      </c>
      <c r="Y653" s="178">
        <v>0.09</v>
      </c>
      <c r="Z653" s="178">
        <v>7.5403840807501968E-2</v>
      </c>
      <c r="AA653" s="155">
        <v>0</v>
      </c>
      <c r="AB653" s="158"/>
      <c r="AC653" s="157">
        <v>0</v>
      </c>
      <c r="AD653" s="157">
        <v>0</v>
      </c>
      <c r="AE653" s="155">
        <v>0</v>
      </c>
      <c r="AF653" s="157">
        <v>0</v>
      </c>
      <c r="AG653" s="155">
        <v>0</v>
      </c>
      <c r="AH653" s="159"/>
    </row>
    <row r="654" spans="1:34" ht="15" x14ac:dyDescent="0.25">
      <c r="A654" s="104">
        <v>484</v>
      </c>
      <c r="B654" s="102">
        <v>484035097</v>
      </c>
      <c r="C654" s="103" t="s">
        <v>533</v>
      </c>
      <c r="D654" s="104">
        <v>35</v>
      </c>
      <c r="E654" s="103" t="s">
        <v>67</v>
      </c>
      <c r="F654" s="104">
        <v>97</v>
      </c>
      <c r="G654" s="103" t="s">
        <v>129</v>
      </c>
      <c r="H654" s="179">
        <v>1</v>
      </c>
      <c r="I654" s="152"/>
      <c r="J654" s="153">
        <v>12986.041569496731</v>
      </c>
      <c r="K654" s="153">
        <v>0</v>
      </c>
      <c r="L654" s="153">
        <v>0</v>
      </c>
      <c r="M654" s="153">
        <v>937.65</v>
      </c>
      <c r="N654" s="153">
        <v>13923.69156949673</v>
      </c>
      <c r="O654" s="152"/>
      <c r="P654" s="157">
        <v>1</v>
      </c>
      <c r="Q654" s="157">
        <v>0</v>
      </c>
      <c r="R654" s="155">
        <v>12986</v>
      </c>
      <c r="S654" s="155">
        <v>0</v>
      </c>
      <c r="T654" s="155">
        <v>0</v>
      </c>
      <c r="U654" s="155">
        <v>938</v>
      </c>
      <c r="V654" s="112">
        <v>13924</v>
      </c>
      <c r="W654" s="156"/>
      <c r="X654" s="157">
        <v>0</v>
      </c>
      <c r="Y654" s="178">
        <v>0.09</v>
      </c>
      <c r="Z654" s="178">
        <v>3.5516061249249872E-2</v>
      </c>
      <c r="AA654" s="155">
        <v>0</v>
      </c>
      <c r="AB654" s="158"/>
      <c r="AC654" s="157">
        <v>0</v>
      </c>
      <c r="AD654" s="157">
        <v>0</v>
      </c>
      <c r="AE654" s="155">
        <v>0</v>
      </c>
      <c r="AF654" s="157">
        <v>0</v>
      </c>
      <c r="AG654" s="155">
        <v>0</v>
      </c>
      <c r="AH654" s="159"/>
    </row>
    <row r="655" spans="1:34" ht="15" x14ac:dyDescent="0.25">
      <c r="A655" s="104">
        <v>484</v>
      </c>
      <c r="B655" s="102">
        <v>484035133</v>
      </c>
      <c r="C655" s="103" t="s">
        <v>533</v>
      </c>
      <c r="D655" s="104">
        <v>35</v>
      </c>
      <c r="E655" s="103" t="s">
        <v>67</v>
      </c>
      <c r="F655" s="104">
        <v>133</v>
      </c>
      <c r="G655" s="103" t="s">
        <v>165</v>
      </c>
      <c r="H655" s="179">
        <v>0.94</v>
      </c>
      <c r="I655" s="152"/>
      <c r="J655" s="153">
        <v>11303</v>
      </c>
      <c r="K655" s="153">
        <v>2235</v>
      </c>
      <c r="L655" s="153">
        <v>0</v>
      </c>
      <c r="M655" s="153">
        <v>937.65</v>
      </c>
      <c r="N655" s="153">
        <v>14475.65</v>
      </c>
      <c r="O655" s="152"/>
      <c r="P655" s="157">
        <v>0.94</v>
      </c>
      <c r="Q655" s="157">
        <v>0</v>
      </c>
      <c r="R655" s="155">
        <v>12726</v>
      </c>
      <c r="S655" s="155">
        <v>0</v>
      </c>
      <c r="T655" s="155">
        <v>0</v>
      </c>
      <c r="U655" s="155">
        <v>882</v>
      </c>
      <c r="V655" s="112">
        <v>13608</v>
      </c>
      <c r="W655" s="156"/>
      <c r="X655" s="157">
        <v>0</v>
      </c>
      <c r="Y655" s="178">
        <v>0.09</v>
      </c>
      <c r="Z655" s="178">
        <v>3.1594626033757463E-2</v>
      </c>
      <c r="AA655" s="155">
        <v>0</v>
      </c>
      <c r="AB655" s="158"/>
      <c r="AC655" s="157">
        <v>0</v>
      </c>
      <c r="AD655" s="157">
        <v>0</v>
      </c>
      <c r="AE655" s="155">
        <v>0</v>
      </c>
      <c r="AF655" s="157">
        <v>0</v>
      </c>
      <c r="AG655" s="155">
        <v>0</v>
      </c>
      <c r="AH655" s="159"/>
    </row>
    <row r="656" spans="1:34" ht="15" x14ac:dyDescent="0.25">
      <c r="A656" s="104">
        <v>484</v>
      </c>
      <c r="B656" s="102">
        <v>484035239</v>
      </c>
      <c r="C656" s="103" t="s">
        <v>533</v>
      </c>
      <c r="D656" s="104">
        <v>35</v>
      </c>
      <c r="E656" s="103" t="s">
        <v>67</v>
      </c>
      <c r="F656" s="104">
        <v>239</v>
      </c>
      <c r="G656" s="103" t="s">
        <v>271</v>
      </c>
      <c r="H656" s="179">
        <v>0.08</v>
      </c>
      <c r="I656" s="152"/>
      <c r="J656" s="153">
        <v>14650</v>
      </c>
      <c r="K656" s="153">
        <v>5503</v>
      </c>
      <c r="L656" s="153">
        <v>0</v>
      </c>
      <c r="M656" s="153">
        <v>937.65</v>
      </c>
      <c r="N656" s="153">
        <v>21090.65</v>
      </c>
      <c r="O656" s="152"/>
      <c r="P656" s="157">
        <v>0.08</v>
      </c>
      <c r="Q656" s="157">
        <v>0</v>
      </c>
      <c r="R656" s="155">
        <v>1612</v>
      </c>
      <c r="S656" s="155">
        <v>0</v>
      </c>
      <c r="T656" s="155">
        <v>0</v>
      </c>
      <c r="U656" s="155">
        <v>75</v>
      </c>
      <c r="V656" s="112">
        <v>1687</v>
      </c>
      <c r="W656" s="156"/>
      <c r="X656" s="157">
        <v>0</v>
      </c>
      <c r="Y656" s="178">
        <v>0.09</v>
      </c>
      <c r="Z656" s="178">
        <v>6.0763938656294453E-2</v>
      </c>
      <c r="AA656" s="155">
        <v>0</v>
      </c>
      <c r="AB656" s="158"/>
      <c r="AC656" s="157">
        <v>0</v>
      </c>
      <c r="AD656" s="157">
        <v>0</v>
      </c>
      <c r="AE656" s="155">
        <v>0</v>
      </c>
      <c r="AF656" s="157">
        <v>0</v>
      </c>
      <c r="AG656" s="155">
        <v>0</v>
      </c>
      <c r="AH656" s="159"/>
    </row>
    <row r="657" spans="1:34" ht="15" x14ac:dyDescent="0.25">
      <c r="A657" s="104">
        <v>484</v>
      </c>
      <c r="B657" s="102">
        <v>484035243</v>
      </c>
      <c r="C657" s="103" t="s">
        <v>533</v>
      </c>
      <c r="D657" s="104">
        <v>35</v>
      </c>
      <c r="E657" s="103" t="s">
        <v>67</v>
      </c>
      <c r="F657" s="104">
        <v>243</v>
      </c>
      <c r="G657" s="103" t="s">
        <v>275</v>
      </c>
      <c r="H657" s="179">
        <v>3</v>
      </c>
      <c r="I657" s="152"/>
      <c r="J657" s="153">
        <v>13093</v>
      </c>
      <c r="K657" s="153">
        <v>2710</v>
      </c>
      <c r="L657" s="153">
        <v>0</v>
      </c>
      <c r="M657" s="153">
        <v>937.65</v>
      </c>
      <c r="N657" s="153">
        <v>16740.650000000001</v>
      </c>
      <c r="O657" s="152"/>
      <c r="P657" s="157">
        <v>3</v>
      </c>
      <c r="Q657" s="157">
        <v>0</v>
      </c>
      <c r="R657" s="155">
        <v>47409</v>
      </c>
      <c r="S657" s="155">
        <v>0</v>
      </c>
      <c r="T657" s="155">
        <v>0</v>
      </c>
      <c r="U657" s="155">
        <v>2814</v>
      </c>
      <c r="V657" s="112">
        <v>50223</v>
      </c>
      <c r="W657" s="156"/>
      <c r="X657" s="157">
        <v>0</v>
      </c>
      <c r="Y657" s="178">
        <v>0.09</v>
      </c>
      <c r="Z657" s="178">
        <v>5.107358279857626E-3</v>
      </c>
      <c r="AA657" s="155">
        <v>0</v>
      </c>
      <c r="AB657" s="158"/>
      <c r="AC657" s="157">
        <v>0</v>
      </c>
      <c r="AD657" s="157">
        <v>0</v>
      </c>
      <c r="AE657" s="155">
        <v>0</v>
      </c>
      <c r="AF657" s="157">
        <v>0</v>
      </c>
      <c r="AG657" s="155">
        <v>0</v>
      </c>
      <c r="AH657" s="159"/>
    </row>
    <row r="658" spans="1:34" ht="15" x14ac:dyDescent="0.25">
      <c r="A658" s="104">
        <v>484</v>
      </c>
      <c r="B658" s="102">
        <v>484035244</v>
      </c>
      <c r="C658" s="103" t="s">
        <v>533</v>
      </c>
      <c r="D658" s="104">
        <v>35</v>
      </c>
      <c r="E658" s="103" t="s">
        <v>67</v>
      </c>
      <c r="F658" s="104">
        <v>244</v>
      </c>
      <c r="G658" s="103" t="s">
        <v>276</v>
      </c>
      <c r="H658" s="179">
        <v>7.8</v>
      </c>
      <c r="I658" s="152"/>
      <c r="J658" s="153">
        <v>13275</v>
      </c>
      <c r="K658" s="153">
        <v>4787</v>
      </c>
      <c r="L658" s="153">
        <v>0</v>
      </c>
      <c r="M658" s="153">
        <v>937.65</v>
      </c>
      <c r="N658" s="153">
        <v>18999.650000000001</v>
      </c>
      <c r="O658" s="152"/>
      <c r="P658" s="157">
        <v>7.8</v>
      </c>
      <c r="Q658" s="157">
        <v>0</v>
      </c>
      <c r="R658" s="155">
        <v>140883</v>
      </c>
      <c r="S658" s="155">
        <v>0</v>
      </c>
      <c r="T658" s="155">
        <v>0</v>
      </c>
      <c r="U658" s="155">
        <v>7317</v>
      </c>
      <c r="V658" s="112">
        <v>148200</v>
      </c>
      <c r="W658" s="156"/>
      <c r="X658" s="157">
        <v>0</v>
      </c>
      <c r="Y658" s="178">
        <v>0.09</v>
      </c>
      <c r="Z658" s="178">
        <v>0.119598061583465</v>
      </c>
      <c r="AA658" s="155">
        <v>0</v>
      </c>
      <c r="AB658" s="158"/>
      <c r="AC658" s="157">
        <v>0</v>
      </c>
      <c r="AD658" s="157">
        <v>0</v>
      </c>
      <c r="AE658" s="155">
        <v>0</v>
      </c>
      <c r="AF658" s="157">
        <v>0</v>
      </c>
      <c r="AG658" s="155">
        <v>0</v>
      </c>
      <c r="AH658" s="159"/>
    </row>
    <row r="659" spans="1:34" ht="15" x14ac:dyDescent="0.25">
      <c r="A659" s="104">
        <v>484</v>
      </c>
      <c r="B659" s="102">
        <v>484035248</v>
      </c>
      <c r="C659" s="103" t="s">
        <v>533</v>
      </c>
      <c r="D659" s="104">
        <v>35</v>
      </c>
      <c r="E659" s="103" t="s">
        <v>67</v>
      </c>
      <c r="F659" s="104">
        <v>248</v>
      </c>
      <c r="G659" s="103" t="s">
        <v>280</v>
      </c>
      <c r="H659" s="179">
        <v>0.12</v>
      </c>
      <c r="I659" s="152"/>
      <c r="J659" s="153">
        <v>13080.948125085341</v>
      </c>
      <c r="K659" s="153">
        <v>750</v>
      </c>
      <c r="L659" s="153">
        <v>0</v>
      </c>
      <c r="M659" s="153">
        <v>937.65</v>
      </c>
      <c r="N659" s="153">
        <v>14768.59812508534</v>
      </c>
      <c r="O659" s="152"/>
      <c r="P659" s="157">
        <v>0.12</v>
      </c>
      <c r="Q659" s="157">
        <v>0</v>
      </c>
      <c r="R659" s="155">
        <v>1660</v>
      </c>
      <c r="S659" s="155">
        <v>0</v>
      </c>
      <c r="T659" s="155">
        <v>0</v>
      </c>
      <c r="U659" s="155">
        <v>113</v>
      </c>
      <c r="V659" s="112">
        <v>1773</v>
      </c>
      <c r="W659" s="156"/>
      <c r="X659" s="157">
        <v>0</v>
      </c>
      <c r="Y659" s="178">
        <v>0.09</v>
      </c>
      <c r="Z659" s="178">
        <v>5.0565041450819942E-2</v>
      </c>
      <c r="AA659" s="155">
        <v>0</v>
      </c>
      <c r="AB659" s="158"/>
      <c r="AC659" s="157">
        <v>0</v>
      </c>
      <c r="AD659" s="157">
        <v>0</v>
      </c>
      <c r="AE659" s="155">
        <v>0</v>
      </c>
      <c r="AF659" s="157">
        <v>0</v>
      </c>
      <c r="AG659" s="155">
        <v>0</v>
      </c>
      <c r="AH659" s="159"/>
    </row>
    <row r="660" spans="1:34" ht="15" x14ac:dyDescent="0.25">
      <c r="A660" s="104">
        <v>484</v>
      </c>
      <c r="B660" s="102">
        <v>484035274</v>
      </c>
      <c r="C660" s="103" t="s">
        <v>533</v>
      </c>
      <c r="D660" s="104">
        <v>35</v>
      </c>
      <c r="E660" s="103" t="s">
        <v>67</v>
      </c>
      <c r="F660" s="104">
        <v>274</v>
      </c>
      <c r="G660" s="103" t="s">
        <v>306</v>
      </c>
      <c r="H660" s="179">
        <v>0.11</v>
      </c>
      <c r="I660" s="152"/>
      <c r="J660" s="153">
        <v>13084.368871016801</v>
      </c>
      <c r="K660" s="153">
        <v>6045</v>
      </c>
      <c r="L660" s="153">
        <v>0</v>
      </c>
      <c r="M660" s="153">
        <v>937.65</v>
      </c>
      <c r="N660" s="153">
        <v>20067.0188710168</v>
      </c>
      <c r="O660" s="152"/>
      <c r="P660" s="157">
        <v>0.11</v>
      </c>
      <c r="Q660" s="157">
        <v>0</v>
      </c>
      <c r="R660" s="155">
        <v>2104</v>
      </c>
      <c r="S660" s="155">
        <v>0</v>
      </c>
      <c r="T660" s="155">
        <v>0</v>
      </c>
      <c r="U660" s="155">
        <v>103</v>
      </c>
      <c r="V660" s="112">
        <v>2207</v>
      </c>
      <c r="W660" s="156"/>
      <c r="X660" s="157">
        <v>0</v>
      </c>
      <c r="Y660" s="178">
        <v>0.09</v>
      </c>
      <c r="Z660" s="178">
        <v>7.2067021277626361E-2</v>
      </c>
      <c r="AA660" s="155">
        <v>0</v>
      </c>
      <c r="AB660" s="158"/>
      <c r="AC660" s="157">
        <v>0</v>
      </c>
      <c r="AD660" s="157">
        <v>0</v>
      </c>
      <c r="AE660" s="155">
        <v>0</v>
      </c>
      <c r="AF660" s="157">
        <v>0</v>
      </c>
      <c r="AG660" s="155">
        <v>0</v>
      </c>
      <c r="AH660" s="159"/>
    </row>
    <row r="661" spans="1:34" ht="15" x14ac:dyDescent="0.25">
      <c r="A661" s="104">
        <v>484</v>
      </c>
      <c r="B661" s="102">
        <v>484035285</v>
      </c>
      <c r="C661" s="103" t="s">
        <v>533</v>
      </c>
      <c r="D661" s="104">
        <v>35</v>
      </c>
      <c r="E661" s="103" t="s">
        <v>67</v>
      </c>
      <c r="F661" s="104">
        <v>285</v>
      </c>
      <c r="G661" s="103" t="s">
        <v>317</v>
      </c>
      <c r="H661" s="179">
        <v>3</v>
      </c>
      <c r="I661" s="152"/>
      <c r="J661" s="153">
        <v>11688.430466808875</v>
      </c>
      <c r="K661" s="153">
        <v>3312</v>
      </c>
      <c r="L661" s="153">
        <v>0</v>
      </c>
      <c r="M661" s="153">
        <v>937.65</v>
      </c>
      <c r="N661" s="153">
        <v>15938.080466808875</v>
      </c>
      <c r="O661" s="152"/>
      <c r="P661" s="157">
        <v>3</v>
      </c>
      <c r="Q661" s="157">
        <v>0</v>
      </c>
      <c r="R661" s="155">
        <v>45000</v>
      </c>
      <c r="S661" s="155">
        <v>0</v>
      </c>
      <c r="T661" s="155">
        <v>0</v>
      </c>
      <c r="U661" s="155">
        <v>2814</v>
      </c>
      <c r="V661" s="112">
        <v>47814</v>
      </c>
      <c r="W661" s="156"/>
      <c r="X661" s="157">
        <v>0</v>
      </c>
      <c r="Y661" s="178">
        <v>0.09</v>
      </c>
      <c r="Z661" s="178">
        <v>3.7068416528484464E-2</v>
      </c>
      <c r="AA661" s="155">
        <v>0</v>
      </c>
      <c r="AB661" s="158"/>
      <c r="AC661" s="157">
        <v>0</v>
      </c>
      <c r="AD661" s="157">
        <v>0</v>
      </c>
      <c r="AE661" s="155">
        <v>0</v>
      </c>
      <c r="AF661" s="157">
        <v>0</v>
      </c>
      <c r="AG661" s="155">
        <v>0</v>
      </c>
      <c r="AH661" s="159"/>
    </row>
    <row r="662" spans="1:34" ht="15" x14ac:dyDescent="0.25">
      <c r="A662" s="104">
        <v>484</v>
      </c>
      <c r="B662" s="102">
        <v>484035307</v>
      </c>
      <c r="C662" s="103" t="s">
        <v>533</v>
      </c>
      <c r="D662" s="104">
        <v>35</v>
      </c>
      <c r="E662" s="103" t="s">
        <v>67</v>
      </c>
      <c r="F662" s="104">
        <v>307</v>
      </c>
      <c r="G662" s="103" t="s">
        <v>339</v>
      </c>
      <c r="H662" s="179">
        <v>1</v>
      </c>
      <c r="I662" s="152"/>
      <c r="J662" s="153">
        <v>10709.427148722187</v>
      </c>
      <c r="K662" s="153">
        <v>4503</v>
      </c>
      <c r="L662" s="153">
        <v>0</v>
      </c>
      <c r="M662" s="153">
        <v>937.65</v>
      </c>
      <c r="N662" s="153">
        <v>16150.077148722186</v>
      </c>
      <c r="O662" s="152"/>
      <c r="P662" s="157">
        <v>1</v>
      </c>
      <c r="Q662" s="157">
        <v>0</v>
      </c>
      <c r="R662" s="155">
        <v>15212</v>
      </c>
      <c r="S662" s="155">
        <v>0</v>
      </c>
      <c r="T662" s="155">
        <v>0</v>
      </c>
      <c r="U662" s="155">
        <v>938</v>
      </c>
      <c r="V662" s="112">
        <v>16150</v>
      </c>
      <c r="W662" s="156"/>
      <c r="X662" s="157">
        <v>0</v>
      </c>
      <c r="Y662" s="178">
        <v>0.09</v>
      </c>
      <c r="Z662" s="178">
        <v>1.1612312634068969E-2</v>
      </c>
      <c r="AA662" s="155">
        <v>0</v>
      </c>
      <c r="AB662" s="158"/>
      <c r="AC662" s="157">
        <v>0</v>
      </c>
      <c r="AD662" s="157">
        <v>0</v>
      </c>
      <c r="AE662" s="155">
        <v>0</v>
      </c>
      <c r="AF662" s="157">
        <v>0</v>
      </c>
      <c r="AG662" s="155">
        <v>0</v>
      </c>
      <c r="AH662" s="159"/>
    </row>
    <row r="663" spans="1:34" ht="15" x14ac:dyDescent="0.25">
      <c r="A663" s="104">
        <v>484</v>
      </c>
      <c r="B663" s="102">
        <v>484035308</v>
      </c>
      <c r="C663" s="103" t="s">
        <v>533</v>
      </c>
      <c r="D663" s="104">
        <v>35</v>
      </c>
      <c r="E663" s="103" t="s">
        <v>67</v>
      </c>
      <c r="F663" s="104">
        <v>308</v>
      </c>
      <c r="G663" s="103" t="s">
        <v>340</v>
      </c>
      <c r="H663" s="179">
        <v>1</v>
      </c>
      <c r="I663" s="152"/>
      <c r="J663" s="153">
        <v>13280.983978729773</v>
      </c>
      <c r="K663" s="153">
        <v>6624</v>
      </c>
      <c r="L663" s="153">
        <v>0</v>
      </c>
      <c r="M663" s="153">
        <v>937.65</v>
      </c>
      <c r="N663" s="153">
        <v>20842.633978729777</v>
      </c>
      <c r="O663" s="152"/>
      <c r="P663" s="157">
        <v>1</v>
      </c>
      <c r="Q663" s="157">
        <v>0</v>
      </c>
      <c r="R663" s="155">
        <v>19905</v>
      </c>
      <c r="S663" s="155">
        <v>0</v>
      </c>
      <c r="T663" s="155">
        <v>0</v>
      </c>
      <c r="U663" s="155">
        <v>938</v>
      </c>
      <c r="V663" s="112">
        <v>20843</v>
      </c>
      <c r="W663" s="156"/>
      <c r="X663" s="157">
        <v>0</v>
      </c>
      <c r="Y663" s="178">
        <v>0.09</v>
      </c>
      <c r="Z663" s="178">
        <v>2.6285383140546735E-3</v>
      </c>
      <c r="AA663" s="155">
        <v>0</v>
      </c>
      <c r="AB663" s="158"/>
      <c r="AC663" s="157">
        <v>0</v>
      </c>
      <c r="AD663" s="157">
        <v>0</v>
      </c>
      <c r="AE663" s="155">
        <v>0</v>
      </c>
      <c r="AF663" s="157">
        <v>0</v>
      </c>
      <c r="AG663" s="155">
        <v>0</v>
      </c>
      <c r="AH663" s="159"/>
    </row>
    <row r="664" spans="1:34" ht="15" x14ac:dyDescent="0.25">
      <c r="A664" s="104">
        <v>484</v>
      </c>
      <c r="B664" s="102">
        <v>484035314</v>
      </c>
      <c r="C664" s="103" t="s">
        <v>533</v>
      </c>
      <c r="D664" s="104">
        <v>35</v>
      </c>
      <c r="E664" s="103" t="s">
        <v>67</v>
      </c>
      <c r="F664" s="104">
        <v>314</v>
      </c>
      <c r="G664" s="103" t="s">
        <v>346</v>
      </c>
      <c r="H664" s="179">
        <v>0.41</v>
      </c>
      <c r="I664" s="152"/>
      <c r="J664" s="153">
        <v>11914.967758299314</v>
      </c>
      <c r="K664" s="153">
        <v>9551</v>
      </c>
      <c r="L664" s="153">
        <v>0</v>
      </c>
      <c r="M664" s="153">
        <v>937.65</v>
      </c>
      <c r="N664" s="153">
        <v>22403.617758299315</v>
      </c>
      <c r="O664" s="152"/>
      <c r="P664" s="157">
        <v>0.41</v>
      </c>
      <c r="Q664" s="157">
        <v>0</v>
      </c>
      <c r="R664" s="155">
        <v>8801</v>
      </c>
      <c r="S664" s="155">
        <v>0</v>
      </c>
      <c r="T664" s="155">
        <v>0</v>
      </c>
      <c r="U664" s="155">
        <v>384</v>
      </c>
      <c r="V664" s="112">
        <v>9185</v>
      </c>
      <c r="W664" s="156"/>
      <c r="X664" s="157">
        <v>0</v>
      </c>
      <c r="Y664" s="178">
        <v>0.09</v>
      </c>
      <c r="Z664" s="178">
        <v>2.2432869721569913E-3</v>
      </c>
      <c r="AA664" s="155">
        <v>0</v>
      </c>
      <c r="AB664" s="158"/>
      <c r="AC664" s="157">
        <v>0</v>
      </c>
      <c r="AD664" s="157">
        <v>0</v>
      </c>
      <c r="AE664" s="155">
        <v>0</v>
      </c>
      <c r="AF664" s="157">
        <v>0</v>
      </c>
      <c r="AG664" s="155">
        <v>0</v>
      </c>
      <c r="AH664" s="159"/>
    </row>
    <row r="665" spans="1:34" ht="15" x14ac:dyDescent="0.25">
      <c r="A665" s="104">
        <v>485</v>
      </c>
      <c r="B665" s="102">
        <v>485258030</v>
      </c>
      <c r="C665" s="103" t="s">
        <v>534</v>
      </c>
      <c r="D665" s="104">
        <v>258</v>
      </c>
      <c r="E665" s="103" t="s">
        <v>290</v>
      </c>
      <c r="F665" s="104">
        <v>30</v>
      </c>
      <c r="G665" s="103" t="s">
        <v>62</v>
      </c>
      <c r="H665" s="179">
        <v>0.78</v>
      </c>
      <c r="I665" s="152"/>
      <c r="J665" s="153">
        <v>15145</v>
      </c>
      <c r="K665" s="153">
        <v>4032</v>
      </c>
      <c r="L665" s="153">
        <v>0</v>
      </c>
      <c r="M665" s="153">
        <v>937.65</v>
      </c>
      <c r="N665" s="153">
        <v>20114.650000000001</v>
      </c>
      <c r="O665" s="152"/>
      <c r="P665" s="157">
        <v>0.78</v>
      </c>
      <c r="Q665" s="157">
        <v>0</v>
      </c>
      <c r="R665" s="155">
        <v>14589</v>
      </c>
      <c r="S665" s="155">
        <v>0</v>
      </c>
      <c r="T665" s="155">
        <v>0</v>
      </c>
      <c r="U665" s="155">
        <v>713</v>
      </c>
      <c r="V665" s="112">
        <v>15302</v>
      </c>
      <c r="W665" s="156"/>
      <c r="X665" s="157">
        <v>1.9256324291374371E-2</v>
      </c>
      <c r="Y665" s="178">
        <v>0.09</v>
      </c>
      <c r="Z665" s="178">
        <v>2.6479090673251354E-3</v>
      </c>
      <c r="AA665" s="155">
        <v>0</v>
      </c>
      <c r="AB665" s="158"/>
      <c r="AC665" s="157">
        <v>0</v>
      </c>
      <c r="AD665" s="157">
        <v>0</v>
      </c>
      <c r="AE665" s="155">
        <v>0</v>
      </c>
      <c r="AF665" s="157">
        <v>0</v>
      </c>
      <c r="AG665" s="155">
        <v>0</v>
      </c>
      <c r="AH665" s="159"/>
    </row>
    <row r="666" spans="1:34" ht="15" x14ac:dyDescent="0.25">
      <c r="A666" s="104">
        <v>485</v>
      </c>
      <c r="B666" s="102">
        <v>485258071</v>
      </c>
      <c r="C666" s="103" t="s">
        <v>534</v>
      </c>
      <c r="D666" s="104">
        <v>258</v>
      </c>
      <c r="E666" s="103" t="s">
        <v>290</v>
      </c>
      <c r="F666" s="104">
        <v>71</v>
      </c>
      <c r="G666" s="103" t="s">
        <v>103</v>
      </c>
      <c r="H666" s="179">
        <v>0.36</v>
      </c>
      <c r="I666" s="152"/>
      <c r="J666" s="153">
        <v>11965</v>
      </c>
      <c r="K666" s="153">
        <v>5608</v>
      </c>
      <c r="L666" s="153">
        <v>0</v>
      </c>
      <c r="M666" s="153">
        <v>937.65</v>
      </c>
      <c r="N666" s="153">
        <v>18510.650000000001</v>
      </c>
      <c r="O666" s="152"/>
      <c r="P666" s="157">
        <v>0.36</v>
      </c>
      <c r="Q666" s="157">
        <v>0</v>
      </c>
      <c r="R666" s="155">
        <v>6170</v>
      </c>
      <c r="S666" s="155">
        <v>0</v>
      </c>
      <c r="T666" s="155">
        <v>0</v>
      </c>
      <c r="U666" s="155">
        <v>329</v>
      </c>
      <c r="V666" s="112">
        <v>6499</v>
      </c>
      <c r="W666" s="156"/>
      <c r="X666" s="157">
        <v>8.8875342883266324E-3</v>
      </c>
      <c r="Y666" s="178">
        <v>0.09</v>
      </c>
      <c r="Z666" s="178">
        <v>2.7636394584059491E-3</v>
      </c>
      <c r="AA666" s="155">
        <v>0</v>
      </c>
      <c r="AB666" s="158"/>
      <c r="AC666" s="157">
        <v>0</v>
      </c>
      <c r="AD666" s="157">
        <v>0</v>
      </c>
      <c r="AE666" s="155">
        <v>0</v>
      </c>
      <c r="AF666" s="157">
        <v>0</v>
      </c>
      <c r="AG666" s="155">
        <v>0</v>
      </c>
      <c r="AH666" s="159"/>
    </row>
    <row r="667" spans="1:34" ht="15" x14ac:dyDescent="0.25">
      <c r="A667" s="104">
        <v>485</v>
      </c>
      <c r="B667" s="102">
        <v>485258107</v>
      </c>
      <c r="C667" s="103" t="s">
        <v>534</v>
      </c>
      <c r="D667" s="104">
        <v>258</v>
      </c>
      <c r="E667" s="103" t="s">
        <v>290</v>
      </c>
      <c r="F667" s="104">
        <v>107</v>
      </c>
      <c r="G667" s="103" t="s">
        <v>139</v>
      </c>
      <c r="H667" s="179">
        <v>1</v>
      </c>
      <c r="I667" s="152"/>
      <c r="J667" s="153">
        <v>10556</v>
      </c>
      <c r="K667" s="153">
        <v>3658</v>
      </c>
      <c r="L667" s="153">
        <v>0</v>
      </c>
      <c r="M667" s="153">
        <v>937.65</v>
      </c>
      <c r="N667" s="153">
        <v>15151.65</v>
      </c>
      <c r="O667" s="152"/>
      <c r="P667" s="157">
        <v>1</v>
      </c>
      <c r="Q667" s="157">
        <v>0</v>
      </c>
      <c r="R667" s="155">
        <v>13863</v>
      </c>
      <c r="S667" s="155">
        <v>0</v>
      </c>
      <c r="T667" s="155">
        <v>0</v>
      </c>
      <c r="U667" s="155">
        <v>915</v>
      </c>
      <c r="V667" s="112">
        <v>14778</v>
      </c>
      <c r="W667" s="156"/>
      <c r="X667" s="157">
        <v>2.4687595245351756E-2</v>
      </c>
      <c r="Y667" s="178">
        <v>0.09</v>
      </c>
      <c r="Z667" s="178">
        <v>2.6207798567018766E-4</v>
      </c>
      <c r="AA667" s="155">
        <v>0</v>
      </c>
      <c r="AB667" s="158"/>
      <c r="AC667" s="157">
        <v>0</v>
      </c>
      <c r="AD667" s="157">
        <v>0</v>
      </c>
      <c r="AE667" s="155">
        <v>0</v>
      </c>
      <c r="AF667" s="157">
        <v>0</v>
      </c>
      <c r="AG667" s="155">
        <v>0</v>
      </c>
      <c r="AH667" s="159"/>
    </row>
    <row r="668" spans="1:34" ht="15" x14ac:dyDescent="0.25">
      <c r="A668" s="104">
        <v>485</v>
      </c>
      <c r="B668" s="102">
        <v>485258128</v>
      </c>
      <c r="C668" s="103" t="s">
        <v>534</v>
      </c>
      <c r="D668" s="104">
        <v>258</v>
      </c>
      <c r="E668" s="103" t="s">
        <v>290</v>
      </c>
      <c r="F668" s="104">
        <v>128</v>
      </c>
      <c r="G668" s="103" t="s">
        <v>160</v>
      </c>
      <c r="H668" s="179">
        <v>0.71</v>
      </c>
      <c r="I668" s="152"/>
      <c r="J668" s="153">
        <v>12196.58468970729</v>
      </c>
      <c r="K668" s="153">
        <v>871</v>
      </c>
      <c r="L668" s="153">
        <v>0</v>
      </c>
      <c r="M668" s="153">
        <v>937.65</v>
      </c>
      <c r="N668" s="153">
        <v>14005.234689707289</v>
      </c>
      <c r="O668" s="152"/>
      <c r="P668" s="157">
        <v>0.71</v>
      </c>
      <c r="Q668" s="157">
        <v>0</v>
      </c>
      <c r="R668" s="155">
        <v>9048</v>
      </c>
      <c r="S668" s="155">
        <v>0</v>
      </c>
      <c r="T668" s="155">
        <v>0</v>
      </c>
      <c r="U668" s="155">
        <v>649</v>
      </c>
      <c r="V668" s="112">
        <v>9697</v>
      </c>
      <c r="W668" s="156"/>
      <c r="X668" s="157">
        <v>1.7528192624199742E-2</v>
      </c>
      <c r="Y668" s="178">
        <v>0.09</v>
      </c>
      <c r="Z668" s="178">
        <v>3.6122537397744604E-2</v>
      </c>
      <c r="AA668" s="155">
        <v>0</v>
      </c>
      <c r="AB668" s="158"/>
      <c r="AC668" s="157">
        <v>0</v>
      </c>
      <c r="AD668" s="157">
        <v>0</v>
      </c>
      <c r="AE668" s="155">
        <v>0</v>
      </c>
      <c r="AF668" s="157">
        <v>0</v>
      </c>
      <c r="AG668" s="155">
        <v>0</v>
      </c>
      <c r="AH668" s="159"/>
    </row>
    <row r="669" spans="1:34" ht="15" x14ac:dyDescent="0.25">
      <c r="A669" s="104">
        <v>485</v>
      </c>
      <c r="B669" s="102">
        <v>485258163</v>
      </c>
      <c r="C669" s="103" t="s">
        <v>534</v>
      </c>
      <c r="D669" s="104">
        <v>258</v>
      </c>
      <c r="E669" s="103" t="s">
        <v>290</v>
      </c>
      <c r="F669" s="104">
        <v>163</v>
      </c>
      <c r="G669" s="103" t="s">
        <v>195</v>
      </c>
      <c r="H669" s="179">
        <v>13.19</v>
      </c>
      <c r="I669" s="152"/>
      <c r="J669" s="153">
        <v>11972</v>
      </c>
      <c r="K669" s="153">
        <v>0</v>
      </c>
      <c r="L669" s="153">
        <v>0</v>
      </c>
      <c r="M669" s="153">
        <v>937.65</v>
      </c>
      <c r="N669" s="153">
        <v>12909.65</v>
      </c>
      <c r="O669" s="152"/>
      <c r="P669" s="157">
        <v>13.19</v>
      </c>
      <c r="Q669" s="157">
        <v>0</v>
      </c>
      <c r="R669" s="155">
        <v>154007</v>
      </c>
      <c r="S669" s="155">
        <v>0</v>
      </c>
      <c r="T669" s="155">
        <v>0</v>
      </c>
      <c r="U669" s="155">
        <v>12066</v>
      </c>
      <c r="V669" s="112">
        <v>166073</v>
      </c>
      <c r="W669" s="156"/>
      <c r="X669" s="157">
        <v>0.32562938128618957</v>
      </c>
      <c r="Y669" s="178">
        <v>0.09</v>
      </c>
      <c r="Z669" s="178">
        <v>9.7279927468082797E-2</v>
      </c>
      <c r="AA669" s="155">
        <v>0</v>
      </c>
      <c r="AB669" s="158"/>
      <c r="AC669" s="157">
        <v>3</v>
      </c>
      <c r="AD669" s="157">
        <v>0.94845597446171759</v>
      </c>
      <c r="AE669" s="155">
        <v>12243</v>
      </c>
      <c r="AF669" s="157">
        <v>0</v>
      </c>
      <c r="AG669" s="155">
        <v>0</v>
      </c>
      <c r="AH669" s="159"/>
    </row>
    <row r="670" spans="1:34" ht="15" x14ac:dyDescent="0.25">
      <c r="A670" s="104">
        <v>485</v>
      </c>
      <c r="B670" s="102">
        <v>485258168</v>
      </c>
      <c r="C670" s="103" t="s">
        <v>534</v>
      </c>
      <c r="D670" s="104">
        <v>258</v>
      </c>
      <c r="E670" s="103" t="s">
        <v>290</v>
      </c>
      <c r="F670" s="104">
        <v>168</v>
      </c>
      <c r="G670" s="103" t="s">
        <v>200</v>
      </c>
      <c r="H670" s="179">
        <v>0.22</v>
      </c>
      <c r="I670" s="152"/>
      <c r="J670" s="153">
        <v>15145</v>
      </c>
      <c r="K670" s="153">
        <v>8054</v>
      </c>
      <c r="L670" s="153">
        <v>0</v>
      </c>
      <c r="M670" s="153">
        <v>937.65</v>
      </c>
      <c r="N670" s="153">
        <v>24136.65</v>
      </c>
      <c r="O670" s="152"/>
      <c r="P670" s="157">
        <v>0.22</v>
      </c>
      <c r="Q670" s="157">
        <v>0</v>
      </c>
      <c r="R670" s="155">
        <v>4978</v>
      </c>
      <c r="S670" s="155">
        <v>0</v>
      </c>
      <c r="T670" s="155">
        <v>0</v>
      </c>
      <c r="U670" s="155">
        <v>201</v>
      </c>
      <c r="V670" s="112">
        <v>5179</v>
      </c>
      <c r="W670" s="156"/>
      <c r="X670" s="157">
        <v>5.431270953977386E-3</v>
      </c>
      <c r="Y670" s="178">
        <v>0.09</v>
      </c>
      <c r="Z670" s="178">
        <v>3.4054916793111768E-2</v>
      </c>
      <c r="AA670" s="155">
        <v>0</v>
      </c>
      <c r="AB670" s="158"/>
      <c r="AC670" s="157">
        <v>0</v>
      </c>
      <c r="AD670" s="157">
        <v>0</v>
      </c>
      <c r="AE670" s="155">
        <v>0</v>
      </c>
      <c r="AF670" s="157">
        <v>0</v>
      </c>
      <c r="AG670" s="155">
        <v>0</v>
      </c>
      <c r="AH670" s="159"/>
    </row>
    <row r="671" spans="1:34" ht="15" x14ac:dyDescent="0.25">
      <c r="A671" s="104">
        <v>485</v>
      </c>
      <c r="B671" s="102">
        <v>485258229</v>
      </c>
      <c r="C671" s="103" t="s">
        <v>534</v>
      </c>
      <c r="D671" s="104">
        <v>258</v>
      </c>
      <c r="E671" s="103" t="s">
        <v>290</v>
      </c>
      <c r="F671" s="104">
        <v>229</v>
      </c>
      <c r="G671" s="103" t="s">
        <v>261</v>
      </c>
      <c r="H671" s="179">
        <v>13.560000000000002</v>
      </c>
      <c r="I671" s="152"/>
      <c r="J671" s="153">
        <v>12799</v>
      </c>
      <c r="K671" s="153">
        <v>2091</v>
      </c>
      <c r="L671" s="153">
        <v>0</v>
      </c>
      <c r="M671" s="153">
        <v>937.65</v>
      </c>
      <c r="N671" s="153">
        <v>15827.65</v>
      </c>
      <c r="O671" s="152"/>
      <c r="P671" s="157">
        <v>13.560000000000002</v>
      </c>
      <c r="Q671" s="157">
        <v>0</v>
      </c>
      <c r="R671" s="155">
        <v>196918</v>
      </c>
      <c r="S671" s="155">
        <v>0</v>
      </c>
      <c r="T671" s="155">
        <v>0</v>
      </c>
      <c r="U671" s="155">
        <v>12407</v>
      </c>
      <c r="V671" s="112">
        <v>209325</v>
      </c>
      <c r="W671" s="156"/>
      <c r="X671" s="157">
        <v>0.33476379152696972</v>
      </c>
      <c r="Y671" s="178">
        <v>0.09</v>
      </c>
      <c r="Z671" s="178">
        <v>9.9476018153705648E-3</v>
      </c>
      <c r="AA671" s="155">
        <v>0</v>
      </c>
      <c r="AB671" s="158"/>
      <c r="AC671" s="157">
        <v>6</v>
      </c>
      <c r="AD671" s="157">
        <v>0</v>
      </c>
      <c r="AE671" s="155">
        <v>0</v>
      </c>
      <c r="AF671" s="157">
        <v>0</v>
      </c>
      <c r="AG671" s="155">
        <v>0</v>
      </c>
      <c r="AH671" s="159"/>
    </row>
    <row r="672" spans="1:34" ht="15" x14ac:dyDescent="0.25">
      <c r="A672" s="104">
        <v>485</v>
      </c>
      <c r="B672" s="102">
        <v>485258248</v>
      </c>
      <c r="C672" s="103" t="s">
        <v>534</v>
      </c>
      <c r="D672" s="104">
        <v>258</v>
      </c>
      <c r="E672" s="103" t="s">
        <v>290</v>
      </c>
      <c r="F672" s="104">
        <v>248</v>
      </c>
      <c r="G672" s="103" t="s">
        <v>280</v>
      </c>
      <c r="H672" s="179">
        <v>2</v>
      </c>
      <c r="I672" s="152"/>
      <c r="J672" s="153">
        <v>9670</v>
      </c>
      <c r="K672" s="153">
        <v>555</v>
      </c>
      <c r="L672" s="153">
        <v>0</v>
      </c>
      <c r="M672" s="153">
        <v>937.65</v>
      </c>
      <c r="N672" s="153">
        <v>11162.65</v>
      </c>
      <c r="O672" s="152"/>
      <c r="P672" s="157">
        <v>2</v>
      </c>
      <c r="Q672" s="157">
        <v>0</v>
      </c>
      <c r="R672" s="155">
        <v>19946</v>
      </c>
      <c r="S672" s="155">
        <v>0</v>
      </c>
      <c r="T672" s="155">
        <v>0</v>
      </c>
      <c r="U672" s="155">
        <v>1830</v>
      </c>
      <c r="V672" s="112">
        <v>21776</v>
      </c>
      <c r="W672" s="156"/>
      <c r="X672" s="157">
        <v>4.9375190490703512E-2</v>
      </c>
      <c r="Y672" s="178">
        <v>0.09</v>
      </c>
      <c r="Z672" s="178">
        <v>5.0565041450819942E-2</v>
      </c>
      <c r="AA672" s="155">
        <v>0</v>
      </c>
      <c r="AB672" s="158"/>
      <c r="AC672" s="157">
        <v>2</v>
      </c>
      <c r="AD672" s="157">
        <v>0</v>
      </c>
      <c r="AE672" s="155">
        <v>0</v>
      </c>
      <c r="AF672" s="157">
        <v>0</v>
      </c>
      <c r="AG672" s="155">
        <v>0</v>
      </c>
      <c r="AH672" s="159"/>
    </row>
    <row r="673" spans="1:34" ht="15" x14ac:dyDescent="0.25">
      <c r="A673" s="104">
        <v>485</v>
      </c>
      <c r="B673" s="102">
        <v>485258258</v>
      </c>
      <c r="C673" s="103" t="s">
        <v>534</v>
      </c>
      <c r="D673" s="104">
        <v>258</v>
      </c>
      <c r="E673" s="103" t="s">
        <v>290</v>
      </c>
      <c r="F673" s="104">
        <v>258</v>
      </c>
      <c r="G673" s="103" t="s">
        <v>290</v>
      </c>
      <c r="H673" s="179">
        <v>456.36999999999995</v>
      </c>
      <c r="I673" s="152"/>
      <c r="J673" s="153">
        <v>11439</v>
      </c>
      <c r="K673" s="153">
        <v>2470</v>
      </c>
      <c r="L673" s="153">
        <v>0</v>
      </c>
      <c r="M673" s="153">
        <v>937.65</v>
      </c>
      <c r="N673" s="153">
        <v>14846.65</v>
      </c>
      <c r="O673" s="152"/>
      <c r="P673" s="157">
        <v>456.36999999999995</v>
      </c>
      <c r="Q673" s="157">
        <v>0</v>
      </c>
      <c r="R673" s="155">
        <v>6191109</v>
      </c>
      <c r="S673" s="155">
        <v>0</v>
      </c>
      <c r="T673" s="155">
        <v>0</v>
      </c>
      <c r="U673" s="155">
        <v>417575</v>
      </c>
      <c r="V673" s="112">
        <v>6608684</v>
      </c>
      <c r="W673" s="156"/>
      <c r="X673" s="157">
        <v>11.266677842121197</v>
      </c>
      <c r="Y673" s="178">
        <v>0.09</v>
      </c>
      <c r="Z673" s="178">
        <v>9.1594444574851844E-2</v>
      </c>
      <c r="AA673" s="155">
        <v>0</v>
      </c>
      <c r="AB673" s="158"/>
      <c r="AC673" s="157">
        <v>154</v>
      </c>
      <c r="AD673" s="157">
        <v>4.2295631980538726</v>
      </c>
      <c r="AE673" s="155">
        <v>62842</v>
      </c>
      <c r="AF673" s="157">
        <v>2.9259372142639446</v>
      </c>
      <c r="AG673" s="155">
        <v>43443</v>
      </c>
      <c r="AH673" s="159"/>
    </row>
    <row r="674" spans="1:34" ht="15" x14ac:dyDescent="0.25">
      <c r="A674" s="104">
        <v>485</v>
      </c>
      <c r="B674" s="102">
        <v>485258291</v>
      </c>
      <c r="C674" s="103" t="s">
        <v>534</v>
      </c>
      <c r="D674" s="104">
        <v>258</v>
      </c>
      <c r="E674" s="103" t="s">
        <v>290</v>
      </c>
      <c r="F674" s="104">
        <v>291</v>
      </c>
      <c r="G674" s="103" t="s">
        <v>323</v>
      </c>
      <c r="H674" s="179">
        <v>2.96</v>
      </c>
      <c r="I674" s="152"/>
      <c r="J674" s="153">
        <v>9670</v>
      </c>
      <c r="K674" s="153">
        <v>4734</v>
      </c>
      <c r="L674" s="153">
        <v>0</v>
      </c>
      <c r="M674" s="153">
        <v>937.65</v>
      </c>
      <c r="N674" s="153">
        <v>15341.65</v>
      </c>
      <c r="O674" s="152"/>
      <c r="P674" s="157">
        <v>2.96</v>
      </c>
      <c r="Q674" s="157">
        <v>0</v>
      </c>
      <c r="R674" s="155">
        <v>41582</v>
      </c>
      <c r="S674" s="155">
        <v>0</v>
      </c>
      <c r="T674" s="155">
        <v>0</v>
      </c>
      <c r="U674" s="155">
        <v>2707</v>
      </c>
      <c r="V674" s="112">
        <v>44289</v>
      </c>
      <c r="W674" s="156"/>
      <c r="X674" s="157">
        <v>7.3075281926241201E-2</v>
      </c>
      <c r="Y674" s="178">
        <v>0.09</v>
      </c>
      <c r="Z674" s="178">
        <v>2.0490117661372563E-2</v>
      </c>
      <c r="AA674" s="155">
        <v>0</v>
      </c>
      <c r="AB674" s="158"/>
      <c r="AC674" s="157">
        <v>1</v>
      </c>
      <c r="AD674" s="157">
        <v>0</v>
      </c>
      <c r="AE674" s="155">
        <v>0</v>
      </c>
      <c r="AF674" s="157">
        <v>0</v>
      </c>
      <c r="AG674" s="155">
        <v>0</v>
      </c>
      <c r="AH674" s="159"/>
    </row>
    <row r="675" spans="1:34" ht="15" x14ac:dyDescent="0.25">
      <c r="A675" s="104">
        <v>485</v>
      </c>
      <c r="B675" s="102">
        <v>485258305</v>
      </c>
      <c r="C675" s="103" t="s">
        <v>534</v>
      </c>
      <c r="D675" s="104">
        <v>258</v>
      </c>
      <c r="E675" s="103" t="s">
        <v>290</v>
      </c>
      <c r="F675" s="104">
        <v>305</v>
      </c>
      <c r="G675" s="103" t="s">
        <v>337</v>
      </c>
      <c r="H675" s="179">
        <v>1</v>
      </c>
      <c r="I675" s="152"/>
      <c r="J675" s="153">
        <v>10864.468084310676</v>
      </c>
      <c r="K675" s="153">
        <v>4010</v>
      </c>
      <c r="L675" s="153">
        <v>0</v>
      </c>
      <c r="M675" s="153">
        <v>937.65</v>
      </c>
      <c r="N675" s="153">
        <v>15812.118084310676</v>
      </c>
      <c r="O675" s="152"/>
      <c r="P675" s="157">
        <v>1</v>
      </c>
      <c r="Q675" s="157">
        <v>0</v>
      </c>
      <c r="R675" s="155">
        <v>14507</v>
      </c>
      <c r="S675" s="155">
        <v>0</v>
      </c>
      <c r="T675" s="155">
        <v>0</v>
      </c>
      <c r="U675" s="155">
        <v>915</v>
      </c>
      <c r="V675" s="112">
        <v>15422</v>
      </c>
      <c r="W675" s="156"/>
      <c r="X675" s="157">
        <v>2.4687595245351756E-2</v>
      </c>
      <c r="Y675" s="178">
        <v>0.09</v>
      </c>
      <c r="Z675" s="178">
        <v>1.6988767454964474E-2</v>
      </c>
      <c r="AA675" s="155">
        <v>0</v>
      </c>
      <c r="AB675" s="158"/>
      <c r="AC675" s="157">
        <v>0</v>
      </c>
      <c r="AD675" s="157">
        <v>0</v>
      </c>
      <c r="AE675" s="155">
        <v>0</v>
      </c>
      <c r="AF675" s="157">
        <v>0</v>
      </c>
      <c r="AG675" s="155">
        <v>0</v>
      </c>
      <c r="AH675" s="159"/>
    </row>
    <row r="676" spans="1:34" ht="15" x14ac:dyDescent="0.25">
      <c r="A676" s="104">
        <v>486</v>
      </c>
      <c r="B676" s="102">
        <v>486348017</v>
      </c>
      <c r="C676" s="103" t="s">
        <v>535</v>
      </c>
      <c r="D676" s="104">
        <v>348</v>
      </c>
      <c r="E676" s="103" t="s">
        <v>380</v>
      </c>
      <c r="F676" s="104">
        <v>17</v>
      </c>
      <c r="G676" s="103" t="s">
        <v>49</v>
      </c>
      <c r="H676" s="179">
        <v>3</v>
      </c>
      <c r="I676" s="152"/>
      <c r="J676" s="153">
        <v>10730.931535531907</v>
      </c>
      <c r="K676" s="153">
        <v>2829</v>
      </c>
      <c r="L676" s="153">
        <v>0</v>
      </c>
      <c r="M676" s="153">
        <v>937.65</v>
      </c>
      <c r="N676" s="153">
        <v>14497.581535531906</v>
      </c>
      <c r="O676" s="152"/>
      <c r="P676" s="157">
        <v>3</v>
      </c>
      <c r="Q676" s="157">
        <v>0</v>
      </c>
      <c r="R676" s="155">
        <v>40611</v>
      </c>
      <c r="S676" s="155">
        <v>0</v>
      </c>
      <c r="T676" s="155">
        <v>0</v>
      </c>
      <c r="U676" s="155">
        <v>2808</v>
      </c>
      <c r="V676" s="112">
        <v>43419</v>
      </c>
      <c r="W676" s="156"/>
      <c r="X676" s="157">
        <v>5.0814683794767534E-3</v>
      </c>
      <c r="Y676" s="178">
        <v>0.09</v>
      </c>
      <c r="Z676" s="178">
        <v>5.0025887025345285E-3</v>
      </c>
      <c r="AA676" s="155">
        <v>0</v>
      </c>
      <c r="AB676" s="158"/>
      <c r="AC676" s="157">
        <v>0</v>
      </c>
      <c r="AD676" s="157">
        <v>0</v>
      </c>
      <c r="AE676" s="155">
        <v>0</v>
      </c>
      <c r="AF676" s="157">
        <v>0</v>
      </c>
      <c r="AG676" s="155">
        <v>0</v>
      </c>
      <c r="AH676" s="159"/>
    </row>
    <row r="677" spans="1:34" ht="15" x14ac:dyDescent="0.25">
      <c r="A677" s="104">
        <v>486</v>
      </c>
      <c r="B677" s="102">
        <v>486348151</v>
      </c>
      <c r="C677" s="103" t="s">
        <v>535</v>
      </c>
      <c r="D677" s="104">
        <v>348</v>
      </c>
      <c r="E677" s="103" t="s">
        <v>380</v>
      </c>
      <c r="F677" s="104">
        <v>151</v>
      </c>
      <c r="G677" s="103" t="s">
        <v>183</v>
      </c>
      <c r="H677" s="179">
        <v>3</v>
      </c>
      <c r="I677" s="152"/>
      <c r="J677" s="153">
        <v>10261</v>
      </c>
      <c r="K677" s="153">
        <v>1563</v>
      </c>
      <c r="L677" s="153">
        <v>0</v>
      </c>
      <c r="M677" s="153">
        <v>937.65</v>
      </c>
      <c r="N677" s="153">
        <v>12761.65</v>
      </c>
      <c r="O677" s="152"/>
      <c r="P677" s="157">
        <v>3</v>
      </c>
      <c r="Q677" s="157">
        <v>0</v>
      </c>
      <c r="R677" s="155">
        <v>35412</v>
      </c>
      <c r="S677" s="155">
        <v>0</v>
      </c>
      <c r="T677" s="155">
        <v>0</v>
      </c>
      <c r="U677" s="155">
        <v>2808</v>
      </c>
      <c r="V677" s="112">
        <v>38220</v>
      </c>
      <c r="W677" s="156"/>
      <c r="X677" s="157">
        <v>5.0814683794767534E-3</v>
      </c>
      <c r="Y677" s="178">
        <v>0.09</v>
      </c>
      <c r="Z677" s="178">
        <v>1.2403089339709471E-2</v>
      </c>
      <c r="AA677" s="155">
        <v>0</v>
      </c>
      <c r="AB677" s="158"/>
      <c r="AC677" s="157">
        <v>0</v>
      </c>
      <c r="AD677" s="157">
        <v>0</v>
      </c>
      <c r="AE677" s="155">
        <v>0</v>
      </c>
      <c r="AF677" s="157">
        <v>0</v>
      </c>
      <c r="AG677" s="155">
        <v>0</v>
      </c>
      <c r="AH677" s="159"/>
    </row>
    <row r="678" spans="1:34" ht="15" x14ac:dyDescent="0.25">
      <c r="A678" s="104">
        <v>486</v>
      </c>
      <c r="B678" s="102">
        <v>486348186</v>
      </c>
      <c r="C678" s="103" t="s">
        <v>535</v>
      </c>
      <c r="D678" s="104">
        <v>348</v>
      </c>
      <c r="E678" s="103" t="s">
        <v>380</v>
      </c>
      <c r="F678" s="104">
        <v>186</v>
      </c>
      <c r="G678" s="103" t="s">
        <v>218</v>
      </c>
      <c r="H678" s="179">
        <v>2.95</v>
      </c>
      <c r="I678" s="152"/>
      <c r="J678" s="153">
        <v>15988</v>
      </c>
      <c r="K678" s="153">
        <v>6300</v>
      </c>
      <c r="L678" s="153">
        <v>0</v>
      </c>
      <c r="M678" s="153">
        <v>937.65</v>
      </c>
      <c r="N678" s="153">
        <v>23225.65</v>
      </c>
      <c r="O678" s="152"/>
      <c r="P678" s="157">
        <v>2.95</v>
      </c>
      <c r="Q678" s="157">
        <v>0</v>
      </c>
      <c r="R678" s="155">
        <v>65638</v>
      </c>
      <c r="S678" s="155">
        <v>0</v>
      </c>
      <c r="T678" s="155">
        <v>0</v>
      </c>
      <c r="U678" s="155">
        <v>2761</v>
      </c>
      <c r="V678" s="112">
        <v>68399</v>
      </c>
      <c r="W678" s="156"/>
      <c r="X678" s="157">
        <v>4.996777239818808E-3</v>
      </c>
      <c r="Y678" s="178">
        <v>0.09</v>
      </c>
      <c r="Z678" s="178">
        <v>4.5927875872718389E-3</v>
      </c>
      <c r="AA678" s="155">
        <v>0</v>
      </c>
      <c r="AB678" s="158"/>
      <c r="AC678" s="157">
        <v>0</v>
      </c>
      <c r="AD678" s="157">
        <v>0</v>
      </c>
      <c r="AE678" s="155">
        <v>0</v>
      </c>
      <c r="AF678" s="157">
        <v>0</v>
      </c>
      <c r="AG678" s="155">
        <v>0</v>
      </c>
      <c r="AH678" s="159"/>
    </row>
    <row r="679" spans="1:34" ht="15" x14ac:dyDescent="0.25">
      <c r="A679" s="104">
        <v>486</v>
      </c>
      <c r="B679" s="102">
        <v>486348214</v>
      </c>
      <c r="C679" s="103" t="s">
        <v>535</v>
      </c>
      <c r="D679" s="104">
        <v>348</v>
      </c>
      <c r="E679" s="103" t="s">
        <v>380</v>
      </c>
      <c r="F679" s="104">
        <v>214</v>
      </c>
      <c r="G679" s="103" t="s">
        <v>246</v>
      </c>
      <c r="H679" s="179">
        <v>2</v>
      </c>
      <c r="I679" s="152"/>
      <c r="J679" s="153">
        <v>9123</v>
      </c>
      <c r="K679" s="153">
        <v>1394</v>
      </c>
      <c r="L679" s="153">
        <v>0</v>
      </c>
      <c r="M679" s="153">
        <v>937.65</v>
      </c>
      <c r="N679" s="153">
        <v>11454.65</v>
      </c>
      <c r="O679" s="152"/>
      <c r="P679" s="157">
        <v>2</v>
      </c>
      <c r="Q679" s="157">
        <v>0</v>
      </c>
      <c r="R679" s="155">
        <v>20998</v>
      </c>
      <c r="S679" s="155">
        <v>0</v>
      </c>
      <c r="T679" s="155">
        <v>0</v>
      </c>
      <c r="U679" s="155">
        <v>1872</v>
      </c>
      <c r="V679" s="112">
        <v>22870</v>
      </c>
      <c r="W679" s="156"/>
      <c r="X679" s="157">
        <v>3.3876455863178358E-3</v>
      </c>
      <c r="Y679" s="178">
        <v>0.09</v>
      </c>
      <c r="Z679" s="178">
        <v>1.4407084727598757E-3</v>
      </c>
      <c r="AA679" s="155">
        <v>0</v>
      </c>
      <c r="AB679" s="158"/>
      <c r="AC679" s="157">
        <v>0</v>
      </c>
      <c r="AD679" s="157">
        <v>0</v>
      </c>
      <c r="AE679" s="155">
        <v>0</v>
      </c>
      <c r="AF679" s="157">
        <v>0</v>
      </c>
      <c r="AG679" s="155">
        <v>0</v>
      </c>
      <c r="AH679" s="159"/>
    </row>
    <row r="680" spans="1:34" ht="15" x14ac:dyDescent="0.25">
      <c r="A680" s="104">
        <v>486</v>
      </c>
      <c r="B680" s="102">
        <v>486348226</v>
      </c>
      <c r="C680" s="103" t="s">
        <v>535</v>
      </c>
      <c r="D680" s="104">
        <v>348</v>
      </c>
      <c r="E680" s="103" t="s">
        <v>380</v>
      </c>
      <c r="F680" s="104">
        <v>226</v>
      </c>
      <c r="G680" s="103" t="s">
        <v>258</v>
      </c>
      <c r="H680" s="179">
        <v>3</v>
      </c>
      <c r="I680" s="152"/>
      <c r="J680" s="153">
        <v>11333.853438325716</v>
      </c>
      <c r="K680" s="153">
        <v>1231</v>
      </c>
      <c r="L680" s="153">
        <v>0</v>
      </c>
      <c r="M680" s="153">
        <v>937.65</v>
      </c>
      <c r="N680" s="153">
        <v>13502.503438325715</v>
      </c>
      <c r="O680" s="152"/>
      <c r="P680" s="157">
        <v>3</v>
      </c>
      <c r="Q680" s="157">
        <v>0</v>
      </c>
      <c r="R680" s="155">
        <v>37632</v>
      </c>
      <c r="S680" s="155">
        <v>0</v>
      </c>
      <c r="T680" s="155">
        <v>0</v>
      </c>
      <c r="U680" s="155">
        <v>2808</v>
      </c>
      <c r="V680" s="112">
        <v>40440</v>
      </c>
      <c r="W680" s="156"/>
      <c r="X680" s="157">
        <v>5.0814683794767534E-3</v>
      </c>
      <c r="Y680" s="178">
        <v>0.09</v>
      </c>
      <c r="Z680" s="178">
        <v>1.9254383330417846E-2</v>
      </c>
      <c r="AA680" s="155">
        <v>0</v>
      </c>
      <c r="AB680" s="158"/>
      <c r="AC680" s="157">
        <v>0</v>
      </c>
      <c r="AD680" s="157">
        <v>0</v>
      </c>
      <c r="AE680" s="155">
        <v>0</v>
      </c>
      <c r="AF680" s="157">
        <v>0</v>
      </c>
      <c r="AG680" s="155">
        <v>0</v>
      </c>
      <c r="AH680" s="159"/>
    </row>
    <row r="681" spans="1:34" ht="15" x14ac:dyDescent="0.25">
      <c r="A681" s="104">
        <v>486</v>
      </c>
      <c r="B681" s="102">
        <v>486348271</v>
      </c>
      <c r="C681" s="103" t="s">
        <v>535</v>
      </c>
      <c r="D681" s="104">
        <v>348</v>
      </c>
      <c r="E681" s="103" t="s">
        <v>380</v>
      </c>
      <c r="F681" s="104">
        <v>271</v>
      </c>
      <c r="G681" s="103" t="s">
        <v>303</v>
      </c>
      <c r="H681" s="179">
        <v>5.98</v>
      </c>
      <c r="I681" s="152"/>
      <c r="J681" s="153">
        <v>13666</v>
      </c>
      <c r="K681" s="153">
        <v>3717</v>
      </c>
      <c r="L681" s="153">
        <v>0</v>
      </c>
      <c r="M681" s="153">
        <v>937.65</v>
      </c>
      <c r="N681" s="153">
        <v>18320.650000000001</v>
      </c>
      <c r="O681" s="152"/>
      <c r="P681" s="157">
        <v>5.98</v>
      </c>
      <c r="Q681" s="157">
        <v>0</v>
      </c>
      <c r="R681" s="155">
        <v>103776</v>
      </c>
      <c r="S681" s="155">
        <v>0</v>
      </c>
      <c r="T681" s="155">
        <v>0</v>
      </c>
      <c r="U681" s="155">
        <v>5597</v>
      </c>
      <c r="V681" s="112">
        <v>109373</v>
      </c>
      <c r="W681" s="156"/>
      <c r="X681" s="157">
        <v>1.0129060303090329E-2</v>
      </c>
      <c r="Y681" s="178">
        <v>0.09</v>
      </c>
      <c r="Z681" s="178">
        <v>5.2160960841659363E-3</v>
      </c>
      <c r="AA681" s="155">
        <v>0</v>
      </c>
      <c r="AB681" s="158"/>
      <c r="AC681" s="157">
        <v>0</v>
      </c>
      <c r="AD681" s="157">
        <v>0</v>
      </c>
      <c r="AE681" s="155">
        <v>0</v>
      </c>
      <c r="AF681" s="157">
        <v>0</v>
      </c>
      <c r="AG681" s="155">
        <v>0</v>
      </c>
      <c r="AH681" s="159"/>
    </row>
    <row r="682" spans="1:34" ht="15" x14ac:dyDescent="0.25">
      <c r="A682" s="104">
        <v>486</v>
      </c>
      <c r="B682" s="102">
        <v>486348277</v>
      </c>
      <c r="C682" s="103" t="s">
        <v>535</v>
      </c>
      <c r="D682" s="104">
        <v>348</v>
      </c>
      <c r="E682" s="103" t="s">
        <v>380</v>
      </c>
      <c r="F682" s="104">
        <v>277</v>
      </c>
      <c r="G682" s="103" t="s">
        <v>309</v>
      </c>
      <c r="H682" s="179">
        <v>1</v>
      </c>
      <c r="I682" s="152"/>
      <c r="J682" s="153">
        <v>13268.669946648453</v>
      </c>
      <c r="K682" s="153">
        <v>538</v>
      </c>
      <c r="L682" s="153">
        <v>0</v>
      </c>
      <c r="M682" s="153">
        <v>937.65</v>
      </c>
      <c r="N682" s="153">
        <v>14744.319946648453</v>
      </c>
      <c r="O682" s="152"/>
      <c r="P682" s="157">
        <v>1</v>
      </c>
      <c r="Q682" s="157">
        <v>0</v>
      </c>
      <c r="R682" s="155">
        <v>13783</v>
      </c>
      <c r="S682" s="155">
        <v>0</v>
      </c>
      <c r="T682" s="155">
        <v>0</v>
      </c>
      <c r="U682" s="155">
        <v>936</v>
      </c>
      <c r="V682" s="112">
        <v>14719</v>
      </c>
      <c r="W682" s="156"/>
      <c r="X682" s="157">
        <v>1.6938227931589179E-3</v>
      </c>
      <c r="Y682" s="178">
        <v>0.09</v>
      </c>
      <c r="Z682" s="178">
        <v>3.5511438769845118E-2</v>
      </c>
      <c r="AA682" s="155">
        <v>0</v>
      </c>
      <c r="AB682" s="158"/>
      <c r="AC682" s="157">
        <v>0</v>
      </c>
      <c r="AD682" s="157">
        <v>0</v>
      </c>
      <c r="AE682" s="155">
        <v>0</v>
      </c>
      <c r="AF682" s="157">
        <v>0</v>
      </c>
      <c r="AG682" s="155">
        <v>0</v>
      </c>
      <c r="AH682" s="159"/>
    </row>
    <row r="683" spans="1:34" ht="15" x14ac:dyDescent="0.25">
      <c r="A683" s="104">
        <v>486</v>
      </c>
      <c r="B683" s="102">
        <v>486348316</v>
      </c>
      <c r="C683" s="103" t="s">
        <v>535</v>
      </c>
      <c r="D683" s="104">
        <v>348</v>
      </c>
      <c r="E683" s="103" t="s">
        <v>380</v>
      </c>
      <c r="F683" s="104">
        <v>316</v>
      </c>
      <c r="G683" s="103" t="s">
        <v>348</v>
      </c>
      <c r="H683" s="179">
        <v>7.89</v>
      </c>
      <c r="I683" s="152"/>
      <c r="J683" s="153">
        <v>9123</v>
      </c>
      <c r="K683" s="153">
        <v>1086</v>
      </c>
      <c r="L683" s="153">
        <v>0</v>
      </c>
      <c r="M683" s="153">
        <v>937.65</v>
      </c>
      <c r="N683" s="153">
        <v>11146.65</v>
      </c>
      <c r="O683" s="152"/>
      <c r="P683" s="157">
        <v>7.89</v>
      </c>
      <c r="Q683" s="157">
        <v>0</v>
      </c>
      <c r="R683" s="155">
        <v>80414</v>
      </c>
      <c r="S683" s="155">
        <v>0</v>
      </c>
      <c r="T683" s="155">
        <v>0</v>
      </c>
      <c r="U683" s="155">
        <v>7385</v>
      </c>
      <c r="V683" s="112">
        <v>87799</v>
      </c>
      <c r="W683" s="156"/>
      <c r="X683" s="157">
        <v>1.3364261838023863E-2</v>
      </c>
      <c r="Y683" s="178">
        <v>0.09</v>
      </c>
      <c r="Z683" s="178">
        <v>9.4943315658755512E-3</v>
      </c>
      <c r="AA683" s="155">
        <v>0</v>
      </c>
      <c r="AB683" s="158"/>
      <c r="AC683" s="157">
        <v>0</v>
      </c>
      <c r="AD683" s="157">
        <v>0</v>
      </c>
      <c r="AE683" s="155">
        <v>0</v>
      </c>
      <c r="AF683" s="157">
        <v>0</v>
      </c>
      <c r="AG683" s="155">
        <v>0</v>
      </c>
      <c r="AH683" s="159"/>
    </row>
    <row r="684" spans="1:34" ht="15" x14ac:dyDescent="0.25">
      <c r="A684" s="104">
        <v>486</v>
      </c>
      <c r="B684" s="102">
        <v>486348348</v>
      </c>
      <c r="C684" s="103" t="s">
        <v>535</v>
      </c>
      <c r="D684" s="104">
        <v>348</v>
      </c>
      <c r="E684" s="103" t="s">
        <v>380</v>
      </c>
      <c r="F684" s="104">
        <v>348</v>
      </c>
      <c r="G684" s="103" t="s">
        <v>380</v>
      </c>
      <c r="H684" s="179">
        <v>632.02000000000021</v>
      </c>
      <c r="I684" s="152"/>
      <c r="J684" s="153">
        <v>12936</v>
      </c>
      <c r="K684" s="153">
        <v>47</v>
      </c>
      <c r="L684" s="153">
        <v>0</v>
      </c>
      <c r="M684" s="153">
        <v>937.65</v>
      </c>
      <c r="N684" s="153">
        <v>13920.65</v>
      </c>
      <c r="O684" s="152"/>
      <c r="P684" s="157">
        <v>632.02000000000021</v>
      </c>
      <c r="Q684" s="157">
        <v>0</v>
      </c>
      <c r="R684" s="155">
        <v>8191618</v>
      </c>
      <c r="S684" s="155">
        <v>0</v>
      </c>
      <c r="T684" s="155">
        <v>0</v>
      </c>
      <c r="U684" s="155">
        <v>591573</v>
      </c>
      <c r="V684" s="112">
        <v>8783191</v>
      </c>
      <c r="W684" s="156"/>
      <c r="X684" s="157">
        <v>1.0705298817322892</v>
      </c>
      <c r="Y684" s="178">
        <v>0.09</v>
      </c>
      <c r="Z684" s="178">
        <v>6.3810328815370881E-2</v>
      </c>
      <c r="AA684" s="155">
        <v>0</v>
      </c>
      <c r="AB684" s="158"/>
      <c r="AC684" s="157">
        <v>0</v>
      </c>
      <c r="AD684" s="157">
        <v>0</v>
      </c>
      <c r="AE684" s="155">
        <v>0</v>
      </c>
      <c r="AF684" s="157">
        <v>0.99830617720684112</v>
      </c>
      <c r="AG684" s="155">
        <v>13897</v>
      </c>
      <c r="AH684" s="159"/>
    </row>
    <row r="685" spans="1:34" ht="15" x14ac:dyDescent="0.25">
      <c r="A685" s="104">
        <v>486</v>
      </c>
      <c r="B685" s="102">
        <v>486348753</v>
      </c>
      <c r="C685" s="103" t="s">
        <v>535</v>
      </c>
      <c r="D685" s="104">
        <v>348</v>
      </c>
      <c r="E685" s="103" t="s">
        <v>380</v>
      </c>
      <c r="F685" s="104">
        <v>753</v>
      </c>
      <c r="G685" s="103" t="s">
        <v>431</v>
      </c>
      <c r="H685" s="179">
        <v>1</v>
      </c>
      <c r="I685" s="152"/>
      <c r="J685" s="153">
        <v>11076.503278166167</v>
      </c>
      <c r="K685" s="153">
        <v>4560</v>
      </c>
      <c r="L685" s="153">
        <v>0</v>
      </c>
      <c r="M685" s="153">
        <v>937.65</v>
      </c>
      <c r="N685" s="153">
        <v>16574.153278166166</v>
      </c>
      <c r="O685" s="152"/>
      <c r="P685" s="157">
        <v>1</v>
      </c>
      <c r="Q685" s="157">
        <v>0</v>
      </c>
      <c r="R685" s="155">
        <v>15610</v>
      </c>
      <c r="S685" s="155">
        <v>0</v>
      </c>
      <c r="T685" s="155">
        <v>0</v>
      </c>
      <c r="U685" s="155">
        <v>936</v>
      </c>
      <c r="V685" s="112">
        <v>16546</v>
      </c>
      <c r="W685" s="156"/>
      <c r="X685" s="157">
        <v>1.6938227931589179E-3</v>
      </c>
      <c r="Y685" s="178">
        <v>0.09</v>
      </c>
      <c r="Z685" s="178">
        <v>1.0373293357848281E-2</v>
      </c>
      <c r="AA685" s="155">
        <v>0</v>
      </c>
      <c r="AB685" s="158"/>
      <c r="AC685" s="157">
        <v>0</v>
      </c>
      <c r="AD685" s="157">
        <v>0</v>
      </c>
      <c r="AE685" s="155">
        <v>0</v>
      </c>
      <c r="AF685" s="157">
        <v>0</v>
      </c>
      <c r="AG685" s="155">
        <v>0</v>
      </c>
      <c r="AH685" s="159"/>
    </row>
    <row r="686" spans="1:34" ht="15" x14ac:dyDescent="0.25">
      <c r="A686" s="104">
        <v>486</v>
      </c>
      <c r="B686" s="102">
        <v>486348767</v>
      </c>
      <c r="C686" s="103" t="s">
        <v>535</v>
      </c>
      <c r="D686" s="104">
        <v>348</v>
      </c>
      <c r="E686" s="103" t="s">
        <v>380</v>
      </c>
      <c r="F686" s="104">
        <v>767</v>
      </c>
      <c r="G686" s="103" t="s">
        <v>437</v>
      </c>
      <c r="H686" s="179">
        <v>4.29</v>
      </c>
      <c r="I686" s="152"/>
      <c r="J686" s="153">
        <v>11903.439164296964</v>
      </c>
      <c r="K686" s="153">
        <v>3009</v>
      </c>
      <c r="L686" s="153">
        <v>0</v>
      </c>
      <c r="M686" s="153">
        <v>937.65</v>
      </c>
      <c r="N686" s="153">
        <v>15850.089164296964</v>
      </c>
      <c r="O686" s="152"/>
      <c r="P686" s="157">
        <v>4.29</v>
      </c>
      <c r="Q686" s="157">
        <v>0</v>
      </c>
      <c r="R686" s="155">
        <v>63865</v>
      </c>
      <c r="S686" s="155">
        <v>0</v>
      </c>
      <c r="T686" s="155">
        <v>0</v>
      </c>
      <c r="U686" s="155">
        <v>4015</v>
      </c>
      <c r="V686" s="112">
        <v>67880</v>
      </c>
      <c r="W686" s="156"/>
      <c r="X686" s="157">
        <v>7.2664997826517577E-3</v>
      </c>
      <c r="Y686" s="178">
        <v>0.09</v>
      </c>
      <c r="Z686" s="178">
        <v>2.9525411156242146E-2</v>
      </c>
      <c r="AA686" s="155">
        <v>0</v>
      </c>
      <c r="AB686" s="158"/>
      <c r="AC686" s="157">
        <v>0</v>
      </c>
      <c r="AD686" s="157">
        <v>0</v>
      </c>
      <c r="AE686" s="155">
        <v>0</v>
      </c>
      <c r="AF686" s="157">
        <v>0</v>
      </c>
      <c r="AG686" s="155">
        <v>0</v>
      </c>
      <c r="AH686" s="159"/>
    </row>
    <row r="687" spans="1:34" ht="15" x14ac:dyDescent="0.25">
      <c r="A687" s="104">
        <v>486</v>
      </c>
      <c r="B687" s="102">
        <v>486348775</v>
      </c>
      <c r="C687" s="103" t="s">
        <v>535</v>
      </c>
      <c r="D687" s="104">
        <v>348</v>
      </c>
      <c r="E687" s="103" t="s">
        <v>380</v>
      </c>
      <c r="F687" s="104">
        <v>775</v>
      </c>
      <c r="G687" s="103" t="s">
        <v>441</v>
      </c>
      <c r="H687" s="179">
        <v>1</v>
      </c>
      <c r="I687" s="152"/>
      <c r="J687" s="153">
        <v>10297.891884483211</v>
      </c>
      <c r="K687" s="153">
        <v>2230</v>
      </c>
      <c r="L687" s="153">
        <v>0</v>
      </c>
      <c r="M687" s="153">
        <v>937.65</v>
      </c>
      <c r="N687" s="153">
        <v>13465.541884483211</v>
      </c>
      <c r="O687" s="152"/>
      <c r="P687" s="157">
        <v>1</v>
      </c>
      <c r="Q687" s="157">
        <v>0</v>
      </c>
      <c r="R687" s="155">
        <v>12507</v>
      </c>
      <c r="S687" s="155">
        <v>0</v>
      </c>
      <c r="T687" s="155">
        <v>0</v>
      </c>
      <c r="U687" s="155">
        <v>936</v>
      </c>
      <c r="V687" s="112">
        <v>13443</v>
      </c>
      <c r="W687" s="156"/>
      <c r="X687" s="157">
        <v>1.6938227931589179E-3</v>
      </c>
      <c r="Y687" s="178">
        <v>0.09</v>
      </c>
      <c r="Z687" s="178">
        <v>5.357455724590292E-3</v>
      </c>
      <c r="AA687" s="155">
        <v>0</v>
      </c>
      <c r="AB687" s="158"/>
      <c r="AC687" s="157">
        <v>0</v>
      </c>
      <c r="AD687" s="157">
        <v>0</v>
      </c>
      <c r="AE687" s="155">
        <v>0</v>
      </c>
      <c r="AF687" s="157">
        <v>0</v>
      </c>
      <c r="AG687" s="155">
        <v>0</v>
      </c>
      <c r="AH687" s="159"/>
    </row>
    <row r="688" spans="1:34" ht="15" x14ac:dyDescent="0.25">
      <c r="A688" s="104">
        <v>487</v>
      </c>
      <c r="B688" s="102">
        <v>487049031</v>
      </c>
      <c r="C688" s="103" t="s">
        <v>536</v>
      </c>
      <c r="D688" s="104">
        <v>49</v>
      </c>
      <c r="E688" s="103" t="s">
        <v>81</v>
      </c>
      <c r="F688" s="104">
        <v>31</v>
      </c>
      <c r="G688" s="103" t="s">
        <v>63</v>
      </c>
      <c r="H688" s="179">
        <v>4</v>
      </c>
      <c r="I688" s="152"/>
      <c r="J688" s="153">
        <v>11425</v>
      </c>
      <c r="K688" s="153">
        <v>5375</v>
      </c>
      <c r="L688" s="153">
        <v>0</v>
      </c>
      <c r="M688" s="153">
        <v>937.65</v>
      </c>
      <c r="N688" s="153">
        <v>17737.650000000001</v>
      </c>
      <c r="O688" s="152"/>
      <c r="P688" s="157">
        <v>4</v>
      </c>
      <c r="Q688" s="157">
        <v>0</v>
      </c>
      <c r="R688" s="155">
        <v>67200</v>
      </c>
      <c r="S688" s="155">
        <v>0</v>
      </c>
      <c r="T688" s="155">
        <v>0</v>
      </c>
      <c r="U688" s="155">
        <v>3752</v>
      </c>
      <c r="V688" s="112">
        <v>70952</v>
      </c>
      <c r="W688" s="156"/>
      <c r="X688" s="157">
        <v>0</v>
      </c>
      <c r="Y688" s="178">
        <v>0.09</v>
      </c>
      <c r="Z688" s="178">
        <v>2.276308224576884E-2</v>
      </c>
      <c r="AA688" s="155">
        <v>0</v>
      </c>
      <c r="AB688" s="158"/>
      <c r="AC688" s="157">
        <v>0</v>
      </c>
      <c r="AD688" s="157">
        <v>0</v>
      </c>
      <c r="AE688" s="155">
        <v>0</v>
      </c>
      <c r="AF688" s="157">
        <v>0</v>
      </c>
      <c r="AG688" s="155">
        <v>0</v>
      </c>
      <c r="AH688" s="159"/>
    </row>
    <row r="689" spans="1:34" ht="15" x14ac:dyDescent="0.25">
      <c r="A689" s="104">
        <v>487</v>
      </c>
      <c r="B689" s="102">
        <v>487049035</v>
      </c>
      <c r="C689" s="103" t="s">
        <v>536</v>
      </c>
      <c r="D689" s="104">
        <v>49</v>
      </c>
      <c r="E689" s="103" t="s">
        <v>81</v>
      </c>
      <c r="F689" s="104">
        <v>35</v>
      </c>
      <c r="G689" s="103" t="s">
        <v>67</v>
      </c>
      <c r="H689" s="179">
        <v>46.26</v>
      </c>
      <c r="I689" s="152"/>
      <c r="J689" s="153">
        <v>13355</v>
      </c>
      <c r="K689" s="153">
        <v>4553</v>
      </c>
      <c r="L689" s="153">
        <v>0</v>
      </c>
      <c r="M689" s="153">
        <v>937.65</v>
      </c>
      <c r="N689" s="153">
        <v>18845.650000000001</v>
      </c>
      <c r="O689" s="152"/>
      <c r="P689" s="157">
        <v>46.26</v>
      </c>
      <c r="Q689" s="157">
        <v>0</v>
      </c>
      <c r="R689" s="155">
        <v>828424</v>
      </c>
      <c r="S689" s="155">
        <v>0</v>
      </c>
      <c r="T689" s="155">
        <v>0</v>
      </c>
      <c r="U689" s="155">
        <v>43392</v>
      </c>
      <c r="V689" s="112">
        <v>871816</v>
      </c>
      <c r="W689" s="156"/>
      <c r="X689" s="157">
        <v>0</v>
      </c>
      <c r="Y689" s="178">
        <v>0.09</v>
      </c>
      <c r="Z689" s="178">
        <v>0.15535199624359353</v>
      </c>
      <c r="AA689" s="155">
        <v>0</v>
      </c>
      <c r="AB689" s="158"/>
      <c r="AC689" s="157">
        <v>0</v>
      </c>
      <c r="AD689" s="157">
        <v>0</v>
      </c>
      <c r="AE689" s="155">
        <v>0</v>
      </c>
      <c r="AF689" s="157">
        <v>1</v>
      </c>
      <c r="AG689" s="155">
        <v>18846</v>
      </c>
      <c r="AH689" s="159"/>
    </row>
    <row r="690" spans="1:34" ht="15" x14ac:dyDescent="0.25">
      <c r="A690" s="104">
        <v>487</v>
      </c>
      <c r="B690" s="102">
        <v>487049044</v>
      </c>
      <c r="C690" s="103" t="s">
        <v>536</v>
      </c>
      <c r="D690" s="104">
        <v>49</v>
      </c>
      <c r="E690" s="103" t="s">
        <v>81</v>
      </c>
      <c r="F690" s="104">
        <v>44</v>
      </c>
      <c r="G690" s="103" t="s">
        <v>76</v>
      </c>
      <c r="H690" s="179">
        <v>1</v>
      </c>
      <c r="I690" s="152"/>
      <c r="J690" s="153">
        <v>10460</v>
      </c>
      <c r="K690" s="153">
        <v>0</v>
      </c>
      <c r="L690" s="153">
        <v>0</v>
      </c>
      <c r="M690" s="153">
        <v>937.65</v>
      </c>
      <c r="N690" s="153">
        <v>11397.65</v>
      </c>
      <c r="O690" s="152"/>
      <c r="P690" s="157">
        <v>1</v>
      </c>
      <c r="Q690" s="157">
        <v>0</v>
      </c>
      <c r="R690" s="155">
        <v>10460</v>
      </c>
      <c r="S690" s="155">
        <v>0</v>
      </c>
      <c r="T690" s="155">
        <v>0</v>
      </c>
      <c r="U690" s="155">
        <v>938</v>
      </c>
      <c r="V690" s="112">
        <v>11398</v>
      </c>
      <c r="W690" s="156"/>
      <c r="X690" s="157">
        <v>0</v>
      </c>
      <c r="Y690" s="178">
        <v>0.09</v>
      </c>
      <c r="Z690" s="178">
        <v>6.5788845188208198E-2</v>
      </c>
      <c r="AA690" s="155">
        <v>0</v>
      </c>
      <c r="AB690" s="158"/>
      <c r="AC690" s="157">
        <v>0</v>
      </c>
      <c r="AD690" s="157">
        <v>0</v>
      </c>
      <c r="AE690" s="155">
        <v>0</v>
      </c>
      <c r="AF690" s="157">
        <v>0</v>
      </c>
      <c r="AG690" s="155">
        <v>0</v>
      </c>
      <c r="AH690" s="159"/>
    </row>
    <row r="691" spans="1:34" ht="15" x14ac:dyDescent="0.25">
      <c r="A691" s="104">
        <v>487</v>
      </c>
      <c r="B691" s="102">
        <v>487049046</v>
      </c>
      <c r="C691" s="103" t="s">
        <v>536</v>
      </c>
      <c r="D691" s="104">
        <v>49</v>
      </c>
      <c r="E691" s="103" t="s">
        <v>81</v>
      </c>
      <c r="F691" s="104">
        <v>46</v>
      </c>
      <c r="G691" s="103" t="s">
        <v>78</v>
      </c>
      <c r="H691" s="179">
        <v>1</v>
      </c>
      <c r="I691" s="152"/>
      <c r="J691" s="153">
        <v>14496</v>
      </c>
      <c r="K691" s="153">
        <v>11461</v>
      </c>
      <c r="L691" s="153">
        <v>0</v>
      </c>
      <c r="M691" s="153">
        <v>937.65</v>
      </c>
      <c r="N691" s="153">
        <v>26894.65</v>
      </c>
      <c r="O691" s="152"/>
      <c r="P691" s="157">
        <v>1</v>
      </c>
      <c r="Q691" s="157">
        <v>0</v>
      </c>
      <c r="R691" s="155">
        <v>25957</v>
      </c>
      <c r="S691" s="155">
        <v>0</v>
      </c>
      <c r="T691" s="155">
        <v>0</v>
      </c>
      <c r="U691" s="155">
        <v>938</v>
      </c>
      <c r="V691" s="112">
        <v>26895</v>
      </c>
      <c r="W691" s="156"/>
      <c r="X691" s="157">
        <v>0</v>
      </c>
      <c r="Y691" s="178">
        <v>0.09</v>
      </c>
      <c r="Z691" s="178">
        <v>2.9887290634855789E-4</v>
      </c>
      <c r="AA691" s="155">
        <v>0</v>
      </c>
      <c r="AB691" s="158"/>
      <c r="AC691" s="157">
        <v>0</v>
      </c>
      <c r="AD691" s="157">
        <v>0</v>
      </c>
      <c r="AE691" s="155">
        <v>0</v>
      </c>
      <c r="AF691" s="157">
        <v>0</v>
      </c>
      <c r="AG691" s="155">
        <v>0</v>
      </c>
      <c r="AH691" s="159"/>
    </row>
    <row r="692" spans="1:34" ht="15" x14ac:dyDescent="0.25">
      <c r="A692" s="104">
        <v>487</v>
      </c>
      <c r="B692" s="102">
        <v>487049048</v>
      </c>
      <c r="C692" s="103" t="s">
        <v>536</v>
      </c>
      <c r="D692" s="104">
        <v>49</v>
      </c>
      <c r="E692" s="103" t="s">
        <v>81</v>
      </c>
      <c r="F692" s="104">
        <v>48</v>
      </c>
      <c r="G692" s="103" t="s">
        <v>80</v>
      </c>
      <c r="H692" s="179">
        <v>1</v>
      </c>
      <c r="I692" s="152"/>
      <c r="J692" s="153">
        <v>11098.353773469309</v>
      </c>
      <c r="K692" s="153">
        <v>8919</v>
      </c>
      <c r="L692" s="153">
        <v>0</v>
      </c>
      <c r="M692" s="153">
        <v>937.65</v>
      </c>
      <c r="N692" s="153">
        <v>20955.003773469311</v>
      </c>
      <c r="O692" s="152"/>
      <c r="P692" s="157">
        <v>1</v>
      </c>
      <c r="Q692" s="157">
        <v>0</v>
      </c>
      <c r="R692" s="155">
        <v>20017</v>
      </c>
      <c r="S692" s="155">
        <v>0</v>
      </c>
      <c r="T692" s="155">
        <v>0</v>
      </c>
      <c r="U692" s="155">
        <v>938</v>
      </c>
      <c r="V692" s="112">
        <v>20955</v>
      </c>
      <c r="W692" s="156"/>
      <c r="X692" s="157">
        <v>0</v>
      </c>
      <c r="Y692" s="178">
        <v>0.09</v>
      </c>
      <c r="Z692" s="178">
        <v>1.88496864605146E-3</v>
      </c>
      <c r="AA692" s="155">
        <v>0</v>
      </c>
      <c r="AB692" s="158"/>
      <c r="AC692" s="157">
        <v>0</v>
      </c>
      <c r="AD692" s="157">
        <v>0</v>
      </c>
      <c r="AE692" s="155">
        <v>0</v>
      </c>
      <c r="AF692" s="157">
        <v>0</v>
      </c>
      <c r="AG692" s="155">
        <v>0</v>
      </c>
      <c r="AH692" s="159"/>
    </row>
    <row r="693" spans="1:34" ht="15" x14ac:dyDescent="0.25">
      <c r="A693" s="104">
        <v>487</v>
      </c>
      <c r="B693" s="102">
        <v>487049049</v>
      </c>
      <c r="C693" s="103" t="s">
        <v>536</v>
      </c>
      <c r="D693" s="104">
        <v>49</v>
      </c>
      <c r="E693" s="103" t="s">
        <v>81</v>
      </c>
      <c r="F693" s="104">
        <v>49</v>
      </c>
      <c r="G693" s="103" t="s">
        <v>81</v>
      </c>
      <c r="H693" s="179">
        <v>53</v>
      </c>
      <c r="I693" s="152"/>
      <c r="J693" s="153">
        <v>13602</v>
      </c>
      <c r="K693" s="153">
        <v>16190</v>
      </c>
      <c r="L693" s="153">
        <v>0</v>
      </c>
      <c r="M693" s="153">
        <v>937.65</v>
      </c>
      <c r="N693" s="153">
        <v>30729.65</v>
      </c>
      <c r="O693" s="152"/>
      <c r="P693" s="157">
        <v>53</v>
      </c>
      <c r="Q693" s="157">
        <v>0</v>
      </c>
      <c r="R693" s="155">
        <v>1578976</v>
      </c>
      <c r="S693" s="155">
        <v>0</v>
      </c>
      <c r="T693" s="155">
        <v>0</v>
      </c>
      <c r="U693" s="155">
        <v>49714</v>
      </c>
      <c r="V693" s="112">
        <v>1628690</v>
      </c>
      <c r="W693" s="156"/>
      <c r="X693" s="157">
        <v>0</v>
      </c>
      <c r="Y693" s="178">
        <v>0.09</v>
      </c>
      <c r="Z693" s="178">
        <v>7.1351009916066549E-2</v>
      </c>
      <c r="AA693" s="155">
        <v>0</v>
      </c>
      <c r="AB693" s="158"/>
      <c r="AC693" s="157">
        <v>0</v>
      </c>
      <c r="AD693" s="157">
        <v>0</v>
      </c>
      <c r="AE693" s="155">
        <v>0</v>
      </c>
      <c r="AF693" s="157">
        <v>0</v>
      </c>
      <c r="AG693" s="155">
        <v>0</v>
      </c>
      <c r="AH693" s="159"/>
    </row>
    <row r="694" spans="1:34" ht="15" x14ac:dyDescent="0.25">
      <c r="A694" s="104">
        <v>487</v>
      </c>
      <c r="B694" s="102">
        <v>487049057</v>
      </c>
      <c r="C694" s="103" t="s">
        <v>536</v>
      </c>
      <c r="D694" s="104">
        <v>49</v>
      </c>
      <c r="E694" s="103" t="s">
        <v>81</v>
      </c>
      <c r="F694" s="104">
        <v>57</v>
      </c>
      <c r="G694" s="103" t="s">
        <v>89</v>
      </c>
      <c r="H694" s="179">
        <v>4</v>
      </c>
      <c r="I694" s="152"/>
      <c r="J694" s="153">
        <v>11220</v>
      </c>
      <c r="K694" s="153">
        <v>300</v>
      </c>
      <c r="L694" s="153">
        <v>0</v>
      </c>
      <c r="M694" s="153">
        <v>937.65</v>
      </c>
      <c r="N694" s="153">
        <v>12457.65</v>
      </c>
      <c r="O694" s="152"/>
      <c r="P694" s="157">
        <v>4</v>
      </c>
      <c r="Q694" s="157">
        <v>0</v>
      </c>
      <c r="R694" s="155">
        <v>46080</v>
      </c>
      <c r="S694" s="155">
        <v>0</v>
      </c>
      <c r="T694" s="155">
        <v>0</v>
      </c>
      <c r="U694" s="155">
        <v>3752</v>
      </c>
      <c r="V694" s="112">
        <v>49832</v>
      </c>
      <c r="W694" s="156"/>
      <c r="X694" s="157">
        <v>0</v>
      </c>
      <c r="Y694" s="178">
        <v>0.09</v>
      </c>
      <c r="Z694" s="178">
        <v>0.13358419508453406</v>
      </c>
      <c r="AA694" s="155">
        <v>0</v>
      </c>
      <c r="AB694" s="158"/>
      <c r="AC694" s="157">
        <v>0</v>
      </c>
      <c r="AD694" s="157">
        <v>0</v>
      </c>
      <c r="AE694" s="155">
        <v>0</v>
      </c>
      <c r="AF694" s="157">
        <v>0</v>
      </c>
      <c r="AG694" s="155">
        <v>0</v>
      </c>
      <c r="AH694" s="159"/>
    </row>
    <row r="695" spans="1:34" ht="15" x14ac:dyDescent="0.25">
      <c r="A695" s="104">
        <v>487</v>
      </c>
      <c r="B695" s="102">
        <v>487049093</v>
      </c>
      <c r="C695" s="103" t="s">
        <v>536</v>
      </c>
      <c r="D695" s="104">
        <v>49</v>
      </c>
      <c r="E695" s="103" t="s">
        <v>81</v>
      </c>
      <c r="F695" s="104">
        <v>93</v>
      </c>
      <c r="G695" s="103" t="s">
        <v>125</v>
      </c>
      <c r="H695" s="179">
        <v>47</v>
      </c>
      <c r="I695" s="152"/>
      <c r="J695" s="153">
        <v>12818</v>
      </c>
      <c r="K695" s="153">
        <v>437</v>
      </c>
      <c r="L695" s="153">
        <v>0</v>
      </c>
      <c r="M695" s="153">
        <v>937.65</v>
      </c>
      <c r="N695" s="153">
        <v>14192.65</v>
      </c>
      <c r="O695" s="152"/>
      <c r="P695" s="157">
        <v>47</v>
      </c>
      <c r="Q695" s="157">
        <v>0</v>
      </c>
      <c r="R695" s="155">
        <v>622985</v>
      </c>
      <c r="S695" s="155">
        <v>0</v>
      </c>
      <c r="T695" s="155">
        <v>0</v>
      </c>
      <c r="U695" s="155">
        <v>44086</v>
      </c>
      <c r="V695" s="112">
        <v>667071</v>
      </c>
      <c r="W695" s="156"/>
      <c r="X695" s="157">
        <v>0</v>
      </c>
      <c r="Y695" s="178">
        <v>0.09</v>
      </c>
      <c r="Z695" s="178">
        <v>7.5403840807501968E-2</v>
      </c>
      <c r="AA695" s="155">
        <v>0</v>
      </c>
      <c r="AB695" s="158"/>
      <c r="AC695" s="157">
        <v>27</v>
      </c>
      <c r="AD695" s="157">
        <v>0</v>
      </c>
      <c r="AE695" s="155">
        <v>0</v>
      </c>
      <c r="AF695" s="157">
        <v>0</v>
      </c>
      <c r="AG695" s="155">
        <v>0</v>
      </c>
      <c r="AH695" s="159"/>
    </row>
    <row r="696" spans="1:34" ht="15" x14ac:dyDescent="0.25">
      <c r="A696" s="104">
        <v>487</v>
      </c>
      <c r="B696" s="102">
        <v>487049095</v>
      </c>
      <c r="C696" s="103" t="s">
        <v>536</v>
      </c>
      <c r="D696" s="104">
        <v>49</v>
      </c>
      <c r="E696" s="103" t="s">
        <v>81</v>
      </c>
      <c r="F696" s="104">
        <v>95</v>
      </c>
      <c r="G696" s="103" t="s">
        <v>127</v>
      </c>
      <c r="H696" s="179">
        <v>1</v>
      </c>
      <c r="I696" s="152"/>
      <c r="J696" s="153">
        <v>13523.922462156292</v>
      </c>
      <c r="K696" s="153">
        <v>0</v>
      </c>
      <c r="L696" s="153">
        <v>0</v>
      </c>
      <c r="M696" s="153">
        <v>937.65</v>
      </c>
      <c r="N696" s="153">
        <v>14461.572462156291</v>
      </c>
      <c r="O696" s="152"/>
      <c r="P696" s="157">
        <v>1</v>
      </c>
      <c r="Q696" s="157">
        <v>0</v>
      </c>
      <c r="R696" s="155">
        <v>13524</v>
      </c>
      <c r="S696" s="155">
        <v>0</v>
      </c>
      <c r="T696" s="155">
        <v>0</v>
      </c>
      <c r="U696" s="155">
        <v>938</v>
      </c>
      <c r="V696" s="112">
        <v>14462</v>
      </c>
      <c r="W696" s="156"/>
      <c r="X696" s="157">
        <v>0</v>
      </c>
      <c r="Y696" s="178">
        <v>0.09</v>
      </c>
      <c r="Z696" s="178">
        <v>0.13425712454464486</v>
      </c>
      <c r="AA696" s="155">
        <v>0</v>
      </c>
      <c r="AB696" s="158"/>
      <c r="AC696" s="157">
        <v>0</v>
      </c>
      <c r="AD696" s="157">
        <v>0</v>
      </c>
      <c r="AE696" s="155">
        <v>0</v>
      </c>
      <c r="AF696" s="157">
        <v>0</v>
      </c>
      <c r="AG696" s="155">
        <v>0</v>
      </c>
      <c r="AH696" s="159"/>
    </row>
    <row r="697" spans="1:34" ht="15" x14ac:dyDescent="0.25">
      <c r="A697" s="104">
        <v>487</v>
      </c>
      <c r="B697" s="102">
        <v>487049128</v>
      </c>
      <c r="C697" s="103" t="s">
        <v>536</v>
      </c>
      <c r="D697" s="104">
        <v>49</v>
      </c>
      <c r="E697" s="103" t="s">
        <v>81</v>
      </c>
      <c r="F697" s="104">
        <v>128</v>
      </c>
      <c r="G697" s="103" t="s">
        <v>160</v>
      </c>
      <c r="H697" s="179">
        <v>1</v>
      </c>
      <c r="I697" s="152"/>
      <c r="J697" s="153">
        <v>11425</v>
      </c>
      <c r="K697" s="153">
        <v>816</v>
      </c>
      <c r="L697" s="153">
        <v>0</v>
      </c>
      <c r="M697" s="153">
        <v>937.65</v>
      </c>
      <c r="N697" s="153">
        <v>13178.65</v>
      </c>
      <c r="O697" s="152"/>
      <c r="P697" s="157">
        <v>1</v>
      </c>
      <c r="Q697" s="157">
        <v>0</v>
      </c>
      <c r="R697" s="155">
        <v>12241</v>
      </c>
      <c r="S697" s="155">
        <v>0</v>
      </c>
      <c r="T697" s="155">
        <v>0</v>
      </c>
      <c r="U697" s="155">
        <v>938</v>
      </c>
      <c r="V697" s="112">
        <v>13179</v>
      </c>
      <c r="W697" s="156"/>
      <c r="X697" s="157">
        <v>0</v>
      </c>
      <c r="Y697" s="178">
        <v>0.09</v>
      </c>
      <c r="Z697" s="178">
        <v>3.6122537397744604E-2</v>
      </c>
      <c r="AA697" s="155">
        <v>0</v>
      </c>
      <c r="AB697" s="158"/>
      <c r="AC697" s="157">
        <v>0</v>
      </c>
      <c r="AD697" s="157">
        <v>0</v>
      </c>
      <c r="AE697" s="155">
        <v>0</v>
      </c>
      <c r="AF697" s="157">
        <v>0</v>
      </c>
      <c r="AG697" s="155">
        <v>0</v>
      </c>
      <c r="AH697" s="159"/>
    </row>
    <row r="698" spans="1:34" ht="15" x14ac:dyDescent="0.25">
      <c r="A698" s="104">
        <v>487</v>
      </c>
      <c r="B698" s="102">
        <v>487049149</v>
      </c>
      <c r="C698" s="103" t="s">
        <v>536</v>
      </c>
      <c r="D698" s="104">
        <v>49</v>
      </c>
      <c r="E698" s="103" t="s">
        <v>81</v>
      </c>
      <c r="F698" s="104">
        <v>149</v>
      </c>
      <c r="G698" s="103" t="s">
        <v>181</v>
      </c>
      <c r="H698" s="179">
        <v>1</v>
      </c>
      <c r="I698" s="152"/>
      <c r="J698" s="153">
        <v>10460</v>
      </c>
      <c r="K698" s="153">
        <v>0</v>
      </c>
      <c r="L698" s="153">
        <v>0</v>
      </c>
      <c r="M698" s="153">
        <v>937.65</v>
      </c>
      <c r="N698" s="153">
        <v>11397.65</v>
      </c>
      <c r="O698" s="152"/>
      <c r="P698" s="157">
        <v>1</v>
      </c>
      <c r="Q698" s="157">
        <v>0</v>
      </c>
      <c r="R698" s="155">
        <v>10460</v>
      </c>
      <c r="S698" s="155">
        <v>0</v>
      </c>
      <c r="T698" s="155">
        <v>0</v>
      </c>
      <c r="U698" s="155">
        <v>938</v>
      </c>
      <c r="V698" s="112">
        <v>11398</v>
      </c>
      <c r="W698" s="156"/>
      <c r="X698" s="157">
        <v>0</v>
      </c>
      <c r="Y698" s="178">
        <v>0.09</v>
      </c>
      <c r="Z698" s="178">
        <v>0.11713940008623763</v>
      </c>
      <c r="AA698" s="155">
        <v>0</v>
      </c>
      <c r="AB698" s="158"/>
      <c r="AC698" s="157">
        <v>0</v>
      </c>
      <c r="AD698" s="157">
        <v>0</v>
      </c>
      <c r="AE698" s="155">
        <v>0</v>
      </c>
      <c r="AF698" s="157">
        <v>0</v>
      </c>
      <c r="AG698" s="155">
        <v>0</v>
      </c>
      <c r="AH698" s="159"/>
    </row>
    <row r="699" spans="1:34" ht="15" x14ac:dyDescent="0.25">
      <c r="A699" s="104">
        <v>487</v>
      </c>
      <c r="B699" s="102">
        <v>487049153</v>
      </c>
      <c r="C699" s="103" t="s">
        <v>536</v>
      </c>
      <c r="D699" s="104">
        <v>49</v>
      </c>
      <c r="E699" s="103" t="s">
        <v>81</v>
      </c>
      <c r="F699" s="104">
        <v>153</v>
      </c>
      <c r="G699" s="103" t="s">
        <v>185</v>
      </c>
      <c r="H699" s="179">
        <v>1</v>
      </c>
      <c r="I699" s="152"/>
      <c r="J699" s="153">
        <v>11425</v>
      </c>
      <c r="K699" s="153">
        <v>88</v>
      </c>
      <c r="L699" s="153">
        <v>0</v>
      </c>
      <c r="M699" s="153">
        <v>937.65</v>
      </c>
      <c r="N699" s="153">
        <v>12450.65</v>
      </c>
      <c r="O699" s="152"/>
      <c r="P699" s="157">
        <v>1</v>
      </c>
      <c r="Q699" s="157">
        <v>0</v>
      </c>
      <c r="R699" s="155">
        <v>11513</v>
      </c>
      <c r="S699" s="155">
        <v>0</v>
      </c>
      <c r="T699" s="155">
        <v>0</v>
      </c>
      <c r="U699" s="155">
        <v>938</v>
      </c>
      <c r="V699" s="112">
        <v>12451</v>
      </c>
      <c r="W699" s="156"/>
      <c r="X699" s="157">
        <v>0</v>
      </c>
      <c r="Y699" s="178">
        <v>0.09</v>
      </c>
      <c r="Z699" s="178">
        <v>1.2567088994511914E-2</v>
      </c>
      <c r="AA699" s="155">
        <v>0</v>
      </c>
      <c r="AB699" s="158"/>
      <c r="AC699" s="157">
        <v>0</v>
      </c>
      <c r="AD699" s="157">
        <v>0</v>
      </c>
      <c r="AE699" s="155">
        <v>0</v>
      </c>
      <c r="AF699" s="157">
        <v>0</v>
      </c>
      <c r="AG699" s="155">
        <v>0</v>
      </c>
      <c r="AH699" s="159"/>
    </row>
    <row r="700" spans="1:34" ht="15" x14ac:dyDescent="0.25">
      <c r="A700" s="104">
        <v>487</v>
      </c>
      <c r="B700" s="102">
        <v>487049163</v>
      </c>
      <c r="C700" s="103" t="s">
        <v>536</v>
      </c>
      <c r="D700" s="104">
        <v>49</v>
      </c>
      <c r="E700" s="103" t="s">
        <v>81</v>
      </c>
      <c r="F700" s="104">
        <v>163</v>
      </c>
      <c r="G700" s="103" t="s">
        <v>195</v>
      </c>
      <c r="H700" s="179">
        <v>17</v>
      </c>
      <c r="I700" s="152"/>
      <c r="J700" s="153">
        <v>13825</v>
      </c>
      <c r="K700" s="153">
        <v>0</v>
      </c>
      <c r="L700" s="153">
        <v>0</v>
      </c>
      <c r="M700" s="153">
        <v>937.65</v>
      </c>
      <c r="N700" s="153">
        <v>14762.65</v>
      </c>
      <c r="O700" s="152"/>
      <c r="P700" s="157">
        <v>17</v>
      </c>
      <c r="Q700" s="157">
        <v>0</v>
      </c>
      <c r="R700" s="155">
        <v>235025</v>
      </c>
      <c r="S700" s="155">
        <v>0</v>
      </c>
      <c r="T700" s="155">
        <v>0</v>
      </c>
      <c r="U700" s="155">
        <v>15946</v>
      </c>
      <c r="V700" s="112">
        <v>250971</v>
      </c>
      <c r="W700" s="156"/>
      <c r="X700" s="157">
        <v>0</v>
      </c>
      <c r="Y700" s="178">
        <v>0.09</v>
      </c>
      <c r="Z700" s="178">
        <v>9.7279927468082797E-2</v>
      </c>
      <c r="AA700" s="155">
        <v>0</v>
      </c>
      <c r="AB700" s="158"/>
      <c r="AC700" s="157">
        <v>7</v>
      </c>
      <c r="AD700" s="157">
        <v>2.2690821214023194</v>
      </c>
      <c r="AE700" s="155">
        <v>33495</v>
      </c>
      <c r="AF700" s="157">
        <v>0</v>
      </c>
      <c r="AG700" s="155">
        <v>0</v>
      </c>
      <c r="AH700" s="159"/>
    </row>
    <row r="701" spans="1:34" ht="15" x14ac:dyDescent="0.25">
      <c r="A701" s="104">
        <v>487</v>
      </c>
      <c r="B701" s="102">
        <v>487049165</v>
      </c>
      <c r="C701" s="103" t="s">
        <v>536</v>
      </c>
      <c r="D701" s="104">
        <v>49</v>
      </c>
      <c r="E701" s="103" t="s">
        <v>81</v>
      </c>
      <c r="F701" s="104">
        <v>165</v>
      </c>
      <c r="G701" s="103" t="s">
        <v>197</v>
      </c>
      <c r="H701" s="179">
        <v>47</v>
      </c>
      <c r="I701" s="152"/>
      <c r="J701" s="153">
        <v>12430</v>
      </c>
      <c r="K701" s="153">
        <v>226</v>
      </c>
      <c r="L701" s="153">
        <v>0</v>
      </c>
      <c r="M701" s="153">
        <v>937.65</v>
      </c>
      <c r="N701" s="153">
        <v>13593.65</v>
      </c>
      <c r="O701" s="152"/>
      <c r="P701" s="157">
        <v>47</v>
      </c>
      <c r="Q701" s="157">
        <v>0</v>
      </c>
      <c r="R701" s="155">
        <v>594832</v>
      </c>
      <c r="S701" s="155">
        <v>0</v>
      </c>
      <c r="T701" s="155">
        <v>0</v>
      </c>
      <c r="U701" s="155">
        <v>44086</v>
      </c>
      <c r="V701" s="112">
        <v>638918</v>
      </c>
      <c r="W701" s="156"/>
      <c r="X701" s="157">
        <v>0</v>
      </c>
      <c r="Y701" s="178">
        <v>0.09</v>
      </c>
      <c r="Z701" s="178">
        <v>0.10085794544540803</v>
      </c>
      <c r="AA701" s="155">
        <v>0</v>
      </c>
      <c r="AB701" s="158"/>
      <c r="AC701" s="157">
        <v>26</v>
      </c>
      <c r="AD701" s="157">
        <v>1.3826104462368018</v>
      </c>
      <c r="AE701" s="155">
        <v>18798</v>
      </c>
      <c r="AF701" s="157">
        <v>0</v>
      </c>
      <c r="AG701" s="155">
        <v>0</v>
      </c>
      <c r="AH701" s="159"/>
    </row>
    <row r="702" spans="1:34" ht="15" x14ac:dyDescent="0.25">
      <c r="A702" s="104">
        <v>487</v>
      </c>
      <c r="B702" s="102">
        <v>487049176</v>
      </c>
      <c r="C702" s="103" t="s">
        <v>536</v>
      </c>
      <c r="D702" s="104">
        <v>49</v>
      </c>
      <c r="E702" s="103" t="s">
        <v>81</v>
      </c>
      <c r="F702" s="104">
        <v>176</v>
      </c>
      <c r="G702" s="103" t="s">
        <v>208</v>
      </c>
      <c r="H702" s="179">
        <v>52</v>
      </c>
      <c r="I702" s="152"/>
      <c r="J702" s="153">
        <v>13054</v>
      </c>
      <c r="K702" s="153">
        <v>4496</v>
      </c>
      <c r="L702" s="153">
        <v>0</v>
      </c>
      <c r="M702" s="153">
        <v>937.65</v>
      </c>
      <c r="N702" s="153">
        <v>18487.650000000001</v>
      </c>
      <c r="O702" s="152"/>
      <c r="P702" s="157">
        <v>52</v>
      </c>
      <c r="Q702" s="157">
        <v>0</v>
      </c>
      <c r="R702" s="155">
        <v>912600</v>
      </c>
      <c r="S702" s="155">
        <v>0</v>
      </c>
      <c r="T702" s="155">
        <v>0</v>
      </c>
      <c r="U702" s="155">
        <v>48776</v>
      </c>
      <c r="V702" s="112">
        <v>961376</v>
      </c>
      <c r="W702" s="156"/>
      <c r="X702" s="157">
        <v>0</v>
      </c>
      <c r="Y702" s="178">
        <v>0.09</v>
      </c>
      <c r="Z702" s="178">
        <v>8.794296909091473E-2</v>
      </c>
      <c r="AA702" s="155">
        <v>0</v>
      </c>
      <c r="AB702" s="158"/>
      <c r="AC702" s="157">
        <v>0</v>
      </c>
      <c r="AD702" s="157">
        <v>0</v>
      </c>
      <c r="AE702" s="155">
        <v>0</v>
      </c>
      <c r="AF702" s="157">
        <v>1</v>
      </c>
      <c r="AG702" s="155">
        <v>18488</v>
      </c>
      <c r="AH702" s="159"/>
    </row>
    <row r="703" spans="1:34" ht="15" x14ac:dyDescent="0.25">
      <c r="A703" s="104">
        <v>487</v>
      </c>
      <c r="B703" s="102">
        <v>487049178</v>
      </c>
      <c r="C703" s="103" t="s">
        <v>536</v>
      </c>
      <c r="D703" s="104">
        <v>49</v>
      </c>
      <c r="E703" s="103" t="s">
        <v>81</v>
      </c>
      <c r="F703" s="104">
        <v>178</v>
      </c>
      <c r="G703" s="103" t="s">
        <v>210</v>
      </c>
      <c r="H703" s="179">
        <v>3</v>
      </c>
      <c r="I703" s="152"/>
      <c r="J703" s="153">
        <v>11425</v>
      </c>
      <c r="K703" s="153">
        <v>1375</v>
      </c>
      <c r="L703" s="153">
        <v>0</v>
      </c>
      <c r="M703" s="153">
        <v>937.65</v>
      </c>
      <c r="N703" s="153">
        <v>13737.65</v>
      </c>
      <c r="O703" s="152"/>
      <c r="P703" s="157">
        <v>3</v>
      </c>
      <c r="Q703" s="157">
        <v>0</v>
      </c>
      <c r="R703" s="155">
        <v>38400</v>
      </c>
      <c r="S703" s="155">
        <v>0</v>
      </c>
      <c r="T703" s="155">
        <v>0</v>
      </c>
      <c r="U703" s="155">
        <v>2814</v>
      </c>
      <c r="V703" s="112">
        <v>41214</v>
      </c>
      <c r="W703" s="156"/>
      <c r="X703" s="157">
        <v>0</v>
      </c>
      <c r="Y703" s="178">
        <v>0.09</v>
      </c>
      <c r="Z703" s="178">
        <v>5.997931867429647E-2</v>
      </c>
      <c r="AA703" s="155">
        <v>0</v>
      </c>
      <c r="AB703" s="158"/>
      <c r="AC703" s="157">
        <v>0</v>
      </c>
      <c r="AD703" s="157">
        <v>0</v>
      </c>
      <c r="AE703" s="155">
        <v>0</v>
      </c>
      <c r="AF703" s="157">
        <v>0</v>
      </c>
      <c r="AG703" s="155">
        <v>0</v>
      </c>
      <c r="AH703" s="159"/>
    </row>
    <row r="704" spans="1:34" ht="15" x14ac:dyDescent="0.25">
      <c r="A704" s="104">
        <v>487</v>
      </c>
      <c r="B704" s="102">
        <v>487049181</v>
      </c>
      <c r="C704" s="103" t="s">
        <v>536</v>
      </c>
      <c r="D704" s="104">
        <v>49</v>
      </c>
      <c r="E704" s="103" t="s">
        <v>81</v>
      </c>
      <c r="F704" s="104">
        <v>181</v>
      </c>
      <c r="G704" s="103" t="s">
        <v>213</v>
      </c>
      <c r="H704" s="179">
        <v>2</v>
      </c>
      <c r="I704" s="152"/>
      <c r="J704" s="153">
        <v>14496</v>
      </c>
      <c r="K704" s="153">
        <v>689</v>
      </c>
      <c r="L704" s="153">
        <v>0</v>
      </c>
      <c r="M704" s="153">
        <v>937.65</v>
      </c>
      <c r="N704" s="153">
        <v>16122.65</v>
      </c>
      <c r="O704" s="152"/>
      <c r="P704" s="157">
        <v>2</v>
      </c>
      <c r="Q704" s="157">
        <v>0</v>
      </c>
      <c r="R704" s="155">
        <v>30370</v>
      </c>
      <c r="S704" s="155">
        <v>0</v>
      </c>
      <c r="T704" s="155">
        <v>0</v>
      </c>
      <c r="U704" s="155">
        <v>1876</v>
      </c>
      <c r="V704" s="112">
        <v>32246</v>
      </c>
      <c r="W704" s="156"/>
      <c r="X704" s="157">
        <v>0</v>
      </c>
      <c r="Y704" s="178">
        <v>0.09</v>
      </c>
      <c r="Z704" s="178">
        <v>1.7769329049204179E-2</v>
      </c>
      <c r="AA704" s="155">
        <v>0</v>
      </c>
      <c r="AB704" s="158"/>
      <c r="AC704" s="157">
        <v>0</v>
      </c>
      <c r="AD704" s="157">
        <v>0</v>
      </c>
      <c r="AE704" s="155">
        <v>0</v>
      </c>
      <c r="AF704" s="157">
        <v>0</v>
      </c>
      <c r="AG704" s="155">
        <v>0</v>
      </c>
      <c r="AH704" s="159"/>
    </row>
    <row r="705" spans="1:34" ht="15" x14ac:dyDescent="0.25">
      <c r="A705" s="104">
        <v>487</v>
      </c>
      <c r="B705" s="102">
        <v>487049211</v>
      </c>
      <c r="C705" s="103" t="s">
        <v>536</v>
      </c>
      <c r="D705" s="104">
        <v>49</v>
      </c>
      <c r="E705" s="103" t="s">
        <v>81</v>
      </c>
      <c r="F705" s="104">
        <v>211</v>
      </c>
      <c r="G705" s="103" t="s">
        <v>243</v>
      </c>
      <c r="H705" s="179">
        <v>1</v>
      </c>
      <c r="I705" s="152"/>
      <c r="J705" s="153">
        <v>16425</v>
      </c>
      <c r="K705" s="153">
        <v>3091</v>
      </c>
      <c r="L705" s="153">
        <v>0</v>
      </c>
      <c r="M705" s="153">
        <v>937.65</v>
      </c>
      <c r="N705" s="153">
        <v>20453.650000000001</v>
      </c>
      <c r="O705" s="152"/>
      <c r="P705" s="157">
        <v>1</v>
      </c>
      <c r="Q705" s="157">
        <v>0</v>
      </c>
      <c r="R705" s="155">
        <v>19516</v>
      </c>
      <c r="S705" s="155">
        <v>0</v>
      </c>
      <c r="T705" s="155">
        <v>0</v>
      </c>
      <c r="U705" s="155">
        <v>938</v>
      </c>
      <c r="V705" s="112">
        <v>20454</v>
      </c>
      <c r="W705" s="156"/>
      <c r="X705" s="157">
        <v>0</v>
      </c>
      <c r="Y705" s="178">
        <v>0.09</v>
      </c>
      <c r="Z705" s="178">
        <v>1.4844444552201755E-3</v>
      </c>
      <c r="AA705" s="155">
        <v>0</v>
      </c>
      <c r="AB705" s="158"/>
      <c r="AC705" s="157">
        <v>0</v>
      </c>
      <c r="AD705" s="157">
        <v>0</v>
      </c>
      <c r="AE705" s="155">
        <v>0</v>
      </c>
      <c r="AF705" s="157">
        <v>0</v>
      </c>
      <c r="AG705" s="155">
        <v>0</v>
      </c>
      <c r="AH705" s="159"/>
    </row>
    <row r="706" spans="1:34" ht="15" x14ac:dyDescent="0.25">
      <c r="A706" s="104">
        <v>487</v>
      </c>
      <c r="B706" s="102">
        <v>487049229</v>
      </c>
      <c r="C706" s="103" t="s">
        <v>536</v>
      </c>
      <c r="D706" s="104">
        <v>49</v>
      </c>
      <c r="E706" s="103" t="s">
        <v>81</v>
      </c>
      <c r="F706" s="104">
        <v>229</v>
      </c>
      <c r="G706" s="103" t="s">
        <v>261</v>
      </c>
      <c r="H706" s="179">
        <v>2</v>
      </c>
      <c r="I706" s="152"/>
      <c r="J706" s="153">
        <v>11726.721266519022</v>
      </c>
      <c r="K706" s="153">
        <v>1916</v>
      </c>
      <c r="L706" s="153">
        <v>0</v>
      </c>
      <c r="M706" s="153">
        <v>937.65</v>
      </c>
      <c r="N706" s="153">
        <v>14580.371266519021</v>
      </c>
      <c r="O706" s="152"/>
      <c r="P706" s="157">
        <v>2</v>
      </c>
      <c r="Q706" s="157">
        <v>0</v>
      </c>
      <c r="R706" s="155">
        <v>27286</v>
      </c>
      <c r="S706" s="155">
        <v>0</v>
      </c>
      <c r="T706" s="155">
        <v>0</v>
      </c>
      <c r="U706" s="155">
        <v>1876</v>
      </c>
      <c r="V706" s="112">
        <v>29162</v>
      </c>
      <c r="W706" s="156"/>
      <c r="X706" s="157">
        <v>0</v>
      </c>
      <c r="Y706" s="178">
        <v>0.09</v>
      </c>
      <c r="Z706" s="178">
        <v>9.9476018153705648E-3</v>
      </c>
      <c r="AA706" s="155">
        <v>0</v>
      </c>
      <c r="AB706" s="158"/>
      <c r="AC706" s="157">
        <v>0</v>
      </c>
      <c r="AD706" s="157">
        <v>0</v>
      </c>
      <c r="AE706" s="155">
        <v>0</v>
      </c>
      <c r="AF706" s="157">
        <v>0</v>
      </c>
      <c r="AG706" s="155">
        <v>0</v>
      </c>
      <c r="AH706" s="159"/>
    </row>
    <row r="707" spans="1:34" ht="15" x14ac:dyDescent="0.25">
      <c r="A707" s="104">
        <v>487</v>
      </c>
      <c r="B707" s="102">
        <v>487049243</v>
      </c>
      <c r="C707" s="103" t="s">
        <v>536</v>
      </c>
      <c r="D707" s="104">
        <v>49</v>
      </c>
      <c r="E707" s="103" t="s">
        <v>81</v>
      </c>
      <c r="F707" s="104">
        <v>243</v>
      </c>
      <c r="G707" s="103" t="s">
        <v>275</v>
      </c>
      <c r="H707" s="179">
        <v>1</v>
      </c>
      <c r="I707" s="152"/>
      <c r="J707" s="153">
        <v>16425</v>
      </c>
      <c r="K707" s="153">
        <v>3399</v>
      </c>
      <c r="L707" s="153">
        <v>0</v>
      </c>
      <c r="M707" s="153">
        <v>937.65</v>
      </c>
      <c r="N707" s="153">
        <v>20761.650000000001</v>
      </c>
      <c r="O707" s="152"/>
      <c r="P707" s="157">
        <v>1</v>
      </c>
      <c r="Q707" s="157">
        <v>0</v>
      </c>
      <c r="R707" s="155">
        <v>19824</v>
      </c>
      <c r="S707" s="155">
        <v>0</v>
      </c>
      <c r="T707" s="155">
        <v>0</v>
      </c>
      <c r="U707" s="155">
        <v>938</v>
      </c>
      <c r="V707" s="112">
        <v>20762</v>
      </c>
      <c r="W707" s="156"/>
      <c r="X707" s="157">
        <v>0</v>
      </c>
      <c r="Y707" s="178">
        <v>0.09</v>
      </c>
      <c r="Z707" s="178">
        <v>5.107358279857626E-3</v>
      </c>
      <c r="AA707" s="155">
        <v>0</v>
      </c>
      <c r="AB707" s="158"/>
      <c r="AC707" s="157">
        <v>0</v>
      </c>
      <c r="AD707" s="157">
        <v>0</v>
      </c>
      <c r="AE707" s="155">
        <v>0</v>
      </c>
      <c r="AF707" s="157">
        <v>0</v>
      </c>
      <c r="AG707" s="155">
        <v>0</v>
      </c>
      <c r="AH707" s="159"/>
    </row>
    <row r="708" spans="1:34" ht="15" x14ac:dyDescent="0.25">
      <c r="A708" s="104">
        <v>487</v>
      </c>
      <c r="B708" s="102">
        <v>487049244</v>
      </c>
      <c r="C708" s="103" t="s">
        <v>536</v>
      </c>
      <c r="D708" s="104">
        <v>49</v>
      </c>
      <c r="E708" s="103" t="s">
        <v>81</v>
      </c>
      <c r="F708" s="104">
        <v>244</v>
      </c>
      <c r="G708" s="103" t="s">
        <v>276</v>
      </c>
      <c r="H708" s="179">
        <v>11</v>
      </c>
      <c r="I708" s="152"/>
      <c r="J708" s="153">
        <v>12088</v>
      </c>
      <c r="K708" s="153">
        <v>4359</v>
      </c>
      <c r="L708" s="153">
        <v>0</v>
      </c>
      <c r="M708" s="153">
        <v>937.65</v>
      </c>
      <c r="N708" s="153">
        <v>17384.650000000001</v>
      </c>
      <c r="O708" s="152"/>
      <c r="P708" s="157">
        <v>11</v>
      </c>
      <c r="Q708" s="157">
        <v>0</v>
      </c>
      <c r="R708" s="155">
        <v>180917</v>
      </c>
      <c r="S708" s="155">
        <v>0</v>
      </c>
      <c r="T708" s="155">
        <v>0</v>
      </c>
      <c r="U708" s="155">
        <v>10318</v>
      </c>
      <c r="V708" s="112">
        <v>191235</v>
      </c>
      <c r="W708" s="156"/>
      <c r="X708" s="157">
        <v>0</v>
      </c>
      <c r="Y708" s="178">
        <v>0.09</v>
      </c>
      <c r="Z708" s="178">
        <v>0.119598061583465</v>
      </c>
      <c r="AA708" s="155">
        <v>0</v>
      </c>
      <c r="AB708" s="158"/>
      <c r="AC708" s="157">
        <v>3</v>
      </c>
      <c r="AD708" s="157">
        <v>1.934864050328442</v>
      </c>
      <c r="AE708" s="155">
        <v>33639</v>
      </c>
      <c r="AF708" s="157">
        <v>0</v>
      </c>
      <c r="AG708" s="155">
        <v>0</v>
      </c>
      <c r="AH708" s="159"/>
    </row>
    <row r="709" spans="1:34" ht="15" x14ac:dyDescent="0.25">
      <c r="A709" s="104">
        <v>487</v>
      </c>
      <c r="B709" s="102">
        <v>487049246</v>
      </c>
      <c r="C709" s="103" t="s">
        <v>536</v>
      </c>
      <c r="D709" s="104">
        <v>49</v>
      </c>
      <c r="E709" s="103" t="s">
        <v>81</v>
      </c>
      <c r="F709" s="104">
        <v>246</v>
      </c>
      <c r="G709" s="103" t="s">
        <v>278</v>
      </c>
      <c r="H709" s="179">
        <v>1</v>
      </c>
      <c r="I709" s="152"/>
      <c r="J709" s="153">
        <v>14496</v>
      </c>
      <c r="K709" s="153">
        <v>5022</v>
      </c>
      <c r="L709" s="153">
        <v>0</v>
      </c>
      <c r="M709" s="153">
        <v>937.65</v>
      </c>
      <c r="N709" s="153">
        <v>20455.650000000001</v>
      </c>
      <c r="O709" s="152"/>
      <c r="P709" s="157">
        <v>1</v>
      </c>
      <c r="Q709" s="157">
        <v>0</v>
      </c>
      <c r="R709" s="155">
        <v>19518</v>
      </c>
      <c r="S709" s="155">
        <v>0</v>
      </c>
      <c r="T709" s="155">
        <v>0</v>
      </c>
      <c r="U709" s="155">
        <v>938</v>
      </c>
      <c r="V709" s="112">
        <v>20456</v>
      </c>
      <c r="W709" s="156"/>
      <c r="X709" s="157">
        <v>0</v>
      </c>
      <c r="Y709" s="178">
        <v>0.09</v>
      </c>
      <c r="Z709" s="178">
        <v>3.3220489417977038E-4</v>
      </c>
      <c r="AA709" s="155">
        <v>0</v>
      </c>
      <c r="AB709" s="158"/>
      <c r="AC709" s="157">
        <v>0</v>
      </c>
      <c r="AD709" s="157">
        <v>0</v>
      </c>
      <c r="AE709" s="155">
        <v>0</v>
      </c>
      <c r="AF709" s="157">
        <v>0</v>
      </c>
      <c r="AG709" s="155">
        <v>0</v>
      </c>
      <c r="AH709" s="159"/>
    </row>
    <row r="710" spans="1:34" ht="15" x14ac:dyDescent="0.25">
      <c r="A710" s="104">
        <v>487</v>
      </c>
      <c r="B710" s="102">
        <v>487049248</v>
      </c>
      <c r="C710" s="103" t="s">
        <v>536</v>
      </c>
      <c r="D710" s="104">
        <v>49</v>
      </c>
      <c r="E710" s="103" t="s">
        <v>81</v>
      </c>
      <c r="F710" s="104">
        <v>248</v>
      </c>
      <c r="G710" s="103" t="s">
        <v>280</v>
      </c>
      <c r="H710" s="179">
        <v>10</v>
      </c>
      <c r="I710" s="152"/>
      <c r="J710" s="153">
        <v>12869</v>
      </c>
      <c r="K710" s="153">
        <v>738</v>
      </c>
      <c r="L710" s="153">
        <v>0</v>
      </c>
      <c r="M710" s="153">
        <v>937.65</v>
      </c>
      <c r="N710" s="153">
        <v>14544.65</v>
      </c>
      <c r="O710" s="152"/>
      <c r="P710" s="157">
        <v>10</v>
      </c>
      <c r="Q710" s="157">
        <v>0</v>
      </c>
      <c r="R710" s="155">
        <v>136070</v>
      </c>
      <c r="S710" s="155">
        <v>0</v>
      </c>
      <c r="T710" s="155">
        <v>0</v>
      </c>
      <c r="U710" s="155">
        <v>9380</v>
      </c>
      <c r="V710" s="112">
        <v>145450</v>
      </c>
      <c r="W710" s="156"/>
      <c r="X710" s="157">
        <v>0</v>
      </c>
      <c r="Y710" s="178">
        <v>0.09</v>
      </c>
      <c r="Z710" s="178">
        <v>5.0565041450819942E-2</v>
      </c>
      <c r="AA710" s="155">
        <v>0</v>
      </c>
      <c r="AB710" s="158"/>
      <c r="AC710" s="157">
        <v>0</v>
      </c>
      <c r="AD710" s="157">
        <v>0</v>
      </c>
      <c r="AE710" s="155">
        <v>0</v>
      </c>
      <c r="AF710" s="157">
        <v>1</v>
      </c>
      <c r="AG710" s="155">
        <v>14545</v>
      </c>
      <c r="AH710" s="159"/>
    </row>
    <row r="711" spans="1:34" ht="15" x14ac:dyDescent="0.25">
      <c r="A711" s="104">
        <v>487</v>
      </c>
      <c r="B711" s="102">
        <v>487049262</v>
      </c>
      <c r="C711" s="103" t="s">
        <v>536</v>
      </c>
      <c r="D711" s="104">
        <v>49</v>
      </c>
      <c r="E711" s="103" t="s">
        <v>81</v>
      </c>
      <c r="F711" s="104">
        <v>262</v>
      </c>
      <c r="G711" s="103" t="s">
        <v>294</v>
      </c>
      <c r="H711" s="179">
        <v>9</v>
      </c>
      <c r="I711" s="152"/>
      <c r="J711" s="153">
        <v>12960</v>
      </c>
      <c r="K711" s="153">
        <v>4802</v>
      </c>
      <c r="L711" s="153">
        <v>0</v>
      </c>
      <c r="M711" s="153">
        <v>937.65</v>
      </c>
      <c r="N711" s="153">
        <v>18699.650000000001</v>
      </c>
      <c r="O711" s="152"/>
      <c r="P711" s="157">
        <v>9</v>
      </c>
      <c r="Q711" s="157">
        <v>0</v>
      </c>
      <c r="R711" s="155">
        <v>159858</v>
      </c>
      <c r="S711" s="155">
        <v>0</v>
      </c>
      <c r="T711" s="155">
        <v>0</v>
      </c>
      <c r="U711" s="155">
        <v>8442</v>
      </c>
      <c r="V711" s="112">
        <v>168300</v>
      </c>
      <c r="W711" s="156"/>
      <c r="X711" s="157">
        <v>0</v>
      </c>
      <c r="Y711" s="178">
        <v>0.09</v>
      </c>
      <c r="Z711" s="178">
        <v>7.2023226007255373E-2</v>
      </c>
      <c r="AA711" s="155">
        <v>0</v>
      </c>
      <c r="AB711" s="158"/>
      <c r="AC711" s="157">
        <v>0</v>
      </c>
      <c r="AD711" s="157">
        <v>0</v>
      </c>
      <c r="AE711" s="155">
        <v>0</v>
      </c>
      <c r="AF711" s="157">
        <v>0</v>
      </c>
      <c r="AG711" s="155">
        <v>0</v>
      </c>
      <c r="AH711" s="159"/>
    </row>
    <row r="712" spans="1:34" ht="15" x14ac:dyDescent="0.25">
      <c r="A712" s="104">
        <v>487</v>
      </c>
      <c r="B712" s="102">
        <v>487049274</v>
      </c>
      <c r="C712" s="103" t="s">
        <v>536</v>
      </c>
      <c r="D712" s="104">
        <v>49</v>
      </c>
      <c r="E712" s="103" t="s">
        <v>81</v>
      </c>
      <c r="F712" s="104">
        <v>274</v>
      </c>
      <c r="G712" s="103" t="s">
        <v>306</v>
      </c>
      <c r="H712" s="179">
        <v>151</v>
      </c>
      <c r="I712" s="152"/>
      <c r="J712" s="153">
        <v>13202</v>
      </c>
      <c r="K712" s="153">
        <v>6099</v>
      </c>
      <c r="L712" s="153">
        <v>0</v>
      </c>
      <c r="M712" s="153">
        <v>937.65</v>
      </c>
      <c r="N712" s="153">
        <v>20238.650000000001</v>
      </c>
      <c r="O712" s="152"/>
      <c r="P712" s="157">
        <v>151</v>
      </c>
      <c r="Q712" s="157">
        <v>0</v>
      </c>
      <c r="R712" s="155">
        <v>2914451</v>
      </c>
      <c r="S712" s="155">
        <v>0</v>
      </c>
      <c r="T712" s="155">
        <v>0</v>
      </c>
      <c r="U712" s="155">
        <v>141638</v>
      </c>
      <c r="V712" s="112">
        <v>3056089</v>
      </c>
      <c r="W712" s="156"/>
      <c r="X712" s="157">
        <v>0</v>
      </c>
      <c r="Y712" s="178">
        <v>0.09</v>
      </c>
      <c r="Z712" s="178">
        <v>7.2067021277626361E-2</v>
      </c>
      <c r="AA712" s="155">
        <v>0</v>
      </c>
      <c r="AB712" s="158"/>
      <c r="AC712" s="157">
        <v>0</v>
      </c>
      <c r="AD712" s="157">
        <v>0</v>
      </c>
      <c r="AE712" s="155">
        <v>0</v>
      </c>
      <c r="AF712" s="157">
        <v>2</v>
      </c>
      <c r="AG712" s="155">
        <v>40478</v>
      </c>
      <c r="AH712" s="159"/>
    </row>
    <row r="713" spans="1:34" ht="15" x14ac:dyDescent="0.25">
      <c r="A713" s="104">
        <v>487</v>
      </c>
      <c r="B713" s="102">
        <v>487049285</v>
      </c>
      <c r="C713" s="103" t="s">
        <v>536</v>
      </c>
      <c r="D713" s="104">
        <v>49</v>
      </c>
      <c r="E713" s="103" t="s">
        <v>81</v>
      </c>
      <c r="F713" s="104">
        <v>285</v>
      </c>
      <c r="G713" s="103" t="s">
        <v>317</v>
      </c>
      <c r="H713" s="179">
        <v>1</v>
      </c>
      <c r="I713" s="152"/>
      <c r="J713" s="153">
        <v>11688.430466808875</v>
      </c>
      <c r="K713" s="153">
        <v>3312</v>
      </c>
      <c r="L713" s="153">
        <v>0</v>
      </c>
      <c r="M713" s="153">
        <v>937.65</v>
      </c>
      <c r="N713" s="153">
        <v>15938.080466808875</v>
      </c>
      <c r="O713" s="152"/>
      <c r="P713" s="157">
        <v>1</v>
      </c>
      <c r="Q713" s="157">
        <v>0</v>
      </c>
      <c r="R713" s="155">
        <v>15000</v>
      </c>
      <c r="S713" s="155">
        <v>0</v>
      </c>
      <c r="T713" s="155">
        <v>0</v>
      </c>
      <c r="U713" s="155">
        <v>938</v>
      </c>
      <c r="V713" s="112">
        <v>15938</v>
      </c>
      <c r="W713" s="156"/>
      <c r="X713" s="157">
        <v>0</v>
      </c>
      <c r="Y713" s="178">
        <v>0.09</v>
      </c>
      <c r="Z713" s="178">
        <v>3.7068416528484464E-2</v>
      </c>
      <c r="AA713" s="155">
        <v>0</v>
      </c>
      <c r="AB713" s="158"/>
      <c r="AC713" s="157">
        <v>0</v>
      </c>
      <c r="AD713" s="157">
        <v>0</v>
      </c>
      <c r="AE713" s="155">
        <v>0</v>
      </c>
      <c r="AF713" s="157">
        <v>0</v>
      </c>
      <c r="AG713" s="155">
        <v>0</v>
      </c>
      <c r="AH713" s="159"/>
    </row>
    <row r="714" spans="1:34" ht="15" x14ac:dyDescent="0.25">
      <c r="A714" s="104">
        <v>487</v>
      </c>
      <c r="B714" s="102">
        <v>487049308</v>
      </c>
      <c r="C714" s="103" t="s">
        <v>536</v>
      </c>
      <c r="D714" s="104">
        <v>49</v>
      </c>
      <c r="E714" s="103" t="s">
        <v>81</v>
      </c>
      <c r="F714" s="104">
        <v>308</v>
      </c>
      <c r="G714" s="103" t="s">
        <v>340</v>
      </c>
      <c r="H714" s="179">
        <v>3</v>
      </c>
      <c r="I714" s="152"/>
      <c r="J714" s="153">
        <v>13442</v>
      </c>
      <c r="K714" s="153">
        <v>6705</v>
      </c>
      <c r="L714" s="153">
        <v>0</v>
      </c>
      <c r="M714" s="153">
        <v>937.65</v>
      </c>
      <c r="N714" s="153">
        <v>21084.65</v>
      </c>
      <c r="O714" s="152"/>
      <c r="P714" s="157">
        <v>3</v>
      </c>
      <c r="Q714" s="157">
        <v>0</v>
      </c>
      <c r="R714" s="155">
        <v>60441</v>
      </c>
      <c r="S714" s="155">
        <v>0</v>
      </c>
      <c r="T714" s="155">
        <v>0</v>
      </c>
      <c r="U714" s="155">
        <v>2814</v>
      </c>
      <c r="V714" s="112">
        <v>63255</v>
      </c>
      <c r="W714" s="156"/>
      <c r="X714" s="157">
        <v>0</v>
      </c>
      <c r="Y714" s="178">
        <v>0.09</v>
      </c>
      <c r="Z714" s="178">
        <v>2.6285383140546735E-3</v>
      </c>
      <c r="AA714" s="155">
        <v>0</v>
      </c>
      <c r="AB714" s="158"/>
      <c r="AC714" s="157">
        <v>0</v>
      </c>
      <c r="AD714" s="157">
        <v>0</v>
      </c>
      <c r="AE714" s="155">
        <v>0</v>
      </c>
      <c r="AF714" s="157">
        <v>0</v>
      </c>
      <c r="AG714" s="155">
        <v>0</v>
      </c>
      <c r="AH714" s="159"/>
    </row>
    <row r="715" spans="1:34" ht="15" x14ac:dyDescent="0.25">
      <c r="A715" s="104">
        <v>487</v>
      </c>
      <c r="B715" s="102">
        <v>487049314</v>
      </c>
      <c r="C715" s="103" t="s">
        <v>536</v>
      </c>
      <c r="D715" s="104">
        <v>49</v>
      </c>
      <c r="E715" s="103" t="s">
        <v>81</v>
      </c>
      <c r="F715" s="104">
        <v>314</v>
      </c>
      <c r="G715" s="103" t="s">
        <v>346</v>
      </c>
      <c r="H715" s="179">
        <v>3</v>
      </c>
      <c r="I715" s="152"/>
      <c r="J715" s="153">
        <v>10460</v>
      </c>
      <c r="K715" s="153">
        <v>8385</v>
      </c>
      <c r="L715" s="153">
        <v>0</v>
      </c>
      <c r="M715" s="153">
        <v>937.65</v>
      </c>
      <c r="N715" s="153">
        <v>19782.650000000001</v>
      </c>
      <c r="O715" s="152"/>
      <c r="P715" s="157">
        <v>3</v>
      </c>
      <c r="Q715" s="157">
        <v>0</v>
      </c>
      <c r="R715" s="155">
        <v>56535</v>
      </c>
      <c r="S715" s="155">
        <v>0</v>
      </c>
      <c r="T715" s="155">
        <v>0</v>
      </c>
      <c r="U715" s="155">
        <v>2814</v>
      </c>
      <c r="V715" s="112">
        <v>59349</v>
      </c>
      <c r="W715" s="156"/>
      <c r="X715" s="157">
        <v>0</v>
      </c>
      <c r="Y715" s="178">
        <v>0.09</v>
      </c>
      <c r="Z715" s="178">
        <v>2.2432869721569913E-3</v>
      </c>
      <c r="AA715" s="155">
        <v>0</v>
      </c>
      <c r="AB715" s="158"/>
      <c r="AC715" s="157">
        <v>0</v>
      </c>
      <c r="AD715" s="157">
        <v>0</v>
      </c>
      <c r="AE715" s="155">
        <v>0</v>
      </c>
      <c r="AF715" s="157">
        <v>0</v>
      </c>
      <c r="AG715" s="155">
        <v>0</v>
      </c>
      <c r="AH715" s="159"/>
    </row>
    <row r="716" spans="1:34" ht="15" x14ac:dyDescent="0.25">
      <c r="A716" s="104">
        <v>487</v>
      </c>
      <c r="B716" s="102">
        <v>487049347</v>
      </c>
      <c r="C716" s="103" t="s">
        <v>536</v>
      </c>
      <c r="D716" s="104">
        <v>49</v>
      </c>
      <c r="E716" s="103" t="s">
        <v>81</v>
      </c>
      <c r="F716" s="104">
        <v>347</v>
      </c>
      <c r="G716" s="103" t="s">
        <v>379</v>
      </c>
      <c r="H716" s="179">
        <v>5</v>
      </c>
      <c r="I716" s="152"/>
      <c r="J716" s="153">
        <v>13472</v>
      </c>
      <c r="K716" s="153">
        <v>6025</v>
      </c>
      <c r="L716" s="153">
        <v>0</v>
      </c>
      <c r="M716" s="153">
        <v>937.65</v>
      </c>
      <c r="N716" s="153">
        <v>20434.650000000001</v>
      </c>
      <c r="O716" s="152"/>
      <c r="P716" s="157">
        <v>5</v>
      </c>
      <c r="Q716" s="157">
        <v>0</v>
      </c>
      <c r="R716" s="155">
        <v>97485</v>
      </c>
      <c r="S716" s="155">
        <v>0</v>
      </c>
      <c r="T716" s="155">
        <v>0</v>
      </c>
      <c r="U716" s="155">
        <v>4690</v>
      </c>
      <c r="V716" s="112">
        <v>102175</v>
      </c>
      <c r="W716" s="156"/>
      <c r="X716" s="157">
        <v>0</v>
      </c>
      <c r="Y716" s="178">
        <v>0.09</v>
      </c>
      <c r="Z716" s="178">
        <v>6.79811259964764E-3</v>
      </c>
      <c r="AA716" s="155">
        <v>0</v>
      </c>
      <c r="AB716" s="158"/>
      <c r="AC716" s="157">
        <v>0</v>
      </c>
      <c r="AD716" s="157">
        <v>0</v>
      </c>
      <c r="AE716" s="155">
        <v>0</v>
      </c>
      <c r="AF716" s="157">
        <v>0</v>
      </c>
      <c r="AG716" s="155">
        <v>0</v>
      </c>
      <c r="AH716" s="159"/>
    </row>
    <row r="717" spans="1:34" ht="15" x14ac:dyDescent="0.25">
      <c r="A717" s="104">
        <v>487</v>
      </c>
      <c r="B717" s="102">
        <v>487274010</v>
      </c>
      <c r="C717" s="103" t="s">
        <v>536</v>
      </c>
      <c r="D717" s="104">
        <v>274</v>
      </c>
      <c r="E717" s="103" t="s">
        <v>306</v>
      </c>
      <c r="F717" s="104">
        <v>10</v>
      </c>
      <c r="G717" s="103" t="s">
        <v>42</v>
      </c>
      <c r="H717" s="179">
        <v>7.98</v>
      </c>
      <c r="I717" s="152"/>
      <c r="J717" s="153">
        <v>9374</v>
      </c>
      <c r="K717" s="153">
        <v>3044</v>
      </c>
      <c r="L717" s="153">
        <v>0</v>
      </c>
      <c r="M717" s="153">
        <v>937.65</v>
      </c>
      <c r="N717" s="153">
        <v>13355.65</v>
      </c>
      <c r="O717" s="152"/>
      <c r="P717" s="157">
        <v>7.98</v>
      </c>
      <c r="Q717" s="157">
        <v>0</v>
      </c>
      <c r="R717" s="155">
        <v>99096</v>
      </c>
      <c r="S717" s="155">
        <v>0</v>
      </c>
      <c r="T717" s="155">
        <v>0</v>
      </c>
      <c r="U717" s="155">
        <v>7485</v>
      </c>
      <c r="V717" s="112">
        <v>106581</v>
      </c>
      <c r="W717" s="156"/>
      <c r="X717" s="157">
        <v>0</v>
      </c>
      <c r="Y717" s="178">
        <v>0.09</v>
      </c>
      <c r="Z717" s="178">
        <v>1.7964035975927633E-3</v>
      </c>
      <c r="AA717" s="155">
        <v>0</v>
      </c>
      <c r="AB717" s="158"/>
      <c r="AC717" s="157">
        <v>0</v>
      </c>
      <c r="AD717" s="157">
        <v>0</v>
      </c>
      <c r="AE717" s="155">
        <v>0</v>
      </c>
      <c r="AF717" s="157">
        <v>0</v>
      </c>
      <c r="AG717" s="155">
        <v>0</v>
      </c>
      <c r="AH717" s="159"/>
    </row>
    <row r="718" spans="1:34" ht="15" x14ac:dyDescent="0.25">
      <c r="A718" s="104">
        <v>487</v>
      </c>
      <c r="B718" s="102">
        <v>487274031</v>
      </c>
      <c r="C718" s="103" t="s">
        <v>536</v>
      </c>
      <c r="D718" s="104">
        <v>274</v>
      </c>
      <c r="E718" s="103" t="s">
        <v>306</v>
      </c>
      <c r="F718" s="104">
        <v>31</v>
      </c>
      <c r="G718" s="103" t="s">
        <v>63</v>
      </c>
      <c r="H718" s="179">
        <v>3</v>
      </c>
      <c r="I718" s="152"/>
      <c r="J718" s="153">
        <v>9055</v>
      </c>
      <c r="K718" s="153">
        <v>4260</v>
      </c>
      <c r="L718" s="153">
        <v>0</v>
      </c>
      <c r="M718" s="153">
        <v>937.65</v>
      </c>
      <c r="N718" s="153">
        <v>14252.65</v>
      </c>
      <c r="O718" s="152"/>
      <c r="P718" s="157">
        <v>3</v>
      </c>
      <c r="Q718" s="157">
        <v>0</v>
      </c>
      <c r="R718" s="155">
        <v>39945</v>
      </c>
      <c r="S718" s="155">
        <v>0</v>
      </c>
      <c r="T718" s="155">
        <v>0</v>
      </c>
      <c r="U718" s="155">
        <v>2814</v>
      </c>
      <c r="V718" s="112">
        <v>42759</v>
      </c>
      <c r="W718" s="156"/>
      <c r="X718" s="157">
        <v>0</v>
      </c>
      <c r="Y718" s="178">
        <v>0.09</v>
      </c>
      <c r="Z718" s="178">
        <v>2.276308224576884E-2</v>
      </c>
      <c r="AA718" s="155">
        <v>0</v>
      </c>
      <c r="AB718" s="158"/>
      <c r="AC718" s="157">
        <v>0</v>
      </c>
      <c r="AD718" s="157">
        <v>0</v>
      </c>
      <c r="AE718" s="155">
        <v>0</v>
      </c>
      <c r="AF718" s="157">
        <v>0</v>
      </c>
      <c r="AG718" s="155">
        <v>0</v>
      </c>
      <c r="AH718" s="159"/>
    </row>
    <row r="719" spans="1:34" ht="15" x14ac:dyDescent="0.25">
      <c r="A719" s="104">
        <v>487</v>
      </c>
      <c r="B719" s="102">
        <v>487274035</v>
      </c>
      <c r="C719" s="103" t="s">
        <v>536</v>
      </c>
      <c r="D719" s="104">
        <v>274</v>
      </c>
      <c r="E719" s="103" t="s">
        <v>306</v>
      </c>
      <c r="F719" s="104">
        <v>35</v>
      </c>
      <c r="G719" s="103" t="s">
        <v>67</v>
      </c>
      <c r="H719" s="179">
        <v>28.520000000000003</v>
      </c>
      <c r="I719" s="152"/>
      <c r="J719" s="153">
        <v>12472</v>
      </c>
      <c r="K719" s="153">
        <v>4252</v>
      </c>
      <c r="L719" s="153">
        <v>0</v>
      </c>
      <c r="M719" s="153">
        <v>937.65</v>
      </c>
      <c r="N719" s="153">
        <v>17661.650000000001</v>
      </c>
      <c r="O719" s="152"/>
      <c r="P719" s="157">
        <v>28.520000000000003</v>
      </c>
      <c r="Q719" s="157">
        <v>0</v>
      </c>
      <c r="R719" s="155">
        <v>476969</v>
      </c>
      <c r="S719" s="155">
        <v>0</v>
      </c>
      <c r="T719" s="155">
        <v>0</v>
      </c>
      <c r="U719" s="155">
        <v>26752</v>
      </c>
      <c r="V719" s="112">
        <v>503721</v>
      </c>
      <c r="W719" s="156"/>
      <c r="X719" s="157">
        <v>0</v>
      </c>
      <c r="Y719" s="178">
        <v>0.09</v>
      </c>
      <c r="Z719" s="178">
        <v>0.15535199624359353</v>
      </c>
      <c r="AA719" s="155">
        <v>0</v>
      </c>
      <c r="AB719" s="158"/>
      <c r="AC719" s="157">
        <v>0</v>
      </c>
      <c r="AD719" s="157">
        <v>0</v>
      </c>
      <c r="AE719" s="155">
        <v>0</v>
      </c>
      <c r="AF719" s="157">
        <v>0</v>
      </c>
      <c r="AG719" s="155">
        <v>0</v>
      </c>
      <c r="AH719" s="159"/>
    </row>
    <row r="720" spans="1:34" ht="15" x14ac:dyDescent="0.25">
      <c r="A720" s="104">
        <v>487</v>
      </c>
      <c r="B720" s="102">
        <v>487274048</v>
      </c>
      <c r="C720" s="103" t="s">
        <v>536</v>
      </c>
      <c r="D720" s="104">
        <v>274</v>
      </c>
      <c r="E720" s="103" t="s">
        <v>306</v>
      </c>
      <c r="F720" s="104">
        <v>48</v>
      </c>
      <c r="G720" s="103" t="s">
        <v>80</v>
      </c>
      <c r="H720" s="179">
        <v>1</v>
      </c>
      <c r="I720" s="152"/>
      <c r="J720" s="153">
        <v>9207</v>
      </c>
      <c r="K720" s="153">
        <v>7399</v>
      </c>
      <c r="L720" s="153">
        <v>0</v>
      </c>
      <c r="M720" s="153">
        <v>937.65</v>
      </c>
      <c r="N720" s="153">
        <v>17543.650000000001</v>
      </c>
      <c r="O720" s="152"/>
      <c r="P720" s="157">
        <v>1</v>
      </c>
      <c r="Q720" s="157">
        <v>0</v>
      </c>
      <c r="R720" s="155">
        <v>16606</v>
      </c>
      <c r="S720" s="155">
        <v>0</v>
      </c>
      <c r="T720" s="155">
        <v>0</v>
      </c>
      <c r="U720" s="155">
        <v>938</v>
      </c>
      <c r="V720" s="112">
        <v>17544</v>
      </c>
      <c r="W720" s="156"/>
      <c r="X720" s="157">
        <v>0</v>
      </c>
      <c r="Y720" s="178">
        <v>0.09</v>
      </c>
      <c r="Z720" s="178">
        <v>1.88496864605146E-3</v>
      </c>
      <c r="AA720" s="155">
        <v>0</v>
      </c>
      <c r="AB720" s="158"/>
      <c r="AC720" s="157">
        <v>0</v>
      </c>
      <c r="AD720" s="157">
        <v>0</v>
      </c>
      <c r="AE720" s="155">
        <v>0</v>
      </c>
      <c r="AF720" s="157">
        <v>0</v>
      </c>
      <c r="AG720" s="155">
        <v>0</v>
      </c>
      <c r="AH720" s="159"/>
    </row>
    <row r="721" spans="1:34" ht="15" x14ac:dyDescent="0.25">
      <c r="A721" s="104">
        <v>487</v>
      </c>
      <c r="B721" s="102">
        <v>487274049</v>
      </c>
      <c r="C721" s="103" t="s">
        <v>536</v>
      </c>
      <c r="D721" s="104">
        <v>274</v>
      </c>
      <c r="E721" s="103" t="s">
        <v>306</v>
      </c>
      <c r="F721" s="104">
        <v>49</v>
      </c>
      <c r="G721" s="103" t="s">
        <v>81</v>
      </c>
      <c r="H721" s="179">
        <v>76.3</v>
      </c>
      <c r="I721" s="152"/>
      <c r="J721" s="153">
        <v>12497</v>
      </c>
      <c r="K721" s="153">
        <v>14875</v>
      </c>
      <c r="L721" s="153">
        <v>0</v>
      </c>
      <c r="M721" s="153">
        <v>937.65</v>
      </c>
      <c r="N721" s="153">
        <v>28309.65</v>
      </c>
      <c r="O721" s="152"/>
      <c r="P721" s="157">
        <v>76.3</v>
      </c>
      <c r="Q721" s="157">
        <v>0</v>
      </c>
      <c r="R721" s="155">
        <v>2088483</v>
      </c>
      <c r="S721" s="155">
        <v>0</v>
      </c>
      <c r="T721" s="155">
        <v>0</v>
      </c>
      <c r="U721" s="155">
        <v>71569</v>
      </c>
      <c r="V721" s="112">
        <v>2160052</v>
      </c>
      <c r="W721" s="156"/>
      <c r="X721" s="157">
        <v>0</v>
      </c>
      <c r="Y721" s="178">
        <v>0.09</v>
      </c>
      <c r="Z721" s="178">
        <v>7.1351009916066549E-2</v>
      </c>
      <c r="AA721" s="155">
        <v>0</v>
      </c>
      <c r="AB721" s="158"/>
      <c r="AC721" s="157">
        <v>0</v>
      </c>
      <c r="AD721" s="157">
        <v>0</v>
      </c>
      <c r="AE721" s="155">
        <v>0</v>
      </c>
      <c r="AF721" s="157">
        <v>0</v>
      </c>
      <c r="AG721" s="155">
        <v>0</v>
      </c>
      <c r="AH721" s="159"/>
    </row>
    <row r="722" spans="1:34" ht="15" x14ac:dyDescent="0.25">
      <c r="A722" s="104">
        <v>487</v>
      </c>
      <c r="B722" s="102">
        <v>487274057</v>
      </c>
      <c r="C722" s="103" t="s">
        <v>536</v>
      </c>
      <c r="D722" s="104">
        <v>274</v>
      </c>
      <c r="E722" s="103" t="s">
        <v>306</v>
      </c>
      <c r="F722" s="104">
        <v>57</v>
      </c>
      <c r="G722" s="103" t="s">
        <v>89</v>
      </c>
      <c r="H722" s="179">
        <v>19</v>
      </c>
      <c r="I722" s="152"/>
      <c r="J722" s="153">
        <v>12402</v>
      </c>
      <c r="K722" s="153">
        <v>332</v>
      </c>
      <c r="L722" s="153">
        <v>0</v>
      </c>
      <c r="M722" s="153">
        <v>937.65</v>
      </c>
      <c r="N722" s="153">
        <v>13671.65</v>
      </c>
      <c r="O722" s="152"/>
      <c r="P722" s="157">
        <v>19</v>
      </c>
      <c r="Q722" s="157">
        <v>0</v>
      </c>
      <c r="R722" s="155">
        <v>241946</v>
      </c>
      <c r="S722" s="155">
        <v>0</v>
      </c>
      <c r="T722" s="155">
        <v>0</v>
      </c>
      <c r="U722" s="155">
        <v>17822</v>
      </c>
      <c r="V722" s="112">
        <v>259768</v>
      </c>
      <c r="W722" s="156"/>
      <c r="X722" s="157">
        <v>0</v>
      </c>
      <c r="Y722" s="178">
        <v>0.09</v>
      </c>
      <c r="Z722" s="178">
        <v>0.13358419508453406</v>
      </c>
      <c r="AA722" s="155">
        <v>0</v>
      </c>
      <c r="AB722" s="158"/>
      <c r="AC722" s="157">
        <v>0</v>
      </c>
      <c r="AD722" s="157">
        <v>0</v>
      </c>
      <c r="AE722" s="155">
        <v>0</v>
      </c>
      <c r="AF722" s="157">
        <v>0</v>
      </c>
      <c r="AG722" s="155">
        <v>0</v>
      </c>
      <c r="AH722" s="159"/>
    </row>
    <row r="723" spans="1:34" ht="15" x14ac:dyDescent="0.25">
      <c r="A723" s="104">
        <v>487</v>
      </c>
      <c r="B723" s="102">
        <v>487274071</v>
      </c>
      <c r="C723" s="103" t="s">
        <v>536</v>
      </c>
      <c r="D723" s="104">
        <v>274</v>
      </c>
      <c r="E723" s="103" t="s">
        <v>306</v>
      </c>
      <c r="F723" s="104">
        <v>71</v>
      </c>
      <c r="G723" s="103" t="s">
        <v>103</v>
      </c>
      <c r="H723" s="179">
        <v>1</v>
      </c>
      <c r="I723" s="152"/>
      <c r="J723" s="153">
        <v>10467.592438273588</v>
      </c>
      <c r="K723" s="153">
        <v>4906</v>
      </c>
      <c r="L723" s="153">
        <v>0</v>
      </c>
      <c r="M723" s="153">
        <v>937.65</v>
      </c>
      <c r="N723" s="153">
        <v>16311.242438273588</v>
      </c>
      <c r="O723" s="152"/>
      <c r="P723" s="157">
        <v>1</v>
      </c>
      <c r="Q723" s="157">
        <v>0</v>
      </c>
      <c r="R723" s="155">
        <v>15374</v>
      </c>
      <c r="S723" s="155">
        <v>0</v>
      </c>
      <c r="T723" s="155">
        <v>0</v>
      </c>
      <c r="U723" s="155">
        <v>938</v>
      </c>
      <c r="V723" s="112">
        <v>16312</v>
      </c>
      <c r="W723" s="156"/>
      <c r="X723" s="157">
        <v>0</v>
      </c>
      <c r="Y723" s="178">
        <v>0.09</v>
      </c>
      <c r="Z723" s="178">
        <v>2.7636394584059491E-3</v>
      </c>
      <c r="AA723" s="155">
        <v>0</v>
      </c>
      <c r="AB723" s="158"/>
      <c r="AC723" s="157">
        <v>0</v>
      </c>
      <c r="AD723" s="157">
        <v>0</v>
      </c>
      <c r="AE723" s="155">
        <v>0</v>
      </c>
      <c r="AF723" s="157">
        <v>0</v>
      </c>
      <c r="AG723" s="155">
        <v>0</v>
      </c>
      <c r="AH723" s="159"/>
    </row>
    <row r="724" spans="1:34" ht="15" x14ac:dyDescent="0.25">
      <c r="A724" s="104">
        <v>487</v>
      </c>
      <c r="B724" s="102">
        <v>487274093</v>
      </c>
      <c r="C724" s="103" t="s">
        <v>536</v>
      </c>
      <c r="D724" s="104">
        <v>274</v>
      </c>
      <c r="E724" s="103" t="s">
        <v>306</v>
      </c>
      <c r="F724" s="104">
        <v>93</v>
      </c>
      <c r="G724" s="103" t="s">
        <v>125</v>
      </c>
      <c r="H724" s="179">
        <v>37</v>
      </c>
      <c r="I724" s="152"/>
      <c r="J724" s="153">
        <v>12897</v>
      </c>
      <c r="K724" s="153">
        <v>440</v>
      </c>
      <c r="L724" s="153">
        <v>0</v>
      </c>
      <c r="M724" s="153">
        <v>937.65</v>
      </c>
      <c r="N724" s="153">
        <v>14274.65</v>
      </c>
      <c r="O724" s="152"/>
      <c r="P724" s="157">
        <v>37</v>
      </c>
      <c r="Q724" s="157">
        <v>0</v>
      </c>
      <c r="R724" s="155">
        <v>493469</v>
      </c>
      <c r="S724" s="155">
        <v>0</v>
      </c>
      <c r="T724" s="155">
        <v>0</v>
      </c>
      <c r="U724" s="155">
        <v>34706</v>
      </c>
      <c r="V724" s="112">
        <v>528175</v>
      </c>
      <c r="W724" s="156"/>
      <c r="X724" s="157">
        <v>0</v>
      </c>
      <c r="Y724" s="178">
        <v>0.09</v>
      </c>
      <c r="Z724" s="178">
        <v>7.5403840807501968E-2</v>
      </c>
      <c r="AA724" s="155">
        <v>0</v>
      </c>
      <c r="AB724" s="158"/>
      <c r="AC724" s="157">
        <v>20</v>
      </c>
      <c r="AD724" s="157">
        <v>0</v>
      </c>
      <c r="AE724" s="155">
        <v>0</v>
      </c>
      <c r="AF724" s="157">
        <v>0</v>
      </c>
      <c r="AG724" s="155">
        <v>0</v>
      </c>
      <c r="AH724" s="159"/>
    </row>
    <row r="725" spans="1:34" ht="15" x14ac:dyDescent="0.25">
      <c r="A725" s="104">
        <v>487</v>
      </c>
      <c r="B725" s="102">
        <v>487274095</v>
      </c>
      <c r="C725" s="103" t="s">
        <v>536</v>
      </c>
      <c r="D725" s="104">
        <v>274</v>
      </c>
      <c r="E725" s="103" t="s">
        <v>306</v>
      </c>
      <c r="F725" s="104">
        <v>95</v>
      </c>
      <c r="G725" s="103" t="s">
        <v>127</v>
      </c>
      <c r="H725" s="179">
        <v>2</v>
      </c>
      <c r="I725" s="152"/>
      <c r="J725" s="153">
        <v>14104</v>
      </c>
      <c r="K725" s="153">
        <v>0</v>
      </c>
      <c r="L725" s="153">
        <v>0</v>
      </c>
      <c r="M725" s="153">
        <v>937.65</v>
      </c>
      <c r="N725" s="153">
        <v>15041.65</v>
      </c>
      <c r="O725" s="152"/>
      <c r="P725" s="157">
        <v>2</v>
      </c>
      <c r="Q725" s="157">
        <v>0</v>
      </c>
      <c r="R725" s="155">
        <v>28208</v>
      </c>
      <c r="S725" s="155">
        <v>0</v>
      </c>
      <c r="T725" s="155">
        <v>0</v>
      </c>
      <c r="U725" s="155">
        <v>1876</v>
      </c>
      <c r="V725" s="112">
        <v>30084</v>
      </c>
      <c r="W725" s="156"/>
      <c r="X725" s="157">
        <v>0</v>
      </c>
      <c r="Y725" s="178">
        <v>0.09</v>
      </c>
      <c r="Z725" s="178">
        <v>0.13425712454464486</v>
      </c>
      <c r="AA725" s="155">
        <v>0</v>
      </c>
      <c r="AB725" s="158"/>
      <c r="AC725" s="157">
        <v>0</v>
      </c>
      <c r="AD725" s="157">
        <v>0</v>
      </c>
      <c r="AE725" s="155">
        <v>0</v>
      </c>
      <c r="AF725" s="157">
        <v>0</v>
      </c>
      <c r="AG725" s="155">
        <v>0</v>
      </c>
      <c r="AH725" s="159"/>
    </row>
    <row r="726" spans="1:34" ht="15" x14ac:dyDescent="0.25">
      <c r="A726" s="104">
        <v>487</v>
      </c>
      <c r="B726" s="102">
        <v>487274103</v>
      </c>
      <c r="C726" s="103" t="s">
        <v>536</v>
      </c>
      <c r="D726" s="104">
        <v>274</v>
      </c>
      <c r="E726" s="103" t="s">
        <v>306</v>
      </c>
      <c r="F726" s="104">
        <v>103</v>
      </c>
      <c r="G726" s="103" t="s">
        <v>135</v>
      </c>
      <c r="H726" s="179">
        <v>1</v>
      </c>
      <c r="I726" s="152"/>
      <c r="J726" s="153">
        <v>12311.715309719371</v>
      </c>
      <c r="K726" s="153">
        <v>46</v>
      </c>
      <c r="L726" s="153">
        <v>0</v>
      </c>
      <c r="M726" s="153">
        <v>937.65</v>
      </c>
      <c r="N726" s="153">
        <v>13295.365309719371</v>
      </c>
      <c r="O726" s="152"/>
      <c r="P726" s="157">
        <v>1</v>
      </c>
      <c r="Q726" s="157">
        <v>0</v>
      </c>
      <c r="R726" s="155">
        <v>12358</v>
      </c>
      <c r="S726" s="155">
        <v>0</v>
      </c>
      <c r="T726" s="155">
        <v>0</v>
      </c>
      <c r="U726" s="155">
        <v>938</v>
      </c>
      <c r="V726" s="112">
        <v>13296</v>
      </c>
      <c r="W726" s="156"/>
      <c r="X726" s="157">
        <v>0</v>
      </c>
      <c r="Y726" s="178">
        <v>0.09</v>
      </c>
      <c r="Z726" s="178">
        <v>9.8497614015234502E-3</v>
      </c>
      <c r="AA726" s="155">
        <v>0</v>
      </c>
      <c r="AB726" s="158"/>
      <c r="AC726" s="157">
        <v>0</v>
      </c>
      <c r="AD726" s="157">
        <v>0</v>
      </c>
      <c r="AE726" s="155">
        <v>0</v>
      </c>
      <c r="AF726" s="157">
        <v>0</v>
      </c>
      <c r="AG726" s="155">
        <v>0</v>
      </c>
      <c r="AH726" s="159"/>
    </row>
    <row r="727" spans="1:34" ht="15" x14ac:dyDescent="0.25">
      <c r="A727" s="104">
        <v>487</v>
      </c>
      <c r="B727" s="102">
        <v>487274149</v>
      </c>
      <c r="C727" s="103" t="s">
        <v>536</v>
      </c>
      <c r="D727" s="104">
        <v>274</v>
      </c>
      <c r="E727" s="103" t="s">
        <v>306</v>
      </c>
      <c r="F727" s="104">
        <v>149</v>
      </c>
      <c r="G727" s="103" t="s">
        <v>181</v>
      </c>
      <c r="H727" s="179">
        <v>2</v>
      </c>
      <c r="I727" s="152"/>
      <c r="J727" s="153">
        <v>9407</v>
      </c>
      <c r="K727" s="153">
        <v>0</v>
      </c>
      <c r="L727" s="153">
        <v>0</v>
      </c>
      <c r="M727" s="153">
        <v>937.65</v>
      </c>
      <c r="N727" s="153">
        <v>10344.65</v>
      </c>
      <c r="O727" s="152"/>
      <c r="P727" s="157">
        <v>2</v>
      </c>
      <c r="Q727" s="157">
        <v>0</v>
      </c>
      <c r="R727" s="155">
        <v>18814</v>
      </c>
      <c r="S727" s="155">
        <v>0</v>
      </c>
      <c r="T727" s="155">
        <v>0</v>
      </c>
      <c r="U727" s="155">
        <v>1876</v>
      </c>
      <c r="V727" s="112">
        <v>20690</v>
      </c>
      <c r="W727" s="156"/>
      <c r="X727" s="157">
        <v>0</v>
      </c>
      <c r="Y727" s="178">
        <v>0.09</v>
      </c>
      <c r="Z727" s="178">
        <v>0.11713940008623763</v>
      </c>
      <c r="AA727" s="155">
        <v>0</v>
      </c>
      <c r="AB727" s="158"/>
      <c r="AC727" s="157">
        <v>0</v>
      </c>
      <c r="AD727" s="157">
        <v>0</v>
      </c>
      <c r="AE727" s="155">
        <v>0</v>
      </c>
      <c r="AF727" s="157">
        <v>1</v>
      </c>
      <c r="AG727" s="155">
        <v>10345</v>
      </c>
      <c r="AH727" s="159"/>
    </row>
    <row r="728" spans="1:34" ht="15" x14ac:dyDescent="0.25">
      <c r="A728" s="104">
        <v>487</v>
      </c>
      <c r="B728" s="102">
        <v>487274163</v>
      </c>
      <c r="C728" s="103" t="s">
        <v>536</v>
      </c>
      <c r="D728" s="104">
        <v>274</v>
      </c>
      <c r="E728" s="103" t="s">
        <v>306</v>
      </c>
      <c r="F728" s="104">
        <v>163</v>
      </c>
      <c r="G728" s="103" t="s">
        <v>195</v>
      </c>
      <c r="H728" s="179">
        <v>11</v>
      </c>
      <c r="I728" s="152"/>
      <c r="J728" s="153">
        <v>11241</v>
      </c>
      <c r="K728" s="153">
        <v>0</v>
      </c>
      <c r="L728" s="153">
        <v>0</v>
      </c>
      <c r="M728" s="153">
        <v>937.65</v>
      </c>
      <c r="N728" s="153">
        <v>12178.65</v>
      </c>
      <c r="O728" s="152"/>
      <c r="P728" s="157">
        <v>11</v>
      </c>
      <c r="Q728" s="157">
        <v>0</v>
      </c>
      <c r="R728" s="155">
        <v>123651</v>
      </c>
      <c r="S728" s="155">
        <v>0</v>
      </c>
      <c r="T728" s="155">
        <v>0</v>
      </c>
      <c r="U728" s="155">
        <v>10318</v>
      </c>
      <c r="V728" s="112">
        <v>133969</v>
      </c>
      <c r="W728" s="156"/>
      <c r="X728" s="157">
        <v>0</v>
      </c>
      <c r="Y728" s="178">
        <v>0.09</v>
      </c>
      <c r="Z728" s="178">
        <v>9.7279927468082797E-2</v>
      </c>
      <c r="AA728" s="155">
        <v>0</v>
      </c>
      <c r="AB728" s="158"/>
      <c r="AC728" s="157">
        <v>8</v>
      </c>
      <c r="AD728" s="157">
        <v>2.5932367101740792</v>
      </c>
      <c r="AE728" s="155">
        <v>31584</v>
      </c>
      <c r="AF728" s="157">
        <v>0</v>
      </c>
      <c r="AG728" s="155">
        <v>0</v>
      </c>
      <c r="AH728" s="159"/>
    </row>
    <row r="729" spans="1:34" ht="15" x14ac:dyDescent="0.25">
      <c r="A729" s="104">
        <v>487</v>
      </c>
      <c r="B729" s="102">
        <v>487274165</v>
      </c>
      <c r="C729" s="103" t="s">
        <v>536</v>
      </c>
      <c r="D729" s="104">
        <v>274</v>
      </c>
      <c r="E729" s="103" t="s">
        <v>306</v>
      </c>
      <c r="F729" s="104">
        <v>165</v>
      </c>
      <c r="G729" s="103" t="s">
        <v>197</v>
      </c>
      <c r="H729" s="179">
        <v>44.32</v>
      </c>
      <c r="I729" s="152"/>
      <c r="J729" s="153">
        <v>12148</v>
      </c>
      <c r="K729" s="153">
        <v>220</v>
      </c>
      <c r="L729" s="153">
        <v>0</v>
      </c>
      <c r="M729" s="153">
        <v>937.65</v>
      </c>
      <c r="N729" s="153">
        <v>13305.65</v>
      </c>
      <c r="O729" s="152"/>
      <c r="P729" s="157">
        <v>44.32</v>
      </c>
      <c r="Q729" s="157">
        <v>0</v>
      </c>
      <c r="R729" s="155">
        <v>548150</v>
      </c>
      <c r="S729" s="155">
        <v>0</v>
      </c>
      <c r="T729" s="155">
        <v>0</v>
      </c>
      <c r="U729" s="155">
        <v>41572</v>
      </c>
      <c r="V729" s="112">
        <v>589722</v>
      </c>
      <c r="W729" s="156"/>
      <c r="X729" s="157">
        <v>0</v>
      </c>
      <c r="Y729" s="178">
        <v>0.09</v>
      </c>
      <c r="Z729" s="178">
        <v>0.10085794544540803</v>
      </c>
      <c r="AA729" s="155">
        <v>0</v>
      </c>
      <c r="AB729" s="158"/>
      <c r="AC729" s="157">
        <v>24</v>
      </c>
      <c r="AD729" s="157">
        <v>1.2762557965262786</v>
      </c>
      <c r="AE729" s="155">
        <v>16992</v>
      </c>
      <c r="AF729" s="157">
        <v>0</v>
      </c>
      <c r="AG729" s="155">
        <v>0</v>
      </c>
      <c r="AH729" s="159"/>
    </row>
    <row r="730" spans="1:34" ht="15" x14ac:dyDescent="0.25">
      <c r="A730" s="104">
        <v>487</v>
      </c>
      <c r="B730" s="102">
        <v>487274174</v>
      </c>
      <c r="C730" s="103" t="s">
        <v>536</v>
      </c>
      <c r="D730" s="104">
        <v>274</v>
      </c>
      <c r="E730" s="103" t="s">
        <v>306</v>
      </c>
      <c r="F730" s="104">
        <v>174</v>
      </c>
      <c r="G730" s="103" t="s">
        <v>206</v>
      </c>
      <c r="H730" s="179">
        <v>0.66</v>
      </c>
      <c r="I730" s="152"/>
      <c r="J730" s="153">
        <v>11210.85316117426</v>
      </c>
      <c r="K730" s="153">
        <v>5802</v>
      </c>
      <c r="L730" s="153">
        <v>0</v>
      </c>
      <c r="M730" s="153">
        <v>937.65</v>
      </c>
      <c r="N730" s="153">
        <v>17950.50316117426</v>
      </c>
      <c r="O730" s="152"/>
      <c r="P730" s="157">
        <v>0.66</v>
      </c>
      <c r="Q730" s="157">
        <v>0</v>
      </c>
      <c r="R730" s="155">
        <v>11228</v>
      </c>
      <c r="S730" s="155">
        <v>0</v>
      </c>
      <c r="T730" s="155">
        <v>0</v>
      </c>
      <c r="U730" s="155">
        <v>618</v>
      </c>
      <c r="V730" s="112">
        <v>11846</v>
      </c>
      <c r="W730" s="156"/>
      <c r="X730" s="157">
        <v>0</v>
      </c>
      <c r="Y730" s="178">
        <v>0.09</v>
      </c>
      <c r="Z730" s="178">
        <v>4.1750463613684244E-2</v>
      </c>
      <c r="AA730" s="155">
        <v>0</v>
      </c>
      <c r="AB730" s="158"/>
      <c r="AC730" s="157">
        <v>0</v>
      </c>
      <c r="AD730" s="157">
        <v>0</v>
      </c>
      <c r="AE730" s="155">
        <v>0</v>
      </c>
      <c r="AF730" s="157">
        <v>0</v>
      </c>
      <c r="AG730" s="155">
        <v>0</v>
      </c>
      <c r="AH730" s="159"/>
    </row>
    <row r="731" spans="1:34" ht="15" x14ac:dyDescent="0.25">
      <c r="A731" s="104">
        <v>487</v>
      </c>
      <c r="B731" s="102">
        <v>487274176</v>
      </c>
      <c r="C731" s="103" t="s">
        <v>536</v>
      </c>
      <c r="D731" s="104">
        <v>274</v>
      </c>
      <c r="E731" s="103" t="s">
        <v>306</v>
      </c>
      <c r="F731" s="104">
        <v>176</v>
      </c>
      <c r="G731" s="103" t="s">
        <v>208</v>
      </c>
      <c r="H731" s="179">
        <v>80.63</v>
      </c>
      <c r="I731" s="152"/>
      <c r="J731" s="153">
        <v>12469</v>
      </c>
      <c r="K731" s="153">
        <v>4295</v>
      </c>
      <c r="L731" s="153">
        <v>0</v>
      </c>
      <c r="M731" s="153">
        <v>937.65</v>
      </c>
      <c r="N731" s="153">
        <v>17701.650000000001</v>
      </c>
      <c r="O731" s="152"/>
      <c r="P731" s="157">
        <v>80.63</v>
      </c>
      <c r="Q731" s="157">
        <v>0</v>
      </c>
      <c r="R731" s="155">
        <v>1351681</v>
      </c>
      <c r="S731" s="155">
        <v>0</v>
      </c>
      <c r="T731" s="155">
        <v>0</v>
      </c>
      <c r="U731" s="155">
        <v>75630</v>
      </c>
      <c r="V731" s="112">
        <v>1427311</v>
      </c>
      <c r="W731" s="156"/>
      <c r="X731" s="157">
        <v>0</v>
      </c>
      <c r="Y731" s="178">
        <v>0.09</v>
      </c>
      <c r="Z731" s="178">
        <v>8.794296909091473E-2</v>
      </c>
      <c r="AA731" s="155">
        <v>0</v>
      </c>
      <c r="AB731" s="158"/>
      <c r="AC731" s="157">
        <v>0</v>
      </c>
      <c r="AD731" s="157">
        <v>0</v>
      </c>
      <c r="AE731" s="155">
        <v>0</v>
      </c>
      <c r="AF731" s="157">
        <v>2</v>
      </c>
      <c r="AG731" s="155">
        <v>35404</v>
      </c>
      <c r="AH731" s="159"/>
    </row>
    <row r="732" spans="1:34" ht="15" x14ac:dyDescent="0.25">
      <c r="A732" s="104">
        <v>487</v>
      </c>
      <c r="B732" s="102">
        <v>487274178</v>
      </c>
      <c r="C732" s="103" t="s">
        <v>536</v>
      </c>
      <c r="D732" s="104">
        <v>274</v>
      </c>
      <c r="E732" s="103" t="s">
        <v>306</v>
      </c>
      <c r="F732" s="104">
        <v>178</v>
      </c>
      <c r="G732" s="103" t="s">
        <v>210</v>
      </c>
      <c r="H732" s="179">
        <v>1</v>
      </c>
      <c r="I732" s="152"/>
      <c r="J732" s="153">
        <v>14152</v>
      </c>
      <c r="K732" s="153">
        <v>1703</v>
      </c>
      <c r="L732" s="153">
        <v>0</v>
      </c>
      <c r="M732" s="153">
        <v>937.65</v>
      </c>
      <c r="N732" s="153">
        <v>16792.650000000001</v>
      </c>
      <c r="O732" s="152"/>
      <c r="P732" s="157">
        <v>1</v>
      </c>
      <c r="Q732" s="157">
        <v>0</v>
      </c>
      <c r="R732" s="155">
        <v>15855</v>
      </c>
      <c r="S732" s="155">
        <v>0</v>
      </c>
      <c r="T732" s="155">
        <v>0</v>
      </c>
      <c r="U732" s="155">
        <v>938</v>
      </c>
      <c r="V732" s="112">
        <v>16793</v>
      </c>
      <c r="W732" s="156"/>
      <c r="X732" s="157">
        <v>0</v>
      </c>
      <c r="Y732" s="178">
        <v>0.09</v>
      </c>
      <c r="Z732" s="178">
        <v>5.997931867429647E-2</v>
      </c>
      <c r="AA732" s="155">
        <v>0</v>
      </c>
      <c r="AB732" s="158"/>
      <c r="AC732" s="157">
        <v>0</v>
      </c>
      <c r="AD732" s="157">
        <v>0</v>
      </c>
      <c r="AE732" s="155">
        <v>0</v>
      </c>
      <c r="AF732" s="157">
        <v>0</v>
      </c>
      <c r="AG732" s="155">
        <v>0</v>
      </c>
      <c r="AH732" s="159"/>
    </row>
    <row r="733" spans="1:34" ht="15" x14ac:dyDescent="0.25">
      <c r="A733" s="104">
        <v>487</v>
      </c>
      <c r="B733" s="102">
        <v>487274181</v>
      </c>
      <c r="C733" s="103" t="s">
        <v>536</v>
      </c>
      <c r="D733" s="104">
        <v>274</v>
      </c>
      <c r="E733" s="103" t="s">
        <v>306</v>
      </c>
      <c r="F733" s="104">
        <v>181</v>
      </c>
      <c r="G733" s="103" t="s">
        <v>213</v>
      </c>
      <c r="H733" s="179">
        <v>3</v>
      </c>
      <c r="I733" s="152"/>
      <c r="J733" s="153">
        <v>12878</v>
      </c>
      <c r="K733" s="153">
        <v>612</v>
      </c>
      <c r="L733" s="153">
        <v>0</v>
      </c>
      <c r="M733" s="153">
        <v>937.65</v>
      </c>
      <c r="N733" s="153">
        <v>14427.65</v>
      </c>
      <c r="O733" s="152"/>
      <c r="P733" s="157">
        <v>3</v>
      </c>
      <c r="Q733" s="157">
        <v>0</v>
      </c>
      <c r="R733" s="155">
        <v>40470</v>
      </c>
      <c r="S733" s="155">
        <v>0</v>
      </c>
      <c r="T733" s="155">
        <v>0</v>
      </c>
      <c r="U733" s="155">
        <v>2814</v>
      </c>
      <c r="V733" s="112">
        <v>43284</v>
      </c>
      <c r="W733" s="156"/>
      <c r="X733" s="157">
        <v>0</v>
      </c>
      <c r="Y733" s="178">
        <v>0.09</v>
      </c>
      <c r="Z733" s="178">
        <v>1.7769329049204179E-2</v>
      </c>
      <c r="AA733" s="155">
        <v>0</v>
      </c>
      <c r="AB733" s="158"/>
      <c r="AC733" s="157">
        <v>0</v>
      </c>
      <c r="AD733" s="157">
        <v>0</v>
      </c>
      <c r="AE733" s="155">
        <v>0</v>
      </c>
      <c r="AF733" s="157">
        <v>0</v>
      </c>
      <c r="AG733" s="155">
        <v>0</v>
      </c>
      <c r="AH733" s="159"/>
    </row>
    <row r="734" spans="1:34" ht="15" x14ac:dyDescent="0.25">
      <c r="A734" s="104">
        <v>487</v>
      </c>
      <c r="B734" s="102">
        <v>487274182</v>
      </c>
      <c r="C734" s="103" t="s">
        <v>536</v>
      </c>
      <c r="D734" s="104">
        <v>274</v>
      </c>
      <c r="E734" s="103" t="s">
        <v>306</v>
      </c>
      <c r="F734" s="104">
        <v>182</v>
      </c>
      <c r="G734" s="103" t="s">
        <v>214</v>
      </c>
      <c r="H734" s="179">
        <v>3</v>
      </c>
      <c r="I734" s="152"/>
      <c r="J734" s="153">
        <v>9407</v>
      </c>
      <c r="K734" s="153">
        <v>1917</v>
      </c>
      <c r="L734" s="153">
        <v>0</v>
      </c>
      <c r="M734" s="153">
        <v>937.65</v>
      </c>
      <c r="N734" s="153">
        <v>12261.65</v>
      </c>
      <c r="O734" s="152"/>
      <c r="P734" s="157">
        <v>3</v>
      </c>
      <c r="Q734" s="157">
        <v>0</v>
      </c>
      <c r="R734" s="155">
        <v>33972</v>
      </c>
      <c r="S734" s="155">
        <v>0</v>
      </c>
      <c r="T734" s="155">
        <v>0</v>
      </c>
      <c r="U734" s="155">
        <v>2814</v>
      </c>
      <c r="V734" s="112">
        <v>36786</v>
      </c>
      <c r="W734" s="156"/>
      <c r="X734" s="157">
        <v>0</v>
      </c>
      <c r="Y734" s="178">
        <v>0.09</v>
      </c>
      <c r="Z734" s="178">
        <v>1.4449932180339808E-2</v>
      </c>
      <c r="AA734" s="155">
        <v>0</v>
      </c>
      <c r="AB734" s="158"/>
      <c r="AC734" s="157">
        <v>0</v>
      </c>
      <c r="AD734" s="157">
        <v>0</v>
      </c>
      <c r="AE734" s="155">
        <v>0</v>
      </c>
      <c r="AF734" s="157">
        <v>0</v>
      </c>
      <c r="AG734" s="155">
        <v>0</v>
      </c>
      <c r="AH734" s="159"/>
    </row>
    <row r="735" spans="1:34" ht="15" x14ac:dyDescent="0.25">
      <c r="A735" s="104">
        <v>487</v>
      </c>
      <c r="B735" s="102">
        <v>487274220</v>
      </c>
      <c r="C735" s="103" t="s">
        <v>536</v>
      </c>
      <c r="D735" s="104">
        <v>274</v>
      </c>
      <c r="E735" s="103" t="s">
        <v>306</v>
      </c>
      <c r="F735" s="104">
        <v>220</v>
      </c>
      <c r="G735" s="103" t="s">
        <v>252</v>
      </c>
      <c r="H735" s="179">
        <v>1</v>
      </c>
      <c r="I735" s="152"/>
      <c r="J735" s="153">
        <v>11691.573738218611</v>
      </c>
      <c r="K735" s="153">
        <v>5012</v>
      </c>
      <c r="L735" s="153">
        <v>0</v>
      </c>
      <c r="M735" s="153">
        <v>937.65</v>
      </c>
      <c r="N735" s="153">
        <v>17641.223738218614</v>
      </c>
      <c r="O735" s="152"/>
      <c r="P735" s="157">
        <v>1</v>
      </c>
      <c r="Q735" s="157">
        <v>0</v>
      </c>
      <c r="R735" s="155">
        <v>16704</v>
      </c>
      <c r="S735" s="155">
        <v>0</v>
      </c>
      <c r="T735" s="155">
        <v>0</v>
      </c>
      <c r="U735" s="155">
        <v>938</v>
      </c>
      <c r="V735" s="112">
        <v>17642</v>
      </c>
      <c r="W735" s="156"/>
      <c r="X735" s="157">
        <v>0</v>
      </c>
      <c r="Y735" s="178">
        <v>0.09</v>
      </c>
      <c r="Z735" s="178">
        <v>1.5441237271386972E-2</v>
      </c>
      <c r="AA735" s="155">
        <v>0</v>
      </c>
      <c r="AB735" s="158"/>
      <c r="AC735" s="157">
        <v>0</v>
      </c>
      <c r="AD735" s="157">
        <v>0</v>
      </c>
      <c r="AE735" s="155">
        <v>0</v>
      </c>
      <c r="AF735" s="157">
        <v>0</v>
      </c>
      <c r="AG735" s="155">
        <v>0</v>
      </c>
      <c r="AH735" s="159"/>
    </row>
    <row r="736" spans="1:34" ht="15" x14ac:dyDescent="0.25">
      <c r="A736" s="104">
        <v>487</v>
      </c>
      <c r="B736" s="102">
        <v>487274229</v>
      </c>
      <c r="C736" s="103" t="s">
        <v>536</v>
      </c>
      <c r="D736" s="104">
        <v>274</v>
      </c>
      <c r="E736" s="103" t="s">
        <v>306</v>
      </c>
      <c r="F736" s="104">
        <v>229</v>
      </c>
      <c r="G736" s="103" t="s">
        <v>261</v>
      </c>
      <c r="H736" s="179">
        <v>3</v>
      </c>
      <c r="I736" s="152"/>
      <c r="J736" s="153">
        <v>10381</v>
      </c>
      <c r="K736" s="153">
        <v>1696</v>
      </c>
      <c r="L736" s="153">
        <v>0</v>
      </c>
      <c r="M736" s="153">
        <v>937.65</v>
      </c>
      <c r="N736" s="153">
        <v>13014.65</v>
      </c>
      <c r="O736" s="152"/>
      <c r="P736" s="157">
        <v>3</v>
      </c>
      <c r="Q736" s="157">
        <v>0</v>
      </c>
      <c r="R736" s="155">
        <v>36231</v>
      </c>
      <c r="S736" s="155">
        <v>0</v>
      </c>
      <c r="T736" s="155">
        <v>0</v>
      </c>
      <c r="U736" s="155">
        <v>2814</v>
      </c>
      <c r="V736" s="112">
        <v>39045</v>
      </c>
      <c r="W736" s="156"/>
      <c r="X736" s="157">
        <v>0</v>
      </c>
      <c r="Y736" s="178">
        <v>0.09</v>
      </c>
      <c r="Z736" s="178">
        <v>9.9476018153705648E-3</v>
      </c>
      <c r="AA736" s="155">
        <v>0</v>
      </c>
      <c r="AB736" s="158"/>
      <c r="AC736" s="157">
        <v>0</v>
      </c>
      <c r="AD736" s="157">
        <v>0</v>
      </c>
      <c r="AE736" s="155">
        <v>0</v>
      </c>
      <c r="AF736" s="157">
        <v>0</v>
      </c>
      <c r="AG736" s="155">
        <v>0</v>
      </c>
      <c r="AH736" s="159"/>
    </row>
    <row r="737" spans="1:34" ht="15" x14ac:dyDescent="0.25">
      <c r="A737" s="104">
        <v>487</v>
      </c>
      <c r="B737" s="102">
        <v>487274243</v>
      </c>
      <c r="C737" s="103" t="s">
        <v>536</v>
      </c>
      <c r="D737" s="104">
        <v>274</v>
      </c>
      <c r="E737" s="103" t="s">
        <v>306</v>
      </c>
      <c r="F737" s="104">
        <v>243</v>
      </c>
      <c r="G737" s="103" t="s">
        <v>275</v>
      </c>
      <c r="H737" s="179">
        <v>3</v>
      </c>
      <c r="I737" s="152"/>
      <c r="J737" s="153">
        <v>10853</v>
      </c>
      <c r="K737" s="153">
        <v>2246</v>
      </c>
      <c r="L737" s="153">
        <v>0</v>
      </c>
      <c r="M737" s="153">
        <v>937.65</v>
      </c>
      <c r="N737" s="153">
        <v>14036.65</v>
      </c>
      <c r="O737" s="152"/>
      <c r="P737" s="157">
        <v>3</v>
      </c>
      <c r="Q737" s="157">
        <v>0</v>
      </c>
      <c r="R737" s="155">
        <v>39297</v>
      </c>
      <c r="S737" s="155">
        <v>0</v>
      </c>
      <c r="T737" s="155">
        <v>0</v>
      </c>
      <c r="U737" s="155">
        <v>2814</v>
      </c>
      <c r="V737" s="112">
        <v>42111</v>
      </c>
      <c r="W737" s="156"/>
      <c r="X737" s="157">
        <v>0</v>
      </c>
      <c r="Y737" s="178">
        <v>0.09</v>
      </c>
      <c r="Z737" s="178">
        <v>5.107358279857626E-3</v>
      </c>
      <c r="AA737" s="155">
        <v>0</v>
      </c>
      <c r="AB737" s="158"/>
      <c r="AC737" s="157">
        <v>0</v>
      </c>
      <c r="AD737" s="157">
        <v>0</v>
      </c>
      <c r="AE737" s="155">
        <v>0</v>
      </c>
      <c r="AF737" s="157">
        <v>0</v>
      </c>
      <c r="AG737" s="155">
        <v>0</v>
      </c>
      <c r="AH737" s="159"/>
    </row>
    <row r="738" spans="1:34" ht="15" x14ac:dyDescent="0.25">
      <c r="A738" s="104">
        <v>487</v>
      </c>
      <c r="B738" s="102">
        <v>487274244</v>
      </c>
      <c r="C738" s="103" t="s">
        <v>536</v>
      </c>
      <c r="D738" s="104">
        <v>274</v>
      </c>
      <c r="E738" s="103" t="s">
        <v>306</v>
      </c>
      <c r="F738" s="104">
        <v>244</v>
      </c>
      <c r="G738" s="103" t="s">
        <v>276</v>
      </c>
      <c r="H738" s="179">
        <v>2.58</v>
      </c>
      <c r="I738" s="152"/>
      <c r="J738" s="153">
        <v>9290</v>
      </c>
      <c r="K738" s="153">
        <v>3350</v>
      </c>
      <c r="L738" s="153">
        <v>0</v>
      </c>
      <c r="M738" s="153">
        <v>937.65</v>
      </c>
      <c r="N738" s="153">
        <v>13577.65</v>
      </c>
      <c r="O738" s="152"/>
      <c r="P738" s="157">
        <v>2.58</v>
      </c>
      <c r="Q738" s="157">
        <v>0</v>
      </c>
      <c r="R738" s="155">
        <v>32611</v>
      </c>
      <c r="S738" s="155">
        <v>0</v>
      </c>
      <c r="T738" s="155">
        <v>0</v>
      </c>
      <c r="U738" s="155">
        <v>2420</v>
      </c>
      <c r="V738" s="112">
        <v>35031</v>
      </c>
      <c r="W738" s="156"/>
      <c r="X738" s="157">
        <v>0</v>
      </c>
      <c r="Y738" s="178">
        <v>0.09</v>
      </c>
      <c r="Z738" s="178">
        <v>0.119598061583465</v>
      </c>
      <c r="AA738" s="155">
        <v>0</v>
      </c>
      <c r="AB738" s="158"/>
      <c r="AC738" s="157">
        <v>2</v>
      </c>
      <c r="AD738" s="157">
        <v>1.2899093668856281</v>
      </c>
      <c r="AE738" s="155">
        <v>17514</v>
      </c>
      <c r="AF738" s="157">
        <v>0</v>
      </c>
      <c r="AG738" s="155">
        <v>0</v>
      </c>
      <c r="AH738" s="159"/>
    </row>
    <row r="739" spans="1:34" ht="15" x14ac:dyDescent="0.25">
      <c r="A739" s="104">
        <v>487</v>
      </c>
      <c r="B739" s="102">
        <v>487274248</v>
      </c>
      <c r="C739" s="103" t="s">
        <v>536</v>
      </c>
      <c r="D739" s="104">
        <v>274</v>
      </c>
      <c r="E739" s="103" t="s">
        <v>306</v>
      </c>
      <c r="F739" s="104">
        <v>248</v>
      </c>
      <c r="G739" s="103" t="s">
        <v>280</v>
      </c>
      <c r="H739" s="179">
        <v>20.28</v>
      </c>
      <c r="I739" s="152"/>
      <c r="J739" s="153">
        <v>11683</v>
      </c>
      <c r="K739" s="153">
        <v>670</v>
      </c>
      <c r="L739" s="153">
        <v>0</v>
      </c>
      <c r="M739" s="153">
        <v>937.65</v>
      </c>
      <c r="N739" s="153">
        <v>13290.65</v>
      </c>
      <c r="O739" s="152"/>
      <c r="P739" s="157">
        <v>20.28</v>
      </c>
      <c r="Q739" s="157">
        <v>0</v>
      </c>
      <c r="R739" s="155">
        <v>250519</v>
      </c>
      <c r="S739" s="155">
        <v>0</v>
      </c>
      <c r="T739" s="155">
        <v>0</v>
      </c>
      <c r="U739" s="155">
        <v>19023</v>
      </c>
      <c r="V739" s="112">
        <v>269542</v>
      </c>
      <c r="W739" s="156"/>
      <c r="X739" s="157">
        <v>0</v>
      </c>
      <c r="Y739" s="178">
        <v>0.09</v>
      </c>
      <c r="Z739" s="178">
        <v>5.0565041450819942E-2</v>
      </c>
      <c r="AA739" s="155">
        <v>0</v>
      </c>
      <c r="AB739" s="158"/>
      <c r="AC739" s="157">
        <v>0</v>
      </c>
      <c r="AD739" s="157">
        <v>0</v>
      </c>
      <c r="AE739" s="155">
        <v>0</v>
      </c>
      <c r="AF739" s="157">
        <v>0</v>
      </c>
      <c r="AG739" s="155">
        <v>0</v>
      </c>
      <c r="AH739" s="159"/>
    </row>
    <row r="740" spans="1:34" ht="15" x14ac:dyDescent="0.25">
      <c r="A740" s="104">
        <v>487</v>
      </c>
      <c r="B740" s="102">
        <v>487274258</v>
      </c>
      <c r="C740" s="103" t="s">
        <v>536</v>
      </c>
      <c r="D740" s="104">
        <v>274</v>
      </c>
      <c r="E740" s="103" t="s">
        <v>306</v>
      </c>
      <c r="F740" s="104">
        <v>258</v>
      </c>
      <c r="G740" s="103" t="s">
        <v>290</v>
      </c>
      <c r="H740" s="179">
        <v>1</v>
      </c>
      <c r="I740" s="152"/>
      <c r="J740" s="153">
        <v>12941.452297129659</v>
      </c>
      <c r="K740" s="153">
        <v>2794</v>
      </c>
      <c r="L740" s="153">
        <v>0</v>
      </c>
      <c r="M740" s="153">
        <v>937.65</v>
      </c>
      <c r="N740" s="153">
        <v>16673.102297129659</v>
      </c>
      <c r="O740" s="152"/>
      <c r="P740" s="157">
        <v>1</v>
      </c>
      <c r="Q740" s="157">
        <v>0</v>
      </c>
      <c r="R740" s="155">
        <v>15735</v>
      </c>
      <c r="S740" s="155">
        <v>0</v>
      </c>
      <c r="T740" s="155">
        <v>0</v>
      </c>
      <c r="U740" s="155">
        <v>938</v>
      </c>
      <c r="V740" s="112">
        <v>16673</v>
      </c>
      <c r="W740" s="156"/>
      <c r="X740" s="157">
        <v>0</v>
      </c>
      <c r="Y740" s="178">
        <v>0.09</v>
      </c>
      <c r="Z740" s="178">
        <v>9.1594444574851844E-2</v>
      </c>
      <c r="AA740" s="155">
        <v>0</v>
      </c>
      <c r="AB740" s="158"/>
      <c r="AC740" s="157">
        <v>0</v>
      </c>
      <c r="AD740" s="157">
        <v>0</v>
      </c>
      <c r="AE740" s="155">
        <v>0</v>
      </c>
      <c r="AF740" s="157">
        <v>0</v>
      </c>
      <c r="AG740" s="155">
        <v>0</v>
      </c>
      <c r="AH740" s="159"/>
    </row>
    <row r="741" spans="1:34" ht="15" x14ac:dyDescent="0.25">
      <c r="A741" s="104">
        <v>487</v>
      </c>
      <c r="B741" s="102">
        <v>487274262</v>
      </c>
      <c r="C741" s="103" t="s">
        <v>536</v>
      </c>
      <c r="D741" s="104">
        <v>274</v>
      </c>
      <c r="E741" s="103" t="s">
        <v>306</v>
      </c>
      <c r="F741" s="104">
        <v>262</v>
      </c>
      <c r="G741" s="103" t="s">
        <v>294</v>
      </c>
      <c r="H741" s="179">
        <v>9.66</v>
      </c>
      <c r="I741" s="152"/>
      <c r="J741" s="153">
        <v>11277</v>
      </c>
      <c r="K741" s="153">
        <v>4179</v>
      </c>
      <c r="L741" s="153">
        <v>0</v>
      </c>
      <c r="M741" s="153">
        <v>937.65</v>
      </c>
      <c r="N741" s="153">
        <v>16393.650000000001</v>
      </c>
      <c r="O741" s="152"/>
      <c r="P741" s="157">
        <v>9.66</v>
      </c>
      <c r="Q741" s="157">
        <v>0</v>
      </c>
      <c r="R741" s="155">
        <v>149305</v>
      </c>
      <c r="S741" s="155">
        <v>0</v>
      </c>
      <c r="T741" s="155">
        <v>0</v>
      </c>
      <c r="U741" s="155">
        <v>9061</v>
      </c>
      <c r="V741" s="112">
        <v>158366</v>
      </c>
      <c r="W741" s="156"/>
      <c r="X741" s="157">
        <v>0</v>
      </c>
      <c r="Y741" s="178">
        <v>0.09</v>
      </c>
      <c r="Z741" s="178">
        <v>7.2023226007255373E-2</v>
      </c>
      <c r="AA741" s="155">
        <v>0</v>
      </c>
      <c r="AB741" s="158"/>
      <c r="AC741" s="157">
        <v>0</v>
      </c>
      <c r="AD741" s="157">
        <v>0</v>
      </c>
      <c r="AE741" s="155">
        <v>0</v>
      </c>
      <c r="AF741" s="157">
        <v>0</v>
      </c>
      <c r="AG741" s="155">
        <v>0</v>
      </c>
      <c r="AH741" s="159"/>
    </row>
    <row r="742" spans="1:34" ht="15" x14ac:dyDescent="0.25">
      <c r="A742" s="104">
        <v>487</v>
      </c>
      <c r="B742" s="102">
        <v>487274274</v>
      </c>
      <c r="C742" s="103" t="s">
        <v>536</v>
      </c>
      <c r="D742" s="104">
        <v>274</v>
      </c>
      <c r="E742" s="103" t="s">
        <v>306</v>
      </c>
      <c r="F742" s="104">
        <v>274</v>
      </c>
      <c r="G742" s="103" t="s">
        <v>306</v>
      </c>
      <c r="H742" s="179">
        <v>233.76000000000002</v>
      </c>
      <c r="I742" s="152"/>
      <c r="J742" s="153">
        <v>12665</v>
      </c>
      <c r="K742" s="153">
        <v>5851</v>
      </c>
      <c r="L742" s="153">
        <v>0</v>
      </c>
      <c r="M742" s="153">
        <v>937.65</v>
      </c>
      <c r="N742" s="153">
        <v>19453.650000000001</v>
      </c>
      <c r="O742" s="152"/>
      <c r="P742" s="157">
        <v>233.76000000000002</v>
      </c>
      <c r="Q742" s="157">
        <v>0</v>
      </c>
      <c r="R742" s="155">
        <v>4328301</v>
      </c>
      <c r="S742" s="155">
        <v>0</v>
      </c>
      <c r="T742" s="155">
        <v>0</v>
      </c>
      <c r="U742" s="155">
        <v>219266</v>
      </c>
      <c r="V742" s="112">
        <v>4547567</v>
      </c>
      <c r="W742" s="156"/>
      <c r="X742" s="157">
        <v>0</v>
      </c>
      <c r="Y742" s="178">
        <v>0.09</v>
      </c>
      <c r="Z742" s="178">
        <v>7.2067021277626361E-2</v>
      </c>
      <c r="AA742" s="155">
        <v>0</v>
      </c>
      <c r="AB742" s="158"/>
      <c r="AC742" s="157">
        <v>0</v>
      </c>
      <c r="AD742" s="157">
        <v>0</v>
      </c>
      <c r="AE742" s="155">
        <v>0</v>
      </c>
      <c r="AF742" s="157">
        <v>1</v>
      </c>
      <c r="AG742" s="155">
        <v>19454</v>
      </c>
      <c r="AH742" s="159"/>
    </row>
    <row r="743" spans="1:34" ht="15" x14ac:dyDescent="0.25">
      <c r="A743" s="104">
        <v>487</v>
      </c>
      <c r="B743" s="102">
        <v>487274284</v>
      </c>
      <c r="C743" s="103" t="s">
        <v>536</v>
      </c>
      <c r="D743" s="104">
        <v>274</v>
      </c>
      <c r="E743" s="103" t="s">
        <v>306</v>
      </c>
      <c r="F743" s="104">
        <v>284</v>
      </c>
      <c r="G743" s="103" t="s">
        <v>316</v>
      </c>
      <c r="H743" s="179">
        <v>3.2</v>
      </c>
      <c r="I743" s="152"/>
      <c r="J743" s="153">
        <v>14152</v>
      </c>
      <c r="K743" s="153">
        <v>5949</v>
      </c>
      <c r="L743" s="153">
        <v>0</v>
      </c>
      <c r="M743" s="153">
        <v>937.65</v>
      </c>
      <c r="N743" s="153">
        <v>21038.65</v>
      </c>
      <c r="O743" s="152"/>
      <c r="P743" s="157">
        <v>3.2</v>
      </c>
      <c r="Q743" s="157">
        <v>0</v>
      </c>
      <c r="R743" s="155">
        <v>64323</v>
      </c>
      <c r="S743" s="155">
        <v>0</v>
      </c>
      <c r="T743" s="155">
        <v>0</v>
      </c>
      <c r="U743" s="155">
        <v>3002</v>
      </c>
      <c r="V743" s="112">
        <v>67325</v>
      </c>
      <c r="W743" s="156"/>
      <c r="X743" s="157">
        <v>0</v>
      </c>
      <c r="Y743" s="178">
        <v>0.09</v>
      </c>
      <c r="Z743" s="178">
        <v>3.8765635284222326E-2</v>
      </c>
      <c r="AA743" s="155">
        <v>0</v>
      </c>
      <c r="AB743" s="158"/>
      <c r="AC743" s="157">
        <v>0</v>
      </c>
      <c r="AD743" s="157">
        <v>0</v>
      </c>
      <c r="AE743" s="155">
        <v>0</v>
      </c>
      <c r="AF743" s="157">
        <v>0.2</v>
      </c>
      <c r="AG743" s="155">
        <v>4208</v>
      </c>
      <c r="AH743" s="159"/>
    </row>
    <row r="744" spans="1:34" ht="15" x14ac:dyDescent="0.25">
      <c r="A744" s="104">
        <v>487</v>
      </c>
      <c r="B744" s="102">
        <v>487274285</v>
      </c>
      <c r="C744" s="103" t="s">
        <v>536</v>
      </c>
      <c r="D744" s="104">
        <v>274</v>
      </c>
      <c r="E744" s="103" t="s">
        <v>306</v>
      </c>
      <c r="F744" s="104">
        <v>285</v>
      </c>
      <c r="G744" s="103" t="s">
        <v>317</v>
      </c>
      <c r="H744" s="179">
        <v>2</v>
      </c>
      <c r="I744" s="152"/>
      <c r="J744" s="153">
        <v>9407</v>
      </c>
      <c r="K744" s="153">
        <v>2666</v>
      </c>
      <c r="L744" s="153">
        <v>0</v>
      </c>
      <c r="M744" s="153">
        <v>937.65</v>
      </c>
      <c r="N744" s="153">
        <v>13010.65</v>
      </c>
      <c r="O744" s="152"/>
      <c r="P744" s="157">
        <v>2</v>
      </c>
      <c r="Q744" s="157">
        <v>0</v>
      </c>
      <c r="R744" s="155">
        <v>24146</v>
      </c>
      <c r="S744" s="155">
        <v>0</v>
      </c>
      <c r="T744" s="155">
        <v>0</v>
      </c>
      <c r="U744" s="155">
        <v>1876</v>
      </c>
      <c r="V744" s="112">
        <v>26022</v>
      </c>
      <c r="W744" s="156"/>
      <c r="X744" s="157">
        <v>0</v>
      </c>
      <c r="Y744" s="178">
        <v>0.09</v>
      </c>
      <c r="Z744" s="178">
        <v>3.7068416528484464E-2</v>
      </c>
      <c r="AA744" s="155">
        <v>0</v>
      </c>
      <c r="AB744" s="158"/>
      <c r="AC744" s="157">
        <v>0</v>
      </c>
      <c r="AD744" s="157">
        <v>0</v>
      </c>
      <c r="AE744" s="155">
        <v>0</v>
      </c>
      <c r="AF744" s="157">
        <v>0</v>
      </c>
      <c r="AG744" s="155">
        <v>0</v>
      </c>
      <c r="AH744" s="159"/>
    </row>
    <row r="745" spans="1:34" ht="15" x14ac:dyDescent="0.25">
      <c r="A745" s="104">
        <v>487</v>
      </c>
      <c r="B745" s="102">
        <v>487274308</v>
      </c>
      <c r="C745" s="103" t="s">
        <v>536</v>
      </c>
      <c r="D745" s="104">
        <v>274</v>
      </c>
      <c r="E745" s="103" t="s">
        <v>306</v>
      </c>
      <c r="F745" s="104">
        <v>308</v>
      </c>
      <c r="G745" s="103" t="s">
        <v>340</v>
      </c>
      <c r="H745" s="179">
        <v>7.2900000000000009</v>
      </c>
      <c r="I745" s="152"/>
      <c r="J745" s="153">
        <v>10599</v>
      </c>
      <c r="K745" s="153">
        <v>5287</v>
      </c>
      <c r="L745" s="153">
        <v>0</v>
      </c>
      <c r="M745" s="153">
        <v>937.65</v>
      </c>
      <c r="N745" s="153">
        <v>16823.650000000001</v>
      </c>
      <c r="O745" s="152"/>
      <c r="P745" s="157">
        <v>7.2900000000000009</v>
      </c>
      <c r="Q745" s="157">
        <v>0</v>
      </c>
      <c r="R745" s="155">
        <v>115808</v>
      </c>
      <c r="S745" s="155">
        <v>0</v>
      </c>
      <c r="T745" s="155">
        <v>0</v>
      </c>
      <c r="U745" s="155">
        <v>6838</v>
      </c>
      <c r="V745" s="112">
        <v>122646</v>
      </c>
      <c r="W745" s="156"/>
      <c r="X745" s="157">
        <v>0</v>
      </c>
      <c r="Y745" s="178">
        <v>0.09</v>
      </c>
      <c r="Z745" s="178">
        <v>2.6285383140546735E-3</v>
      </c>
      <c r="AA745" s="155">
        <v>0</v>
      </c>
      <c r="AB745" s="158"/>
      <c r="AC745" s="157">
        <v>0</v>
      </c>
      <c r="AD745" s="157">
        <v>0</v>
      </c>
      <c r="AE745" s="155">
        <v>0</v>
      </c>
      <c r="AF745" s="157">
        <v>0</v>
      </c>
      <c r="AG745" s="155">
        <v>0</v>
      </c>
      <c r="AH745" s="159"/>
    </row>
    <row r="746" spans="1:34" ht="15" x14ac:dyDescent="0.25">
      <c r="A746" s="104">
        <v>487</v>
      </c>
      <c r="B746" s="102">
        <v>487274346</v>
      </c>
      <c r="C746" s="103" t="s">
        <v>536</v>
      </c>
      <c r="D746" s="104">
        <v>274</v>
      </c>
      <c r="E746" s="103" t="s">
        <v>306</v>
      </c>
      <c r="F746" s="104">
        <v>346</v>
      </c>
      <c r="G746" s="103" t="s">
        <v>378</v>
      </c>
      <c r="H746" s="179">
        <v>1</v>
      </c>
      <c r="I746" s="152"/>
      <c r="J746" s="153">
        <v>11606.305722145815</v>
      </c>
      <c r="K746" s="153">
        <v>1225</v>
      </c>
      <c r="L746" s="153">
        <v>0</v>
      </c>
      <c r="M746" s="153">
        <v>937.65</v>
      </c>
      <c r="N746" s="153">
        <v>13768.955722145814</v>
      </c>
      <c r="O746" s="152"/>
      <c r="P746" s="157">
        <v>1</v>
      </c>
      <c r="Q746" s="157">
        <v>0</v>
      </c>
      <c r="R746" s="155">
        <v>12831</v>
      </c>
      <c r="S746" s="155">
        <v>0</v>
      </c>
      <c r="T746" s="155">
        <v>0</v>
      </c>
      <c r="U746" s="155">
        <v>938</v>
      </c>
      <c r="V746" s="112">
        <v>13769</v>
      </c>
      <c r="W746" s="156"/>
      <c r="X746" s="157">
        <v>0</v>
      </c>
      <c r="Y746" s="178">
        <v>0.09</v>
      </c>
      <c r="Z746" s="178">
        <v>1.2504619763641452E-2</v>
      </c>
      <c r="AA746" s="155">
        <v>0</v>
      </c>
      <c r="AB746" s="158"/>
      <c r="AC746" s="157">
        <v>0</v>
      </c>
      <c r="AD746" s="157">
        <v>0</v>
      </c>
      <c r="AE746" s="155">
        <v>0</v>
      </c>
      <c r="AF746" s="157">
        <v>0</v>
      </c>
      <c r="AG746" s="155">
        <v>0</v>
      </c>
      <c r="AH746" s="159"/>
    </row>
    <row r="747" spans="1:34" ht="15" x14ac:dyDescent="0.25">
      <c r="A747" s="104">
        <v>487</v>
      </c>
      <c r="B747" s="102">
        <v>487274347</v>
      </c>
      <c r="C747" s="103" t="s">
        <v>536</v>
      </c>
      <c r="D747" s="104">
        <v>274</v>
      </c>
      <c r="E747" s="103" t="s">
        <v>306</v>
      </c>
      <c r="F747" s="104">
        <v>347</v>
      </c>
      <c r="G747" s="103" t="s">
        <v>379</v>
      </c>
      <c r="H747" s="179">
        <v>8</v>
      </c>
      <c r="I747" s="152"/>
      <c r="J747" s="153">
        <v>12054</v>
      </c>
      <c r="K747" s="153">
        <v>5391</v>
      </c>
      <c r="L747" s="153">
        <v>0</v>
      </c>
      <c r="M747" s="153">
        <v>937.65</v>
      </c>
      <c r="N747" s="153">
        <v>18382.650000000001</v>
      </c>
      <c r="O747" s="152"/>
      <c r="P747" s="157">
        <v>8</v>
      </c>
      <c r="Q747" s="157">
        <v>0</v>
      </c>
      <c r="R747" s="155">
        <v>139560</v>
      </c>
      <c r="S747" s="155">
        <v>0</v>
      </c>
      <c r="T747" s="155">
        <v>0</v>
      </c>
      <c r="U747" s="155">
        <v>7504</v>
      </c>
      <c r="V747" s="112">
        <v>147064</v>
      </c>
      <c r="W747" s="156"/>
      <c r="X747" s="157">
        <v>0</v>
      </c>
      <c r="Y747" s="178">
        <v>0.09</v>
      </c>
      <c r="Z747" s="178">
        <v>6.79811259964764E-3</v>
      </c>
      <c r="AA747" s="155">
        <v>0</v>
      </c>
      <c r="AB747" s="158"/>
      <c r="AC747" s="157">
        <v>0</v>
      </c>
      <c r="AD747" s="157">
        <v>0</v>
      </c>
      <c r="AE747" s="155">
        <v>0</v>
      </c>
      <c r="AF747" s="157">
        <v>1</v>
      </c>
      <c r="AG747" s="155">
        <v>18383</v>
      </c>
      <c r="AH747" s="159"/>
    </row>
    <row r="748" spans="1:34" ht="15" x14ac:dyDescent="0.25">
      <c r="A748" s="104">
        <v>488</v>
      </c>
      <c r="B748" s="102">
        <v>488219001</v>
      </c>
      <c r="C748" s="103" t="s">
        <v>465</v>
      </c>
      <c r="D748" s="104">
        <v>219</v>
      </c>
      <c r="E748" s="103" t="s">
        <v>251</v>
      </c>
      <c r="F748" s="104">
        <v>1</v>
      </c>
      <c r="G748" s="103" t="s">
        <v>33</v>
      </c>
      <c r="H748" s="179">
        <v>24</v>
      </c>
      <c r="I748" s="152"/>
      <c r="J748" s="153">
        <v>10833</v>
      </c>
      <c r="K748" s="153">
        <v>1939</v>
      </c>
      <c r="L748" s="153">
        <v>0</v>
      </c>
      <c r="M748" s="153">
        <v>937.65</v>
      </c>
      <c r="N748" s="153">
        <v>13709.65</v>
      </c>
      <c r="O748" s="152"/>
      <c r="P748" s="157">
        <v>24</v>
      </c>
      <c r="Q748" s="157">
        <v>0</v>
      </c>
      <c r="R748" s="155">
        <v>306528</v>
      </c>
      <c r="S748" s="155">
        <v>0</v>
      </c>
      <c r="T748" s="155">
        <v>0</v>
      </c>
      <c r="U748" s="155">
        <v>22512</v>
      </c>
      <c r="V748" s="112">
        <v>329040</v>
      </c>
      <c r="W748" s="156"/>
      <c r="X748" s="157">
        <v>0</v>
      </c>
      <c r="Y748" s="178">
        <v>0.09</v>
      </c>
      <c r="Z748" s="178">
        <v>1.2620498997079834E-2</v>
      </c>
      <c r="AA748" s="155">
        <v>0</v>
      </c>
      <c r="AB748" s="158"/>
      <c r="AC748" s="157">
        <v>2</v>
      </c>
      <c r="AD748" s="157">
        <v>0</v>
      </c>
      <c r="AE748" s="155">
        <v>0</v>
      </c>
      <c r="AF748" s="157">
        <v>0</v>
      </c>
      <c r="AG748" s="155">
        <v>0</v>
      </c>
      <c r="AH748" s="159"/>
    </row>
    <row r="749" spans="1:34" ht="15" x14ac:dyDescent="0.25">
      <c r="A749" s="104">
        <v>488</v>
      </c>
      <c r="B749" s="102">
        <v>488219016</v>
      </c>
      <c r="C749" s="103" t="s">
        <v>465</v>
      </c>
      <c r="D749" s="104">
        <v>219</v>
      </c>
      <c r="E749" s="103" t="s">
        <v>251</v>
      </c>
      <c r="F749" s="104">
        <v>16</v>
      </c>
      <c r="G749" s="103" t="s">
        <v>48</v>
      </c>
      <c r="H749" s="179">
        <v>2</v>
      </c>
      <c r="I749" s="152"/>
      <c r="J749" s="153">
        <v>12236.155870717672</v>
      </c>
      <c r="K749" s="153">
        <v>295</v>
      </c>
      <c r="L749" s="153">
        <v>0</v>
      </c>
      <c r="M749" s="153">
        <v>937.65</v>
      </c>
      <c r="N749" s="153">
        <v>13468.805870717671</v>
      </c>
      <c r="O749" s="152"/>
      <c r="P749" s="157">
        <v>2</v>
      </c>
      <c r="Q749" s="157">
        <v>0</v>
      </c>
      <c r="R749" s="155">
        <v>25062</v>
      </c>
      <c r="S749" s="155">
        <v>0</v>
      </c>
      <c r="T749" s="155">
        <v>0</v>
      </c>
      <c r="U749" s="155">
        <v>1876</v>
      </c>
      <c r="V749" s="112">
        <v>26938</v>
      </c>
      <c r="W749" s="156"/>
      <c r="X749" s="157">
        <v>0</v>
      </c>
      <c r="Y749" s="178">
        <v>0.09</v>
      </c>
      <c r="Z749" s="178">
        <v>4.7489010817769156E-2</v>
      </c>
      <c r="AA749" s="155">
        <v>0</v>
      </c>
      <c r="AB749" s="158"/>
      <c r="AC749" s="157">
        <v>0</v>
      </c>
      <c r="AD749" s="157">
        <v>0</v>
      </c>
      <c r="AE749" s="155">
        <v>0</v>
      </c>
      <c r="AF749" s="157">
        <v>0</v>
      </c>
      <c r="AG749" s="155">
        <v>0</v>
      </c>
      <c r="AH749" s="159"/>
    </row>
    <row r="750" spans="1:34" ht="15" x14ac:dyDescent="0.25">
      <c r="A750" s="104">
        <v>488</v>
      </c>
      <c r="B750" s="102">
        <v>488219018</v>
      </c>
      <c r="C750" s="103" t="s">
        <v>465</v>
      </c>
      <c r="D750" s="104">
        <v>219</v>
      </c>
      <c r="E750" s="103" t="s">
        <v>251</v>
      </c>
      <c r="F750" s="104">
        <v>18</v>
      </c>
      <c r="G750" s="103" t="s">
        <v>50</v>
      </c>
      <c r="H750" s="179">
        <v>3</v>
      </c>
      <c r="I750" s="152"/>
      <c r="J750" s="153">
        <v>16703</v>
      </c>
      <c r="K750" s="153">
        <v>10362</v>
      </c>
      <c r="L750" s="153">
        <v>0</v>
      </c>
      <c r="M750" s="153">
        <v>937.65</v>
      </c>
      <c r="N750" s="153">
        <v>28002.65</v>
      </c>
      <c r="O750" s="152"/>
      <c r="P750" s="157">
        <v>3</v>
      </c>
      <c r="Q750" s="157">
        <v>0</v>
      </c>
      <c r="R750" s="155">
        <v>81195</v>
      </c>
      <c r="S750" s="155">
        <v>0</v>
      </c>
      <c r="T750" s="155">
        <v>0</v>
      </c>
      <c r="U750" s="155">
        <v>2814</v>
      </c>
      <c r="V750" s="112">
        <v>84009</v>
      </c>
      <c r="W750" s="156"/>
      <c r="X750" s="157">
        <v>0</v>
      </c>
      <c r="Y750" s="178">
        <v>0.09</v>
      </c>
      <c r="Z750" s="178">
        <v>2.6082814367241886E-2</v>
      </c>
      <c r="AA750" s="155">
        <v>0</v>
      </c>
      <c r="AB750" s="158"/>
      <c r="AC750" s="157">
        <v>0</v>
      </c>
      <c r="AD750" s="157">
        <v>0</v>
      </c>
      <c r="AE750" s="155">
        <v>0</v>
      </c>
      <c r="AF750" s="157">
        <v>0</v>
      </c>
      <c r="AG750" s="155">
        <v>0</v>
      </c>
      <c r="AH750" s="159"/>
    </row>
    <row r="751" spans="1:34" ht="15" x14ac:dyDescent="0.25">
      <c r="A751" s="104">
        <v>488</v>
      </c>
      <c r="B751" s="102">
        <v>488219035</v>
      </c>
      <c r="C751" s="103" t="s">
        <v>465</v>
      </c>
      <c r="D751" s="104">
        <v>219</v>
      </c>
      <c r="E751" s="103" t="s">
        <v>251</v>
      </c>
      <c r="F751" s="104">
        <v>35</v>
      </c>
      <c r="G751" s="103" t="s">
        <v>67</v>
      </c>
      <c r="H751" s="179">
        <v>1</v>
      </c>
      <c r="I751" s="152"/>
      <c r="J751" s="153">
        <v>14896</v>
      </c>
      <c r="K751" s="153">
        <v>5079</v>
      </c>
      <c r="L751" s="153">
        <v>0</v>
      </c>
      <c r="M751" s="153">
        <v>937.65</v>
      </c>
      <c r="N751" s="153">
        <v>20912.650000000001</v>
      </c>
      <c r="O751" s="152"/>
      <c r="P751" s="157">
        <v>1</v>
      </c>
      <c r="Q751" s="157">
        <v>0</v>
      </c>
      <c r="R751" s="155">
        <v>19975</v>
      </c>
      <c r="S751" s="155">
        <v>0</v>
      </c>
      <c r="T751" s="155">
        <v>0</v>
      </c>
      <c r="U751" s="155">
        <v>938</v>
      </c>
      <c r="V751" s="112">
        <v>20913</v>
      </c>
      <c r="W751" s="156"/>
      <c r="X751" s="157">
        <v>0</v>
      </c>
      <c r="Y751" s="178">
        <v>0.09</v>
      </c>
      <c r="Z751" s="178">
        <v>0.15535199624359353</v>
      </c>
      <c r="AA751" s="155">
        <v>0</v>
      </c>
      <c r="AB751" s="158"/>
      <c r="AC751" s="157">
        <v>0</v>
      </c>
      <c r="AD751" s="157">
        <v>0</v>
      </c>
      <c r="AE751" s="155">
        <v>0</v>
      </c>
      <c r="AF751" s="157">
        <v>0</v>
      </c>
      <c r="AG751" s="155">
        <v>0</v>
      </c>
      <c r="AH751" s="159"/>
    </row>
    <row r="752" spans="1:34" ht="15" x14ac:dyDescent="0.25">
      <c r="A752" s="104">
        <v>488</v>
      </c>
      <c r="B752" s="102">
        <v>488219040</v>
      </c>
      <c r="C752" s="103" t="s">
        <v>465</v>
      </c>
      <c r="D752" s="104">
        <v>219</v>
      </c>
      <c r="E752" s="103" t="s">
        <v>251</v>
      </c>
      <c r="F752" s="104">
        <v>40</v>
      </c>
      <c r="G752" s="103" t="s">
        <v>72</v>
      </c>
      <c r="H752" s="179">
        <v>14.58</v>
      </c>
      <c r="I752" s="152"/>
      <c r="J752" s="153">
        <v>13082</v>
      </c>
      <c r="K752" s="153">
        <v>3394</v>
      </c>
      <c r="L752" s="153">
        <v>0</v>
      </c>
      <c r="M752" s="153">
        <v>937.65</v>
      </c>
      <c r="N752" s="153">
        <v>17413.650000000001</v>
      </c>
      <c r="O752" s="152"/>
      <c r="P752" s="157">
        <v>14.58</v>
      </c>
      <c r="Q752" s="157">
        <v>0</v>
      </c>
      <c r="R752" s="155">
        <v>240220</v>
      </c>
      <c r="S752" s="155">
        <v>0</v>
      </c>
      <c r="T752" s="155">
        <v>0</v>
      </c>
      <c r="U752" s="155">
        <v>13676</v>
      </c>
      <c r="V752" s="112">
        <v>253896</v>
      </c>
      <c r="W752" s="156"/>
      <c r="X752" s="157">
        <v>0</v>
      </c>
      <c r="Y752" s="178">
        <v>0.09</v>
      </c>
      <c r="Z752" s="178">
        <v>3.5085021482539071E-3</v>
      </c>
      <c r="AA752" s="155">
        <v>0</v>
      </c>
      <c r="AB752" s="158"/>
      <c r="AC752" s="157">
        <v>0</v>
      </c>
      <c r="AD752" s="157">
        <v>0</v>
      </c>
      <c r="AE752" s="155">
        <v>0</v>
      </c>
      <c r="AF752" s="157">
        <v>1</v>
      </c>
      <c r="AG752" s="155">
        <v>17414</v>
      </c>
      <c r="AH752" s="159"/>
    </row>
    <row r="753" spans="1:34" ht="15" x14ac:dyDescent="0.25">
      <c r="A753" s="104">
        <v>488</v>
      </c>
      <c r="B753" s="102">
        <v>488219044</v>
      </c>
      <c r="C753" s="103" t="s">
        <v>465</v>
      </c>
      <c r="D753" s="104">
        <v>219</v>
      </c>
      <c r="E753" s="103" t="s">
        <v>251</v>
      </c>
      <c r="F753" s="104">
        <v>44</v>
      </c>
      <c r="G753" s="103" t="s">
        <v>76</v>
      </c>
      <c r="H753" s="179">
        <v>107.37</v>
      </c>
      <c r="I753" s="152"/>
      <c r="J753" s="153">
        <v>13100</v>
      </c>
      <c r="K753" s="153">
        <v>0</v>
      </c>
      <c r="L753" s="153">
        <v>0</v>
      </c>
      <c r="M753" s="153">
        <v>937.65</v>
      </c>
      <c r="N753" s="153">
        <v>14037.65</v>
      </c>
      <c r="O753" s="152"/>
      <c r="P753" s="157">
        <v>107.37</v>
      </c>
      <c r="Q753" s="157">
        <v>0</v>
      </c>
      <c r="R753" s="155">
        <v>1406547</v>
      </c>
      <c r="S753" s="155">
        <v>0</v>
      </c>
      <c r="T753" s="155">
        <v>0</v>
      </c>
      <c r="U753" s="155">
        <v>100712</v>
      </c>
      <c r="V753" s="112">
        <v>1507259</v>
      </c>
      <c r="W753" s="156"/>
      <c r="X753" s="157">
        <v>0</v>
      </c>
      <c r="Y753" s="178">
        <v>0.09</v>
      </c>
      <c r="Z753" s="178">
        <v>6.5788845188208198E-2</v>
      </c>
      <c r="AA753" s="155">
        <v>0</v>
      </c>
      <c r="AB753" s="158"/>
      <c r="AC753" s="157">
        <v>2</v>
      </c>
      <c r="AD753" s="157">
        <v>0</v>
      </c>
      <c r="AE753" s="155">
        <v>0</v>
      </c>
      <c r="AF753" s="157">
        <v>4</v>
      </c>
      <c r="AG753" s="155">
        <v>56152</v>
      </c>
      <c r="AH753" s="159"/>
    </row>
    <row r="754" spans="1:34" ht="15" x14ac:dyDescent="0.25">
      <c r="A754" s="104">
        <v>488</v>
      </c>
      <c r="B754" s="102">
        <v>488219052</v>
      </c>
      <c r="C754" s="103" t="s">
        <v>465</v>
      </c>
      <c r="D754" s="104">
        <v>219</v>
      </c>
      <c r="E754" s="103" t="s">
        <v>251</v>
      </c>
      <c r="F754" s="104">
        <v>52</v>
      </c>
      <c r="G754" s="103" t="s">
        <v>84</v>
      </c>
      <c r="H754" s="179">
        <v>1.8399999999999999</v>
      </c>
      <c r="I754" s="152"/>
      <c r="J754" s="153">
        <v>14147</v>
      </c>
      <c r="K754" s="153">
        <v>4522</v>
      </c>
      <c r="L754" s="153">
        <v>0</v>
      </c>
      <c r="M754" s="153">
        <v>937.65</v>
      </c>
      <c r="N754" s="153">
        <v>19606.650000000001</v>
      </c>
      <c r="O754" s="152"/>
      <c r="P754" s="157">
        <v>1.8399999999999999</v>
      </c>
      <c r="Q754" s="157">
        <v>0</v>
      </c>
      <c r="R754" s="155">
        <v>34352</v>
      </c>
      <c r="S754" s="155">
        <v>0</v>
      </c>
      <c r="T754" s="155">
        <v>0</v>
      </c>
      <c r="U754" s="155">
        <v>1726</v>
      </c>
      <c r="V754" s="112">
        <v>36078</v>
      </c>
      <c r="W754" s="156"/>
      <c r="X754" s="157">
        <v>0</v>
      </c>
      <c r="Y754" s="178">
        <v>0.09</v>
      </c>
      <c r="Z754" s="178">
        <v>3.4163932153439221E-2</v>
      </c>
      <c r="AA754" s="155">
        <v>0</v>
      </c>
      <c r="AB754" s="158"/>
      <c r="AC754" s="157">
        <v>0</v>
      </c>
      <c r="AD754" s="157">
        <v>0</v>
      </c>
      <c r="AE754" s="155">
        <v>0</v>
      </c>
      <c r="AF754" s="157">
        <v>0</v>
      </c>
      <c r="AG754" s="155">
        <v>0</v>
      </c>
      <c r="AH754" s="159"/>
    </row>
    <row r="755" spans="1:34" ht="15" x14ac:dyDescent="0.25">
      <c r="A755" s="104">
        <v>488</v>
      </c>
      <c r="B755" s="102">
        <v>488219065</v>
      </c>
      <c r="C755" s="103" t="s">
        <v>465</v>
      </c>
      <c r="D755" s="104">
        <v>219</v>
      </c>
      <c r="E755" s="103" t="s">
        <v>251</v>
      </c>
      <c r="F755" s="104">
        <v>65</v>
      </c>
      <c r="G755" s="103" t="s">
        <v>97</v>
      </c>
      <c r="H755" s="179">
        <v>7</v>
      </c>
      <c r="I755" s="152"/>
      <c r="J755" s="153">
        <v>10417</v>
      </c>
      <c r="K755" s="153">
        <v>5954</v>
      </c>
      <c r="L755" s="153">
        <v>0</v>
      </c>
      <c r="M755" s="153">
        <v>937.65</v>
      </c>
      <c r="N755" s="153">
        <v>17308.650000000001</v>
      </c>
      <c r="O755" s="152"/>
      <c r="P755" s="157">
        <v>7</v>
      </c>
      <c r="Q755" s="157">
        <v>0</v>
      </c>
      <c r="R755" s="155">
        <v>114597</v>
      </c>
      <c r="S755" s="155">
        <v>0</v>
      </c>
      <c r="T755" s="155">
        <v>0</v>
      </c>
      <c r="U755" s="155">
        <v>6566</v>
      </c>
      <c r="V755" s="112">
        <v>121163</v>
      </c>
      <c r="W755" s="156"/>
      <c r="X755" s="157">
        <v>0</v>
      </c>
      <c r="Y755" s="178">
        <v>0.09</v>
      </c>
      <c r="Z755" s="178">
        <v>4.5498403642872257E-3</v>
      </c>
      <c r="AA755" s="155">
        <v>0</v>
      </c>
      <c r="AB755" s="158"/>
      <c r="AC755" s="157">
        <v>0</v>
      </c>
      <c r="AD755" s="157">
        <v>0</v>
      </c>
      <c r="AE755" s="155">
        <v>0</v>
      </c>
      <c r="AF755" s="157">
        <v>0</v>
      </c>
      <c r="AG755" s="155">
        <v>0</v>
      </c>
      <c r="AH755" s="159"/>
    </row>
    <row r="756" spans="1:34" ht="15" x14ac:dyDescent="0.25">
      <c r="A756" s="104">
        <v>488</v>
      </c>
      <c r="B756" s="102">
        <v>488219082</v>
      </c>
      <c r="C756" s="103" t="s">
        <v>465</v>
      </c>
      <c r="D756" s="104">
        <v>219</v>
      </c>
      <c r="E756" s="103" t="s">
        <v>251</v>
      </c>
      <c r="F756" s="104">
        <v>82</v>
      </c>
      <c r="G756" s="103" t="s">
        <v>114</v>
      </c>
      <c r="H756" s="179">
        <v>3</v>
      </c>
      <c r="I756" s="152"/>
      <c r="J756" s="153">
        <v>10859</v>
      </c>
      <c r="K756" s="153">
        <v>4261</v>
      </c>
      <c r="L756" s="153">
        <v>0</v>
      </c>
      <c r="M756" s="153">
        <v>937.65</v>
      </c>
      <c r="N756" s="153">
        <v>16057.65</v>
      </c>
      <c r="O756" s="152"/>
      <c r="P756" s="157">
        <v>3</v>
      </c>
      <c r="Q756" s="157">
        <v>0</v>
      </c>
      <c r="R756" s="155">
        <v>45360</v>
      </c>
      <c r="S756" s="155">
        <v>0</v>
      </c>
      <c r="T756" s="155">
        <v>0</v>
      </c>
      <c r="U756" s="155">
        <v>2814</v>
      </c>
      <c r="V756" s="112">
        <v>48174</v>
      </c>
      <c r="W756" s="156"/>
      <c r="X756" s="157">
        <v>0</v>
      </c>
      <c r="Y756" s="178">
        <v>0.09</v>
      </c>
      <c r="Z756" s="178">
        <v>3.8361965167712873E-3</v>
      </c>
      <c r="AA756" s="155">
        <v>0</v>
      </c>
      <c r="AB756" s="158"/>
      <c r="AC756" s="157">
        <v>0</v>
      </c>
      <c r="AD756" s="157">
        <v>0</v>
      </c>
      <c r="AE756" s="155">
        <v>0</v>
      </c>
      <c r="AF756" s="157">
        <v>0</v>
      </c>
      <c r="AG756" s="155">
        <v>0</v>
      </c>
      <c r="AH756" s="159"/>
    </row>
    <row r="757" spans="1:34" ht="15" x14ac:dyDescent="0.25">
      <c r="A757" s="104">
        <v>488</v>
      </c>
      <c r="B757" s="102">
        <v>488219083</v>
      </c>
      <c r="C757" s="103" t="s">
        <v>465</v>
      </c>
      <c r="D757" s="104">
        <v>219</v>
      </c>
      <c r="E757" s="103" t="s">
        <v>251</v>
      </c>
      <c r="F757" s="104">
        <v>83</v>
      </c>
      <c r="G757" s="103" t="s">
        <v>115</v>
      </c>
      <c r="H757" s="179">
        <v>9.7800000000000011</v>
      </c>
      <c r="I757" s="152"/>
      <c r="J757" s="153">
        <v>9804</v>
      </c>
      <c r="K757" s="153">
        <v>1648</v>
      </c>
      <c r="L757" s="153">
        <v>0</v>
      </c>
      <c r="M757" s="153">
        <v>937.65</v>
      </c>
      <c r="N757" s="153">
        <v>12389.65</v>
      </c>
      <c r="O757" s="152"/>
      <c r="P757" s="157">
        <v>9.7800000000000011</v>
      </c>
      <c r="Q757" s="157">
        <v>0</v>
      </c>
      <c r="R757" s="155">
        <v>112001</v>
      </c>
      <c r="S757" s="155">
        <v>0</v>
      </c>
      <c r="T757" s="155">
        <v>0</v>
      </c>
      <c r="U757" s="155">
        <v>9173</v>
      </c>
      <c r="V757" s="112">
        <v>121174</v>
      </c>
      <c r="W757" s="156"/>
      <c r="X757" s="157">
        <v>0</v>
      </c>
      <c r="Y757" s="178">
        <v>0.09</v>
      </c>
      <c r="Z757" s="178">
        <v>5.2123533464189416E-3</v>
      </c>
      <c r="AA757" s="155">
        <v>0</v>
      </c>
      <c r="AB757" s="158"/>
      <c r="AC757" s="157">
        <v>0</v>
      </c>
      <c r="AD757" s="157">
        <v>0</v>
      </c>
      <c r="AE757" s="155">
        <v>0</v>
      </c>
      <c r="AF757" s="157">
        <v>3</v>
      </c>
      <c r="AG757" s="155">
        <v>37170</v>
      </c>
      <c r="AH757" s="159"/>
    </row>
    <row r="758" spans="1:34" ht="15" x14ac:dyDescent="0.25">
      <c r="A758" s="104">
        <v>488</v>
      </c>
      <c r="B758" s="102">
        <v>488219118</v>
      </c>
      <c r="C758" s="103" t="s">
        <v>465</v>
      </c>
      <c r="D758" s="104">
        <v>219</v>
      </c>
      <c r="E758" s="103" t="s">
        <v>251</v>
      </c>
      <c r="F758" s="104">
        <v>118</v>
      </c>
      <c r="G758" s="103" t="s">
        <v>150</v>
      </c>
      <c r="H758" s="179">
        <v>0.5</v>
      </c>
      <c r="I758" s="152"/>
      <c r="J758" s="153">
        <v>9519</v>
      </c>
      <c r="K758" s="153">
        <v>1993</v>
      </c>
      <c r="L758" s="153">
        <v>0</v>
      </c>
      <c r="M758" s="153">
        <v>937.65</v>
      </c>
      <c r="N758" s="153">
        <v>12449.65</v>
      </c>
      <c r="O758" s="152"/>
      <c r="P758" s="157">
        <v>0.5</v>
      </c>
      <c r="Q758" s="157">
        <v>0</v>
      </c>
      <c r="R758" s="155">
        <v>5756</v>
      </c>
      <c r="S758" s="155">
        <v>0</v>
      </c>
      <c r="T758" s="155">
        <v>0</v>
      </c>
      <c r="U758" s="155">
        <v>469</v>
      </c>
      <c r="V758" s="112">
        <v>6225</v>
      </c>
      <c r="W758" s="156"/>
      <c r="X758" s="157">
        <v>0</v>
      </c>
      <c r="Y758" s="178">
        <v>0.09</v>
      </c>
      <c r="Z758" s="178">
        <v>3.9799596923512266E-3</v>
      </c>
      <c r="AA758" s="155">
        <v>0</v>
      </c>
      <c r="AB758" s="158"/>
      <c r="AC758" s="157">
        <v>0</v>
      </c>
      <c r="AD758" s="157">
        <v>0</v>
      </c>
      <c r="AE758" s="155">
        <v>0</v>
      </c>
      <c r="AF758" s="157">
        <v>0</v>
      </c>
      <c r="AG758" s="155">
        <v>0</v>
      </c>
      <c r="AH758" s="159"/>
    </row>
    <row r="759" spans="1:34" ht="15" x14ac:dyDescent="0.25">
      <c r="A759" s="104">
        <v>488</v>
      </c>
      <c r="B759" s="102">
        <v>488219122</v>
      </c>
      <c r="C759" s="103" t="s">
        <v>465</v>
      </c>
      <c r="D759" s="104">
        <v>219</v>
      </c>
      <c r="E759" s="103" t="s">
        <v>251</v>
      </c>
      <c r="F759" s="104">
        <v>122</v>
      </c>
      <c r="G759" s="103" t="s">
        <v>154</v>
      </c>
      <c r="H759" s="179">
        <v>31</v>
      </c>
      <c r="I759" s="152"/>
      <c r="J759" s="153">
        <v>10534</v>
      </c>
      <c r="K759" s="153">
        <v>3518</v>
      </c>
      <c r="L759" s="153">
        <v>0</v>
      </c>
      <c r="M759" s="153">
        <v>937.65</v>
      </c>
      <c r="N759" s="153">
        <v>14989.65</v>
      </c>
      <c r="O759" s="152"/>
      <c r="P759" s="157">
        <v>31</v>
      </c>
      <c r="Q759" s="157">
        <v>0</v>
      </c>
      <c r="R759" s="155">
        <v>435612</v>
      </c>
      <c r="S759" s="155">
        <v>0</v>
      </c>
      <c r="T759" s="155">
        <v>0</v>
      </c>
      <c r="U759" s="155">
        <v>29078</v>
      </c>
      <c r="V759" s="112">
        <v>464690</v>
      </c>
      <c r="W759" s="156"/>
      <c r="X759" s="157">
        <v>0</v>
      </c>
      <c r="Y759" s="178">
        <v>0.09</v>
      </c>
      <c r="Z759" s="178">
        <v>1.2188205159972255E-2</v>
      </c>
      <c r="AA759" s="155">
        <v>0</v>
      </c>
      <c r="AB759" s="158"/>
      <c r="AC759" s="157">
        <v>0</v>
      </c>
      <c r="AD759" s="157">
        <v>0</v>
      </c>
      <c r="AE759" s="155">
        <v>0</v>
      </c>
      <c r="AF759" s="157">
        <v>1</v>
      </c>
      <c r="AG759" s="155">
        <v>14990</v>
      </c>
      <c r="AH759" s="159"/>
    </row>
    <row r="760" spans="1:34" ht="15" x14ac:dyDescent="0.25">
      <c r="A760" s="104">
        <v>488</v>
      </c>
      <c r="B760" s="102">
        <v>488219131</v>
      </c>
      <c r="C760" s="103" t="s">
        <v>465</v>
      </c>
      <c r="D760" s="104">
        <v>219</v>
      </c>
      <c r="E760" s="103" t="s">
        <v>251</v>
      </c>
      <c r="F760" s="104">
        <v>131</v>
      </c>
      <c r="G760" s="103" t="s">
        <v>163</v>
      </c>
      <c r="H760" s="179">
        <v>12.400000000000002</v>
      </c>
      <c r="I760" s="152"/>
      <c r="J760" s="153">
        <v>10410</v>
      </c>
      <c r="K760" s="153">
        <v>2968</v>
      </c>
      <c r="L760" s="153">
        <v>0</v>
      </c>
      <c r="M760" s="153">
        <v>937.65</v>
      </c>
      <c r="N760" s="153">
        <v>14315.65</v>
      </c>
      <c r="O760" s="152"/>
      <c r="P760" s="157">
        <v>12.400000000000002</v>
      </c>
      <c r="Q760" s="157">
        <v>0</v>
      </c>
      <c r="R760" s="155">
        <v>165888</v>
      </c>
      <c r="S760" s="155">
        <v>0</v>
      </c>
      <c r="T760" s="155">
        <v>0</v>
      </c>
      <c r="U760" s="155">
        <v>11631</v>
      </c>
      <c r="V760" s="112">
        <v>177519</v>
      </c>
      <c r="W760" s="156"/>
      <c r="X760" s="157">
        <v>0</v>
      </c>
      <c r="Y760" s="178">
        <v>0.09</v>
      </c>
      <c r="Z760" s="178">
        <v>3.0269083727462228E-3</v>
      </c>
      <c r="AA760" s="155">
        <v>0</v>
      </c>
      <c r="AB760" s="158"/>
      <c r="AC760" s="157">
        <v>0</v>
      </c>
      <c r="AD760" s="157">
        <v>0</v>
      </c>
      <c r="AE760" s="155">
        <v>0</v>
      </c>
      <c r="AF760" s="157">
        <v>1</v>
      </c>
      <c r="AG760" s="155">
        <v>14316</v>
      </c>
      <c r="AH760" s="159"/>
    </row>
    <row r="761" spans="1:34" ht="15" x14ac:dyDescent="0.25">
      <c r="A761" s="104">
        <v>488</v>
      </c>
      <c r="B761" s="102">
        <v>488219133</v>
      </c>
      <c r="C761" s="103" t="s">
        <v>465</v>
      </c>
      <c r="D761" s="104">
        <v>219</v>
      </c>
      <c r="E761" s="103" t="s">
        <v>251</v>
      </c>
      <c r="F761" s="104">
        <v>133</v>
      </c>
      <c r="G761" s="103" t="s">
        <v>165</v>
      </c>
      <c r="H761" s="179">
        <v>27</v>
      </c>
      <c r="I761" s="152"/>
      <c r="J761" s="153">
        <v>11158</v>
      </c>
      <c r="K761" s="153">
        <v>2206</v>
      </c>
      <c r="L761" s="153">
        <v>0</v>
      </c>
      <c r="M761" s="153">
        <v>937.65</v>
      </c>
      <c r="N761" s="153">
        <v>14301.65</v>
      </c>
      <c r="O761" s="152"/>
      <c r="P761" s="157">
        <v>27</v>
      </c>
      <c r="Q761" s="157">
        <v>0</v>
      </c>
      <c r="R761" s="155">
        <v>360828</v>
      </c>
      <c r="S761" s="155">
        <v>0</v>
      </c>
      <c r="T761" s="155">
        <v>0</v>
      </c>
      <c r="U761" s="155">
        <v>25326</v>
      </c>
      <c r="V761" s="112">
        <v>386154</v>
      </c>
      <c r="W761" s="156"/>
      <c r="X761" s="157">
        <v>0</v>
      </c>
      <c r="Y761" s="178">
        <v>0.09</v>
      </c>
      <c r="Z761" s="178">
        <v>3.1594626033757463E-2</v>
      </c>
      <c r="AA761" s="155">
        <v>0</v>
      </c>
      <c r="AB761" s="158"/>
      <c r="AC761" s="157">
        <v>0</v>
      </c>
      <c r="AD761" s="157">
        <v>0</v>
      </c>
      <c r="AE761" s="155">
        <v>0</v>
      </c>
      <c r="AF761" s="157">
        <v>0</v>
      </c>
      <c r="AG761" s="155">
        <v>0</v>
      </c>
      <c r="AH761" s="159"/>
    </row>
    <row r="762" spans="1:34" ht="15" x14ac:dyDescent="0.25">
      <c r="A762" s="104">
        <v>488</v>
      </c>
      <c r="B762" s="102">
        <v>488219142</v>
      </c>
      <c r="C762" s="103" t="s">
        <v>465</v>
      </c>
      <c r="D762" s="104">
        <v>219</v>
      </c>
      <c r="E762" s="103" t="s">
        <v>251</v>
      </c>
      <c r="F762" s="104">
        <v>142</v>
      </c>
      <c r="G762" s="103" t="s">
        <v>174</v>
      </c>
      <c r="H762" s="179">
        <v>30</v>
      </c>
      <c r="I762" s="152"/>
      <c r="J762" s="153">
        <v>10934</v>
      </c>
      <c r="K762" s="153">
        <v>8044</v>
      </c>
      <c r="L762" s="153">
        <v>0</v>
      </c>
      <c r="M762" s="153">
        <v>937.65</v>
      </c>
      <c r="N762" s="153">
        <v>19915.650000000001</v>
      </c>
      <c r="O762" s="152"/>
      <c r="P762" s="157">
        <v>30</v>
      </c>
      <c r="Q762" s="157">
        <v>0</v>
      </c>
      <c r="R762" s="155">
        <v>569340</v>
      </c>
      <c r="S762" s="155">
        <v>0</v>
      </c>
      <c r="T762" s="155">
        <v>0</v>
      </c>
      <c r="U762" s="155">
        <v>28140</v>
      </c>
      <c r="V762" s="112">
        <v>597480</v>
      </c>
      <c r="W762" s="156"/>
      <c r="X762" s="157">
        <v>0</v>
      </c>
      <c r="Y762" s="178">
        <v>0.09</v>
      </c>
      <c r="Z762" s="178">
        <v>2.935885648577017E-2</v>
      </c>
      <c r="AA762" s="155">
        <v>0</v>
      </c>
      <c r="AB762" s="158"/>
      <c r="AC762" s="157">
        <v>0</v>
      </c>
      <c r="AD762" s="157">
        <v>0</v>
      </c>
      <c r="AE762" s="155">
        <v>0</v>
      </c>
      <c r="AF762" s="157">
        <v>3</v>
      </c>
      <c r="AG762" s="155">
        <v>59748</v>
      </c>
      <c r="AH762" s="159"/>
    </row>
    <row r="763" spans="1:34" ht="15" x14ac:dyDescent="0.25">
      <c r="A763" s="104">
        <v>488</v>
      </c>
      <c r="B763" s="102">
        <v>488219145</v>
      </c>
      <c r="C763" s="103" t="s">
        <v>465</v>
      </c>
      <c r="D763" s="104">
        <v>219</v>
      </c>
      <c r="E763" s="103" t="s">
        <v>251</v>
      </c>
      <c r="F763" s="104">
        <v>145</v>
      </c>
      <c r="G763" s="103" t="s">
        <v>177</v>
      </c>
      <c r="H763" s="179">
        <v>6.98</v>
      </c>
      <c r="I763" s="152"/>
      <c r="J763" s="153">
        <v>10042</v>
      </c>
      <c r="K763" s="153">
        <v>2654</v>
      </c>
      <c r="L763" s="153">
        <v>0</v>
      </c>
      <c r="M763" s="153">
        <v>937.65</v>
      </c>
      <c r="N763" s="153">
        <v>13633.65</v>
      </c>
      <c r="O763" s="152"/>
      <c r="P763" s="157">
        <v>6.98</v>
      </c>
      <c r="Q763" s="157">
        <v>0</v>
      </c>
      <c r="R763" s="155">
        <v>88618</v>
      </c>
      <c r="S763" s="155">
        <v>0</v>
      </c>
      <c r="T763" s="155">
        <v>0</v>
      </c>
      <c r="U763" s="155">
        <v>6546</v>
      </c>
      <c r="V763" s="112">
        <v>95164</v>
      </c>
      <c r="W763" s="156"/>
      <c r="X763" s="157">
        <v>0</v>
      </c>
      <c r="Y763" s="178">
        <v>0.09</v>
      </c>
      <c r="Z763" s="178">
        <v>1.5219016679160431E-2</v>
      </c>
      <c r="AA763" s="155">
        <v>0</v>
      </c>
      <c r="AB763" s="158"/>
      <c r="AC763" s="157">
        <v>0</v>
      </c>
      <c r="AD763" s="157">
        <v>0</v>
      </c>
      <c r="AE763" s="155">
        <v>0</v>
      </c>
      <c r="AF763" s="157">
        <v>0.99</v>
      </c>
      <c r="AG763" s="155">
        <v>13497</v>
      </c>
      <c r="AH763" s="159"/>
    </row>
    <row r="764" spans="1:34" ht="15" x14ac:dyDescent="0.25">
      <c r="A764" s="104">
        <v>488</v>
      </c>
      <c r="B764" s="102">
        <v>488219171</v>
      </c>
      <c r="C764" s="103" t="s">
        <v>465</v>
      </c>
      <c r="D764" s="104">
        <v>219</v>
      </c>
      <c r="E764" s="103" t="s">
        <v>251</v>
      </c>
      <c r="F764" s="104">
        <v>171</v>
      </c>
      <c r="G764" s="103" t="s">
        <v>203</v>
      </c>
      <c r="H764" s="179">
        <v>9</v>
      </c>
      <c r="I764" s="152"/>
      <c r="J764" s="153">
        <v>11007</v>
      </c>
      <c r="K764" s="153">
        <v>2894</v>
      </c>
      <c r="L764" s="153">
        <v>0</v>
      </c>
      <c r="M764" s="153">
        <v>937.65</v>
      </c>
      <c r="N764" s="153">
        <v>14838.65</v>
      </c>
      <c r="O764" s="152"/>
      <c r="P764" s="157">
        <v>9</v>
      </c>
      <c r="Q764" s="157">
        <v>0</v>
      </c>
      <c r="R764" s="155">
        <v>125109</v>
      </c>
      <c r="S764" s="155">
        <v>0</v>
      </c>
      <c r="T764" s="155">
        <v>0</v>
      </c>
      <c r="U764" s="155">
        <v>8442</v>
      </c>
      <c r="V764" s="112">
        <v>133551</v>
      </c>
      <c r="W764" s="156"/>
      <c r="X764" s="157">
        <v>0</v>
      </c>
      <c r="Y764" s="178">
        <v>0.09</v>
      </c>
      <c r="Z764" s="178">
        <v>5.3062046753210058E-3</v>
      </c>
      <c r="AA764" s="155">
        <v>0</v>
      </c>
      <c r="AB764" s="158"/>
      <c r="AC764" s="157">
        <v>0</v>
      </c>
      <c r="AD764" s="157">
        <v>0</v>
      </c>
      <c r="AE764" s="155">
        <v>0</v>
      </c>
      <c r="AF764" s="157">
        <v>0</v>
      </c>
      <c r="AG764" s="155">
        <v>0</v>
      </c>
      <c r="AH764" s="159"/>
    </row>
    <row r="765" spans="1:34" ht="15" x14ac:dyDescent="0.25">
      <c r="A765" s="104">
        <v>488</v>
      </c>
      <c r="B765" s="102">
        <v>488219219</v>
      </c>
      <c r="C765" s="103" t="s">
        <v>465</v>
      </c>
      <c r="D765" s="104">
        <v>219</v>
      </c>
      <c r="E765" s="103" t="s">
        <v>251</v>
      </c>
      <c r="F765" s="104">
        <v>219</v>
      </c>
      <c r="G765" s="103" t="s">
        <v>251</v>
      </c>
      <c r="H765" s="179">
        <v>14.95</v>
      </c>
      <c r="I765" s="152"/>
      <c r="J765" s="153">
        <v>11039</v>
      </c>
      <c r="K765" s="153">
        <v>5286</v>
      </c>
      <c r="L765" s="153">
        <v>0</v>
      </c>
      <c r="M765" s="153">
        <v>937.65</v>
      </c>
      <c r="N765" s="153">
        <v>17262.650000000001</v>
      </c>
      <c r="O765" s="152"/>
      <c r="P765" s="157">
        <v>14.95</v>
      </c>
      <c r="Q765" s="157">
        <v>0</v>
      </c>
      <c r="R765" s="155">
        <v>244060</v>
      </c>
      <c r="S765" s="155">
        <v>0</v>
      </c>
      <c r="T765" s="155">
        <v>0</v>
      </c>
      <c r="U765" s="155">
        <v>14021</v>
      </c>
      <c r="V765" s="112">
        <v>258081</v>
      </c>
      <c r="W765" s="156"/>
      <c r="X765" s="157">
        <v>0</v>
      </c>
      <c r="Y765" s="178">
        <v>0.09</v>
      </c>
      <c r="Z765" s="178">
        <v>6.3084796059390373E-3</v>
      </c>
      <c r="AA765" s="155">
        <v>0</v>
      </c>
      <c r="AB765" s="158"/>
      <c r="AC765" s="157">
        <v>0</v>
      </c>
      <c r="AD765" s="157">
        <v>0</v>
      </c>
      <c r="AE765" s="155">
        <v>0</v>
      </c>
      <c r="AF765" s="157">
        <v>0</v>
      </c>
      <c r="AG765" s="155">
        <v>0</v>
      </c>
      <c r="AH765" s="159"/>
    </row>
    <row r="766" spans="1:34" ht="15" x14ac:dyDescent="0.25">
      <c r="A766" s="104">
        <v>488</v>
      </c>
      <c r="B766" s="102">
        <v>488219231</v>
      </c>
      <c r="C766" s="103" t="s">
        <v>465</v>
      </c>
      <c r="D766" s="104">
        <v>219</v>
      </c>
      <c r="E766" s="103" t="s">
        <v>251</v>
      </c>
      <c r="F766" s="104">
        <v>231</v>
      </c>
      <c r="G766" s="103" t="s">
        <v>263</v>
      </c>
      <c r="H766" s="179">
        <v>26.15</v>
      </c>
      <c r="I766" s="152"/>
      <c r="J766" s="153">
        <v>10740</v>
      </c>
      <c r="K766" s="153">
        <v>2557</v>
      </c>
      <c r="L766" s="153">
        <v>0</v>
      </c>
      <c r="M766" s="153">
        <v>937.65</v>
      </c>
      <c r="N766" s="153">
        <v>14234.65</v>
      </c>
      <c r="O766" s="152"/>
      <c r="P766" s="157">
        <v>26.15</v>
      </c>
      <c r="Q766" s="157">
        <v>0</v>
      </c>
      <c r="R766" s="155">
        <v>347717</v>
      </c>
      <c r="S766" s="155">
        <v>0</v>
      </c>
      <c r="T766" s="155">
        <v>0</v>
      </c>
      <c r="U766" s="155">
        <v>24528</v>
      </c>
      <c r="V766" s="112">
        <v>372245</v>
      </c>
      <c r="W766" s="156"/>
      <c r="X766" s="157">
        <v>0</v>
      </c>
      <c r="Y766" s="178">
        <v>0.09</v>
      </c>
      <c r="Z766" s="178">
        <v>1.7391491602053222E-2</v>
      </c>
      <c r="AA766" s="155">
        <v>0</v>
      </c>
      <c r="AB766" s="158"/>
      <c r="AC766" s="157">
        <v>0</v>
      </c>
      <c r="AD766" s="157">
        <v>0</v>
      </c>
      <c r="AE766" s="155">
        <v>0</v>
      </c>
      <c r="AF766" s="157">
        <v>0</v>
      </c>
      <c r="AG766" s="155">
        <v>0</v>
      </c>
      <c r="AH766" s="159"/>
    </row>
    <row r="767" spans="1:34" ht="15" x14ac:dyDescent="0.25">
      <c r="A767" s="104">
        <v>488</v>
      </c>
      <c r="B767" s="102">
        <v>488219239</v>
      </c>
      <c r="C767" s="103" t="s">
        <v>465</v>
      </c>
      <c r="D767" s="104">
        <v>219</v>
      </c>
      <c r="E767" s="103" t="s">
        <v>251</v>
      </c>
      <c r="F767" s="104">
        <v>239</v>
      </c>
      <c r="G767" s="103" t="s">
        <v>271</v>
      </c>
      <c r="H767" s="179">
        <v>9.09</v>
      </c>
      <c r="I767" s="152"/>
      <c r="J767" s="153">
        <v>10036</v>
      </c>
      <c r="K767" s="153">
        <v>3770</v>
      </c>
      <c r="L767" s="153">
        <v>0</v>
      </c>
      <c r="M767" s="153">
        <v>937.65</v>
      </c>
      <c r="N767" s="153">
        <v>14743.65</v>
      </c>
      <c r="O767" s="152"/>
      <c r="P767" s="157">
        <v>9.09</v>
      </c>
      <c r="Q767" s="157">
        <v>0</v>
      </c>
      <c r="R767" s="155">
        <v>125496</v>
      </c>
      <c r="S767" s="155">
        <v>0</v>
      </c>
      <c r="T767" s="155">
        <v>0</v>
      </c>
      <c r="U767" s="155">
        <v>8525</v>
      </c>
      <c r="V767" s="112">
        <v>134021</v>
      </c>
      <c r="W767" s="156"/>
      <c r="X767" s="157">
        <v>0</v>
      </c>
      <c r="Y767" s="178">
        <v>0.09</v>
      </c>
      <c r="Z767" s="178">
        <v>6.0763938656294453E-2</v>
      </c>
      <c r="AA767" s="155">
        <v>0</v>
      </c>
      <c r="AB767" s="158"/>
      <c r="AC767" s="157">
        <v>0</v>
      </c>
      <c r="AD767" s="157">
        <v>0</v>
      </c>
      <c r="AE767" s="155">
        <v>0</v>
      </c>
      <c r="AF767" s="157">
        <v>0</v>
      </c>
      <c r="AG767" s="155">
        <v>0</v>
      </c>
      <c r="AH767" s="159"/>
    </row>
    <row r="768" spans="1:34" ht="15" x14ac:dyDescent="0.25">
      <c r="A768" s="104">
        <v>488</v>
      </c>
      <c r="B768" s="102">
        <v>488219243</v>
      </c>
      <c r="C768" s="103" t="s">
        <v>465</v>
      </c>
      <c r="D768" s="104">
        <v>219</v>
      </c>
      <c r="E768" s="103" t="s">
        <v>251</v>
      </c>
      <c r="F768" s="104">
        <v>243</v>
      </c>
      <c r="G768" s="103" t="s">
        <v>275</v>
      </c>
      <c r="H768" s="179">
        <v>21.92</v>
      </c>
      <c r="I768" s="152"/>
      <c r="J768" s="153">
        <v>10520</v>
      </c>
      <c r="K768" s="153">
        <v>2177</v>
      </c>
      <c r="L768" s="153">
        <v>0</v>
      </c>
      <c r="M768" s="153">
        <v>937.65</v>
      </c>
      <c r="N768" s="153">
        <v>13634.65</v>
      </c>
      <c r="O768" s="152"/>
      <c r="P768" s="157">
        <v>21.92</v>
      </c>
      <c r="Q768" s="157">
        <v>0</v>
      </c>
      <c r="R768" s="155">
        <v>278317</v>
      </c>
      <c r="S768" s="155">
        <v>0</v>
      </c>
      <c r="T768" s="155">
        <v>0</v>
      </c>
      <c r="U768" s="155">
        <v>20560</v>
      </c>
      <c r="V768" s="112">
        <v>298877</v>
      </c>
      <c r="W768" s="156"/>
      <c r="X768" s="157">
        <v>0</v>
      </c>
      <c r="Y768" s="178">
        <v>0.09</v>
      </c>
      <c r="Z768" s="178">
        <v>5.107358279857626E-3</v>
      </c>
      <c r="AA768" s="155">
        <v>0</v>
      </c>
      <c r="AB768" s="158"/>
      <c r="AC768" s="157">
        <v>0</v>
      </c>
      <c r="AD768" s="157">
        <v>0</v>
      </c>
      <c r="AE768" s="155">
        <v>0</v>
      </c>
      <c r="AF768" s="157">
        <v>0</v>
      </c>
      <c r="AG768" s="155">
        <v>0</v>
      </c>
      <c r="AH768" s="159"/>
    </row>
    <row r="769" spans="1:34" ht="15" x14ac:dyDescent="0.25">
      <c r="A769" s="104">
        <v>488</v>
      </c>
      <c r="B769" s="102">
        <v>488219244</v>
      </c>
      <c r="C769" s="103" t="s">
        <v>465</v>
      </c>
      <c r="D769" s="104">
        <v>219</v>
      </c>
      <c r="E769" s="103" t="s">
        <v>251</v>
      </c>
      <c r="F769" s="104">
        <v>244</v>
      </c>
      <c r="G769" s="103" t="s">
        <v>276</v>
      </c>
      <c r="H769" s="179">
        <v>203.35</v>
      </c>
      <c r="I769" s="152"/>
      <c r="J769" s="153">
        <v>11837</v>
      </c>
      <c r="K769" s="153">
        <v>4268</v>
      </c>
      <c r="L769" s="153">
        <v>0</v>
      </c>
      <c r="M769" s="153">
        <v>937.65</v>
      </c>
      <c r="N769" s="153">
        <v>17042.650000000001</v>
      </c>
      <c r="O769" s="152"/>
      <c r="P769" s="157">
        <v>203.35</v>
      </c>
      <c r="Q769" s="157">
        <v>0</v>
      </c>
      <c r="R769" s="155">
        <v>3274952</v>
      </c>
      <c r="S769" s="155">
        <v>0</v>
      </c>
      <c r="T769" s="155">
        <v>0</v>
      </c>
      <c r="U769" s="155">
        <v>190741</v>
      </c>
      <c r="V769" s="112">
        <v>3465693</v>
      </c>
      <c r="W769" s="156"/>
      <c r="X769" s="157">
        <v>0</v>
      </c>
      <c r="Y769" s="178">
        <v>0.09</v>
      </c>
      <c r="Z769" s="178">
        <v>0.119598061583465</v>
      </c>
      <c r="AA769" s="155">
        <v>0</v>
      </c>
      <c r="AB769" s="158"/>
      <c r="AC769" s="157">
        <v>116</v>
      </c>
      <c r="AD769" s="157">
        <v>73.157209742918397</v>
      </c>
      <c r="AE769" s="155">
        <v>1246822</v>
      </c>
      <c r="AF769" s="157">
        <v>8.77</v>
      </c>
      <c r="AG769" s="155">
        <v>149467</v>
      </c>
      <c r="AH769" s="159"/>
    </row>
    <row r="770" spans="1:34" ht="15" x14ac:dyDescent="0.25">
      <c r="A770" s="104">
        <v>488</v>
      </c>
      <c r="B770" s="102">
        <v>488219251</v>
      </c>
      <c r="C770" s="103" t="s">
        <v>465</v>
      </c>
      <c r="D770" s="104">
        <v>219</v>
      </c>
      <c r="E770" s="103" t="s">
        <v>251</v>
      </c>
      <c r="F770" s="104">
        <v>251</v>
      </c>
      <c r="G770" s="103" t="s">
        <v>283</v>
      </c>
      <c r="H770" s="179">
        <v>100.24999999999999</v>
      </c>
      <c r="I770" s="152"/>
      <c r="J770" s="153">
        <v>10781</v>
      </c>
      <c r="K770" s="153">
        <v>2478</v>
      </c>
      <c r="L770" s="153">
        <v>0</v>
      </c>
      <c r="M770" s="153">
        <v>937.65</v>
      </c>
      <c r="N770" s="153">
        <v>14196.65</v>
      </c>
      <c r="O770" s="152"/>
      <c r="P770" s="157">
        <v>100.24999999999999</v>
      </c>
      <c r="Q770" s="157">
        <v>0</v>
      </c>
      <c r="R770" s="155">
        <v>1329215</v>
      </c>
      <c r="S770" s="155">
        <v>0</v>
      </c>
      <c r="T770" s="155">
        <v>0</v>
      </c>
      <c r="U770" s="155">
        <v>94032</v>
      </c>
      <c r="V770" s="112">
        <v>1423247</v>
      </c>
      <c r="W770" s="156"/>
      <c r="X770" s="157">
        <v>0</v>
      </c>
      <c r="Y770" s="178">
        <v>0.09</v>
      </c>
      <c r="Z770" s="178">
        <v>3.9999984451192412E-2</v>
      </c>
      <c r="AA770" s="155">
        <v>0</v>
      </c>
      <c r="AB770" s="158"/>
      <c r="AC770" s="157">
        <v>0</v>
      </c>
      <c r="AD770" s="157">
        <v>0</v>
      </c>
      <c r="AE770" s="155">
        <v>0</v>
      </c>
      <c r="AF770" s="157">
        <v>0</v>
      </c>
      <c r="AG770" s="155">
        <v>0</v>
      </c>
      <c r="AH770" s="159"/>
    </row>
    <row r="771" spans="1:34" ht="15" x14ac:dyDescent="0.25">
      <c r="A771" s="104">
        <v>488</v>
      </c>
      <c r="B771" s="102">
        <v>488219264</v>
      </c>
      <c r="C771" s="103" t="s">
        <v>465</v>
      </c>
      <c r="D771" s="104">
        <v>219</v>
      </c>
      <c r="E771" s="103" t="s">
        <v>251</v>
      </c>
      <c r="F771" s="104">
        <v>264</v>
      </c>
      <c r="G771" s="103" t="s">
        <v>296</v>
      </c>
      <c r="H771" s="179">
        <v>17</v>
      </c>
      <c r="I771" s="152"/>
      <c r="J771" s="153">
        <v>10238</v>
      </c>
      <c r="K771" s="153">
        <v>4127</v>
      </c>
      <c r="L771" s="153">
        <v>0</v>
      </c>
      <c r="M771" s="153">
        <v>937.65</v>
      </c>
      <c r="N771" s="153">
        <v>15302.65</v>
      </c>
      <c r="O771" s="152"/>
      <c r="P771" s="157">
        <v>17</v>
      </c>
      <c r="Q771" s="157">
        <v>0</v>
      </c>
      <c r="R771" s="155">
        <v>244205</v>
      </c>
      <c r="S771" s="155">
        <v>0</v>
      </c>
      <c r="T771" s="155">
        <v>0</v>
      </c>
      <c r="U771" s="155">
        <v>15946</v>
      </c>
      <c r="V771" s="112">
        <v>260151</v>
      </c>
      <c r="W771" s="156"/>
      <c r="X771" s="157">
        <v>0</v>
      </c>
      <c r="Y771" s="178">
        <v>0.09</v>
      </c>
      <c r="Z771" s="178">
        <v>5.5700869343927916E-3</v>
      </c>
      <c r="AA771" s="155">
        <v>0</v>
      </c>
      <c r="AB771" s="158"/>
      <c r="AC771" s="157">
        <v>0</v>
      </c>
      <c r="AD771" s="157">
        <v>0</v>
      </c>
      <c r="AE771" s="155">
        <v>0</v>
      </c>
      <c r="AF771" s="157">
        <v>0</v>
      </c>
      <c r="AG771" s="155">
        <v>0</v>
      </c>
      <c r="AH771" s="159"/>
    </row>
    <row r="772" spans="1:34" ht="15" x14ac:dyDescent="0.25">
      <c r="A772" s="104">
        <v>488</v>
      </c>
      <c r="B772" s="102">
        <v>488219285</v>
      </c>
      <c r="C772" s="103" t="s">
        <v>465</v>
      </c>
      <c r="D772" s="104">
        <v>219</v>
      </c>
      <c r="E772" s="103" t="s">
        <v>251</v>
      </c>
      <c r="F772" s="104">
        <v>285</v>
      </c>
      <c r="G772" s="103" t="s">
        <v>317</v>
      </c>
      <c r="H772" s="179">
        <v>1.47</v>
      </c>
      <c r="I772" s="152"/>
      <c r="J772" s="153">
        <v>11688.430466808875</v>
      </c>
      <c r="K772" s="153">
        <v>3312</v>
      </c>
      <c r="L772" s="153">
        <v>0</v>
      </c>
      <c r="M772" s="153">
        <v>937.65</v>
      </c>
      <c r="N772" s="153">
        <v>15938.080466808875</v>
      </c>
      <c r="O772" s="152"/>
      <c r="P772" s="157">
        <v>1.47</v>
      </c>
      <c r="Q772" s="157">
        <v>0</v>
      </c>
      <c r="R772" s="155">
        <v>22050</v>
      </c>
      <c r="S772" s="155">
        <v>0</v>
      </c>
      <c r="T772" s="155">
        <v>0</v>
      </c>
      <c r="U772" s="155">
        <v>1379</v>
      </c>
      <c r="V772" s="112">
        <v>23429</v>
      </c>
      <c r="W772" s="156"/>
      <c r="X772" s="157">
        <v>0</v>
      </c>
      <c r="Y772" s="178">
        <v>0.09</v>
      </c>
      <c r="Z772" s="178">
        <v>3.7068416528484464E-2</v>
      </c>
      <c r="AA772" s="155">
        <v>0</v>
      </c>
      <c r="AB772" s="158"/>
      <c r="AC772" s="157">
        <v>0</v>
      </c>
      <c r="AD772" s="157">
        <v>0</v>
      </c>
      <c r="AE772" s="155">
        <v>0</v>
      </c>
      <c r="AF772" s="157">
        <v>0</v>
      </c>
      <c r="AG772" s="155">
        <v>0</v>
      </c>
      <c r="AH772" s="159"/>
    </row>
    <row r="773" spans="1:34" ht="15" x14ac:dyDescent="0.25">
      <c r="A773" s="104">
        <v>488</v>
      </c>
      <c r="B773" s="102">
        <v>488219293</v>
      </c>
      <c r="C773" s="103" t="s">
        <v>465</v>
      </c>
      <c r="D773" s="104">
        <v>219</v>
      </c>
      <c r="E773" s="103" t="s">
        <v>251</v>
      </c>
      <c r="F773" s="104">
        <v>293</v>
      </c>
      <c r="G773" s="103" t="s">
        <v>325</v>
      </c>
      <c r="H773" s="179">
        <v>3</v>
      </c>
      <c r="I773" s="152"/>
      <c r="J773" s="153">
        <v>14147</v>
      </c>
      <c r="K773" s="153">
        <v>851</v>
      </c>
      <c r="L773" s="153">
        <v>0</v>
      </c>
      <c r="M773" s="153">
        <v>937.65</v>
      </c>
      <c r="N773" s="153">
        <v>15935.65</v>
      </c>
      <c r="O773" s="152"/>
      <c r="P773" s="157">
        <v>3</v>
      </c>
      <c r="Q773" s="157">
        <v>0</v>
      </c>
      <c r="R773" s="155">
        <v>44994</v>
      </c>
      <c r="S773" s="155">
        <v>0</v>
      </c>
      <c r="T773" s="155">
        <v>0</v>
      </c>
      <c r="U773" s="155">
        <v>2814</v>
      </c>
      <c r="V773" s="112">
        <v>47808</v>
      </c>
      <c r="W773" s="156"/>
      <c r="X773" s="157">
        <v>0</v>
      </c>
      <c r="Y773" s="178">
        <v>0.09</v>
      </c>
      <c r="Z773" s="178">
        <v>7.9585403832054952E-3</v>
      </c>
      <c r="AA773" s="155">
        <v>0</v>
      </c>
      <c r="AB773" s="158"/>
      <c r="AC773" s="157">
        <v>0</v>
      </c>
      <c r="AD773" s="157">
        <v>0</v>
      </c>
      <c r="AE773" s="155">
        <v>0</v>
      </c>
      <c r="AF773" s="157">
        <v>0</v>
      </c>
      <c r="AG773" s="155">
        <v>0</v>
      </c>
      <c r="AH773" s="159"/>
    </row>
    <row r="774" spans="1:34" ht="15" x14ac:dyDescent="0.25">
      <c r="A774" s="104">
        <v>488</v>
      </c>
      <c r="B774" s="102">
        <v>488219336</v>
      </c>
      <c r="C774" s="103" t="s">
        <v>465</v>
      </c>
      <c r="D774" s="104">
        <v>219</v>
      </c>
      <c r="E774" s="103" t="s">
        <v>251</v>
      </c>
      <c r="F774" s="104">
        <v>336</v>
      </c>
      <c r="G774" s="103" t="s">
        <v>368</v>
      </c>
      <c r="H774" s="179">
        <v>262.17000000000007</v>
      </c>
      <c r="I774" s="152"/>
      <c r="J774" s="153">
        <v>10745</v>
      </c>
      <c r="K774" s="153">
        <v>2331</v>
      </c>
      <c r="L774" s="153">
        <v>0</v>
      </c>
      <c r="M774" s="153">
        <v>937.65</v>
      </c>
      <c r="N774" s="153">
        <v>14013.65</v>
      </c>
      <c r="O774" s="152"/>
      <c r="P774" s="157">
        <v>262.17000000000007</v>
      </c>
      <c r="Q774" s="157">
        <v>0</v>
      </c>
      <c r="R774" s="155">
        <v>3428135</v>
      </c>
      <c r="S774" s="155">
        <v>0</v>
      </c>
      <c r="T774" s="155">
        <v>0</v>
      </c>
      <c r="U774" s="155">
        <v>245913</v>
      </c>
      <c r="V774" s="112">
        <v>3674048</v>
      </c>
      <c r="W774" s="156"/>
      <c r="X774" s="157">
        <v>0</v>
      </c>
      <c r="Y774" s="178">
        <v>0.09</v>
      </c>
      <c r="Z774" s="178">
        <v>4.2556047363643684E-2</v>
      </c>
      <c r="AA774" s="155">
        <v>0</v>
      </c>
      <c r="AB774" s="158"/>
      <c r="AC774" s="157">
        <v>0</v>
      </c>
      <c r="AD774" s="157">
        <v>0</v>
      </c>
      <c r="AE774" s="155">
        <v>0</v>
      </c>
      <c r="AF774" s="157">
        <v>6</v>
      </c>
      <c r="AG774" s="155">
        <v>84084</v>
      </c>
      <c r="AH774" s="159"/>
    </row>
    <row r="775" spans="1:34" ht="15" x14ac:dyDescent="0.25">
      <c r="A775" s="104">
        <v>488</v>
      </c>
      <c r="B775" s="102">
        <v>488219625</v>
      </c>
      <c r="C775" s="103" t="s">
        <v>465</v>
      </c>
      <c r="D775" s="104">
        <v>219</v>
      </c>
      <c r="E775" s="103" t="s">
        <v>251</v>
      </c>
      <c r="F775" s="104">
        <v>625</v>
      </c>
      <c r="G775" s="103" t="s">
        <v>395</v>
      </c>
      <c r="H775" s="179">
        <v>5</v>
      </c>
      <c r="I775" s="152"/>
      <c r="J775" s="153">
        <v>9341</v>
      </c>
      <c r="K775" s="153">
        <v>1350</v>
      </c>
      <c r="L775" s="153">
        <v>0</v>
      </c>
      <c r="M775" s="153">
        <v>937.65</v>
      </c>
      <c r="N775" s="153">
        <v>11628.65</v>
      </c>
      <c r="O775" s="152"/>
      <c r="P775" s="157">
        <v>5</v>
      </c>
      <c r="Q775" s="157">
        <v>0</v>
      </c>
      <c r="R775" s="155">
        <v>53455</v>
      </c>
      <c r="S775" s="155">
        <v>0</v>
      </c>
      <c r="T775" s="155">
        <v>0</v>
      </c>
      <c r="U775" s="155">
        <v>4690</v>
      </c>
      <c r="V775" s="112">
        <v>58145</v>
      </c>
      <c r="W775" s="156"/>
      <c r="X775" s="157">
        <v>0</v>
      </c>
      <c r="Y775" s="178">
        <v>0.09</v>
      </c>
      <c r="Z775" s="178">
        <v>5.745617253681853E-3</v>
      </c>
      <c r="AA775" s="155">
        <v>0</v>
      </c>
      <c r="AB775" s="158"/>
      <c r="AC775" s="157">
        <v>0</v>
      </c>
      <c r="AD775" s="157">
        <v>0</v>
      </c>
      <c r="AE775" s="155">
        <v>0</v>
      </c>
      <c r="AF775" s="157">
        <v>0</v>
      </c>
      <c r="AG775" s="155">
        <v>0</v>
      </c>
      <c r="AH775" s="159"/>
    </row>
    <row r="776" spans="1:34" ht="15" x14ac:dyDescent="0.25">
      <c r="A776" s="104">
        <v>488</v>
      </c>
      <c r="B776" s="102">
        <v>488219760</v>
      </c>
      <c r="C776" s="103" t="s">
        <v>465</v>
      </c>
      <c r="D776" s="104">
        <v>219</v>
      </c>
      <c r="E776" s="103" t="s">
        <v>251</v>
      </c>
      <c r="F776" s="104">
        <v>760</v>
      </c>
      <c r="G776" s="103" t="s">
        <v>433</v>
      </c>
      <c r="H776" s="179">
        <v>7.5</v>
      </c>
      <c r="I776" s="152"/>
      <c r="J776" s="153">
        <v>10759</v>
      </c>
      <c r="K776" s="153">
        <v>2454</v>
      </c>
      <c r="L776" s="153">
        <v>0</v>
      </c>
      <c r="M776" s="153">
        <v>937.65</v>
      </c>
      <c r="N776" s="153">
        <v>14150.65</v>
      </c>
      <c r="O776" s="152"/>
      <c r="P776" s="157">
        <v>7.5</v>
      </c>
      <c r="Q776" s="157">
        <v>0</v>
      </c>
      <c r="R776" s="155">
        <v>99098</v>
      </c>
      <c r="S776" s="155">
        <v>0</v>
      </c>
      <c r="T776" s="155">
        <v>0</v>
      </c>
      <c r="U776" s="155">
        <v>7035</v>
      </c>
      <c r="V776" s="112">
        <v>106133</v>
      </c>
      <c r="W776" s="156"/>
      <c r="X776" s="157">
        <v>0</v>
      </c>
      <c r="Y776" s="178">
        <v>0.09</v>
      </c>
      <c r="Z776" s="178">
        <v>3.210812750641337E-2</v>
      </c>
      <c r="AA776" s="155">
        <v>0</v>
      </c>
      <c r="AB776" s="158"/>
      <c r="AC776" s="157">
        <v>0</v>
      </c>
      <c r="AD776" s="157">
        <v>0</v>
      </c>
      <c r="AE776" s="155">
        <v>0</v>
      </c>
      <c r="AF776" s="157">
        <v>1</v>
      </c>
      <c r="AG776" s="155">
        <v>14151</v>
      </c>
      <c r="AH776" s="159"/>
    </row>
    <row r="777" spans="1:34" ht="15" x14ac:dyDescent="0.25">
      <c r="A777" s="104">
        <v>488</v>
      </c>
      <c r="B777" s="102">
        <v>488219780</v>
      </c>
      <c r="C777" s="103" t="s">
        <v>465</v>
      </c>
      <c r="D777" s="104">
        <v>219</v>
      </c>
      <c r="E777" s="103" t="s">
        <v>251</v>
      </c>
      <c r="F777" s="104">
        <v>780</v>
      </c>
      <c r="G777" s="103" t="s">
        <v>443</v>
      </c>
      <c r="H777" s="179">
        <v>40.36</v>
      </c>
      <c r="I777" s="152"/>
      <c r="J777" s="153">
        <v>11604</v>
      </c>
      <c r="K777" s="153">
        <v>2211</v>
      </c>
      <c r="L777" s="153">
        <v>0</v>
      </c>
      <c r="M777" s="153">
        <v>937.65</v>
      </c>
      <c r="N777" s="153">
        <v>14752.65</v>
      </c>
      <c r="O777" s="152"/>
      <c r="P777" s="157">
        <v>40.36</v>
      </c>
      <c r="Q777" s="157">
        <v>0</v>
      </c>
      <c r="R777" s="155">
        <v>557574</v>
      </c>
      <c r="S777" s="155">
        <v>0</v>
      </c>
      <c r="T777" s="155">
        <v>0</v>
      </c>
      <c r="U777" s="155">
        <v>37858</v>
      </c>
      <c r="V777" s="112">
        <v>595432</v>
      </c>
      <c r="W777" s="156"/>
      <c r="X777" s="157">
        <v>0</v>
      </c>
      <c r="Y777" s="178">
        <v>0.09</v>
      </c>
      <c r="Z777" s="178">
        <v>1.3025618826461723E-2</v>
      </c>
      <c r="AA777" s="155">
        <v>0</v>
      </c>
      <c r="AB777" s="158"/>
      <c r="AC777" s="157">
        <v>0</v>
      </c>
      <c r="AD777" s="157">
        <v>0</v>
      </c>
      <c r="AE777" s="155">
        <v>0</v>
      </c>
      <c r="AF777" s="157">
        <v>0</v>
      </c>
      <c r="AG777" s="155">
        <v>0</v>
      </c>
      <c r="AH777" s="159"/>
    </row>
    <row r="778" spans="1:34" ht="15" x14ac:dyDescent="0.25">
      <c r="A778" s="104">
        <v>489</v>
      </c>
      <c r="B778" s="102">
        <v>489020020</v>
      </c>
      <c r="C778" s="103" t="s">
        <v>537</v>
      </c>
      <c r="D778" s="104">
        <v>20</v>
      </c>
      <c r="E778" s="103" t="s">
        <v>52</v>
      </c>
      <c r="F778" s="104">
        <v>20</v>
      </c>
      <c r="G778" s="103" t="s">
        <v>52</v>
      </c>
      <c r="H778" s="179">
        <v>180.25999999999996</v>
      </c>
      <c r="I778" s="152"/>
      <c r="J778" s="153">
        <v>11386</v>
      </c>
      <c r="K778" s="153">
        <v>3161</v>
      </c>
      <c r="L778" s="153">
        <v>0</v>
      </c>
      <c r="M778" s="153">
        <v>937.65</v>
      </c>
      <c r="N778" s="153">
        <v>15484.65</v>
      </c>
      <c r="O778" s="152"/>
      <c r="P778" s="157">
        <v>180.25999999999996</v>
      </c>
      <c r="Q778" s="157">
        <v>0</v>
      </c>
      <c r="R778" s="155">
        <v>2622240</v>
      </c>
      <c r="S778" s="155">
        <v>0</v>
      </c>
      <c r="T778" s="155">
        <v>0</v>
      </c>
      <c r="U778" s="155">
        <v>169079</v>
      </c>
      <c r="V778" s="112">
        <v>2791319</v>
      </c>
      <c r="W778" s="156"/>
      <c r="X778" s="157">
        <v>0</v>
      </c>
      <c r="Y778" s="178">
        <v>0.09</v>
      </c>
      <c r="Z778" s="178">
        <v>4.3928872044181839E-2</v>
      </c>
      <c r="AA778" s="155">
        <v>0</v>
      </c>
      <c r="AB778" s="158"/>
      <c r="AC778" s="157">
        <v>0</v>
      </c>
      <c r="AD778" s="157">
        <v>0</v>
      </c>
      <c r="AE778" s="155">
        <v>0</v>
      </c>
      <c r="AF778" s="157">
        <v>15.49</v>
      </c>
      <c r="AG778" s="155">
        <v>239862</v>
      </c>
      <c r="AH778" s="159"/>
    </row>
    <row r="779" spans="1:34" ht="15" x14ac:dyDescent="0.25">
      <c r="A779" s="104">
        <v>489</v>
      </c>
      <c r="B779" s="102">
        <v>489020036</v>
      </c>
      <c r="C779" s="103" t="s">
        <v>537</v>
      </c>
      <c r="D779" s="104">
        <v>20</v>
      </c>
      <c r="E779" s="103" t="s">
        <v>52</v>
      </c>
      <c r="F779" s="104">
        <v>36</v>
      </c>
      <c r="G779" s="103" t="s">
        <v>68</v>
      </c>
      <c r="H779" s="179">
        <v>102.75</v>
      </c>
      <c r="I779" s="152"/>
      <c r="J779" s="153">
        <v>11293</v>
      </c>
      <c r="K779" s="153">
        <v>3692</v>
      </c>
      <c r="L779" s="153">
        <v>0</v>
      </c>
      <c r="M779" s="153">
        <v>937.65</v>
      </c>
      <c r="N779" s="153">
        <v>15922.65</v>
      </c>
      <c r="O779" s="152"/>
      <c r="P779" s="157">
        <v>102.75</v>
      </c>
      <c r="Q779" s="157">
        <v>0</v>
      </c>
      <c r="R779" s="155">
        <v>1539708</v>
      </c>
      <c r="S779" s="155">
        <v>0</v>
      </c>
      <c r="T779" s="155">
        <v>0</v>
      </c>
      <c r="U779" s="155">
        <v>96377</v>
      </c>
      <c r="V779" s="112">
        <v>1636085</v>
      </c>
      <c r="W779" s="156"/>
      <c r="X779" s="157">
        <v>0</v>
      </c>
      <c r="Y779" s="178">
        <v>0.09</v>
      </c>
      <c r="Z779" s="178">
        <v>6.3632955793131898E-2</v>
      </c>
      <c r="AA779" s="155">
        <v>0</v>
      </c>
      <c r="AB779" s="158"/>
      <c r="AC779" s="157">
        <v>0</v>
      </c>
      <c r="AD779" s="157">
        <v>0</v>
      </c>
      <c r="AE779" s="155">
        <v>0</v>
      </c>
      <c r="AF779" s="157">
        <v>0.8</v>
      </c>
      <c r="AG779" s="155">
        <v>12738</v>
      </c>
      <c r="AH779" s="159"/>
    </row>
    <row r="780" spans="1:34" ht="15" x14ac:dyDescent="0.25">
      <c r="A780" s="104">
        <v>489</v>
      </c>
      <c r="B780" s="102">
        <v>489020052</v>
      </c>
      <c r="C780" s="103" t="s">
        <v>537</v>
      </c>
      <c r="D780" s="104">
        <v>20</v>
      </c>
      <c r="E780" s="103" t="s">
        <v>52</v>
      </c>
      <c r="F780" s="104">
        <v>52</v>
      </c>
      <c r="G780" s="103" t="s">
        <v>84</v>
      </c>
      <c r="H780" s="179">
        <v>10</v>
      </c>
      <c r="I780" s="152"/>
      <c r="J780" s="153">
        <v>11427</v>
      </c>
      <c r="K780" s="153">
        <v>3652</v>
      </c>
      <c r="L780" s="153">
        <v>0</v>
      </c>
      <c r="M780" s="153">
        <v>937.65</v>
      </c>
      <c r="N780" s="153">
        <v>16016.65</v>
      </c>
      <c r="O780" s="152"/>
      <c r="P780" s="157">
        <v>10</v>
      </c>
      <c r="Q780" s="157">
        <v>0</v>
      </c>
      <c r="R780" s="155">
        <v>150790</v>
      </c>
      <c r="S780" s="155">
        <v>0</v>
      </c>
      <c r="T780" s="155">
        <v>0</v>
      </c>
      <c r="U780" s="155">
        <v>9380</v>
      </c>
      <c r="V780" s="112">
        <v>160170</v>
      </c>
      <c r="W780" s="156"/>
      <c r="X780" s="157">
        <v>0</v>
      </c>
      <c r="Y780" s="178">
        <v>0.09</v>
      </c>
      <c r="Z780" s="178">
        <v>3.4163932153439221E-2</v>
      </c>
      <c r="AA780" s="155">
        <v>0</v>
      </c>
      <c r="AB780" s="158"/>
      <c r="AC780" s="157">
        <v>0</v>
      </c>
      <c r="AD780" s="157">
        <v>0</v>
      </c>
      <c r="AE780" s="155">
        <v>0</v>
      </c>
      <c r="AF780" s="157">
        <v>0</v>
      </c>
      <c r="AG780" s="155">
        <v>0</v>
      </c>
      <c r="AH780" s="159"/>
    </row>
    <row r="781" spans="1:34" ht="15" x14ac:dyDescent="0.25">
      <c r="A781" s="104">
        <v>489</v>
      </c>
      <c r="B781" s="102">
        <v>489020096</v>
      </c>
      <c r="C781" s="103" t="s">
        <v>537</v>
      </c>
      <c r="D781" s="104">
        <v>20</v>
      </c>
      <c r="E781" s="103" t="s">
        <v>52</v>
      </c>
      <c r="F781" s="104">
        <v>96</v>
      </c>
      <c r="G781" s="103" t="s">
        <v>128</v>
      </c>
      <c r="H781" s="179">
        <v>103.03000000000002</v>
      </c>
      <c r="I781" s="152"/>
      <c r="J781" s="153">
        <v>11403</v>
      </c>
      <c r="K781" s="153">
        <v>6207</v>
      </c>
      <c r="L781" s="153">
        <v>0</v>
      </c>
      <c r="M781" s="153">
        <v>937.65</v>
      </c>
      <c r="N781" s="153">
        <v>18547.650000000001</v>
      </c>
      <c r="O781" s="152"/>
      <c r="P781" s="157">
        <v>103.03000000000002</v>
      </c>
      <c r="Q781" s="157">
        <v>0</v>
      </c>
      <c r="R781" s="155">
        <v>1814360</v>
      </c>
      <c r="S781" s="155">
        <v>0</v>
      </c>
      <c r="T781" s="155">
        <v>0</v>
      </c>
      <c r="U781" s="155">
        <v>96640</v>
      </c>
      <c r="V781" s="112">
        <v>1911000</v>
      </c>
      <c r="W781" s="156"/>
      <c r="X781" s="157">
        <v>0</v>
      </c>
      <c r="Y781" s="178">
        <v>0.09</v>
      </c>
      <c r="Z781" s="178">
        <v>3.165167702598503E-2</v>
      </c>
      <c r="AA781" s="155">
        <v>0</v>
      </c>
      <c r="AB781" s="158"/>
      <c r="AC781" s="157">
        <v>0</v>
      </c>
      <c r="AD781" s="157">
        <v>0</v>
      </c>
      <c r="AE781" s="155">
        <v>0</v>
      </c>
      <c r="AF781" s="157">
        <v>3</v>
      </c>
      <c r="AG781" s="155">
        <v>55644</v>
      </c>
      <c r="AH781" s="159"/>
    </row>
    <row r="782" spans="1:34" ht="15" x14ac:dyDescent="0.25">
      <c r="A782" s="104">
        <v>489</v>
      </c>
      <c r="B782" s="102">
        <v>489020172</v>
      </c>
      <c r="C782" s="103" t="s">
        <v>537</v>
      </c>
      <c r="D782" s="104">
        <v>20</v>
      </c>
      <c r="E782" s="103" t="s">
        <v>52</v>
      </c>
      <c r="F782" s="104">
        <v>172</v>
      </c>
      <c r="G782" s="103" t="s">
        <v>204</v>
      </c>
      <c r="H782" s="179">
        <v>48.74</v>
      </c>
      <c r="I782" s="152"/>
      <c r="J782" s="153">
        <v>10981</v>
      </c>
      <c r="K782" s="153">
        <v>6518</v>
      </c>
      <c r="L782" s="153">
        <v>0</v>
      </c>
      <c r="M782" s="153">
        <v>937.65</v>
      </c>
      <c r="N782" s="153">
        <v>18436.650000000001</v>
      </c>
      <c r="O782" s="152"/>
      <c r="P782" s="157">
        <v>48.74</v>
      </c>
      <c r="Q782" s="157">
        <v>0</v>
      </c>
      <c r="R782" s="155">
        <v>852900</v>
      </c>
      <c r="S782" s="155">
        <v>0</v>
      </c>
      <c r="T782" s="155">
        <v>0</v>
      </c>
      <c r="U782" s="155">
        <v>45717</v>
      </c>
      <c r="V782" s="112">
        <v>898617</v>
      </c>
      <c r="W782" s="156"/>
      <c r="X782" s="157">
        <v>0</v>
      </c>
      <c r="Y782" s="178">
        <v>0.09</v>
      </c>
      <c r="Z782" s="178">
        <v>2.8694752207916091E-2</v>
      </c>
      <c r="AA782" s="155">
        <v>0</v>
      </c>
      <c r="AB782" s="158"/>
      <c r="AC782" s="157">
        <v>0</v>
      </c>
      <c r="AD782" s="157">
        <v>0</v>
      </c>
      <c r="AE782" s="155">
        <v>0</v>
      </c>
      <c r="AF782" s="157">
        <v>1.98</v>
      </c>
      <c r="AG782" s="155">
        <v>36505</v>
      </c>
      <c r="AH782" s="159"/>
    </row>
    <row r="783" spans="1:34" ht="15" x14ac:dyDescent="0.25">
      <c r="A783" s="104">
        <v>489</v>
      </c>
      <c r="B783" s="102">
        <v>489020201</v>
      </c>
      <c r="C783" s="103" t="s">
        <v>537</v>
      </c>
      <c r="D783" s="104">
        <v>20</v>
      </c>
      <c r="E783" s="103" t="s">
        <v>52</v>
      </c>
      <c r="F783" s="104">
        <v>201</v>
      </c>
      <c r="G783" s="103" t="s">
        <v>233</v>
      </c>
      <c r="H783" s="179">
        <v>1</v>
      </c>
      <c r="I783" s="152"/>
      <c r="J783" s="153">
        <v>15145</v>
      </c>
      <c r="K783" s="153">
        <v>0</v>
      </c>
      <c r="L783" s="153">
        <v>0</v>
      </c>
      <c r="M783" s="153">
        <v>937.65</v>
      </c>
      <c r="N783" s="153">
        <v>16082.65</v>
      </c>
      <c r="O783" s="152"/>
      <c r="P783" s="157">
        <v>1</v>
      </c>
      <c r="Q783" s="157">
        <v>0</v>
      </c>
      <c r="R783" s="155">
        <v>15145</v>
      </c>
      <c r="S783" s="155">
        <v>0</v>
      </c>
      <c r="T783" s="155">
        <v>0</v>
      </c>
      <c r="U783" s="155">
        <v>938</v>
      </c>
      <c r="V783" s="112">
        <v>16083</v>
      </c>
      <c r="W783" s="156"/>
      <c r="X783" s="157">
        <v>0</v>
      </c>
      <c r="Y783" s="178">
        <v>0.09</v>
      </c>
      <c r="Z783" s="178">
        <v>8.3552678591292298E-2</v>
      </c>
      <c r="AA783" s="155">
        <v>0</v>
      </c>
      <c r="AB783" s="158"/>
      <c r="AC783" s="157">
        <v>0</v>
      </c>
      <c r="AD783" s="157">
        <v>0</v>
      </c>
      <c r="AE783" s="155">
        <v>0</v>
      </c>
      <c r="AF783" s="157">
        <v>0</v>
      </c>
      <c r="AG783" s="155">
        <v>0</v>
      </c>
      <c r="AH783" s="159"/>
    </row>
    <row r="784" spans="1:34" ht="15" x14ac:dyDescent="0.25">
      <c r="A784" s="104">
        <v>489</v>
      </c>
      <c r="B784" s="102">
        <v>489020239</v>
      </c>
      <c r="C784" s="103" t="s">
        <v>537</v>
      </c>
      <c r="D784" s="104">
        <v>20</v>
      </c>
      <c r="E784" s="103" t="s">
        <v>52</v>
      </c>
      <c r="F784" s="104">
        <v>239</v>
      </c>
      <c r="G784" s="103" t="s">
        <v>271</v>
      </c>
      <c r="H784" s="179">
        <v>60.220000000000006</v>
      </c>
      <c r="I784" s="152"/>
      <c r="J784" s="153">
        <v>11021</v>
      </c>
      <c r="K784" s="153">
        <v>4140</v>
      </c>
      <c r="L784" s="153">
        <v>0</v>
      </c>
      <c r="M784" s="153">
        <v>937.65</v>
      </c>
      <c r="N784" s="153">
        <v>16098.65</v>
      </c>
      <c r="O784" s="152"/>
      <c r="P784" s="157">
        <v>60.220000000000006</v>
      </c>
      <c r="Q784" s="157">
        <v>0</v>
      </c>
      <c r="R784" s="155">
        <v>912996</v>
      </c>
      <c r="S784" s="155">
        <v>0</v>
      </c>
      <c r="T784" s="155">
        <v>0</v>
      </c>
      <c r="U784" s="155">
        <v>56486</v>
      </c>
      <c r="V784" s="112">
        <v>969482</v>
      </c>
      <c r="W784" s="156"/>
      <c r="X784" s="157">
        <v>0</v>
      </c>
      <c r="Y784" s="178">
        <v>0.09</v>
      </c>
      <c r="Z784" s="178">
        <v>6.0763938656294453E-2</v>
      </c>
      <c r="AA784" s="155">
        <v>0</v>
      </c>
      <c r="AB784" s="158"/>
      <c r="AC784" s="157">
        <v>0</v>
      </c>
      <c r="AD784" s="157">
        <v>0</v>
      </c>
      <c r="AE784" s="155">
        <v>0</v>
      </c>
      <c r="AF784" s="157">
        <v>3</v>
      </c>
      <c r="AG784" s="155">
        <v>48297</v>
      </c>
      <c r="AH784" s="159"/>
    </row>
    <row r="785" spans="1:34" ht="15" x14ac:dyDescent="0.25">
      <c r="A785" s="104">
        <v>489</v>
      </c>
      <c r="B785" s="102">
        <v>489020242</v>
      </c>
      <c r="C785" s="103" t="s">
        <v>537</v>
      </c>
      <c r="D785" s="104">
        <v>20</v>
      </c>
      <c r="E785" s="103" t="s">
        <v>52</v>
      </c>
      <c r="F785" s="104">
        <v>242</v>
      </c>
      <c r="G785" s="103" t="s">
        <v>274</v>
      </c>
      <c r="H785" s="179">
        <v>3.05</v>
      </c>
      <c r="I785" s="152"/>
      <c r="J785" s="153">
        <v>13444</v>
      </c>
      <c r="K785" s="153">
        <v>54685</v>
      </c>
      <c r="L785" s="153">
        <v>0</v>
      </c>
      <c r="M785" s="153">
        <v>937.65</v>
      </c>
      <c r="N785" s="153">
        <v>69066.649999999994</v>
      </c>
      <c r="O785" s="152"/>
      <c r="P785" s="157">
        <v>3.05</v>
      </c>
      <c r="Q785" s="157">
        <v>0</v>
      </c>
      <c r="R785" s="155">
        <v>207793</v>
      </c>
      <c r="S785" s="155">
        <v>0</v>
      </c>
      <c r="T785" s="155">
        <v>0</v>
      </c>
      <c r="U785" s="155">
        <v>2861</v>
      </c>
      <c r="V785" s="112">
        <v>210654</v>
      </c>
      <c r="W785" s="156"/>
      <c r="X785" s="157">
        <v>0</v>
      </c>
      <c r="Y785" s="178">
        <v>0.09</v>
      </c>
      <c r="Z785" s="178">
        <v>2.7267731680655861E-2</v>
      </c>
      <c r="AA785" s="155">
        <v>0</v>
      </c>
      <c r="AB785" s="158"/>
      <c r="AC785" s="157">
        <v>0</v>
      </c>
      <c r="AD785" s="157">
        <v>0</v>
      </c>
      <c r="AE785" s="155">
        <v>0</v>
      </c>
      <c r="AF785" s="157">
        <v>0</v>
      </c>
      <c r="AG785" s="155">
        <v>0</v>
      </c>
      <c r="AH785" s="159"/>
    </row>
    <row r="786" spans="1:34" ht="15" x14ac:dyDescent="0.25">
      <c r="A786" s="104">
        <v>489</v>
      </c>
      <c r="B786" s="102">
        <v>489020261</v>
      </c>
      <c r="C786" s="103" t="s">
        <v>537</v>
      </c>
      <c r="D786" s="104">
        <v>20</v>
      </c>
      <c r="E786" s="103" t="s">
        <v>52</v>
      </c>
      <c r="F786" s="104">
        <v>261</v>
      </c>
      <c r="G786" s="103" t="s">
        <v>293</v>
      </c>
      <c r="H786" s="179">
        <v>185.07</v>
      </c>
      <c r="I786" s="152"/>
      <c r="J786" s="153">
        <v>11089</v>
      </c>
      <c r="K786" s="153">
        <v>7033</v>
      </c>
      <c r="L786" s="153">
        <v>0</v>
      </c>
      <c r="M786" s="153">
        <v>937.65</v>
      </c>
      <c r="N786" s="153">
        <v>19059.650000000001</v>
      </c>
      <c r="O786" s="152"/>
      <c r="P786" s="157">
        <v>185.07</v>
      </c>
      <c r="Q786" s="157">
        <v>0</v>
      </c>
      <c r="R786" s="155">
        <v>3353841</v>
      </c>
      <c r="S786" s="155">
        <v>0</v>
      </c>
      <c r="T786" s="155">
        <v>0</v>
      </c>
      <c r="U786" s="155">
        <v>173594</v>
      </c>
      <c r="V786" s="112">
        <v>3527435</v>
      </c>
      <c r="W786" s="156"/>
      <c r="X786" s="157">
        <v>0</v>
      </c>
      <c r="Y786" s="178">
        <v>0.09</v>
      </c>
      <c r="Z786" s="178">
        <v>8.1590104982539463E-2</v>
      </c>
      <c r="AA786" s="155">
        <v>0</v>
      </c>
      <c r="AB786" s="158"/>
      <c r="AC786" s="157">
        <v>0</v>
      </c>
      <c r="AD786" s="157">
        <v>0</v>
      </c>
      <c r="AE786" s="155">
        <v>0</v>
      </c>
      <c r="AF786" s="157">
        <v>4.4000000000000004</v>
      </c>
      <c r="AG786" s="155">
        <v>83865</v>
      </c>
      <c r="AH786" s="159"/>
    </row>
    <row r="787" spans="1:34" ht="15" x14ac:dyDescent="0.25">
      <c r="A787" s="104">
        <v>489</v>
      </c>
      <c r="B787" s="102">
        <v>489020300</v>
      </c>
      <c r="C787" s="103" t="s">
        <v>537</v>
      </c>
      <c r="D787" s="104">
        <v>20</v>
      </c>
      <c r="E787" s="103" t="s">
        <v>52</v>
      </c>
      <c r="F787" s="104">
        <v>300</v>
      </c>
      <c r="G787" s="103" t="s">
        <v>332</v>
      </c>
      <c r="H787" s="179">
        <v>3</v>
      </c>
      <c r="I787" s="152"/>
      <c r="J787" s="153">
        <v>10556</v>
      </c>
      <c r="K787" s="153">
        <v>19944</v>
      </c>
      <c r="L787" s="153">
        <v>0</v>
      </c>
      <c r="M787" s="153">
        <v>937.65</v>
      </c>
      <c r="N787" s="153">
        <v>31437.65</v>
      </c>
      <c r="O787" s="152"/>
      <c r="P787" s="157">
        <v>3</v>
      </c>
      <c r="Q787" s="157">
        <v>0</v>
      </c>
      <c r="R787" s="155">
        <v>91500</v>
      </c>
      <c r="S787" s="155">
        <v>0</v>
      </c>
      <c r="T787" s="155">
        <v>0</v>
      </c>
      <c r="U787" s="155">
        <v>2814</v>
      </c>
      <c r="V787" s="112">
        <v>94314</v>
      </c>
      <c r="W787" s="156"/>
      <c r="X787" s="157">
        <v>0</v>
      </c>
      <c r="Y787" s="178">
        <v>0.09</v>
      </c>
      <c r="Z787" s="178">
        <v>1.6548626232287495E-2</v>
      </c>
      <c r="AA787" s="155">
        <v>0</v>
      </c>
      <c r="AB787" s="158"/>
      <c r="AC787" s="157">
        <v>0</v>
      </c>
      <c r="AD787" s="157">
        <v>0</v>
      </c>
      <c r="AE787" s="155">
        <v>0</v>
      </c>
      <c r="AF787" s="157">
        <v>0</v>
      </c>
      <c r="AG787" s="155">
        <v>0</v>
      </c>
      <c r="AH787" s="159"/>
    </row>
    <row r="788" spans="1:34" ht="15" x14ac:dyDescent="0.25">
      <c r="A788" s="104">
        <v>489</v>
      </c>
      <c r="B788" s="102">
        <v>489020310</v>
      </c>
      <c r="C788" s="103" t="s">
        <v>537</v>
      </c>
      <c r="D788" s="104">
        <v>20</v>
      </c>
      <c r="E788" s="103" t="s">
        <v>52</v>
      </c>
      <c r="F788" s="104">
        <v>310</v>
      </c>
      <c r="G788" s="103" t="s">
        <v>342</v>
      </c>
      <c r="H788" s="179">
        <v>18.78</v>
      </c>
      <c r="I788" s="152"/>
      <c r="J788" s="153">
        <v>10882</v>
      </c>
      <c r="K788" s="153">
        <v>1126</v>
      </c>
      <c r="L788" s="153">
        <v>0</v>
      </c>
      <c r="M788" s="153">
        <v>937.65</v>
      </c>
      <c r="N788" s="153">
        <v>12945.65</v>
      </c>
      <c r="O788" s="152"/>
      <c r="P788" s="157">
        <v>18.78</v>
      </c>
      <c r="Q788" s="157">
        <v>0</v>
      </c>
      <c r="R788" s="155">
        <v>225510</v>
      </c>
      <c r="S788" s="155">
        <v>0</v>
      </c>
      <c r="T788" s="155">
        <v>0</v>
      </c>
      <c r="U788" s="155">
        <v>17615</v>
      </c>
      <c r="V788" s="112">
        <v>243125</v>
      </c>
      <c r="W788" s="156"/>
      <c r="X788" s="157">
        <v>0</v>
      </c>
      <c r="Y788" s="178">
        <v>0.09</v>
      </c>
      <c r="Z788" s="178">
        <v>3.5758464761969935E-2</v>
      </c>
      <c r="AA788" s="155">
        <v>0</v>
      </c>
      <c r="AB788" s="158"/>
      <c r="AC788" s="157">
        <v>0</v>
      </c>
      <c r="AD788" s="157">
        <v>0</v>
      </c>
      <c r="AE788" s="155">
        <v>0</v>
      </c>
      <c r="AF788" s="157">
        <v>0</v>
      </c>
      <c r="AG788" s="155">
        <v>0</v>
      </c>
      <c r="AH788" s="159"/>
    </row>
    <row r="789" spans="1:34" ht="15" x14ac:dyDescent="0.25">
      <c r="A789" s="104">
        <v>489</v>
      </c>
      <c r="B789" s="102">
        <v>489020645</v>
      </c>
      <c r="C789" s="103" t="s">
        <v>537</v>
      </c>
      <c r="D789" s="104">
        <v>20</v>
      </c>
      <c r="E789" s="103" t="s">
        <v>52</v>
      </c>
      <c r="F789" s="104">
        <v>645</v>
      </c>
      <c r="G789" s="103" t="s">
        <v>399</v>
      </c>
      <c r="H789" s="179">
        <v>79.59</v>
      </c>
      <c r="I789" s="152"/>
      <c r="J789" s="153">
        <v>11550</v>
      </c>
      <c r="K789" s="153">
        <v>4407</v>
      </c>
      <c r="L789" s="153">
        <v>0</v>
      </c>
      <c r="M789" s="153">
        <v>937.65</v>
      </c>
      <c r="N789" s="153">
        <v>16894.650000000001</v>
      </c>
      <c r="O789" s="152"/>
      <c r="P789" s="157">
        <v>79.59</v>
      </c>
      <c r="Q789" s="157">
        <v>0</v>
      </c>
      <c r="R789" s="155">
        <v>1270019</v>
      </c>
      <c r="S789" s="155">
        <v>0</v>
      </c>
      <c r="T789" s="155">
        <v>0</v>
      </c>
      <c r="U789" s="155">
        <v>74652</v>
      </c>
      <c r="V789" s="112">
        <v>1344671</v>
      </c>
      <c r="W789" s="156"/>
      <c r="X789" s="157">
        <v>0</v>
      </c>
      <c r="Y789" s="178">
        <v>0.09</v>
      </c>
      <c r="Z789" s="178">
        <v>3.5990704420893325E-2</v>
      </c>
      <c r="AA789" s="155">
        <v>0</v>
      </c>
      <c r="AB789" s="158"/>
      <c r="AC789" s="157">
        <v>0</v>
      </c>
      <c r="AD789" s="157">
        <v>0</v>
      </c>
      <c r="AE789" s="155">
        <v>0</v>
      </c>
      <c r="AF789" s="157">
        <v>2</v>
      </c>
      <c r="AG789" s="155">
        <v>33790</v>
      </c>
      <c r="AH789" s="159"/>
    </row>
    <row r="790" spans="1:34" ht="15" x14ac:dyDescent="0.25">
      <c r="A790" s="104">
        <v>489</v>
      </c>
      <c r="B790" s="102">
        <v>489020660</v>
      </c>
      <c r="C790" s="103" t="s">
        <v>537</v>
      </c>
      <c r="D790" s="104">
        <v>20</v>
      </c>
      <c r="E790" s="103" t="s">
        <v>52</v>
      </c>
      <c r="F790" s="104">
        <v>660</v>
      </c>
      <c r="G790" s="103" t="s">
        <v>403</v>
      </c>
      <c r="H790" s="179">
        <v>12.12</v>
      </c>
      <c r="I790" s="152"/>
      <c r="J790" s="153">
        <v>11986</v>
      </c>
      <c r="K790" s="153">
        <v>9707</v>
      </c>
      <c r="L790" s="153">
        <v>0</v>
      </c>
      <c r="M790" s="153">
        <v>937.65</v>
      </c>
      <c r="N790" s="153">
        <v>22630.65</v>
      </c>
      <c r="O790" s="152"/>
      <c r="P790" s="157">
        <v>12.12</v>
      </c>
      <c r="Q790" s="157">
        <v>0</v>
      </c>
      <c r="R790" s="155">
        <v>262919</v>
      </c>
      <c r="S790" s="155">
        <v>0</v>
      </c>
      <c r="T790" s="155">
        <v>0</v>
      </c>
      <c r="U790" s="155">
        <v>11369</v>
      </c>
      <c r="V790" s="112">
        <v>274288</v>
      </c>
      <c r="W790" s="156"/>
      <c r="X790" s="157">
        <v>0</v>
      </c>
      <c r="Y790" s="178">
        <v>0.09</v>
      </c>
      <c r="Z790" s="178">
        <v>4.4402631494800227E-2</v>
      </c>
      <c r="AA790" s="155">
        <v>0</v>
      </c>
      <c r="AB790" s="158"/>
      <c r="AC790" s="157">
        <v>0</v>
      </c>
      <c r="AD790" s="157">
        <v>0</v>
      </c>
      <c r="AE790" s="155">
        <v>0</v>
      </c>
      <c r="AF790" s="157">
        <v>1</v>
      </c>
      <c r="AG790" s="155">
        <v>22631</v>
      </c>
      <c r="AH790" s="159"/>
    </row>
    <row r="791" spans="1:34" ht="15" x14ac:dyDescent="0.25">
      <c r="A791" s="104">
        <v>489</v>
      </c>
      <c r="B791" s="102">
        <v>489020712</v>
      </c>
      <c r="C791" s="103" t="s">
        <v>537</v>
      </c>
      <c r="D791" s="104">
        <v>20</v>
      </c>
      <c r="E791" s="103" t="s">
        <v>52</v>
      </c>
      <c r="F791" s="104">
        <v>712</v>
      </c>
      <c r="G791" s="103" t="s">
        <v>420</v>
      </c>
      <c r="H791" s="179">
        <v>34</v>
      </c>
      <c r="I791" s="152"/>
      <c r="J791" s="153">
        <v>10923</v>
      </c>
      <c r="K791" s="153">
        <v>7655</v>
      </c>
      <c r="L791" s="153">
        <v>0</v>
      </c>
      <c r="M791" s="153">
        <v>937.65</v>
      </c>
      <c r="N791" s="153">
        <v>19515.650000000001</v>
      </c>
      <c r="O791" s="152"/>
      <c r="P791" s="157">
        <v>34</v>
      </c>
      <c r="Q791" s="157">
        <v>0</v>
      </c>
      <c r="R791" s="155">
        <v>631652</v>
      </c>
      <c r="S791" s="155">
        <v>0</v>
      </c>
      <c r="T791" s="155">
        <v>0</v>
      </c>
      <c r="U791" s="155">
        <v>31892</v>
      </c>
      <c r="V791" s="112">
        <v>663544</v>
      </c>
      <c r="W791" s="156"/>
      <c r="X791" s="157">
        <v>0</v>
      </c>
      <c r="Y791" s="178">
        <v>0.09</v>
      </c>
      <c r="Z791" s="178">
        <v>3.1602902506744371E-2</v>
      </c>
      <c r="AA791" s="155">
        <v>0</v>
      </c>
      <c r="AB791" s="158"/>
      <c r="AC791" s="157">
        <v>0</v>
      </c>
      <c r="AD791" s="157">
        <v>0</v>
      </c>
      <c r="AE791" s="155">
        <v>0</v>
      </c>
      <c r="AF791" s="157">
        <v>1</v>
      </c>
      <c r="AG791" s="155">
        <v>19516</v>
      </c>
      <c r="AH791" s="159"/>
    </row>
    <row r="792" spans="1:34" ht="15" x14ac:dyDescent="0.25">
      <c r="A792" s="104">
        <v>491</v>
      </c>
      <c r="B792" s="102">
        <v>491095072</v>
      </c>
      <c r="C792" s="103" t="s">
        <v>538</v>
      </c>
      <c r="D792" s="104">
        <v>95</v>
      </c>
      <c r="E792" s="103" t="s">
        <v>127</v>
      </c>
      <c r="F792" s="104">
        <v>72</v>
      </c>
      <c r="G792" s="103" t="s">
        <v>104</v>
      </c>
      <c r="H792" s="179">
        <v>4</v>
      </c>
      <c r="I792" s="152"/>
      <c r="J792" s="153">
        <v>10806.205558336456</v>
      </c>
      <c r="K792" s="153">
        <v>2436</v>
      </c>
      <c r="L792" s="153">
        <v>0</v>
      </c>
      <c r="M792" s="153">
        <v>937.65</v>
      </c>
      <c r="N792" s="153">
        <v>14179.855558336456</v>
      </c>
      <c r="O792" s="152"/>
      <c r="P792" s="157">
        <v>4</v>
      </c>
      <c r="Q792" s="157">
        <v>0</v>
      </c>
      <c r="R792" s="155">
        <v>52968</v>
      </c>
      <c r="S792" s="155">
        <v>0</v>
      </c>
      <c r="T792" s="155">
        <v>0</v>
      </c>
      <c r="U792" s="155">
        <v>3752</v>
      </c>
      <c r="V792" s="112">
        <v>56720</v>
      </c>
      <c r="W792" s="156"/>
      <c r="X792" s="157">
        <v>0</v>
      </c>
      <c r="Y792" s="178">
        <v>0.09</v>
      </c>
      <c r="Z792" s="178">
        <v>3.7994183853051798E-3</v>
      </c>
      <c r="AA792" s="155">
        <v>0</v>
      </c>
      <c r="AB792" s="158"/>
      <c r="AC792" s="157">
        <v>0</v>
      </c>
      <c r="AD792" s="157">
        <v>0</v>
      </c>
      <c r="AE792" s="155">
        <v>0</v>
      </c>
      <c r="AF792" s="157">
        <v>0</v>
      </c>
      <c r="AG792" s="155">
        <v>0</v>
      </c>
      <c r="AH792" s="159"/>
    </row>
    <row r="793" spans="1:34" ht="15" x14ac:dyDescent="0.25">
      <c r="A793" s="104">
        <v>491</v>
      </c>
      <c r="B793" s="102">
        <v>491095094</v>
      </c>
      <c r="C793" s="103" t="s">
        <v>538</v>
      </c>
      <c r="D793" s="104">
        <v>95</v>
      </c>
      <c r="E793" s="103" t="s">
        <v>127</v>
      </c>
      <c r="F793" s="104">
        <v>94</v>
      </c>
      <c r="G793" s="103" t="s">
        <v>126</v>
      </c>
      <c r="H793" s="179">
        <v>2</v>
      </c>
      <c r="I793" s="152"/>
      <c r="J793" s="153">
        <v>11395.758941280055</v>
      </c>
      <c r="K793" s="153">
        <v>799</v>
      </c>
      <c r="L793" s="153">
        <v>0</v>
      </c>
      <c r="M793" s="153">
        <v>937.65</v>
      </c>
      <c r="N793" s="153">
        <v>13132.408941280055</v>
      </c>
      <c r="O793" s="152"/>
      <c r="P793" s="157">
        <v>2</v>
      </c>
      <c r="Q793" s="157">
        <v>0</v>
      </c>
      <c r="R793" s="155">
        <v>24390</v>
      </c>
      <c r="S793" s="155">
        <v>0</v>
      </c>
      <c r="T793" s="155">
        <v>0</v>
      </c>
      <c r="U793" s="155">
        <v>1876</v>
      </c>
      <c r="V793" s="112">
        <v>26266</v>
      </c>
      <c r="W793" s="156"/>
      <c r="X793" s="157">
        <v>0</v>
      </c>
      <c r="Y793" s="178">
        <v>0.09</v>
      </c>
      <c r="Z793" s="178">
        <v>3.096859169807752E-3</v>
      </c>
      <c r="AA793" s="155">
        <v>0</v>
      </c>
      <c r="AB793" s="158"/>
      <c r="AC793" s="157">
        <v>0</v>
      </c>
      <c r="AD793" s="157">
        <v>0</v>
      </c>
      <c r="AE793" s="155">
        <v>0</v>
      </c>
      <c r="AF793" s="157">
        <v>0</v>
      </c>
      <c r="AG793" s="155">
        <v>0</v>
      </c>
      <c r="AH793" s="159"/>
    </row>
    <row r="794" spans="1:34" ht="15" x14ac:dyDescent="0.25">
      <c r="A794" s="104">
        <v>491</v>
      </c>
      <c r="B794" s="102">
        <v>491095095</v>
      </c>
      <c r="C794" s="103" t="s">
        <v>538</v>
      </c>
      <c r="D794" s="104">
        <v>95</v>
      </c>
      <c r="E794" s="103" t="s">
        <v>127</v>
      </c>
      <c r="F794" s="104">
        <v>95</v>
      </c>
      <c r="G794" s="103" t="s">
        <v>127</v>
      </c>
      <c r="H794" s="179">
        <v>1228.6300000000006</v>
      </c>
      <c r="I794" s="152"/>
      <c r="J794" s="153">
        <v>11905</v>
      </c>
      <c r="K794" s="153">
        <v>0</v>
      </c>
      <c r="L794" s="153">
        <v>0</v>
      </c>
      <c r="M794" s="153">
        <v>937.65</v>
      </c>
      <c r="N794" s="153">
        <v>12842.65</v>
      </c>
      <c r="O794" s="152"/>
      <c r="P794" s="157">
        <v>1228.6300000000006</v>
      </c>
      <c r="Q794" s="157">
        <v>0</v>
      </c>
      <c r="R794" s="155">
        <v>14626846</v>
      </c>
      <c r="S794" s="155">
        <v>0</v>
      </c>
      <c r="T794" s="155">
        <v>0</v>
      </c>
      <c r="U794" s="155">
        <v>1152433</v>
      </c>
      <c r="V794" s="112">
        <v>15779279</v>
      </c>
      <c r="W794" s="156"/>
      <c r="X794" s="157">
        <v>0</v>
      </c>
      <c r="Y794" s="178">
        <v>0.09</v>
      </c>
      <c r="Z794" s="178">
        <v>0.13425712454464486</v>
      </c>
      <c r="AA794" s="155">
        <v>0</v>
      </c>
      <c r="AB794" s="158"/>
      <c r="AC794" s="157">
        <v>0</v>
      </c>
      <c r="AD794" s="157">
        <v>0</v>
      </c>
      <c r="AE794" s="155">
        <v>0</v>
      </c>
      <c r="AF794" s="157">
        <v>2.41</v>
      </c>
      <c r="AG794" s="155">
        <v>30951</v>
      </c>
      <c r="AH794" s="159"/>
    </row>
    <row r="795" spans="1:34" ht="15" x14ac:dyDescent="0.25">
      <c r="A795" s="104">
        <v>491</v>
      </c>
      <c r="B795" s="102">
        <v>491095185</v>
      </c>
      <c r="C795" s="103" t="s">
        <v>538</v>
      </c>
      <c r="D795" s="104">
        <v>95</v>
      </c>
      <c r="E795" s="103" t="s">
        <v>127</v>
      </c>
      <c r="F795" s="104">
        <v>185</v>
      </c>
      <c r="G795" s="103" t="s">
        <v>217</v>
      </c>
      <c r="H795" s="179">
        <v>0.99</v>
      </c>
      <c r="I795" s="152"/>
      <c r="J795" s="153">
        <v>12079.893070956668</v>
      </c>
      <c r="K795" s="153">
        <v>1966</v>
      </c>
      <c r="L795" s="153">
        <v>0</v>
      </c>
      <c r="M795" s="153">
        <v>937.65</v>
      </c>
      <c r="N795" s="153">
        <v>14983.543070956668</v>
      </c>
      <c r="O795" s="152"/>
      <c r="P795" s="157">
        <v>0.99</v>
      </c>
      <c r="Q795" s="157">
        <v>0</v>
      </c>
      <c r="R795" s="155">
        <v>13906</v>
      </c>
      <c r="S795" s="155">
        <v>0</v>
      </c>
      <c r="T795" s="155">
        <v>0</v>
      </c>
      <c r="U795" s="155">
        <v>929</v>
      </c>
      <c r="V795" s="112">
        <v>14835</v>
      </c>
      <c r="W795" s="156"/>
      <c r="X795" s="157">
        <v>0</v>
      </c>
      <c r="Y795" s="178">
        <v>0.09</v>
      </c>
      <c r="Z795" s="178">
        <v>1.4058565865001154E-2</v>
      </c>
      <c r="AA795" s="155">
        <v>0</v>
      </c>
      <c r="AB795" s="158"/>
      <c r="AC795" s="157">
        <v>0</v>
      </c>
      <c r="AD795" s="157">
        <v>0</v>
      </c>
      <c r="AE795" s="155">
        <v>0</v>
      </c>
      <c r="AF795" s="157">
        <v>0</v>
      </c>
      <c r="AG795" s="155">
        <v>0</v>
      </c>
      <c r="AH795" s="159"/>
    </row>
    <row r="796" spans="1:34" ht="15" x14ac:dyDescent="0.25">
      <c r="A796" s="104">
        <v>491</v>
      </c>
      <c r="B796" s="102">
        <v>491095201</v>
      </c>
      <c r="C796" s="103" t="s">
        <v>538</v>
      </c>
      <c r="D796" s="104">
        <v>95</v>
      </c>
      <c r="E796" s="103" t="s">
        <v>127</v>
      </c>
      <c r="F796" s="104">
        <v>201</v>
      </c>
      <c r="G796" s="103" t="s">
        <v>233</v>
      </c>
      <c r="H796" s="179">
        <v>6.66</v>
      </c>
      <c r="I796" s="152"/>
      <c r="J796" s="153">
        <v>9076</v>
      </c>
      <c r="K796" s="153">
        <v>0</v>
      </c>
      <c r="L796" s="153">
        <v>0</v>
      </c>
      <c r="M796" s="153">
        <v>937.65</v>
      </c>
      <c r="N796" s="153">
        <v>10013.65</v>
      </c>
      <c r="O796" s="152"/>
      <c r="P796" s="157">
        <v>6.66</v>
      </c>
      <c r="Q796" s="157">
        <v>0</v>
      </c>
      <c r="R796" s="155">
        <v>60446</v>
      </c>
      <c r="S796" s="155">
        <v>0</v>
      </c>
      <c r="T796" s="155">
        <v>0</v>
      </c>
      <c r="U796" s="155">
        <v>6246</v>
      </c>
      <c r="V796" s="112">
        <v>66692</v>
      </c>
      <c r="W796" s="156"/>
      <c r="X796" s="157">
        <v>0</v>
      </c>
      <c r="Y796" s="178">
        <v>0.09</v>
      </c>
      <c r="Z796" s="178">
        <v>8.3552678591292298E-2</v>
      </c>
      <c r="AA796" s="155">
        <v>0</v>
      </c>
      <c r="AB796" s="158"/>
      <c r="AC796" s="157">
        <v>0</v>
      </c>
      <c r="AD796" s="157">
        <v>0</v>
      </c>
      <c r="AE796" s="155">
        <v>0</v>
      </c>
      <c r="AF796" s="157">
        <v>0</v>
      </c>
      <c r="AG796" s="155">
        <v>0</v>
      </c>
      <c r="AH796" s="159"/>
    </row>
    <row r="797" spans="1:34" ht="15" x14ac:dyDescent="0.25">
      <c r="A797" s="104">
        <v>491</v>
      </c>
      <c r="B797" s="102">
        <v>491095218</v>
      </c>
      <c r="C797" s="103" t="s">
        <v>538</v>
      </c>
      <c r="D797" s="104">
        <v>95</v>
      </c>
      <c r="E797" s="103" t="s">
        <v>127</v>
      </c>
      <c r="F797" s="104">
        <v>218</v>
      </c>
      <c r="G797" s="103" t="s">
        <v>250</v>
      </c>
      <c r="H797" s="179">
        <v>3</v>
      </c>
      <c r="I797" s="152"/>
      <c r="J797" s="153">
        <v>15145</v>
      </c>
      <c r="K797" s="153">
        <v>5416</v>
      </c>
      <c r="L797" s="153">
        <v>0</v>
      </c>
      <c r="M797" s="153">
        <v>937.65</v>
      </c>
      <c r="N797" s="153">
        <v>21498.65</v>
      </c>
      <c r="O797" s="152"/>
      <c r="P797" s="157">
        <v>3</v>
      </c>
      <c r="Q797" s="157">
        <v>0</v>
      </c>
      <c r="R797" s="155">
        <v>61683</v>
      </c>
      <c r="S797" s="155">
        <v>0</v>
      </c>
      <c r="T797" s="155">
        <v>0</v>
      </c>
      <c r="U797" s="155">
        <v>2814</v>
      </c>
      <c r="V797" s="112">
        <v>64497</v>
      </c>
      <c r="W797" s="156"/>
      <c r="X797" s="157">
        <v>0</v>
      </c>
      <c r="Y797" s="178">
        <v>0.09</v>
      </c>
      <c r="Z797" s="178">
        <v>3.6023247023082579E-2</v>
      </c>
      <c r="AA797" s="155">
        <v>0</v>
      </c>
      <c r="AB797" s="158"/>
      <c r="AC797" s="157">
        <v>0</v>
      </c>
      <c r="AD797" s="157">
        <v>0</v>
      </c>
      <c r="AE797" s="155">
        <v>0</v>
      </c>
      <c r="AF797" s="157">
        <v>0</v>
      </c>
      <c r="AG797" s="155">
        <v>0</v>
      </c>
      <c r="AH797" s="159"/>
    </row>
    <row r="798" spans="1:34" ht="15" x14ac:dyDescent="0.25">
      <c r="A798" s="104">
        <v>491</v>
      </c>
      <c r="B798" s="102">
        <v>491095265</v>
      </c>
      <c r="C798" s="103" t="s">
        <v>538</v>
      </c>
      <c r="D798" s="104">
        <v>95</v>
      </c>
      <c r="E798" s="103" t="s">
        <v>127</v>
      </c>
      <c r="F798" s="104">
        <v>265</v>
      </c>
      <c r="G798" s="103" t="s">
        <v>297</v>
      </c>
      <c r="H798" s="179">
        <v>0.94</v>
      </c>
      <c r="I798" s="152"/>
      <c r="J798" s="153">
        <v>10499.184729073064</v>
      </c>
      <c r="K798" s="153">
        <v>4428</v>
      </c>
      <c r="L798" s="153">
        <v>0</v>
      </c>
      <c r="M798" s="153">
        <v>937.65</v>
      </c>
      <c r="N798" s="153">
        <v>15864.834729073063</v>
      </c>
      <c r="O798" s="152"/>
      <c r="P798" s="157">
        <v>0.94</v>
      </c>
      <c r="Q798" s="157">
        <v>0</v>
      </c>
      <c r="R798" s="155">
        <v>14032</v>
      </c>
      <c r="S798" s="155">
        <v>0</v>
      </c>
      <c r="T798" s="155">
        <v>0</v>
      </c>
      <c r="U798" s="155">
        <v>882</v>
      </c>
      <c r="V798" s="112">
        <v>14914</v>
      </c>
      <c r="W798" s="156"/>
      <c r="X798" s="157">
        <v>0</v>
      </c>
      <c r="Y798" s="178">
        <v>0.09</v>
      </c>
      <c r="Z798" s="178">
        <v>8.722167704706584E-4</v>
      </c>
      <c r="AA798" s="155">
        <v>0</v>
      </c>
      <c r="AB798" s="158"/>
      <c r="AC798" s="157">
        <v>0</v>
      </c>
      <c r="AD798" s="157">
        <v>0</v>
      </c>
      <c r="AE798" s="155">
        <v>0</v>
      </c>
      <c r="AF798" s="157">
        <v>0</v>
      </c>
      <c r="AG798" s="155">
        <v>0</v>
      </c>
      <c r="AH798" s="159"/>
    </row>
    <row r="799" spans="1:34" ht="15" x14ac:dyDescent="0.25">
      <c r="A799" s="104">
        <v>491</v>
      </c>
      <c r="B799" s="102">
        <v>491095273</v>
      </c>
      <c r="C799" s="103" t="s">
        <v>538</v>
      </c>
      <c r="D799" s="104">
        <v>95</v>
      </c>
      <c r="E799" s="103" t="s">
        <v>127</v>
      </c>
      <c r="F799" s="104">
        <v>273</v>
      </c>
      <c r="G799" s="103" t="s">
        <v>305</v>
      </c>
      <c r="H799" s="179">
        <v>7</v>
      </c>
      <c r="I799" s="152"/>
      <c r="J799" s="153">
        <v>9123</v>
      </c>
      <c r="K799" s="153">
        <v>2912</v>
      </c>
      <c r="L799" s="153">
        <v>0</v>
      </c>
      <c r="M799" s="153">
        <v>937.65</v>
      </c>
      <c r="N799" s="153">
        <v>12972.65</v>
      </c>
      <c r="O799" s="152"/>
      <c r="P799" s="157">
        <v>7</v>
      </c>
      <c r="Q799" s="157">
        <v>0</v>
      </c>
      <c r="R799" s="155">
        <v>84245</v>
      </c>
      <c r="S799" s="155">
        <v>0</v>
      </c>
      <c r="T799" s="155">
        <v>0</v>
      </c>
      <c r="U799" s="155">
        <v>6566</v>
      </c>
      <c r="V799" s="112">
        <v>90811</v>
      </c>
      <c r="W799" s="156"/>
      <c r="X799" s="157">
        <v>0</v>
      </c>
      <c r="Y799" s="178">
        <v>0.09</v>
      </c>
      <c r="Z799" s="178">
        <v>3.8816574962855744E-3</v>
      </c>
      <c r="AA799" s="155">
        <v>0</v>
      </c>
      <c r="AB799" s="158"/>
      <c r="AC799" s="157">
        <v>0</v>
      </c>
      <c r="AD799" s="157">
        <v>0</v>
      </c>
      <c r="AE799" s="155">
        <v>0</v>
      </c>
      <c r="AF799" s="157">
        <v>0</v>
      </c>
      <c r="AG799" s="155">
        <v>0</v>
      </c>
      <c r="AH799" s="159"/>
    </row>
    <row r="800" spans="1:34" ht="15" x14ac:dyDescent="0.25">
      <c r="A800" s="104">
        <v>491</v>
      </c>
      <c r="B800" s="102">
        <v>491095292</v>
      </c>
      <c r="C800" s="103" t="s">
        <v>538</v>
      </c>
      <c r="D800" s="104">
        <v>95</v>
      </c>
      <c r="E800" s="103" t="s">
        <v>127</v>
      </c>
      <c r="F800" s="104">
        <v>292</v>
      </c>
      <c r="G800" s="103" t="s">
        <v>324</v>
      </c>
      <c r="H800" s="179">
        <v>8.5500000000000007</v>
      </c>
      <c r="I800" s="152"/>
      <c r="J800" s="153">
        <v>9634</v>
      </c>
      <c r="K800" s="153">
        <v>1675</v>
      </c>
      <c r="L800" s="153">
        <v>0</v>
      </c>
      <c r="M800" s="153">
        <v>937.65</v>
      </c>
      <c r="N800" s="153">
        <v>12246.65</v>
      </c>
      <c r="O800" s="152"/>
      <c r="P800" s="157">
        <v>8.5500000000000007</v>
      </c>
      <c r="Q800" s="157">
        <v>0</v>
      </c>
      <c r="R800" s="155">
        <v>96692</v>
      </c>
      <c r="S800" s="155">
        <v>0</v>
      </c>
      <c r="T800" s="155">
        <v>0</v>
      </c>
      <c r="U800" s="155">
        <v>8020</v>
      </c>
      <c r="V800" s="112">
        <v>104712</v>
      </c>
      <c r="W800" s="156"/>
      <c r="X800" s="157">
        <v>0</v>
      </c>
      <c r="Y800" s="178">
        <v>0.09</v>
      </c>
      <c r="Z800" s="178">
        <v>3.9128083579077896E-3</v>
      </c>
      <c r="AA800" s="155">
        <v>0</v>
      </c>
      <c r="AB800" s="158"/>
      <c r="AC800" s="157">
        <v>0</v>
      </c>
      <c r="AD800" s="157">
        <v>0</v>
      </c>
      <c r="AE800" s="155">
        <v>0</v>
      </c>
      <c r="AF800" s="157">
        <v>0</v>
      </c>
      <c r="AG800" s="155">
        <v>0</v>
      </c>
      <c r="AH800" s="159"/>
    </row>
    <row r="801" spans="1:34" ht="15" x14ac:dyDescent="0.25">
      <c r="A801" s="104">
        <v>491</v>
      </c>
      <c r="B801" s="102">
        <v>491095293</v>
      </c>
      <c r="C801" s="103" t="s">
        <v>538</v>
      </c>
      <c r="D801" s="104">
        <v>95</v>
      </c>
      <c r="E801" s="103" t="s">
        <v>127</v>
      </c>
      <c r="F801" s="104">
        <v>293</v>
      </c>
      <c r="G801" s="103" t="s">
        <v>325</v>
      </c>
      <c r="H801" s="179">
        <v>0.45</v>
      </c>
      <c r="I801" s="152"/>
      <c r="J801" s="153">
        <v>12430.019406017627</v>
      </c>
      <c r="K801" s="153">
        <v>747</v>
      </c>
      <c r="L801" s="153">
        <v>0</v>
      </c>
      <c r="M801" s="153">
        <v>937.65</v>
      </c>
      <c r="N801" s="153">
        <v>14114.669406017627</v>
      </c>
      <c r="O801" s="152"/>
      <c r="P801" s="157">
        <v>0.45</v>
      </c>
      <c r="Q801" s="157">
        <v>0</v>
      </c>
      <c r="R801" s="155">
        <v>5930</v>
      </c>
      <c r="S801" s="155">
        <v>0</v>
      </c>
      <c r="T801" s="155">
        <v>0</v>
      </c>
      <c r="U801" s="155">
        <v>422</v>
      </c>
      <c r="V801" s="112">
        <v>6352</v>
      </c>
      <c r="W801" s="156"/>
      <c r="X801" s="157">
        <v>0</v>
      </c>
      <c r="Y801" s="178">
        <v>0.09</v>
      </c>
      <c r="Z801" s="178">
        <v>7.9585403832054952E-3</v>
      </c>
      <c r="AA801" s="155">
        <v>0</v>
      </c>
      <c r="AB801" s="158"/>
      <c r="AC801" s="157">
        <v>0</v>
      </c>
      <c r="AD801" s="157">
        <v>0</v>
      </c>
      <c r="AE801" s="155">
        <v>0</v>
      </c>
      <c r="AF801" s="157">
        <v>0</v>
      </c>
      <c r="AG801" s="155">
        <v>0</v>
      </c>
      <c r="AH801" s="159"/>
    </row>
    <row r="802" spans="1:34" ht="15" x14ac:dyDescent="0.25">
      <c r="A802" s="104">
        <v>491</v>
      </c>
      <c r="B802" s="102">
        <v>491095331</v>
      </c>
      <c r="C802" s="103" t="s">
        <v>538</v>
      </c>
      <c r="D802" s="104">
        <v>95</v>
      </c>
      <c r="E802" s="103" t="s">
        <v>127</v>
      </c>
      <c r="F802" s="104">
        <v>331</v>
      </c>
      <c r="G802" s="103" t="s">
        <v>363</v>
      </c>
      <c r="H802" s="179">
        <v>28.790000000000003</v>
      </c>
      <c r="I802" s="152"/>
      <c r="J802" s="153">
        <v>12421</v>
      </c>
      <c r="K802" s="153">
        <v>4246</v>
      </c>
      <c r="L802" s="153">
        <v>0</v>
      </c>
      <c r="M802" s="153">
        <v>937.65</v>
      </c>
      <c r="N802" s="153">
        <v>17604.650000000001</v>
      </c>
      <c r="O802" s="152"/>
      <c r="P802" s="157">
        <v>28.790000000000003</v>
      </c>
      <c r="Q802" s="157">
        <v>0</v>
      </c>
      <c r="R802" s="155">
        <v>479843</v>
      </c>
      <c r="S802" s="155">
        <v>0</v>
      </c>
      <c r="T802" s="155">
        <v>0</v>
      </c>
      <c r="U802" s="155">
        <v>27004</v>
      </c>
      <c r="V802" s="112">
        <v>506847</v>
      </c>
      <c r="W802" s="156"/>
      <c r="X802" s="157">
        <v>0</v>
      </c>
      <c r="Y802" s="178">
        <v>0.09</v>
      </c>
      <c r="Z802" s="178">
        <v>2.3459481692424667E-2</v>
      </c>
      <c r="AA802" s="155">
        <v>0</v>
      </c>
      <c r="AB802" s="158"/>
      <c r="AC802" s="157">
        <v>0</v>
      </c>
      <c r="AD802" s="157">
        <v>0</v>
      </c>
      <c r="AE802" s="155">
        <v>0</v>
      </c>
      <c r="AF802" s="157">
        <v>0.43</v>
      </c>
      <c r="AG802" s="155">
        <v>7570</v>
      </c>
      <c r="AH802" s="159"/>
    </row>
    <row r="803" spans="1:34" ht="15" x14ac:dyDescent="0.25">
      <c r="A803" s="104">
        <v>491</v>
      </c>
      <c r="B803" s="102">
        <v>491095650</v>
      </c>
      <c r="C803" s="103" t="s">
        <v>538</v>
      </c>
      <c r="D803" s="104">
        <v>95</v>
      </c>
      <c r="E803" s="103" t="s">
        <v>127</v>
      </c>
      <c r="F803" s="104">
        <v>650</v>
      </c>
      <c r="G803" s="103" t="s">
        <v>400</v>
      </c>
      <c r="H803" s="179">
        <v>4.88</v>
      </c>
      <c r="I803" s="152"/>
      <c r="J803" s="153">
        <v>11965</v>
      </c>
      <c r="K803" s="153">
        <v>3317</v>
      </c>
      <c r="L803" s="153">
        <v>0</v>
      </c>
      <c r="M803" s="153">
        <v>937.65</v>
      </c>
      <c r="N803" s="153">
        <v>16219.65</v>
      </c>
      <c r="O803" s="152"/>
      <c r="P803" s="157">
        <v>4.88</v>
      </c>
      <c r="Q803" s="157">
        <v>0</v>
      </c>
      <c r="R803" s="155">
        <v>74576</v>
      </c>
      <c r="S803" s="155">
        <v>0</v>
      </c>
      <c r="T803" s="155">
        <v>0</v>
      </c>
      <c r="U803" s="155">
        <v>4576</v>
      </c>
      <c r="V803" s="112">
        <v>79152</v>
      </c>
      <c r="W803" s="156"/>
      <c r="X803" s="157">
        <v>0</v>
      </c>
      <c r="Y803" s="178">
        <v>0.09</v>
      </c>
      <c r="Z803" s="178">
        <v>2.6277933340063198E-3</v>
      </c>
      <c r="AA803" s="155">
        <v>0</v>
      </c>
      <c r="AB803" s="158"/>
      <c r="AC803" s="157">
        <v>0</v>
      </c>
      <c r="AD803" s="157">
        <v>0</v>
      </c>
      <c r="AE803" s="155">
        <v>0</v>
      </c>
      <c r="AF803" s="157">
        <v>0</v>
      </c>
      <c r="AG803" s="155">
        <v>0</v>
      </c>
      <c r="AH803" s="159"/>
    </row>
    <row r="804" spans="1:34" ht="15" x14ac:dyDescent="0.25">
      <c r="A804" s="104">
        <v>491</v>
      </c>
      <c r="B804" s="102">
        <v>491095665</v>
      </c>
      <c r="C804" s="103" t="s">
        <v>538</v>
      </c>
      <c r="D804" s="104">
        <v>95</v>
      </c>
      <c r="E804" s="103" t="s">
        <v>127</v>
      </c>
      <c r="F804" s="104">
        <v>665</v>
      </c>
      <c r="G804" s="103" t="s">
        <v>405</v>
      </c>
      <c r="H804" s="179">
        <v>2</v>
      </c>
      <c r="I804" s="152"/>
      <c r="J804" s="153">
        <v>10525.424922197219</v>
      </c>
      <c r="K804" s="153">
        <v>1889</v>
      </c>
      <c r="L804" s="153">
        <v>0</v>
      </c>
      <c r="M804" s="153">
        <v>937.65</v>
      </c>
      <c r="N804" s="153">
        <v>13352.074922197218</v>
      </c>
      <c r="O804" s="152"/>
      <c r="P804" s="157">
        <v>2</v>
      </c>
      <c r="Q804" s="157">
        <v>0</v>
      </c>
      <c r="R804" s="155">
        <v>24828</v>
      </c>
      <c r="S804" s="155">
        <v>0</v>
      </c>
      <c r="T804" s="155">
        <v>0</v>
      </c>
      <c r="U804" s="155">
        <v>1876</v>
      </c>
      <c r="V804" s="112">
        <v>26704</v>
      </c>
      <c r="W804" s="156"/>
      <c r="X804" s="157">
        <v>0</v>
      </c>
      <c r="Y804" s="178">
        <v>0.09</v>
      </c>
      <c r="Z804" s="178">
        <v>4.6524813376749279E-3</v>
      </c>
      <c r="AA804" s="155">
        <v>0</v>
      </c>
      <c r="AB804" s="158"/>
      <c r="AC804" s="157">
        <v>0</v>
      </c>
      <c r="AD804" s="157">
        <v>0</v>
      </c>
      <c r="AE804" s="155">
        <v>0</v>
      </c>
      <c r="AF804" s="157">
        <v>0</v>
      </c>
      <c r="AG804" s="155">
        <v>0</v>
      </c>
      <c r="AH804" s="159"/>
    </row>
    <row r="805" spans="1:34" ht="15" x14ac:dyDescent="0.25">
      <c r="A805" s="104">
        <v>491</v>
      </c>
      <c r="B805" s="102">
        <v>491095763</v>
      </c>
      <c r="C805" s="103" t="s">
        <v>538</v>
      </c>
      <c r="D805" s="104">
        <v>95</v>
      </c>
      <c r="E805" s="103" t="s">
        <v>127</v>
      </c>
      <c r="F805" s="104">
        <v>763</v>
      </c>
      <c r="G805" s="103" t="s">
        <v>434</v>
      </c>
      <c r="H805" s="179">
        <v>3.7199999999999998</v>
      </c>
      <c r="I805" s="152"/>
      <c r="J805" s="153">
        <v>12850</v>
      </c>
      <c r="K805" s="153">
        <v>2608</v>
      </c>
      <c r="L805" s="153">
        <v>0</v>
      </c>
      <c r="M805" s="153">
        <v>937.65</v>
      </c>
      <c r="N805" s="153">
        <v>16395.650000000001</v>
      </c>
      <c r="O805" s="152"/>
      <c r="P805" s="157">
        <v>3.7199999999999998</v>
      </c>
      <c r="Q805" s="157">
        <v>0</v>
      </c>
      <c r="R805" s="155">
        <v>57504</v>
      </c>
      <c r="S805" s="155">
        <v>0</v>
      </c>
      <c r="T805" s="155">
        <v>0</v>
      </c>
      <c r="U805" s="155">
        <v>3489</v>
      </c>
      <c r="V805" s="112">
        <v>60993</v>
      </c>
      <c r="W805" s="156"/>
      <c r="X805" s="157">
        <v>0</v>
      </c>
      <c r="Y805" s="178">
        <v>0.09</v>
      </c>
      <c r="Z805" s="178">
        <v>6.2419586533827356E-3</v>
      </c>
      <c r="AA805" s="155">
        <v>0</v>
      </c>
      <c r="AB805" s="158"/>
      <c r="AC805" s="157">
        <v>0</v>
      </c>
      <c r="AD805" s="157">
        <v>0</v>
      </c>
      <c r="AE805" s="155">
        <v>0</v>
      </c>
      <c r="AF805" s="157">
        <v>0</v>
      </c>
      <c r="AG805" s="155">
        <v>0</v>
      </c>
      <c r="AH805" s="159"/>
    </row>
    <row r="806" spans="1:34" ht="15" x14ac:dyDescent="0.25">
      <c r="A806" s="104">
        <v>492</v>
      </c>
      <c r="B806" s="102">
        <v>492281005</v>
      </c>
      <c r="C806" s="103" t="s">
        <v>539</v>
      </c>
      <c r="D806" s="104">
        <v>281</v>
      </c>
      <c r="E806" s="103" t="s">
        <v>313</v>
      </c>
      <c r="F806" s="104">
        <v>5</v>
      </c>
      <c r="G806" s="103" t="s">
        <v>37</v>
      </c>
      <c r="H806" s="179">
        <v>1</v>
      </c>
      <c r="I806" s="152"/>
      <c r="J806" s="153">
        <v>11484.212958768376</v>
      </c>
      <c r="K806" s="153">
        <v>5010</v>
      </c>
      <c r="L806" s="153">
        <v>0</v>
      </c>
      <c r="M806" s="153">
        <v>937.65</v>
      </c>
      <c r="N806" s="153">
        <v>17431.862958768375</v>
      </c>
      <c r="O806" s="152"/>
      <c r="P806" s="157">
        <v>1</v>
      </c>
      <c r="Q806" s="157">
        <v>0</v>
      </c>
      <c r="R806" s="155">
        <v>16330</v>
      </c>
      <c r="S806" s="155">
        <v>0</v>
      </c>
      <c r="T806" s="155">
        <v>0</v>
      </c>
      <c r="U806" s="155">
        <v>928</v>
      </c>
      <c r="V806" s="112">
        <v>17258</v>
      </c>
      <c r="W806" s="156"/>
      <c r="X806" s="157">
        <v>9.9282197959349328E-3</v>
      </c>
      <c r="Y806" s="178">
        <v>0.09</v>
      </c>
      <c r="Z806" s="178">
        <v>1.2597643942327298E-2</v>
      </c>
      <c r="AA806" s="155">
        <v>0</v>
      </c>
      <c r="AB806" s="158"/>
      <c r="AC806" s="157">
        <v>0</v>
      </c>
      <c r="AD806" s="157">
        <v>0</v>
      </c>
      <c r="AE806" s="155">
        <v>0</v>
      </c>
      <c r="AF806" s="157">
        <v>0</v>
      </c>
      <c r="AG806" s="155">
        <v>0</v>
      </c>
      <c r="AH806" s="159"/>
    </row>
    <row r="807" spans="1:34" ht="15" x14ac:dyDescent="0.25">
      <c r="A807" s="104">
        <v>492</v>
      </c>
      <c r="B807" s="102">
        <v>492281137</v>
      </c>
      <c r="C807" s="103" t="s">
        <v>539</v>
      </c>
      <c r="D807" s="104">
        <v>281</v>
      </c>
      <c r="E807" s="103" t="s">
        <v>313</v>
      </c>
      <c r="F807" s="104">
        <v>137</v>
      </c>
      <c r="G807" s="103" t="s">
        <v>169</v>
      </c>
      <c r="H807" s="179">
        <v>2.9</v>
      </c>
      <c r="I807" s="152"/>
      <c r="J807" s="153">
        <v>13713</v>
      </c>
      <c r="K807" s="153">
        <v>0</v>
      </c>
      <c r="L807" s="153">
        <v>0</v>
      </c>
      <c r="M807" s="153">
        <v>937.65</v>
      </c>
      <c r="N807" s="153">
        <v>14650.65</v>
      </c>
      <c r="O807" s="152"/>
      <c r="P807" s="157">
        <v>2.9</v>
      </c>
      <c r="Q807" s="157">
        <v>0</v>
      </c>
      <c r="R807" s="155">
        <v>39373</v>
      </c>
      <c r="S807" s="155">
        <v>0</v>
      </c>
      <c r="T807" s="155">
        <v>0</v>
      </c>
      <c r="U807" s="155">
        <v>2692</v>
      </c>
      <c r="V807" s="112">
        <v>42065</v>
      </c>
      <c r="W807" s="156"/>
      <c r="X807" s="157">
        <v>2.8791837408211306E-2</v>
      </c>
      <c r="Y807" s="178">
        <v>0.09</v>
      </c>
      <c r="Z807" s="178">
        <v>0.1201773901141599</v>
      </c>
      <c r="AA807" s="155">
        <v>0</v>
      </c>
      <c r="AB807" s="158"/>
      <c r="AC807" s="157">
        <v>0</v>
      </c>
      <c r="AD807" s="157">
        <v>0</v>
      </c>
      <c r="AE807" s="155">
        <v>0</v>
      </c>
      <c r="AF807" s="157">
        <v>0</v>
      </c>
      <c r="AG807" s="155">
        <v>0</v>
      </c>
      <c r="AH807" s="159"/>
    </row>
    <row r="808" spans="1:34" ht="15" x14ac:dyDescent="0.25">
      <c r="A808" s="104">
        <v>492</v>
      </c>
      <c r="B808" s="102">
        <v>492281281</v>
      </c>
      <c r="C808" s="103" t="s">
        <v>539</v>
      </c>
      <c r="D808" s="104">
        <v>281</v>
      </c>
      <c r="E808" s="103" t="s">
        <v>313</v>
      </c>
      <c r="F808" s="104">
        <v>281</v>
      </c>
      <c r="G808" s="103" t="s">
        <v>313</v>
      </c>
      <c r="H808" s="179">
        <v>359.71000000000004</v>
      </c>
      <c r="I808" s="152"/>
      <c r="J808" s="153">
        <v>13335</v>
      </c>
      <c r="K808" s="153">
        <v>0</v>
      </c>
      <c r="L808" s="153">
        <v>0</v>
      </c>
      <c r="M808" s="153">
        <v>937.65</v>
      </c>
      <c r="N808" s="153">
        <v>14272.65</v>
      </c>
      <c r="O808" s="152"/>
      <c r="P808" s="157">
        <v>359.71000000000004</v>
      </c>
      <c r="Q808" s="157">
        <v>0</v>
      </c>
      <c r="R808" s="155">
        <v>4749222</v>
      </c>
      <c r="S808" s="155">
        <v>0</v>
      </c>
      <c r="T808" s="155">
        <v>0</v>
      </c>
      <c r="U808" s="155">
        <v>333829</v>
      </c>
      <c r="V808" s="112">
        <v>5083051</v>
      </c>
      <c r="W808" s="156"/>
      <c r="X808" s="157">
        <v>3.5712799427957567</v>
      </c>
      <c r="Y808" s="178">
        <v>0.09</v>
      </c>
      <c r="Z808" s="178">
        <v>0.13196842428298433</v>
      </c>
      <c r="AA808" s="155">
        <v>0</v>
      </c>
      <c r="AB808" s="158"/>
      <c r="AC808" s="157">
        <v>0</v>
      </c>
      <c r="AD808" s="157">
        <v>0</v>
      </c>
      <c r="AE808" s="155">
        <v>0</v>
      </c>
      <c r="AF808" s="157">
        <v>0</v>
      </c>
      <c r="AG808" s="155">
        <v>0</v>
      </c>
      <c r="AH808" s="159"/>
    </row>
    <row r="809" spans="1:34" ht="15" x14ac:dyDescent="0.25">
      <c r="A809" s="104">
        <v>493</v>
      </c>
      <c r="B809" s="102">
        <v>493057035</v>
      </c>
      <c r="C809" s="103" t="s">
        <v>540</v>
      </c>
      <c r="D809" s="104">
        <v>57</v>
      </c>
      <c r="E809" s="103" t="s">
        <v>89</v>
      </c>
      <c r="F809" s="104">
        <v>35</v>
      </c>
      <c r="G809" s="103" t="s">
        <v>67</v>
      </c>
      <c r="H809" s="179">
        <v>28.309999999999995</v>
      </c>
      <c r="I809" s="152"/>
      <c r="J809" s="153">
        <v>14110</v>
      </c>
      <c r="K809" s="153">
        <v>4811</v>
      </c>
      <c r="L809" s="153">
        <v>0</v>
      </c>
      <c r="M809" s="153">
        <v>937.65</v>
      </c>
      <c r="N809" s="153">
        <v>19858.650000000001</v>
      </c>
      <c r="O809" s="152"/>
      <c r="P809" s="157">
        <v>28.309999999999995</v>
      </c>
      <c r="Q809" s="157">
        <v>0</v>
      </c>
      <c r="R809" s="155">
        <v>535654</v>
      </c>
      <c r="S809" s="155">
        <v>0</v>
      </c>
      <c r="T809" s="155">
        <v>0</v>
      </c>
      <c r="U809" s="155">
        <v>26555</v>
      </c>
      <c r="V809" s="112">
        <v>562209</v>
      </c>
      <c r="W809" s="156"/>
      <c r="X809" s="157">
        <v>0</v>
      </c>
      <c r="Y809" s="178">
        <v>0.09</v>
      </c>
      <c r="Z809" s="178">
        <v>0.15535199624359353</v>
      </c>
      <c r="AA809" s="155">
        <v>0</v>
      </c>
      <c r="AB809" s="158"/>
      <c r="AC809" s="157">
        <v>2</v>
      </c>
      <c r="AD809" s="157">
        <v>0</v>
      </c>
      <c r="AE809" s="155">
        <v>0</v>
      </c>
      <c r="AF809" s="157">
        <v>0</v>
      </c>
      <c r="AG809" s="155">
        <v>0</v>
      </c>
      <c r="AH809" s="159"/>
    </row>
    <row r="810" spans="1:34" ht="15" x14ac:dyDescent="0.25">
      <c r="A810" s="104">
        <v>493</v>
      </c>
      <c r="B810" s="102">
        <v>493057057</v>
      </c>
      <c r="C810" s="103" t="s">
        <v>540</v>
      </c>
      <c r="D810" s="104">
        <v>57</v>
      </c>
      <c r="E810" s="103" t="s">
        <v>89</v>
      </c>
      <c r="F810" s="104">
        <v>57</v>
      </c>
      <c r="G810" s="103" t="s">
        <v>89</v>
      </c>
      <c r="H810" s="179">
        <v>95.750000000000057</v>
      </c>
      <c r="I810" s="152"/>
      <c r="J810" s="153">
        <v>15228</v>
      </c>
      <c r="K810" s="153">
        <v>407</v>
      </c>
      <c r="L810" s="153">
        <v>0</v>
      </c>
      <c r="M810" s="153">
        <v>937.65</v>
      </c>
      <c r="N810" s="153">
        <v>16572.650000000001</v>
      </c>
      <c r="O810" s="152"/>
      <c r="P810" s="157">
        <v>95.750000000000057</v>
      </c>
      <c r="Q810" s="157">
        <v>0</v>
      </c>
      <c r="R810" s="155">
        <v>1497054</v>
      </c>
      <c r="S810" s="155">
        <v>0</v>
      </c>
      <c r="T810" s="155">
        <v>0</v>
      </c>
      <c r="U810" s="155">
        <v>89802</v>
      </c>
      <c r="V810" s="112">
        <v>1586856</v>
      </c>
      <c r="W810" s="156"/>
      <c r="X810" s="157">
        <v>0</v>
      </c>
      <c r="Y810" s="178">
        <v>0.09</v>
      </c>
      <c r="Z810" s="178">
        <v>0.13358419508453406</v>
      </c>
      <c r="AA810" s="155">
        <v>0</v>
      </c>
      <c r="AB810" s="158"/>
      <c r="AC810" s="157">
        <v>1</v>
      </c>
      <c r="AD810" s="157">
        <v>0</v>
      </c>
      <c r="AE810" s="155">
        <v>0</v>
      </c>
      <c r="AF810" s="157">
        <v>0</v>
      </c>
      <c r="AG810" s="155">
        <v>0</v>
      </c>
      <c r="AH810" s="159"/>
    </row>
    <row r="811" spans="1:34" ht="15" x14ac:dyDescent="0.25">
      <c r="A811" s="104">
        <v>493</v>
      </c>
      <c r="B811" s="102">
        <v>493057093</v>
      </c>
      <c r="C811" s="103" t="s">
        <v>540</v>
      </c>
      <c r="D811" s="104">
        <v>57</v>
      </c>
      <c r="E811" s="103" t="s">
        <v>89</v>
      </c>
      <c r="F811" s="104">
        <v>93</v>
      </c>
      <c r="G811" s="103" t="s">
        <v>125</v>
      </c>
      <c r="H811" s="179">
        <v>25.79</v>
      </c>
      <c r="I811" s="152"/>
      <c r="J811" s="153">
        <v>14043</v>
      </c>
      <c r="K811" s="153">
        <v>479</v>
      </c>
      <c r="L811" s="153">
        <v>0</v>
      </c>
      <c r="M811" s="153">
        <v>937.65</v>
      </c>
      <c r="N811" s="153">
        <v>15459.65</v>
      </c>
      <c r="O811" s="152"/>
      <c r="P811" s="157">
        <v>25.79</v>
      </c>
      <c r="Q811" s="157">
        <v>0</v>
      </c>
      <c r="R811" s="155">
        <v>374521</v>
      </c>
      <c r="S811" s="155">
        <v>0</v>
      </c>
      <c r="T811" s="155">
        <v>0</v>
      </c>
      <c r="U811" s="155">
        <v>24189</v>
      </c>
      <c r="V811" s="112">
        <v>398710</v>
      </c>
      <c r="W811" s="156"/>
      <c r="X811" s="157">
        <v>0</v>
      </c>
      <c r="Y811" s="178">
        <v>0.09</v>
      </c>
      <c r="Z811" s="178">
        <v>7.5403840807501968E-2</v>
      </c>
      <c r="AA811" s="155">
        <v>0</v>
      </c>
      <c r="AB811" s="158"/>
      <c r="AC811" s="157">
        <v>0</v>
      </c>
      <c r="AD811" s="157">
        <v>0</v>
      </c>
      <c r="AE811" s="155">
        <v>0</v>
      </c>
      <c r="AF811" s="157">
        <v>0</v>
      </c>
      <c r="AG811" s="155">
        <v>0</v>
      </c>
      <c r="AH811" s="159"/>
    </row>
    <row r="812" spans="1:34" ht="15" x14ac:dyDescent="0.25">
      <c r="A812" s="104">
        <v>493</v>
      </c>
      <c r="B812" s="102">
        <v>493057149</v>
      </c>
      <c r="C812" s="103" t="s">
        <v>540</v>
      </c>
      <c r="D812" s="104">
        <v>57</v>
      </c>
      <c r="E812" s="103" t="s">
        <v>89</v>
      </c>
      <c r="F812" s="104">
        <v>149</v>
      </c>
      <c r="G812" s="103" t="s">
        <v>181</v>
      </c>
      <c r="H812" s="179">
        <v>0.2</v>
      </c>
      <c r="I812" s="152"/>
      <c r="J812" s="153">
        <v>13668.070175188335</v>
      </c>
      <c r="K812" s="153">
        <v>0</v>
      </c>
      <c r="L812" s="153">
        <v>0</v>
      </c>
      <c r="M812" s="153">
        <v>937.65</v>
      </c>
      <c r="N812" s="153">
        <v>14605.720175188335</v>
      </c>
      <c r="O812" s="152"/>
      <c r="P812" s="157">
        <v>0.2</v>
      </c>
      <c r="Q812" s="157">
        <v>0</v>
      </c>
      <c r="R812" s="155">
        <v>2734</v>
      </c>
      <c r="S812" s="155">
        <v>0</v>
      </c>
      <c r="T812" s="155">
        <v>0</v>
      </c>
      <c r="U812" s="155">
        <v>188</v>
      </c>
      <c r="V812" s="112">
        <v>2922</v>
      </c>
      <c r="W812" s="156"/>
      <c r="X812" s="157">
        <v>0</v>
      </c>
      <c r="Y812" s="178">
        <v>0.09</v>
      </c>
      <c r="Z812" s="178">
        <v>0.11713940008623763</v>
      </c>
      <c r="AA812" s="155">
        <v>0</v>
      </c>
      <c r="AB812" s="158"/>
      <c r="AC812" s="157">
        <v>0</v>
      </c>
      <c r="AD812" s="157">
        <v>0</v>
      </c>
      <c r="AE812" s="155">
        <v>0</v>
      </c>
      <c r="AF812" s="157">
        <v>0</v>
      </c>
      <c r="AG812" s="155">
        <v>0</v>
      </c>
      <c r="AH812" s="159"/>
    </row>
    <row r="813" spans="1:34" ht="15" x14ac:dyDescent="0.25">
      <c r="A813" s="104">
        <v>493</v>
      </c>
      <c r="B813" s="102">
        <v>493057163</v>
      </c>
      <c r="C813" s="103" t="s">
        <v>540</v>
      </c>
      <c r="D813" s="104">
        <v>57</v>
      </c>
      <c r="E813" s="103" t="s">
        <v>89</v>
      </c>
      <c r="F813" s="104">
        <v>163</v>
      </c>
      <c r="G813" s="103" t="s">
        <v>195</v>
      </c>
      <c r="H813" s="179">
        <v>10.379999999999999</v>
      </c>
      <c r="I813" s="152"/>
      <c r="J813" s="153">
        <v>15437</v>
      </c>
      <c r="K813" s="153">
        <v>0</v>
      </c>
      <c r="L813" s="153">
        <v>0</v>
      </c>
      <c r="M813" s="153">
        <v>937.65</v>
      </c>
      <c r="N813" s="153">
        <v>16374.65</v>
      </c>
      <c r="O813" s="152"/>
      <c r="P813" s="157">
        <v>10.379999999999999</v>
      </c>
      <c r="Q813" s="157">
        <v>0</v>
      </c>
      <c r="R813" s="155">
        <v>160236</v>
      </c>
      <c r="S813" s="155">
        <v>0</v>
      </c>
      <c r="T813" s="155">
        <v>0</v>
      </c>
      <c r="U813" s="155">
        <v>9737</v>
      </c>
      <c r="V813" s="112">
        <v>169973</v>
      </c>
      <c r="W813" s="156"/>
      <c r="X813" s="157">
        <v>0</v>
      </c>
      <c r="Y813" s="178">
        <v>0.09</v>
      </c>
      <c r="Z813" s="178">
        <v>9.7279927468082797E-2</v>
      </c>
      <c r="AA813" s="155">
        <v>0</v>
      </c>
      <c r="AB813" s="158"/>
      <c r="AC813" s="157">
        <v>0</v>
      </c>
      <c r="AD813" s="157">
        <v>0</v>
      </c>
      <c r="AE813" s="155">
        <v>0</v>
      </c>
      <c r="AF813" s="157">
        <v>0</v>
      </c>
      <c r="AG813" s="155">
        <v>0</v>
      </c>
      <c r="AH813" s="159"/>
    </row>
    <row r="814" spans="1:34" ht="15" x14ac:dyDescent="0.25">
      <c r="A814" s="104">
        <v>493</v>
      </c>
      <c r="B814" s="102">
        <v>493057165</v>
      </c>
      <c r="C814" s="103" t="s">
        <v>540</v>
      </c>
      <c r="D814" s="104">
        <v>57</v>
      </c>
      <c r="E814" s="103" t="s">
        <v>89</v>
      </c>
      <c r="F814" s="104">
        <v>165</v>
      </c>
      <c r="G814" s="103" t="s">
        <v>197</v>
      </c>
      <c r="H814" s="179">
        <v>5.58</v>
      </c>
      <c r="I814" s="152"/>
      <c r="J814" s="153">
        <v>13248</v>
      </c>
      <c r="K814" s="153">
        <v>240</v>
      </c>
      <c r="L814" s="153">
        <v>0</v>
      </c>
      <c r="M814" s="153">
        <v>937.65</v>
      </c>
      <c r="N814" s="153">
        <v>14425.65</v>
      </c>
      <c r="O814" s="152"/>
      <c r="P814" s="157">
        <v>5.58</v>
      </c>
      <c r="Q814" s="157">
        <v>0</v>
      </c>
      <c r="R814" s="155">
        <v>75263</v>
      </c>
      <c r="S814" s="155">
        <v>0</v>
      </c>
      <c r="T814" s="155">
        <v>0</v>
      </c>
      <c r="U814" s="155">
        <v>5234</v>
      </c>
      <c r="V814" s="112">
        <v>80497</v>
      </c>
      <c r="W814" s="156"/>
      <c r="X814" s="157">
        <v>0</v>
      </c>
      <c r="Y814" s="178">
        <v>0.09</v>
      </c>
      <c r="Z814" s="178">
        <v>0.10085794544540803</v>
      </c>
      <c r="AA814" s="155">
        <v>0</v>
      </c>
      <c r="AB814" s="158"/>
      <c r="AC814" s="157">
        <v>0</v>
      </c>
      <c r="AD814" s="157">
        <v>0</v>
      </c>
      <c r="AE814" s="155">
        <v>0</v>
      </c>
      <c r="AF814" s="157">
        <v>0</v>
      </c>
      <c r="AG814" s="155">
        <v>0</v>
      </c>
      <c r="AH814" s="159"/>
    </row>
    <row r="815" spans="1:34" ht="15" x14ac:dyDescent="0.25">
      <c r="A815" s="104">
        <v>493</v>
      </c>
      <c r="B815" s="102">
        <v>493057176</v>
      </c>
      <c r="C815" s="103" t="s">
        <v>540</v>
      </c>
      <c r="D815" s="104">
        <v>57</v>
      </c>
      <c r="E815" s="103" t="s">
        <v>89</v>
      </c>
      <c r="F815" s="104">
        <v>176</v>
      </c>
      <c r="G815" s="103" t="s">
        <v>208</v>
      </c>
      <c r="H815" s="179">
        <v>1.9300000000000002</v>
      </c>
      <c r="I815" s="152"/>
      <c r="J815" s="153">
        <v>15618</v>
      </c>
      <c r="K815" s="153">
        <v>5379</v>
      </c>
      <c r="L815" s="153">
        <v>0</v>
      </c>
      <c r="M815" s="153">
        <v>937.65</v>
      </c>
      <c r="N815" s="153">
        <v>21934.65</v>
      </c>
      <c r="O815" s="152"/>
      <c r="P815" s="157">
        <v>1.9300000000000002</v>
      </c>
      <c r="Q815" s="157">
        <v>0</v>
      </c>
      <c r="R815" s="155">
        <v>40524</v>
      </c>
      <c r="S815" s="155">
        <v>0</v>
      </c>
      <c r="T815" s="155">
        <v>0</v>
      </c>
      <c r="U815" s="155">
        <v>1810</v>
      </c>
      <c r="V815" s="112">
        <v>42334</v>
      </c>
      <c r="W815" s="156"/>
      <c r="X815" s="157">
        <v>0</v>
      </c>
      <c r="Y815" s="178">
        <v>0.09</v>
      </c>
      <c r="Z815" s="178">
        <v>8.794296909091473E-2</v>
      </c>
      <c r="AA815" s="155">
        <v>0</v>
      </c>
      <c r="AB815" s="158"/>
      <c r="AC815" s="157">
        <v>0</v>
      </c>
      <c r="AD815" s="157">
        <v>0</v>
      </c>
      <c r="AE815" s="155">
        <v>0</v>
      </c>
      <c r="AF815" s="157">
        <v>0</v>
      </c>
      <c r="AG815" s="155">
        <v>0</v>
      </c>
      <c r="AH815" s="159"/>
    </row>
    <row r="816" spans="1:34" ht="15" x14ac:dyDescent="0.25">
      <c r="A816" s="104">
        <v>493</v>
      </c>
      <c r="B816" s="102">
        <v>493057229</v>
      </c>
      <c r="C816" s="103" t="s">
        <v>540</v>
      </c>
      <c r="D816" s="104">
        <v>57</v>
      </c>
      <c r="E816" s="103" t="s">
        <v>89</v>
      </c>
      <c r="F816" s="104">
        <v>229</v>
      </c>
      <c r="G816" s="103" t="s">
        <v>261</v>
      </c>
      <c r="H816" s="179">
        <v>1</v>
      </c>
      <c r="I816" s="152"/>
      <c r="J816" s="153">
        <v>11726.721266519022</v>
      </c>
      <c r="K816" s="153">
        <v>1916</v>
      </c>
      <c r="L816" s="153">
        <v>0</v>
      </c>
      <c r="M816" s="153">
        <v>937.65</v>
      </c>
      <c r="N816" s="153">
        <v>14580.371266519021</v>
      </c>
      <c r="O816" s="152"/>
      <c r="P816" s="157">
        <v>1</v>
      </c>
      <c r="Q816" s="157">
        <v>0</v>
      </c>
      <c r="R816" s="155">
        <v>13643</v>
      </c>
      <c r="S816" s="155">
        <v>0</v>
      </c>
      <c r="T816" s="155">
        <v>0</v>
      </c>
      <c r="U816" s="155">
        <v>938</v>
      </c>
      <c r="V816" s="112">
        <v>14581</v>
      </c>
      <c r="W816" s="156"/>
      <c r="X816" s="157">
        <v>0</v>
      </c>
      <c r="Y816" s="178">
        <v>0.09</v>
      </c>
      <c r="Z816" s="178">
        <v>9.9476018153705648E-3</v>
      </c>
      <c r="AA816" s="155">
        <v>0</v>
      </c>
      <c r="AB816" s="158"/>
      <c r="AC816" s="157">
        <v>0</v>
      </c>
      <c r="AD816" s="157">
        <v>0</v>
      </c>
      <c r="AE816" s="155">
        <v>0</v>
      </c>
      <c r="AF816" s="157">
        <v>0</v>
      </c>
      <c r="AG816" s="155">
        <v>0</v>
      </c>
      <c r="AH816" s="159"/>
    </row>
    <row r="817" spans="1:34" ht="15" x14ac:dyDescent="0.25">
      <c r="A817" s="104">
        <v>493</v>
      </c>
      <c r="B817" s="102">
        <v>493057244</v>
      </c>
      <c r="C817" s="103" t="s">
        <v>540</v>
      </c>
      <c r="D817" s="104">
        <v>57</v>
      </c>
      <c r="E817" s="103" t="s">
        <v>89</v>
      </c>
      <c r="F817" s="104">
        <v>244</v>
      </c>
      <c r="G817" s="103" t="s">
        <v>276</v>
      </c>
      <c r="H817" s="179">
        <v>0.88</v>
      </c>
      <c r="I817" s="152"/>
      <c r="J817" s="153">
        <v>12517.586445965193</v>
      </c>
      <c r="K817" s="153">
        <v>4514</v>
      </c>
      <c r="L817" s="153">
        <v>0</v>
      </c>
      <c r="M817" s="153">
        <v>937.65</v>
      </c>
      <c r="N817" s="153">
        <v>17969.236445965194</v>
      </c>
      <c r="O817" s="152"/>
      <c r="P817" s="157">
        <v>0.88</v>
      </c>
      <c r="Q817" s="157">
        <v>0</v>
      </c>
      <c r="R817" s="155">
        <v>14988</v>
      </c>
      <c r="S817" s="155">
        <v>0</v>
      </c>
      <c r="T817" s="155">
        <v>0</v>
      </c>
      <c r="U817" s="155">
        <v>826</v>
      </c>
      <c r="V817" s="112">
        <v>15814</v>
      </c>
      <c r="W817" s="156"/>
      <c r="X817" s="157">
        <v>0</v>
      </c>
      <c r="Y817" s="178">
        <v>0.09</v>
      </c>
      <c r="Z817" s="178">
        <v>0.119598061583465</v>
      </c>
      <c r="AA817" s="155">
        <v>0</v>
      </c>
      <c r="AB817" s="158"/>
      <c r="AC817" s="157">
        <v>0</v>
      </c>
      <c r="AD817" s="157">
        <v>0</v>
      </c>
      <c r="AE817" s="155">
        <v>0</v>
      </c>
      <c r="AF817" s="157">
        <v>0</v>
      </c>
      <c r="AG817" s="155">
        <v>0</v>
      </c>
      <c r="AH817" s="159"/>
    </row>
    <row r="818" spans="1:34" ht="15" x14ac:dyDescent="0.25">
      <c r="A818" s="104">
        <v>493</v>
      </c>
      <c r="B818" s="102">
        <v>493057248</v>
      </c>
      <c r="C818" s="103" t="s">
        <v>540</v>
      </c>
      <c r="D818" s="104">
        <v>57</v>
      </c>
      <c r="E818" s="103" t="s">
        <v>89</v>
      </c>
      <c r="F818" s="104">
        <v>248</v>
      </c>
      <c r="G818" s="103" t="s">
        <v>280</v>
      </c>
      <c r="H818" s="179">
        <v>23.37</v>
      </c>
      <c r="I818" s="152"/>
      <c r="J818" s="153">
        <v>15052</v>
      </c>
      <c r="K818" s="153">
        <v>863</v>
      </c>
      <c r="L818" s="153">
        <v>0</v>
      </c>
      <c r="M818" s="153">
        <v>937.65</v>
      </c>
      <c r="N818" s="153">
        <v>16852.650000000001</v>
      </c>
      <c r="O818" s="152"/>
      <c r="P818" s="157">
        <v>23.37</v>
      </c>
      <c r="Q818" s="157">
        <v>0</v>
      </c>
      <c r="R818" s="155">
        <v>371932</v>
      </c>
      <c r="S818" s="155">
        <v>0</v>
      </c>
      <c r="T818" s="155">
        <v>0</v>
      </c>
      <c r="U818" s="155">
        <v>21918</v>
      </c>
      <c r="V818" s="112">
        <v>393850</v>
      </c>
      <c r="W818" s="156"/>
      <c r="X818" s="157">
        <v>0</v>
      </c>
      <c r="Y818" s="178">
        <v>0.09</v>
      </c>
      <c r="Z818" s="178">
        <v>5.0565041450819942E-2</v>
      </c>
      <c r="AA818" s="155">
        <v>0</v>
      </c>
      <c r="AB818" s="158"/>
      <c r="AC818" s="157">
        <v>0</v>
      </c>
      <c r="AD818" s="157">
        <v>0</v>
      </c>
      <c r="AE818" s="155">
        <v>0</v>
      </c>
      <c r="AF818" s="157">
        <v>0</v>
      </c>
      <c r="AG818" s="155">
        <v>0</v>
      </c>
      <c r="AH818" s="159"/>
    </row>
    <row r="819" spans="1:34" ht="15" x14ac:dyDescent="0.25">
      <c r="A819" s="104">
        <v>493</v>
      </c>
      <c r="B819" s="102">
        <v>493057262</v>
      </c>
      <c r="C819" s="103" t="s">
        <v>540</v>
      </c>
      <c r="D819" s="104">
        <v>57</v>
      </c>
      <c r="E819" s="103" t="s">
        <v>89</v>
      </c>
      <c r="F819" s="104">
        <v>262</v>
      </c>
      <c r="G819" s="103" t="s">
        <v>294</v>
      </c>
      <c r="H819" s="179">
        <v>2.1</v>
      </c>
      <c r="I819" s="152"/>
      <c r="J819" s="153">
        <v>17534</v>
      </c>
      <c r="K819" s="153">
        <v>6497</v>
      </c>
      <c r="L819" s="153">
        <v>0</v>
      </c>
      <c r="M819" s="153">
        <v>937.65</v>
      </c>
      <c r="N819" s="153">
        <v>24968.65</v>
      </c>
      <c r="O819" s="152"/>
      <c r="P819" s="157">
        <v>2.1</v>
      </c>
      <c r="Q819" s="157">
        <v>0</v>
      </c>
      <c r="R819" s="155">
        <v>50465</v>
      </c>
      <c r="S819" s="155">
        <v>0</v>
      </c>
      <c r="T819" s="155">
        <v>0</v>
      </c>
      <c r="U819" s="155">
        <v>1970</v>
      </c>
      <c r="V819" s="112">
        <v>52435</v>
      </c>
      <c r="W819" s="156"/>
      <c r="X819" s="157">
        <v>0</v>
      </c>
      <c r="Y819" s="178">
        <v>0.09</v>
      </c>
      <c r="Z819" s="178">
        <v>7.2023226007255373E-2</v>
      </c>
      <c r="AA819" s="155">
        <v>0</v>
      </c>
      <c r="AB819" s="158"/>
      <c r="AC819" s="157">
        <v>0</v>
      </c>
      <c r="AD819" s="157">
        <v>0</v>
      </c>
      <c r="AE819" s="155">
        <v>0</v>
      </c>
      <c r="AF819" s="157">
        <v>0</v>
      </c>
      <c r="AG819" s="155">
        <v>0</v>
      </c>
      <c r="AH819" s="159"/>
    </row>
    <row r="820" spans="1:34" ht="15" x14ac:dyDescent="0.25">
      <c r="A820" s="104">
        <v>493</v>
      </c>
      <c r="B820" s="102">
        <v>493057274</v>
      </c>
      <c r="C820" s="103" t="s">
        <v>540</v>
      </c>
      <c r="D820" s="104">
        <v>57</v>
      </c>
      <c r="E820" s="103" t="s">
        <v>89</v>
      </c>
      <c r="F820" s="104">
        <v>274</v>
      </c>
      <c r="G820" s="103" t="s">
        <v>306</v>
      </c>
      <c r="H820" s="179">
        <v>3.05</v>
      </c>
      <c r="I820" s="152"/>
      <c r="J820" s="153">
        <v>15618</v>
      </c>
      <c r="K820" s="153">
        <v>7216</v>
      </c>
      <c r="L820" s="153">
        <v>0</v>
      </c>
      <c r="M820" s="153">
        <v>937.65</v>
      </c>
      <c r="N820" s="153">
        <v>23771.65</v>
      </c>
      <c r="O820" s="152"/>
      <c r="P820" s="157">
        <v>3.05</v>
      </c>
      <c r="Q820" s="157">
        <v>0</v>
      </c>
      <c r="R820" s="155">
        <v>69644</v>
      </c>
      <c r="S820" s="155">
        <v>0</v>
      </c>
      <c r="T820" s="155">
        <v>0</v>
      </c>
      <c r="U820" s="155">
        <v>2861</v>
      </c>
      <c r="V820" s="112">
        <v>72505</v>
      </c>
      <c r="W820" s="156"/>
      <c r="X820" s="157">
        <v>0</v>
      </c>
      <c r="Y820" s="178">
        <v>0.09</v>
      </c>
      <c r="Z820" s="178">
        <v>7.2067021277626361E-2</v>
      </c>
      <c r="AA820" s="155">
        <v>0</v>
      </c>
      <c r="AB820" s="158"/>
      <c r="AC820" s="157">
        <v>0</v>
      </c>
      <c r="AD820" s="157">
        <v>0</v>
      </c>
      <c r="AE820" s="155">
        <v>0</v>
      </c>
      <c r="AF820" s="157">
        <v>0</v>
      </c>
      <c r="AG820" s="155">
        <v>0</v>
      </c>
      <c r="AH820" s="159"/>
    </row>
    <row r="821" spans="1:34" ht="15" x14ac:dyDescent="0.25">
      <c r="A821" s="104">
        <v>493</v>
      </c>
      <c r="B821" s="102">
        <v>493057346</v>
      </c>
      <c r="C821" s="103" t="s">
        <v>540</v>
      </c>
      <c r="D821" s="104">
        <v>57</v>
      </c>
      <c r="E821" s="103" t="s">
        <v>89</v>
      </c>
      <c r="F821" s="104">
        <v>346</v>
      </c>
      <c r="G821" s="103" t="s">
        <v>378</v>
      </c>
      <c r="H821" s="179">
        <v>0.91999999999999993</v>
      </c>
      <c r="I821" s="152"/>
      <c r="J821" s="153">
        <v>15618</v>
      </c>
      <c r="K821" s="153">
        <v>1648</v>
      </c>
      <c r="L821" s="153">
        <v>0</v>
      </c>
      <c r="M821" s="153">
        <v>937.65</v>
      </c>
      <c r="N821" s="153">
        <v>18203.650000000001</v>
      </c>
      <c r="O821" s="152"/>
      <c r="P821" s="157">
        <v>0.91999999999999993</v>
      </c>
      <c r="Q821" s="157">
        <v>0</v>
      </c>
      <c r="R821" s="155">
        <v>15884</v>
      </c>
      <c r="S821" s="155">
        <v>0</v>
      </c>
      <c r="T821" s="155">
        <v>0</v>
      </c>
      <c r="U821" s="155">
        <v>862</v>
      </c>
      <c r="V821" s="112">
        <v>16746</v>
      </c>
      <c r="W821" s="156"/>
      <c r="X821" s="157">
        <v>0</v>
      </c>
      <c r="Y821" s="178">
        <v>0.09</v>
      </c>
      <c r="Z821" s="178">
        <v>1.2504619763641452E-2</v>
      </c>
      <c r="AA821" s="155">
        <v>0</v>
      </c>
      <c r="AB821" s="158"/>
      <c r="AC821" s="157">
        <v>0</v>
      </c>
      <c r="AD821" s="157">
        <v>0</v>
      </c>
      <c r="AE821" s="155">
        <v>0</v>
      </c>
      <c r="AF821" s="157">
        <v>0</v>
      </c>
      <c r="AG821" s="155">
        <v>0</v>
      </c>
      <c r="AH821" s="159"/>
    </row>
    <row r="822" spans="1:34" ht="15" x14ac:dyDescent="0.25">
      <c r="A822" s="104">
        <v>494</v>
      </c>
      <c r="B822" s="102">
        <v>494093035</v>
      </c>
      <c r="C822" s="103" t="s">
        <v>541</v>
      </c>
      <c r="D822" s="104">
        <v>93</v>
      </c>
      <c r="E822" s="103" t="s">
        <v>125</v>
      </c>
      <c r="F822" s="104">
        <v>35</v>
      </c>
      <c r="G822" s="103" t="s">
        <v>67</v>
      </c>
      <c r="H822" s="179">
        <v>4</v>
      </c>
      <c r="I822" s="152"/>
      <c r="J822" s="153">
        <v>12840</v>
      </c>
      <c r="K822" s="153">
        <v>4378</v>
      </c>
      <c r="L822" s="153">
        <v>0</v>
      </c>
      <c r="M822" s="153">
        <v>937.65</v>
      </c>
      <c r="N822" s="153">
        <v>18155.650000000001</v>
      </c>
      <c r="O822" s="152"/>
      <c r="P822" s="157">
        <v>4</v>
      </c>
      <c r="Q822" s="157">
        <v>0</v>
      </c>
      <c r="R822" s="155">
        <v>67992</v>
      </c>
      <c r="S822" s="155">
        <v>0</v>
      </c>
      <c r="T822" s="155">
        <v>0</v>
      </c>
      <c r="U822" s="155">
        <v>3704</v>
      </c>
      <c r="V822" s="112">
        <v>71696</v>
      </c>
      <c r="W822" s="156"/>
      <c r="X822" s="157">
        <v>5.1182746706155476E-2</v>
      </c>
      <c r="Y822" s="178">
        <v>0.09</v>
      </c>
      <c r="Z822" s="178">
        <v>0.15535199624359353</v>
      </c>
      <c r="AA822" s="155">
        <v>0</v>
      </c>
      <c r="AB822" s="158"/>
      <c r="AC822" s="157">
        <v>3</v>
      </c>
      <c r="AD822" s="157">
        <v>0</v>
      </c>
      <c r="AE822" s="155">
        <v>0</v>
      </c>
      <c r="AF822" s="157">
        <v>0</v>
      </c>
      <c r="AG822" s="155">
        <v>0</v>
      </c>
      <c r="AH822" s="159"/>
    </row>
    <row r="823" spans="1:34" ht="15" x14ac:dyDescent="0.25">
      <c r="A823" s="104">
        <v>494</v>
      </c>
      <c r="B823" s="102">
        <v>494093049</v>
      </c>
      <c r="C823" s="103" t="s">
        <v>541</v>
      </c>
      <c r="D823" s="104">
        <v>93</v>
      </c>
      <c r="E823" s="103" t="s">
        <v>125</v>
      </c>
      <c r="F823" s="104">
        <v>49</v>
      </c>
      <c r="G823" s="103" t="s">
        <v>81</v>
      </c>
      <c r="H823" s="179">
        <v>1</v>
      </c>
      <c r="I823" s="152"/>
      <c r="J823" s="153">
        <v>12835.73758161946</v>
      </c>
      <c r="K823" s="153">
        <v>15278</v>
      </c>
      <c r="L823" s="153">
        <v>0</v>
      </c>
      <c r="M823" s="153">
        <v>937.65</v>
      </c>
      <c r="N823" s="153">
        <v>29051.387581619463</v>
      </c>
      <c r="O823" s="152"/>
      <c r="P823" s="157">
        <v>1</v>
      </c>
      <c r="Q823" s="157">
        <v>0</v>
      </c>
      <c r="R823" s="155">
        <v>27754</v>
      </c>
      <c r="S823" s="155">
        <v>0</v>
      </c>
      <c r="T823" s="155">
        <v>0</v>
      </c>
      <c r="U823" s="155">
        <v>926</v>
      </c>
      <c r="V823" s="112">
        <v>28680</v>
      </c>
      <c r="W823" s="156"/>
      <c r="X823" s="157">
        <v>1.2795686676538869E-2</v>
      </c>
      <c r="Y823" s="178">
        <v>0.09</v>
      </c>
      <c r="Z823" s="178">
        <v>7.1351009916066549E-2</v>
      </c>
      <c r="AA823" s="155">
        <v>0</v>
      </c>
      <c r="AB823" s="158"/>
      <c r="AC823" s="157">
        <v>0</v>
      </c>
      <c r="AD823" s="157">
        <v>0</v>
      </c>
      <c r="AE823" s="155">
        <v>0</v>
      </c>
      <c r="AF823" s="157">
        <v>0</v>
      </c>
      <c r="AG823" s="155">
        <v>0</v>
      </c>
      <c r="AH823" s="159"/>
    </row>
    <row r="824" spans="1:34" ht="15" x14ac:dyDescent="0.25">
      <c r="A824" s="104">
        <v>494</v>
      </c>
      <c r="B824" s="102">
        <v>494093056</v>
      </c>
      <c r="C824" s="103" t="s">
        <v>541</v>
      </c>
      <c r="D824" s="104">
        <v>93</v>
      </c>
      <c r="E824" s="103" t="s">
        <v>125</v>
      </c>
      <c r="F824" s="104">
        <v>56</v>
      </c>
      <c r="G824" s="103" t="s">
        <v>88</v>
      </c>
      <c r="H824" s="179">
        <v>2</v>
      </c>
      <c r="I824" s="152"/>
      <c r="J824" s="153">
        <v>11375</v>
      </c>
      <c r="K824" s="153">
        <v>3846</v>
      </c>
      <c r="L824" s="153">
        <v>0</v>
      </c>
      <c r="M824" s="153">
        <v>937.65</v>
      </c>
      <c r="N824" s="153">
        <v>16158.65</v>
      </c>
      <c r="O824" s="152"/>
      <c r="P824" s="157">
        <v>2</v>
      </c>
      <c r="Q824" s="157">
        <v>0</v>
      </c>
      <c r="R824" s="155">
        <v>30052</v>
      </c>
      <c r="S824" s="155">
        <v>0</v>
      </c>
      <c r="T824" s="155">
        <v>0</v>
      </c>
      <c r="U824" s="155">
        <v>1852</v>
      </c>
      <c r="V824" s="112">
        <v>31904</v>
      </c>
      <c r="W824" s="156"/>
      <c r="X824" s="157">
        <v>2.5591373353077738E-2</v>
      </c>
      <c r="Y824" s="178">
        <v>0.09</v>
      </c>
      <c r="Z824" s="178">
        <v>1.9310208478394927E-2</v>
      </c>
      <c r="AA824" s="155">
        <v>0</v>
      </c>
      <c r="AB824" s="158"/>
      <c r="AC824" s="157">
        <v>2</v>
      </c>
      <c r="AD824" s="157">
        <v>0</v>
      </c>
      <c r="AE824" s="155">
        <v>0</v>
      </c>
      <c r="AF824" s="157">
        <v>0</v>
      </c>
      <c r="AG824" s="155">
        <v>0</v>
      </c>
      <c r="AH824" s="159"/>
    </row>
    <row r="825" spans="1:34" ht="15" x14ac:dyDescent="0.25">
      <c r="A825" s="104">
        <v>494</v>
      </c>
      <c r="B825" s="102">
        <v>494093057</v>
      </c>
      <c r="C825" s="103" t="s">
        <v>541</v>
      </c>
      <c r="D825" s="104">
        <v>93</v>
      </c>
      <c r="E825" s="103" t="s">
        <v>125</v>
      </c>
      <c r="F825" s="104">
        <v>57</v>
      </c>
      <c r="G825" s="103" t="s">
        <v>89</v>
      </c>
      <c r="H825" s="179">
        <v>77.460000000000008</v>
      </c>
      <c r="I825" s="152"/>
      <c r="J825" s="153">
        <v>13009</v>
      </c>
      <c r="K825" s="153">
        <v>348</v>
      </c>
      <c r="L825" s="153">
        <v>0</v>
      </c>
      <c r="M825" s="153">
        <v>937.65</v>
      </c>
      <c r="N825" s="153">
        <v>14294.65</v>
      </c>
      <c r="O825" s="152"/>
      <c r="P825" s="157">
        <v>77.460000000000008</v>
      </c>
      <c r="Q825" s="157">
        <v>0</v>
      </c>
      <c r="R825" s="155">
        <v>1021388</v>
      </c>
      <c r="S825" s="155">
        <v>0</v>
      </c>
      <c r="T825" s="155">
        <v>0</v>
      </c>
      <c r="U825" s="155">
        <v>71728</v>
      </c>
      <c r="V825" s="112">
        <v>1093116</v>
      </c>
      <c r="W825" s="156"/>
      <c r="X825" s="157">
        <v>0.99115388996470011</v>
      </c>
      <c r="Y825" s="178">
        <v>0.09</v>
      </c>
      <c r="Z825" s="178">
        <v>0.13358419508453406</v>
      </c>
      <c r="AA825" s="155">
        <v>0</v>
      </c>
      <c r="AB825" s="158"/>
      <c r="AC825" s="157">
        <v>31</v>
      </c>
      <c r="AD825" s="157">
        <v>0</v>
      </c>
      <c r="AE825" s="155">
        <v>0</v>
      </c>
      <c r="AF825" s="157">
        <v>0.98720431332346115</v>
      </c>
      <c r="AG825" s="155">
        <v>14112</v>
      </c>
      <c r="AH825" s="159"/>
    </row>
    <row r="826" spans="1:34" ht="15" x14ac:dyDescent="0.25">
      <c r="A826" s="104">
        <v>494</v>
      </c>
      <c r="B826" s="102">
        <v>494093071</v>
      </c>
      <c r="C826" s="103" t="s">
        <v>541</v>
      </c>
      <c r="D826" s="104">
        <v>93</v>
      </c>
      <c r="E826" s="103" t="s">
        <v>125</v>
      </c>
      <c r="F826" s="104">
        <v>71</v>
      </c>
      <c r="G826" s="103" t="s">
        <v>103</v>
      </c>
      <c r="H826" s="179">
        <v>2</v>
      </c>
      <c r="I826" s="152"/>
      <c r="J826" s="153">
        <v>10467.592438273588</v>
      </c>
      <c r="K826" s="153">
        <v>4906</v>
      </c>
      <c r="L826" s="153">
        <v>0</v>
      </c>
      <c r="M826" s="153">
        <v>937.65</v>
      </c>
      <c r="N826" s="153">
        <v>16311.242438273588</v>
      </c>
      <c r="O826" s="152"/>
      <c r="P826" s="157">
        <v>2</v>
      </c>
      <c r="Q826" s="157">
        <v>0</v>
      </c>
      <c r="R826" s="155">
        <v>30354</v>
      </c>
      <c r="S826" s="155">
        <v>0</v>
      </c>
      <c r="T826" s="155">
        <v>0</v>
      </c>
      <c r="U826" s="155">
        <v>1852</v>
      </c>
      <c r="V826" s="112">
        <v>32206</v>
      </c>
      <c r="W826" s="156"/>
      <c r="X826" s="157">
        <v>2.5591373353077738E-2</v>
      </c>
      <c r="Y826" s="178">
        <v>0.09</v>
      </c>
      <c r="Z826" s="178">
        <v>2.7636394584059491E-3</v>
      </c>
      <c r="AA826" s="155">
        <v>0</v>
      </c>
      <c r="AB826" s="158"/>
      <c r="AC826" s="157">
        <v>1</v>
      </c>
      <c r="AD826" s="157">
        <v>0</v>
      </c>
      <c r="AE826" s="155">
        <v>0</v>
      </c>
      <c r="AF826" s="157">
        <v>0</v>
      </c>
      <c r="AG826" s="155">
        <v>0</v>
      </c>
      <c r="AH826" s="159"/>
    </row>
    <row r="827" spans="1:34" ht="15" x14ac:dyDescent="0.25">
      <c r="A827" s="104">
        <v>494</v>
      </c>
      <c r="B827" s="102">
        <v>494093093</v>
      </c>
      <c r="C827" s="103" t="s">
        <v>541</v>
      </c>
      <c r="D827" s="104">
        <v>93</v>
      </c>
      <c r="E827" s="103" t="s">
        <v>125</v>
      </c>
      <c r="F827" s="104">
        <v>93</v>
      </c>
      <c r="G827" s="103" t="s">
        <v>125</v>
      </c>
      <c r="H827" s="179">
        <v>322.45999999999998</v>
      </c>
      <c r="I827" s="152"/>
      <c r="J827" s="153">
        <v>12513</v>
      </c>
      <c r="K827" s="153">
        <v>427</v>
      </c>
      <c r="L827" s="153">
        <v>0</v>
      </c>
      <c r="M827" s="153">
        <v>937.65</v>
      </c>
      <c r="N827" s="153">
        <v>13877.65</v>
      </c>
      <c r="O827" s="152"/>
      <c r="P827" s="157">
        <v>322.45999999999998</v>
      </c>
      <c r="Q827" s="157">
        <v>0</v>
      </c>
      <c r="R827" s="155">
        <v>4119105</v>
      </c>
      <c r="S827" s="155">
        <v>0</v>
      </c>
      <c r="T827" s="155">
        <v>0</v>
      </c>
      <c r="U827" s="155">
        <v>298597</v>
      </c>
      <c r="V827" s="112">
        <v>4417702</v>
      </c>
      <c r="W827" s="156"/>
      <c r="X827" s="157">
        <v>4.1260971257167238</v>
      </c>
      <c r="Y827" s="178">
        <v>0.09</v>
      </c>
      <c r="Z827" s="178">
        <v>7.5403840807501968E-2</v>
      </c>
      <c r="AA827" s="155">
        <v>0</v>
      </c>
      <c r="AB827" s="158"/>
      <c r="AC827" s="157">
        <v>213</v>
      </c>
      <c r="AD827" s="157">
        <v>0</v>
      </c>
      <c r="AE827" s="155">
        <v>0</v>
      </c>
      <c r="AF827" s="157">
        <v>0.98720431332346115</v>
      </c>
      <c r="AG827" s="155">
        <v>13700</v>
      </c>
      <c r="AH827" s="159"/>
    </row>
    <row r="828" spans="1:34" ht="15" x14ac:dyDescent="0.25">
      <c r="A828" s="104">
        <v>494</v>
      </c>
      <c r="B828" s="102">
        <v>494093128</v>
      </c>
      <c r="C828" s="103" t="s">
        <v>541</v>
      </c>
      <c r="D828" s="104">
        <v>93</v>
      </c>
      <c r="E828" s="103" t="s">
        <v>125</v>
      </c>
      <c r="F828" s="104">
        <v>128</v>
      </c>
      <c r="G828" s="103" t="s">
        <v>160</v>
      </c>
      <c r="H828" s="179">
        <v>1</v>
      </c>
      <c r="I828" s="152"/>
      <c r="J828" s="153">
        <v>9452</v>
      </c>
      <c r="K828" s="153">
        <v>675</v>
      </c>
      <c r="L828" s="153">
        <v>0</v>
      </c>
      <c r="M828" s="153">
        <v>937.65</v>
      </c>
      <c r="N828" s="153">
        <v>11064.65</v>
      </c>
      <c r="O828" s="152"/>
      <c r="P828" s="157">
        <v>1</v>
      </c>
      <c r="Q828" s="157">
        <v>0</v>
      </c>
      <c r="R828" s="155">
        <v>9997</v>
      </c>
      <c r="S828" s="155">
        <v>0</v>
      </c>
      <c r="T828" s="155">
        <v>0</v>
      </c>
      <c r="U828" s="155">
        <v>926</v>
      </c>
      <c r="V828" s="112">
        <v>10923</v>
      </c>
      <c r="W828" s="156"/>
      <c r="X828" s="157">
        <v>1.2795686676538869E-2</v>
      </c>
      <c r="Y828" s="178">
        <v>0.09</v>
      </c>
      <c r="Z828" s="178">
        <v>3.6122537397744604E-2</v>
      </c>
      <c r="AA828" s="155">
        <v>0</v>
      </c>
      <c r="AB828" s="158"/>
      <c r="AC828" s="157">
        <v>0</v>
      </c>
      <c r="AD828" s="157">
        <v>0</v>
      </c>
      <c r="AE828" s="155">
        <v>0</v>
      </c>
      <c r="AF828" s="157">
        <v>0</v>
      </c>
      <c r="AG828" s="155">
        <v>0</v>
      </c>
      <c r="AH828" s="159"/>
    </row>
    <row r="829" spans="1:34" ht="15" x14ac:dyDescent="0.25">
      <c r="A829" s="104">
        <v>494</v>
      </c>
      <c r="B829" s="102">
        <v>494093133</v>
      </c>
      <c r="C829" s="103" t="s">
        <v>541</v>
      </c>
      <c r="D829" s="104">
        <v>93</v>
      </c>
      <c r="E829" s="103" t="s">
        <v>125</v>
      </c>
      <c r="F829" s="104">
        <v>133</v>
      </c>
      <c r="G829" s="103" t="s">
        <v>165</v>
      </c>
      <c r="H829" s="179">
        <v>0.22</v>
      </c>
      <c r="I829" s="152"/>
      <c r="J829" s="153">
        <v>11801.284612904081</v>
      </c>
      <c r="K829" s="153">
        <v>2334</v>
      </c>
      <c r="L829" s="153">
        <v>0</v>
      </c>
      <c r="M829" s="153">
        <v>937.65</v>
      </c>
      <c r="N829" s="153">
        <v>15072.93461290408</v>
      </c>
      <c r="O829" s="152"/>
      <c r="P829" s="157">
        <v>0.22</v>
      </c>
      <c r="Q829" s="157">
        <v>0</v>
      </c>
      <c r="R829" s="155">
        <v>3070</v>
      </c>
      <c r="S829" s="155">
        <v>0</v>
      </c>
      <c r="T829" s="155">
        <v>0</v>
      </c>
      <c r="U829" s="155">
        <v>204</v>
      </c>
      <c r="V829" s="112">
        <v>3274</v>
      </c>
      <c r="W829" s="156"/>
      <c r="X829" s="157">
        <v>2.815051068838551E-3</v>
      </c>
      <c r="Y829" s="178">
        <v>0.09</v>
      </c>
      <c r="Z829" s="178">
        <v>3.1594626033757463E-2</v>
      </c>
      <c r="AA829" s="155">
        <v>0</v>
      </c>
      <c r="AB829" s="158"/>
      <c r="AC829" s="157">
        <v>0</v>
      </c>
      <c r="AD829" s="157">
        <v>0</v>
      </c>
      <c r="AE829" s="155">
        <v>0</v>
      </c>
      <c r="AF829" s="157">
        <v>0</v>
      </c>
      <c r="AG829" s="155">
        <v>0</v>
      </c>
      <c r="AH829" s="159"/>
    </row>
    <row r="830" spans="1:34" ht="15" x14ac:dyDescent="0.25">
      <c r="A830" s="104">
        <v>494</v>
      </c>
      <c r="B830" s="102">
        <v>494093149</v>
      </c>
      <c r="C830" s="103" t="s">
        <v>541</v>
      </c>
      <c r="D830" s="104">
        <v>93</v>
      </c>
      <c r="E830" s="103" t="s">
        <v>125</v>
      </c>
      <c r="F830" s="104">
        <v>149</v>
      </c>
      <c r="G830" s="103" t="s">
        <v>181</v>
      </c>
      <c r="H830" s="179">
        <v>2</v>
      </c>
      <c r="I830" s="152"/>
      <c r="J830" s="153">
        <v>9452</v>
      </c>
      <c r="K830" s="153">
        <v>0</v>
      </c>
      <c r="L830" s="153">
        <v>0</v>
      </c>
      <c r="M830" s="153">
        <v>937.65</v>
      </c>
      <c r="N830" s="153">
        <v>10389.65</v>
      </c>
      <c r="O830" s="152"/>
      <c r="P830" s="157">
        <v>2</v>
      </c>
      <c r="Q830" s="157">
        <v>0</v>
      </c>
      <c r="R830" s="155">
        <v>18662</v>
      </c>
      <c r="S830" s="155">
        <v>0</v>
      </c>
      <c r="T830" s="155">
        <v>0</v>
      </c>
      <c r="U830" s="155">
        <v>1852</v>
      </c>
      <c r="V830" s="112">
        <v>20514</v>
      </c>
      <c r="W830" s="156"/>
      <c r="X830" s="157">
        <v>2.5591373353077738E-2</v>
      </c>
      <c r="Y830" s="178">
        <v>0.09</v>
      </c>
      <c r="Z830" s="178">
        <v>0.11713940008623763</v>
      </c>
      <c r="AA830" s="155">
        <v>0</v>
      </c>
      <c r="AB830" s="158"/>
      <c r="AC830" s="157">
        <v>2</v>
      </c>
      <c r="AD830" s="157">
        <v>0</v>
      </c>
      <c r="AE830" s="155">
        <v>0</v>
      </c>
      <c r="AF830" s="157">
        <v>0</v>
      </c>
      <c r="AG830" s="155">
        <v>0</v>
      </c>
      <c r="AH830" s="159"/>
    </row>
    <row r="831" spans="1:34" ht="15" x14ac:dyDescent="0.25">
      <c r="A831" s="104">
        <v>494</v>
      </c>
      <c r="B831" s="102">
        <v>494093163</v>
      </c>
      <c r="C831" s="103" t="s">
        <v>541</v>
      </c>
      <c r="D831" s="104">
        <v>93</v>
      </c>
      <c r="E831" s="103" t="s">
        <v>125</v>
      </c>
      <c r="F831" s="104">
        <v>163</v>
      </c>
      <c r="G831" s="103" t="s">
        <v>195</v>
      </c>
      <c r="H831" s="179">
        <v>11</v>
      </c>
      <c r="I831" s="152"/>
      <c r="J831" s="153">
        <v>11837</v>
      </c>
      <c r="K831" s="153">
        <v>0</v>
      </c>
      <c r="L831" s="153">
        <v>0</v>
      </c>
      <c r="M831" s="153">
        <v>937.65</v>
      </c>
      <c r="N831" s="153">
        <v>12774.65</v>
      </c>
      <c r="O831" s="152"/>
      <c r="P831" s="157">
        <v>11</v>
      </c>
      <c r="Q831" s="157">
        <v>0</v>
      </c>
      <c r="R831" s="155">
        <v>128546</v>
      </c>
      <c r="S831" s="155">
        <v>0</v>
      </c>
      <c r="T831" s="155">
        <v>0</v>
      </c>
      <c r="U831" s="155">
        <v>10186</v>
      </c>
      <c r="V831" s="112">
        <v>138732</v>
      </c>
      <c r="W831" s="156"/>
      <c r="X831" s="157">
        <v>0.14075255344192758</v>
      </c>
      <c r="Y831" s="178">
        <v>0.09</v>
      </c>
      <c r="Z831" s="178">
        <v>9.7279927468082797E-2</v>
      </c>
      <c r="AA831" s="155">
        <v>0</v>
      </c>
      <c r="AB831" s="158"/>
      <c r="AC831" s="157">
        <v>7</v>
      </c>
      <c r="AD831" s="157">
        <v>2.2400476575335193</v>
      </c>
      <c r="AE831" s="155">
        <v>28616</v>
      </c>
      <c r="AF831" s="157">
        <v>0</v>
      </c>
      <c r="AG831" s="155">
        <v>0</v>
      </c>
      <c r="AH831" s="159"/>
    </row>
    <row r="832" spans="1:34" ht="15" x14ac:dyDescent="0.25">
      <c r="A832" s="104">
        <v>494</v>
      </c>
      <c r="B832" s="102">
        <v>494093165</v>
      </c>
      <c r="C832" s="103" t="s">
        <v>541</v>
      </c>
      <c r="D832" s="104">
        <v>93</v>
      </c>
      <c r="E832" s="103" t="s">
        <v>125</v>
      </c>
      <c r="F832" s="104">
        <v>165</v>
      </c>
      <c r="G832" s="103" t="s">
        <v>197</v>
      </c>
      <c r="H832" s="179">
        <v>63</v>
      </c>
      <c r="I832" s="152"/>
      <c r="J832" s="153">
        <v>13612</v>
      </c>
      <c r="K832" s="153">
        <v>247</v>
      </c>
      <c r="L832" s="153">
        <v>0</v>
      </c>
      <c r="M832" s="153">
        <v>937.65</v>
      </c>
      <c r="N832" s="153">
        <v>14796.65</v>
      </c>
      <c r="O832" s="152"/>
      <c r="P832" s="157">
        <v>63</v>
      </c>
      <c r="Q832" s="157">
        <v>0</v>
      </c>
      <c r="R832" s="155">
        <v>861966</v>
      </c>
      <c r="S832" s="155">
        <v>0</v>
      </c>
      <c r="T832" s="155">
        <v>0</v>
      </c>
      <c r="U832" s="155">
        <v>58300</v>
      </c>
      <c r="V832" s="112">
        <v>920266</v>
      </c>
      <c r="W832" s="156"/>
      <c r="X832" s="157">
        <v>0.8061282606219482</v>
      </c>
      <c r="Y832" s="178">
        <v>0.09</v>
      </c>
      <c r="Z832" s="178">
        <v>0.10085794544540803</v>
      </c>
      <c r="AA832" s="155">
        <v>0</v>
      </c>
      <c r="AB832" s="158"/>
      <c r="AC832" s="157">
        <v>38</v>
      </c>
      <c r="AD832" s="157">
        <v>1.9948816097884505</v>
      </c>
      <c r="AE832" s="155">
        <v>29526</v>
      </c>
      <c r="AF832" s="157">
        <v>0</v>
      </c>
      <c r="AG832" s="155">
        <v>0</v>
      </c>
      <c r="AH832" s="159"/>
    </row>
    <row r="833" spans="1:34" ht="15" x14ac:dyDescent="0.25">
      <c r="A833" s="104">
        <v>494</v>
      </c>
      <c r="B833" s="102">
        <v>494093176</v>
      </c>
      <c r="C833" s="103" t="s">
        <v>541</v>
      </c>
      <c r="D833" s="104">
        <v>93</v>
      </c>
      <c r="E833" s="103" t="s">
        <v>125</v>
      </c>
      <c r="F833" s="104">
        <v>176</v>
      </c>
      <c r="G833" s="103" t="s">
        <v>208</v>
      </c>
      <c r="H833" s="179">
        <v>5.21</v>
      </c>
      <c r="I833" s="152"/>
      <c r="J833" s="153">
        <v>14041</v>
      </c>
      <c r="K833" s="153">
        <v>4836</v>
      </c>
      <c r="L833" s="153">
        <v>0</v>
      </c>
      <c r="M833" s="153">
        <v>937.65</v>
      </c>
      <c r="N833" s="153">
        <v>19814.650000000001</v>
      </c>
      <c r="O833" s="152"/>
      <c r="P833" s="157">
        <v>5.21</v>
      </c>
      <c r="Q833" s="157">
        <v>0</v>
      </c>
      <c r="R833" s="155">
        <v>97088</v>
      </c>
      <c r="S833" s="155">
        <v>0</v>
      </c>
      <c r="T833" s="155">
        <v>0</v>
      </c>
      <c r="U833" s="155">
        <v>4824</v>
      </c>
      <c r="V833" s="112">
        <v>101912</v>
      </c>
      <c r="W833" s="156"/>
      <c r="X833" s="157">
        <v>6.6665527584767514E-2</v>
      </c>
      <c r="Y833" s="178">
        <v>0.09</v>
      </c>
      <c r="Z833" s="178">
        <v>8.794296909091473E-2</v>
      </c>
      <c r="AA833" s="155">
        <v>0</v>
      </c>
      <c r="AB833" s="158"/>
      <c r="AC833" s="157">
        <v>4</v>
      </c>
      <c r="AD833" s="157">
        <v>0</v>
      </c>
      <c r="AE833" s="155">
        <v>0</v>
      </c>
      <c r="AF833" s="157">
        <v>0</v>
      </c>
      <c r="AG833" s="155">
        <v>0</v>
      </c>
      <c r="AH833" s="159"/>
    </row>
    <row r="834" spans="1:34" ht="15" x14ac:dyDescent="0.25">
      <c r="A834" s="104">
        <v>494</v>
      </c>
      <c r="B834" s="102">
        <v>494093178</v>
      </c>
      <c r="C834" s="103" t="s">
        <v>541</v>
      </c>
      <c r="D834" s="104">
        <v>93</v>
      </c>
      <c r="E834" s="103" t="s">
        <v>125</v>
      </c>
      <c r="F834" s="104">
        <v>178</v>
      </c>
      <c r="G834" s="103" t="s">
        <v>210</v>
      </c>
      <c r="H834" s="179">
        <v>2</v>
      </c>
      <c r="I834" s="152"/>
      <c r="J834" s="153">
        <v>10938</v>
      </c>
      <c r="K834" s="153">
        <v>1316</v>
      </c>
      <c r="L834" s="153">
        <v>0</v>
      </c>
      <c r="M834" s="153">
        <v>937.65</v>
      </c>
      <c r="N834" s="153">
        <v>13191.65</v>
      </c>
      <c r="O834" s="152"/>
      <c r="P834" s="157">
        <v>2</v>
      </c>
      <c r="Q834" s="157">
        <v>0</v>
      </c>
      <c r="R834" s="155">
        <v>24194</v>
      </c>
      <c r="S834" s="155">
        <v>0</v>
      </c>
      <c r="T834" s="155">
        <v>0</v>
      </c>
      <c r="U834" s="155">
        <v>1852</v>
      </c>
      <c r="V834" s="112">
        <v>26046</v>
      </c>
      <c r="W834" s="156"/>
      <c r="X834" s="157">
        <v>2.5591373353077738E-2</v>
      </c>
      <c r="Y834" s="178">
        <v>0.09</v>
      </c>
      <c r="Z834" s="178">
        <v>5.997931867429647E-2</v>
      </c>
      <c r="AA834" s="155">
        <v>0</v>
      </c>
      <c r="AB834" s="158"/>
      <c r="AC834" s="157">
        <v>2</v>
      </c>
      <c r="AD834" s="157">
        <v>0</v>
      </c>
      <c r="AE834" s="155">
        <v>0</v>
      </c>
      <c r="AF834" s="157">
        <v>0</v>
      </c>
      <c r="AG834" s="155">
        <v>0</v>
      </c>
      <c r="AH834" s="159"/>
    </row>
    <row r="835" spans="1:34" ht="15" x14ac:dyDescent="0.25">
      <c r="A835" s="104">
        <v>494</v>
      </c>
      <c r="B835" s="102">
        <v>494093181</v>
      </c>
      <c r="C835" s="103" t="s">
        <v>541</v>
      </c>
      <c r="D835" s="104">
        <v>93</v>
      </c>
      <c r="E835" s="103" t="s">
        <v>125</v>
      </c>
      <c r="F835" s="104">
        <v>181</v>
      </c>
      <c r="G835" s="103" t="s">
        <v>213</v>
      </c>
      <c r="H835" s="179">
        <v>5</v>
      </c>
      <c r="I835" s="152"/>
      <c r="J835" s="153">
        <v>12072.515470674136</v>
      </c>
      <c r="K835" s="153">
        <v>574</v>
      </c>
      <c r="L835" s="153">
        <v>0</v>
      </c>
      <c r="M835" s="153">
        <v>937.65</v>
      </c>
      <c r="N835" s="153">
        <v>13584.165470674136</v>
      </c>
      <c r="O835" s="152"/>
      <c r="P835" s="157">
        <v>5</v>
      </c>
      <c r="Q835" s="157">
        <v>0</v>
      </c>
      <c r="R835" s="155">
        <v>62425</v>
      </c>
      <c r="S835" s="155">
        <v>0</v>
      </c>
      <c r="T835" s="155">
        <v>0</v>
      </c>
      <c r="U835" s="155">
        <v>4630</v>
      </c>
      <c r="V835" s="112">
        <v>67055</v>
      </c>
      <c r="W835" s="156"/>
      <c r="X835" s="157">
        <v>6.397843338269435E-2</v>
      </c>
      <c r="Y835" s="178">
        <v>0.09</v>
      </c>
      <c r="Z835" s="178">
        <v>1.7769329049204179E-2</v>
      </c>
      <c r="AA835" s="155">
        <v>0</v>
      </c>
      <c r="AB835" s="158"/>
      <c r="AC835" s="157">
        <v>4</v>
      </c>
      <c r="AD835" s="157">
        <v>0</v>
      </c>
      <c r="AE835" s="155">
        <v>0</v>
      </c>
      <c r="AF835" s="157">
        <v>0</v>
      </c>
      <c r="AG835" s="155">
        <v>0</v>
      </c>
      <c r="AH835" s="159"/>
    </row>
    <row r="836" spans="1:34" ht="15" x14ac:dyDescent="0.25">
      <c r="A836" s="104">
        <v>494</v>
      </c>
      <c r="B836" s="102">
        <v>494093229</v>
      </c>
      <c r="C836" s="103" t="s">
        <v>541</v>
      </c>
      <c r="D836" s="104">
        <v>93</v>
      </c>
      <c r="E836" s="103" t="s">
        <v>125</v>
      </c>
      <c r="F836" s="104">
        <v>229</v>
      </c>
      <c r="G836" s="103" t="s">
        <v>261</v>
      </c>
      <c r="H836" s="179">
        <v>5</v>
      </c>
      <c r="I836" s="152"/>
      <c r="J836" s="153">
        <v>11726.721266519022</v>
      </c>
      <c r="K836" s="153">
        <v>1916</v>
      </c>
      <c r="L836" s="153">
        <v>0</v>
      </c>
      <c r="M836" s="153">
        <v>937.65</v>
      </c>
      <c r="N836" s="153">
        <v>14580.371266519021</v>
      </c>
      <c r="O836" s="152"/>
      <c r="P836" s="157">
        <v>5</v>
      </c>
      <c r="Q836" s="157">
        <v>0</v>
      </c>
      <c r="R836" s="155">
        <v>67340</v>
      </c>
      <c r="S836" s="155">
        <v>0</v>
      </c>
      <c r="T836" s="155">
        <v>0</v>
      </c>
      <c r="U836" s="155">
        <v>4630</v>
      </c>
      <c r="V836" s="112">
        <v>71970</v>
      </c>
      <c r="W836" s="156"/>
      <c r="X836" s="157">
        <v>6.397843338269435E-2</v>
      </c>
      <c r="Y836" s="178">
        <v>0.09</v>
      </c>
      <c r="Z836" s="178">
        <v>9.9476018153705648E-3</v>
      </c>
      <c r="AA836" s="155">
        <v>0</v>
      </c>
      <c r="AB836" s="158"/>
      <c r="AC836" s="157">
        <v>5</v>
      </c>
      <c r="AD836" s="157">
        <v>0</v>
      </c>
      <c r="AE836" s="155">
        <v>0</v>
      </c>
      <c r="AF836" s="157">
        <v>0</v>
      </c>
      <c r="AG836" s="155">
        <v>0</v>
      </c>
      <c r="AH836" s="159"/>
    </row>
    <row r="837" spans="1:34" ht="15" x14ac:dyDescent="0.25">
      <c r="A837" s="104">
        <v>494</v>
      </c>
      <c r="B837" s="102">
        <v>494093244</v>
      </c>
      <c r="C837" s="103" t="s">
        <v>541</v>
      </c>
      <c r="D837" s="104">
        <v>93</v>
      </c>
      <c r="E837" s="103" t="s">
        <v>125</v>
      </c>
      <c r="F837" s="104">
        <v>244</v>
      </c>
      <c r="G837" s="103" t="s">
        <v>276</v>
      </c>
      <c r="H837" s="179">
        <v>4</v>
      </c>
      <c r="I837" s="152"/>
      <c r="J837" s="153">
        <v>12517.586445965193</v>
      </c>
      <c r="K837" s="153">
        <v>4514</v>
      </c>
      <c r="L837" s="153">
        <v>0</v>
      </c>
      <c r="M837" s="153">
        <v>937.65</v>
      </c>
      <c r="N837" s="153">
        <v>17969.236445965194</v>
      </c>
      <c r="O837" s="152"/>
      <c r="P837" s="157">
        <v>4</v>
      </c>
      <c r="Q837" s="157">
        <v>0</v>
      </c>
      <c r="R837" s="155">
        <v>67256</v>
      </c>
      <c r="S837" s="155">
        <v>0</v>
      </c>
      <c r="T837" s="155">
        <v>0</v>
      </c>
      <c r="U837" s="155">
        <v>3704</v>
      </c>
      <c r="V837" s="112">
        <v>70960</v>
      </c>
      <c r="W837" s="156"/>
      <c r="X837" s="157">
        <v>5.1182746706155476E-2</v>
      </c>
      <c r="Y837" s="178">
        <v>0.09</v>
      </c>
      <c r="Z837" s="178">
        <v>0.119598061583465</v>
      </c>
      <c r="AA837" s="155">
        <v>0</v>
      </c>
      <c r="AB837" s="158"/>
      <c r="AC837" s="157">
        <v>2</v>
      </c>
      <c r="AD837" s="157">
        <v>1.2734040907858271</v>
      </c>
      <c r="AE837" s="155">
        <v>22882</v>
      </c>
      <c r="AF837" s="157">
        <v>0</v>
      </c>
      <c r="AG837" s="155">
        <v>0</v>
      </c>
      <c r="AH837" s="159"/>
    </row>
    <row r="838" spans="1:34" ht="15" x14ac:dyDescent="0.25">
      <c r="A838" s="104">
        <v>494</v>
      </c>
      <c r="B838" s="102">
        <v>494093248</v>
      </c>
      <c r="C838" s="103" t="s">
        <v>541</v>
      </c>
      <c r="D838" s="104">
        <v>93</v>
      </c>
      <c r="E838" s="103" t="s">
        <v>125</v>
      </c>
      <c r="F838" s="104">
        <v>248</v>
      </c>
      <c r="G838" s="103" t="s">
        <v>280</v>
      </c>
      <c r="H838" s="179">
        <v>255.76</v>
      </c>
      <c r="I838" s="152"/>
      <c r="J838" s="153">
        <v>12622</v>
      </c>
      <c r="K838" s="153">
        <v>724</v>
      </c>
      <c r="L838" s="153">
        <v>0</v>
      </c>
      <c r="M838" s="153">
        <v>937.65</v>
      </c>
      <c r="N838" s="153">
        <v>14283.65</v>
      </c>
      <c r="O838" s="152"/>
      <c r="P838" s="157">
        <v>255.76</v>
      </c>
      <c r="Q838" s="157">
        <v>0</v>
      </c>
      <c r="R838" s="155">
        <v>3369638</v>
      </c>
      <c r="S838" s="155">
        <v>0</v>
      </c>
      <c r="T838" s="155">
        <v>0</v>
      </c>
      <c r="U838" s="155">
        <v>236833</v>
      </c>
      <c r="V838" s="112">
        <v>3606471</v>
      </c>
      <c r="W838" s="156"/>
      <c r="X838" s="157">
        <v>3.2726248243915776</v>
      </c>
      <c r="Y838" s="178">
        <v>0.09</v>
      </c>
      <c r="Z838" s="178">
        <v>5.0565041450819942E-2</v>
      </c>
      <c r="AA838" s="155">
        <v>0</v>
      </c>
      <c r="AB838" s="158"/>
      <c r="AC838" s="157">
        <v>127</v>
      </c>
      <c r="AD838" s="157">
        <v>0</v>
      </c>
      <c r="AE838" s="155">
        <v>0</v>
      </c>
      <c r="AF838" s="157">
        <v>0</v>
      </c>
      <c r="AG838" s="155">
        <v>0</v>
      </c>
      <c r="AH838" s="159"/>
    </row>
    <row r="839" spans="1:34" ht="15" x14ac:dyDescent="0.25">
      <c r="A839" s="104">
        <v>494</v>
      </c>
      <c r="B839" s="102">
        <v>494093262</v>
      </c>
      <c r="C839" s="103" t="s">
        <v>541</v>
      </c>
      <c r="D839" s="104">
        <v>93</v>
      </c>
      <c r="E839" s="103" t="s">
        <v>125</v>
      </c>
      <c r="F839" s="104">
        <v>262</v>
      </c>
      <c r="G839" s="103" t="s">
        <v>294</v>
      </c>
      <c r="H839" s="179">
        <v>15</v>
      </c>
      <c r="I839" s="152"/>
      <c r="J839" s="153">
        <v>14717</v>
      </c>
      <c r="K839" s="153">
        <v>5454</v>
      </c>
      <c r="L839" s="153">
        <v>0</v>
      </c>
      <c r="M839" s="153">
        <v>937.65</v>
      </c>
      <c r="N839" s="153">
        <v>21108.65</v>
      </c>
      <c r="O839" s="152"/>
      <c r="P839" s="157">
        <v>15</v>
      </c>
      <c r="Q839" s="157">
        <v>0</v>
      </c>
      <c r="R839" s="155">
        <v>298695</v>
      </c>
      <c r="S839" s="155">
        <v>0</v>
      </c>
      <c r="T839" s="155">
        <v>0</v>
      </c>
      <c r="U839" s="155">
        <v>13890</v>
      </c>
      <c r="V839" s="112">
        <v>312585</v>
      </c>
      <c r="W839" s="156"/>
      <c r="X839" s="157">
        <v>0.1919353001480831</v>
      </c>
      <c r="Y839" s="178">
        <v>0.09</v>
      </c>
      <c r="Z839" s="178">
        <v>7.2023226007255373E-2</v>
      </c>
      <c r="AA839" s="155">
        <v>0</v>
      </c>
      <c r="AB839" s="158"/>
      <c r="AC839" s="157">
        <v>7</v>
      </c>
      <c r="AD839" s="157">
        <v>0</v>
      </c>
      <c r="AE839" s="155">
        <v>0</v>
      </c>
      <c r="AF839" s="157">
        <v>0</v>
      </c>
      <c r="AG839" s="155">
        <v>0</v>
      </c>
      <c r="AH839" s="159"/>
    </row>
    <row r="840" spans="1:34" ht="15" x14ac:dyDescent="0.25">
      <c r="A840" s="104">
        <v>494</v>
      </c>
      <c r="B840" s="102">
        <v>494093291</v>
      </c>
      <c r="C840" s="103" t="s">
        <v>541</v>
      </c>
      <c r="D840" s="104">
        <v>93</v>
      </c>
      <c r="E840" s="103" t="s">
        <v>125</v>
      </c>
      <c r="F840" s="104">
        <v>291</v>
      </c>
      <c r="G840" s="103" t="s">
        <v>323</v>
      </c>
      <c r="H840" s="179">
        <v>2</v>
      </c>
      <c r="I840" s="152"/>
      <c r="J840" s="153">
        <v>13868</v>
      </c>
      <c r="K840" s="153">
        <v>6788</v>
      </c>
      <c r="L840" s="153">
        <v>0</v>
      </c>
      <c r="M840" s="153">
        <v>937.65</v>
      </c>
      <c r="N840" s="153">
        <v>21593.65</v>
      </c>
      <c r="O840" s="152"/>
      <c r="P840" s="157">
        <v>2</v>
      </c>
      <c r="Q840" s="157">
        <v>0</v>
      </c>
      <c r="R840" s="155">
        <v>40784</v>
      </c>
      <c r="S840" s="155">
        <v>0</v>
      </c>
      <c r="T840" s="155">
        <v>0</v>
      </c>
      <c r="U840" s="155">
        <v>1852</v>
      </c>
      <c r="V840" s="112">
        <v>42636</v>
      </c>
      <c r="W840" s="156"/>
      <c r="X840" s="157">
        <v>2.5591373353077738E-2</v>
      </c>
      <c r="Y840" s="178">
        <v>0.09</v>
      </c>
      <c r="Z840" s="178">
        <v>2.0490117661372563E-2</v>
      </c>
      <c r="AA840" s="155">
        <v>0</v>
      </c>
      <c r="AB840" s="158"/>
      <c r="AC840" s="157">
        <v>2</v>
      </c>
      <c r="AD840" s="157">
        <v>0</v>
      </c>
      <c r="AE840" s="155">
        <v>0</v>
      </c>
      <c r="AF840" s="157">
        <v>0</v>
      </c>
      <c r="AG840" s="155">
        <v>0</v>
      </c>
      <c r="AH840" s="159"/>
    </row>
    <row r="841" spans="1:34" ht="15" x14ac:dyDescent="0.25">
      <c r="A841" s="104">
        <v>494</v>
      </c>
      <c r="B841" s="102">
        <v>494093293</v>
      </c>
      <c r="C841" s="103" t="s">
        <v>541</v>
      </c>
      <c r="D841" s="104">
        <v>93</v>
      </c>
      <c r="E841" s="103" t="s">
        <v>125</v>
      </c>
      <c r="F841" s="104">
        <v>293</v>
      </c>
      <c r="G841" s="103" t="s">
        <v>325</v>
      </c>
      <c r="H841" s="179">
        <v>3</v>
      </c>
      <c r="I841" s="152"/>
      <c r="J841" s="153">
        <v>15213</v>
      </c>
      <c r="K841" s="153">
        <v>915</v>
      </c>
      <c r="L841" s="153">
        <v>0</v>
      </c>
      <c r="M841" s="153">
        <v>937.65</v>
      </c>
      <c r="N841" s="153">
        <v>17065.650000000001</v>
      </c>
      <c r="O841" s="152"/>
      <c r="P841" s="157">
        <v>3</v>
      </c>
      <c r="Q841" s="157">
        <v>0</v>
      </c>
      <c r="R841" s="155">
        <v>47766</v>
      </c>
      <c r="S841" s="155">
        <v>0</v>
      </c>
      <c r="T841" s="155">
        <v>0</v>
      </c>
      <c r="U841" s="155">
        <v>2778</v>
      </c>
      <c r="V841" s="112">
        <v>50544</v>
      </c>
      <c r="W841" s="156"/>
      <c r="X841" s="157">
        <v>3.8387060029616608E-2</v>
      </c>
      <c r="Y841" s="178">
        <v>0.09</v>
      </c>
      <c r="Z841" s="178">
        <v>7.9585403832054952E-3</v>
      </c>
      <c r="AA841" s="155">
        <v>0</v>
      </c>
      <c r="AB841" s="158"/>
      <c r="AC841" s="157">
        <v>3</v>
      </c>
      <c r="AD841" s="157">
        <v>0</v>
      </c>
      <c r="AE841" s="155">
        <v>0</v>
      </c>
      <c r="AF841" s="157">
        <v>0</v>
      </c>
      <c r="AG841" s="155">
        <v>0</v>
      </c>
      <c r="AH841" s="159"/>
    </row>
    <row r="842" spans="1:34" ht="15" x14ac:dyDescent="0.25">
      <c r="A842" s="104">
        <v>494</v>
      </c>
      <c r="B842" s="102">
        <v>494093295</v>
      </c>
      <c r="C842" s="103" t="s">
        <v>541</v>
      </c>
      <c r="D842" s="104">
        <v>93</v>
      </c>
      <c r="E842" s="103" t="s">
        <v>125</v>
      </c>
      <c r="F842" s="104">
        <v>295</v>
      </c>
      <c r="G842" s="103" t="s">
        <v>327</v>
      </c>
      <c r="H842" s="179">
        <v>2</v>
      </c>
      <c r="I842" s="152"/>
      <c r="J842" s="153">
        <v>10515.244450766257</v>
      </c>
      <c r="K842" s="153">
        <v>5818</v>
      </c>
      <c r="L842" s="153">
        <v>0</v>
      </c>
      <c r="M842" s="153">
        <v>937.65</v>
      </c>
      <c r="N842" s="153">
        <v>17270.894450766256</v>
      </c>
      <c r="O842" s="152"/>
      <c r="P842" s="157">
        <v>2</v>
      </c>
      <c r="Q842" s="157">
        <v>0</v>
      </c>
      <c r="R842" s="155">
        <v>32248</v>
      </c>
      <c r="S842" s="155">
        <v>0</v>
      </c>
      <c r="T842" s="155">
        <v>0</v>
      </c>
      <c r="U842" s="155">
        <v>1852</v>
      </c>
      <c r="V842" s="112">
        <v>34100</v>
      </c>
      <c r="W842" s="156"/>
      <c r="X842" s="157">
        <v>2.5591373353077738E-2</v>
      </c>
      <c r="Y842" s="178">
        <v>0.09</v>
      </c>
      <c r="Z842" s="178">
        <v>1.6858554141238661E-2</v>
      </c>
      <c r="AA842" s="155">
        <v>0</v>
      </c>
      <c r="AB842" s="158"/>
      <c r="AC842" s="157">
        <v>2</v>
      </c>
      <c r="AD842" s="157">
        <v>0</v>
      </c>
      <c r="AE842" s="155">
        <v>0</v>
      </c>
      <c r="AF842" s="157">
        <v>0</v>
      </c>
      <c r="AG842" s="155">
        <v>0</v>
      </c>
      <c r="AH842" s="159"/>
    </row>
    <row r="843" spans="1:34" ht="15" x14ac:dyDescent="0.25">
      <c r="A843" s="104">
        <v>494</v>
      </c>
      <c r="B843" s="102">
        <v>494093346</v>
      </c>
      <c r="C843" s="103" t="s">
        <v>541</v>
      </c>
      <c r="D843" s="104">
        <v>93</v>
      </c>
      <c r="E843" s="103" t="s">
        <v>125</v>
      </c>
      <c r="F843" s="104">
        <v>346</v>
      </c>
      <c r="G843" s="103" t="s">
        <v>378</v>
      </c>
      <c r="H843" s="179">
        <v>4</v>
      </c>
      <c r="I843" s="152"/>
      <c r="J843" s="153">
        <v>12278</v>
      </c>
      <c r="K843" s="153">
        <v>1296</v>
      </c>
      <c r="L843" s="153">
        <v>0</v>
      </c>
      <c r="M843" s="153">
        <v>937.65</v>
      </c>
      <c r="N843" s="153">
        <v>14511.65</v>
      </c>
      <c r="O843" s="152"/>
      <c r="P843" s="157">
        <v>4</v>
      </c>
      <c r="Q843" s="157">
        <v>0</v>
      </c>
      <c r="R843" s="155">
        <v>53600</v>
      </c>
      <c r="S843" s="155">
        <v>0</v>
      </c>
      <c r="T843" s="155">
        <v>0</v>
      </c>
      <c r="U843" s="155">
        <v>3704</v>
      </c>
      <c r="V843" s="112">
        <v>57304</v>
      </c>
      <c r="W843" s="156"/>
      <c r="X843" s="157">
        <v>5.1182746706155476E-2</v>
      </c>
      <c r="Y843" s="178">
        <v>0.09</v>
      </c>
      <c r="Z843" s="178">
        <v>1.2504619763641452E-2</v>
      </c>
      <c r="AA843" s="155">
        <v>0</v>
      </c>
      <c r="AB843" s="158"/>
      <c r="AC843" s="157">
        <v>2</v>
      </c>
      <c r="AD843" s="157">
        <v>0</v>
      </c>
      <c r="AE843" s="155">
        <v>0</v>
      </c>
      <c r="AF843" s="157">
        <v>0</v>
      </c>
      <c r="AG843" s="155">
        <v>0</v>
      </c>
      <c r="AH843" s="159"/>
    </row>
    <row r="844" spans="1:34" ht="15" x14ac:dyDescent="0.25">
      <c r="A844" s="104">
        <v>494</v>
      </c>
      <c r="B844" s="102">
        <v>494093347</v>
      </c>
      <c r="C844" s="103" t="s">
        <v>541</v>
      </c>
      <c r="D844" s="104">
        <v>93</v>
      </c>
      <c r="E844" s="103" t="s">
        <v>125</v>
      </c>
      <c r="F844" s="104">
        <v>347</v>
      </c>
      <c r="G844" s="103" t="s">
        <v>379</v>
      </c>
      <c r="H844" s="179">
        <v>1</v>
      </c>
      <c r="I844" s="152"/>
      <c r="J844" s="153">
        <v>11714.818489909112</v>
      </c>
      <c r="K844" s="153">
        <v>5239</v>
      </c>
      <c r="L844" s="153">
        <v>0</v>
      </c>
      <c r="M844" s="153">
        <v>937.65</v>
      </c>
      <c r="N844" s="153">
        <v>17891.468489909115</v>
      </c>
      <c r="O844" s="152"/>
      <c r="P844" s="157">
        <v>1</v>
      </c>
      <c r="Q844" s="157">
        <v>0</v>
      </c>
      <c r="R844" s="155">
        <v>16737</v>
      </c>
      <c r="S844" s="155">
        <v>0</v>
      </c>
      <c r="T844" s="155">
        <v>0</v>
      </c>
      <c r="U844" s="155">
        <v>926</v>
      </c>
      <c r="V844" s="112">
        <v>17663</v>
      </c>
      <c r="W844" s="156"/>
      <c r="X844" s="157">
        <v>1.2795686676538869E-2</v>
      </c>
      <c r="Y844" s="178">
        <v>0.09</v>
      </c>
      <c r="Z844" s="178">
        <v>6.79811259964764E-3</v>
      </c>
      <c r="AA844" s="155">
        <v>0</v>
      </c>
      <c r="AB844" s="158"/>
      <c r="AC844" s="157">
        <v>0</v>
      </c>
      <c r="AD844" s="157">
        <v>0</v>
      </c>
      <c r="AE844" s="155">
        <v>0</v>
      </c>
      <c r="AF844" s="157">
        <v>0</v>
      </c>
      <c r="AG844" s="155">
        <v>0</v>
      </c>
      <c r="AH844" s="159"/>
    </row>
    <row r="845" spans="1:34" ht="15" x14ac:dyDescent="0.25">
      <c r="A845" s="104">
        <v>496</v>
      </c>
      <c r="B845" s="102">
        <v>496201003</v>
      </c>
      <c r="C845" s="103" t="s">
        <v>542</v>
      </c>
      <c r="D845" s="104">
        <v>201</v>
      </c>
      <c r="E845" s="103" t="s">
        <v>233</v>
      </c>
      <c r="F845" s="104">
        <v>3</v>
      </c>
      <c r="G845" s="103" t="s">
        <v>35</v>
      </c>
      <c r="H845" s="179">
        <v>2</v>
      </c>
      <c r="I845" s="152"/>
      <c r="J845" s="153">
        <v>10556</v>
      </c>
      <c r="K845" s="153">
        <v>1438</v>
      </c>
      <c r="L845" s="153">
        <v>0</v>
      </c>
      <c r="M845" s="153">
        <v>937.65</v>
      </c>
      <c r="N845" s="153">
        <v>12931.65</v>
      </c>
      <c r="O845" s="152"/>
      <c r="P845" s="157">
        <v>2</v>
      </c>
      <c r="Q845" s="157">
        <v>0</v>
      </c>
      <c r="R845" s="155">
        <v>23872</v>
      </c>
      <c r="S845" s="155">
        <v>0</v>
      </c>
      <c r="T845" s="155">
        <v>0</v>
      </c>
      <c r="U845" s="155">
        <v>1866</v>
      </c>
      <c r="V845" s="112">
        <v>25738</v>
      </c>
      <c r="W845" s="156"/>
      <c r="X845" s="157">
        <v>9.6333744675769911E-3</v>
      </c>
      <c r="Y845" s="178">
        <v>0.09</v>
      </c>
      <c r="Z845" s="178">
        <v>3.0704269611961529E-3</v>
      </c>
      <c r="AA845" s="155">
        <v>0</v>
      </c>
      <c r="AB845" s="158"/>
      <c r="AC845" s="157">
        <v>0</v>
      </c>
      <c r="AD845" s="157">
        <v>0</v>
      </c>
      <c r="AE845" s="155">
        <v>0</v>
      </c>
      <c r="AF845" s="157">
        <v>0</v>
      </c>
      <c r="AG845" s="155">
        <v>0</v>
      </c>
      <c r="AH845" s="159"/>
    </row>
    <row r="846" spans="1:34" ht="15" x14ac:dyDescent="0.25">
      <c r="A846" s="104">
        <v>496</v>
      </c>
      <c r="B846" s="102">
        <v>496201072</v>
      </c>
      <c r="C846" s="103" t="s">
        <v>542</v>
      </c>
      <c r="D846" s="104">
        <v>201</v>
      </c>
      <c r="E846" s="103" t="s">
        <v>233</v>
      </c>
      <c r="F846" s="104">
        <v>72</v>
      </c>
      <c r="G846" s="103" t="s">
        <v>104</v>
      </c>
      <c r="H846" s="179">
        <v>3.5</v>
      </c>
      <c r="I846" s="152"/>
      <c r="J846" s="153">
        <v>13998</v>
      </c>
      <c r="K846" s="153">
        <v>3156</v>
      </c>
      <c r="L846" s="153">
        <v>0</v>
      </c>
      <c r="M846" s="153">
        <v>937.65</v>
      </c>
      <c r="N846" s="153">
        <v>18091.650000000001</v>
      </c>
      <c r="O846" s="152"/>
      <c r="P846" s="157">
        <v>3.5</v>
      </c>
      <c r="Q846" s="157">
        <v>0</v>
      </c>
      <c r="R846" s="155">
        <v>59749</v>
      </c>
      <c r="S846" s="155">
        <v>0</v>
      </c>
      <c r="T846" s="155">
        <v>0</v>
      </c>
      <c r="U846" s="155">
        <v>3266</v>
      </c>
      <c r="V846" s="112">
        <v>63015</v>
      </c>
      <c r="W846" s="156"/>
      <c r="X846" s="157">
        <v>1.6858405318259734E-2</v>
      </c>
      <c r="Y846" s="178">
        <v>0.09</v>
      </c>
      <c r="Z846" s="178">
        <v>3.7994183853051798E-3</v>
      </c>
      <c r="AA846" s="155">
        <v>0</v>
      </c>
      <c r="AB846" s="158"/>
      <c r="AC846" s="157">
        <v>1</v>
      </c>
      <c r="AD846" s="157">
        <v>0</v>
      </c>
      <c r="AE846" s="155">
        <v>0</v>
      </c>
      <c r="AF846" s="157">
        <v>0</v>
      </c>
      <c r="AG846" s="155">
        <v>0</v>
      </c>
      <c r="AH846" s="159"/>
    </row>
    <row r="847" spans="1:34" ht="15" x14ac:dyDescent="0.25">
      <c r="A847" s="104">
        <v>496</v>
      </c>
      <c r="B847" s="102">
        <v>496201095</v>
      </c>
      <c r="C847" s="103" t="s">
        <v>542</v>
      </c>
      <c r="D847" s="104">
        <v>201</v>
      </c>
      <c r="E847" s="103" t="s">
        <v>233</v>
      </c>
      <c r="F847" s="104">
        <v>95</v>
      </c>
      <c r="G847" s="103" t="s">
        <v>127</v>
      </c>
      <c r="H847" s="179">
        <v>3</v>
      </c>
      <c r="I847" s="152"/>
      <c r="J847" s="153">
        <v>13375</v>
      </c>
      <c r="K847" s="153">
        <v>0</v>
      </c>
      <c r="L847" s="153">
        <v>0</v>
      </c>
      <c r="M847" s="153">
        <v>937.65</v>
      </c>
      <c r="N847" s="153">
        <v>14312.65</v>
      </c>
      <c r="O847" s="152"/>
      <c r="P847" s="157">
        <v>3</v>
      </c>
      <c r="Q847" s="157">
        <v>0</v>
      </c>
      <c r="R847" s="155">
        <v>39933</v>
      </c>
      <c r="S847" s="155">
        <v>0</v>
      </c>
      <c r="T847" s="155">
        <v>0</v>
      </c>
      <c r="U847" s="155">
        <v>2799</v>
      </c>
      <c r="V847" s="112">
        <v>42732</v>
      </c>
      <c r="W847" s="156"/>
      <c r="X847" s="157">
        <v>1.4450061701365487E-2</v>
      </c>
      <c r="Y847" s="178">
        <v>0.09</v>
      </c>
      <c r="Z847" s="178">
        <v>0.13425712454464486</v>
      </c>
      <c r="AA847" s="155">
        <v>0</v>
      </c>
      <c r="AB847" s="158"/>
      <c r="AC847" s="157">
        <v>1</v>
      </c>
      <c r="AD847" s="157">
        <v>0</v>
      </c>
      <c r="AE847" s="155">
        <v>0</v>
      </c>
      <c r="AF847" s="157">
        <v>0</v>
      </c>
      <c r="AG847" s="155">
        <v>0</v>
      </c>
      <c r="AH847" s="159"/>
    </row>
    <row r="848" spans="1:34" ht="15" x14ac:dyDescent="0.25">
      <c r="A848" s="104">
        <v>496</v>
      </c>
      <c r="B848" s="102">
        <v>496201201</v>
      </c>
      <c r="C848" s="103" t="s">
        <v>542</v>
      </c>
      <c r="D848" s="104">
        <v>201</v>
      </c>
      <c r="E848" s="103" t="s">
        <v>233</v>
      </c>
      <c r="F848" s="104">
        <v>201</v>
      </c>
      <c r="G848" s="103" t="s">
        <v>233</v>
      </c>
      <c r="H848" s="179">
        <v>492.01</v>
      </c>
      <c r="I848" s="152"/>
      <c r="J848" s="153">
        <v>12456</v>
      </c>
      <c r="K848" s="153">
        <v>0</v>
      </c>
      <c r="L848" s="153">
        <v>437.98288116095205</v>
      </c>
      <c r="M848" s="153">
        <v>937.65</v>
      </c>
      <c r="N848" s="153">
        <v>14268.65</v>
      </c>
      <c r="O848" s="152"/>
      <c r="P848" s="157">
        <v>492.01</v>
      </c>
      <c r="Q848" s="157">
        <v>246.22</v>
      </c>
      <c r="R848" s="155">
        <v>6098956</v>
      </c>
      <c r="S848" s="155">
        <v>0</v>
      </c>
      <c r="T848" s="155">
        <v>214454</v>
      </c>
      <c r="U848" s="155">
        <v>459057</v>
      </c>
      <c r="V848" s="112">
        <v>6772467</v>
      </c>
      <c r="W848" s="156"/>
      <c r="X848" s="157">
        <v>2.3698582858962745</v>
      </c>
      <c r="Y848" s="178">
        <v>0.09</v>
      </c>
      <c r="Z848" s="178">
        <v>8.3552678591292298E-2</v>
      </c>
      <c r="AA848" s="155">
        <v>435.87325460864616</v>
      </c>
      <c r="AB848" s="158"/>
      <c r="AC848" s="157">
        <v>67</v>
      </c>
      <c r="AD848" s="157">
        <v>0</v>
      </c>
      <c r="AE848" s="155">
        <v>0</v>
      </c>
      <c r="AF848" s="157">
        <v>0.99518331276621153</v>
      </c>
      <c r="AG848" s="155">
        <v>14200</v>
      </c>
      <c r="AH848" s="159"/>
    </row>
    <row r="849" spans="1:34" ht="15" x14ac:dyDescent="0.25">
      <c r="A849" s="104">
        <v>496</v>
      </c>
      <c r="B849" s="102">
        <v>496201292</v>
      </c>
      <c r="C849" s="103" t="s">
        <v>542</v>
      </c>
      <c r="D849" s="104">
        <v>201</v>
      </c>
      <c r="E849" s="103" t="s">
        <v>233</v>
      </c>
      <c r="F849" s="104">
        <v>292</v>
      </c>
      <c r="G849" s="103" t="s">
        <v>324</v>
      </c>
      <c r="H849" s="179">
        <v>0.91</v>
      </c>
      <c r="I849" s="152"/>
      <c r="J849" s="153">
        <v>10603.425215749898</v>
      </c>
      <c r="K849" s="153">
        <v>1843</v>
      </c>
      <c r="L849" s="153">
        <v>0</v>
      </c>
      <c r="M849" s="153">
        <v>937.65</v>
      </c>
      <c r="N849" s="153">
        <v>13384.075215749897</v>
      </c>
      <c r="O849" s="152"/>
      <c r="P849" s="157">
        <v>0.91</v>
      </c>
      <c r="Q849" s="157">
        <v>0</v>
      </c>
      <c r="R849" s="155">
        <v>11272</v>
      </c>
      <c r="S849" s="155">
        <v>0</v>
      </c>
      <c r="T849" s="155">
        <v>0</v>
      </c>
      <c r="U849" s="155">
        <v>849</v>
      </c>
      <c r="V849" s="112">
        <v>12121</v>
      </c>
      <c r="W849" s="156"/>
      <c r="X849" s="157">
        <v>4.3831853827475311E-3</v>
      </c>
      <c r="Y849" s="178">
        <v>0.09</v>
      </c>
      <c r="Z849" s="178">
        <v>3.9128083579077896E-3</v>
      </c>
      <c r="AA849" s="155">
        <v>0</v>
      </c>
      <c r="AB849" s="158"/>
      <c r="AC849" s="157">
        <v>0</v>
      </c>
      <c r="AD849" s="157">
        <v>0</v>
      </c>
      <c r="AE849" s="155">
        <v>0</v>
      </c>
      <c r="AF849" s="157">
        <v>0</v>
      </c>
      <c r="AG849" s="155">
        <v>0</v>
      </c>
      <c r="AH849" s="159"/>
    </row>
    <row r="850" spans="1:34" ht="15" x14ac:dyDescent="0.25">
      <c r="A850" s="104">
        <v>496</v>
      </c>
      <c r="B850" s="102">
        <v>496201763</v>
      </c>
      <c r="C850" s="103" t="s">
        <v>542</v>
      </c>
      <c r="D850" s="104">
        <v>201</v>
      </c>
      <c r="E850" s="103" t="s">
        <v>233</v>
      </c>
      <c r="F850" s="104">
        <v>763</v>
      </c>
      <c r="G850" s="103" t="s">
        <v>434</v>
      </c>
      <c r="H850" s="179">
        <v>1</v>
      </c>
      <c r="I850" s="152"/>
      <c r="J850" s="153">
        <v>11680.397943773243</v>
      </c>
      <c r="K850" s="153">
        <v>2371</v>
      </c>
      <c r="L850" s="153">
        <v>0</v>
      </c>
      <c r="M850" s="153">
        <v>937.65</v>
      </c>
      <c r="N850" s="153">
        <v>14989.047943773243</v>
      </c>
      <c r="O850" s="152"/>
      <c r="P850" s="157">
        <v>1</v>
      </c>
      <c r="Q850" s="157">
        <v>0</v>
      </c>
      <c r="R850" s="155">
        <v>13984</v>
      </c>
      <c r="S850" s="155">
        <v>0</v>
      </c>
      <c r="T850" s="155">
        <v>0</v>
      </c>
      <c r="U850" s="155">
        <v>933</v>
      </c>
      <c r="V850" s="112">
        <v>14917</v>
      </c>
      <c r="W850" s="156"/>
      <c r="X850" s="157">
        <v>4.8166872337884956E-3</v>
      </c>
      <c r="Y850" s="178">
        <v>0.09</v>
      </c>
      <c r="Z850" s="178">
        <v>6.2419586533827356E-3</v>
      </c>
      <c r="AA850" s="155">
        <v>0</v>
      </c>
      <c r="AB850" s="158"/>
      <c r="AC850" s="157">
        <v>0</v>
      </c>
      <c r="AD850" s="157">
        <v>0</v>
      </c>
      <c r="AE850" s="155">
        <v>0</v>
      </c>
      <c r="AF850" s="157">
        <v>0</v>
      </c>
      <c r="AG850" s="155">
        <v>0</v>
      </c>
      <c r="AH850" s="159"/>
    </row>
    <row r="851" spans="1:34" ht="15" x14ac:dyDescent="0.25">
      <c r="A851" s="104">
        <v>497</v>
      </c>
      <c r="B851" s="102">
        <v>497117005</v>
      </c>
      <c r="C851" s="103" t="s">
        <v>543</v>
      </c>
      <c r="D851" s="104">
        <v>117</v>
      </c>
      <c r="E851" s="103" t="s">
        <v>149</v>
      </c>
      <c r="F851" s="104">
        <v>5</v>
      </c>
      <c r="G851" s="103" t="s">
        <v>37</v>
      </c>
      <c r="H851" s="179">
        <v>8</v>
      </c>
      <c r="I851" s="152"/>
      <c r="J851" s="153">
        <v>9495</v>
      </c>
      <c r="K851" s="153">
        <v>4142</v>
      </c>
      <c r="L851" s="153">
        <v>0</v>
      </c>
      <c r="M851" s="153">
        <v>937.65</v>
      </c>
      <c r="N851" s="153">
        <v>14574.65</v>
      </c>
      <c r="O851" s="152"/>
      <c r="P851" s="157">
        <v>8</v>
      </c>
      <c r="Q851" s="157">
        <v>0</v>
      </c>
      <c r="R851" s="155">
        <v>109096</v>
      </c>
      <c r="S851" s="155">
        <v>0</v>
      </c>
      <c r="T851" s="155">
        <v>0</v>
      </c>
      <c r="U851" s="155">
        <v>7504</v>
      </c>
      <c r="V851" s="112">
        <v>116600</v>
      </c>
      <c r="W851" s="156"/>
      <c r="X851" s="157">
        <v>0</v>
      </c>
      <c r="Y851" s="178">
        <v>0.09</v>
      </c>
      <c r="Z851" s="178">
        <v>1.2597643942327298E-2</v>
      </c>
      <c r="AA851" s="155">
        <v>0</v>
      </c>
      <c r="AB851" s="158"/>
      <c r="AC851" s="157">
        <v>0</v>
      </c>
      <c r="AD851" s="157">
        <v>0</v>
      </c>
      <c r="AE851" s="155">
        <v>0</v>
      </c>
      <c r="AF851" s="157">
        <v>0</v>
      </c>
      <c r="AG851" s="155">
        <v>0</v>
      </c>
      <c r="AH851" s="159"/>
    </row>
    <row r="852" spans="1:34" ht="15" x14ac:dyDescent="0.25">
      <c r="A852" s="104">
        <v>497</v>
      </c>
      <c r="B852" s="102">
        <v>497117008</v>
      </c>
      <c r="C852" s="103" t="s">
        <v>543</v>
      </c>
      <c r="D852" s="104">
        <v>117</v>
      </c>
      <c r="E852" s="103" t="s">
        <v>149</v>
      </c>
      <c r="F852" s="104">
        <v>8</v>
      </c>
      <c r="G852" s="103" t="s">
        <v>40</v>
      </c>
      <c r="H852" s="179">
        <v>79.87</v>
      </c>
      <c r="I852" s="152"/>
      <c r="J852" s="153">
        <v>9927</v>
      </c>
      <c r="K852" s="153">
        <v>9806</v>
      </c>
      <c r="L852" s="153">
        <v>0</v>
      </c>
      <c r="M852" s="153">
        <v>937.65</v>
      </c>
      <c r="N852" s="153">
        <v>20670.650000000001</v>
      </c>
      <c r="O852" s="152"/>
      <c r="P852" s="157">
        <v>79.87</v>
      </c>
      <c r="Q852" s="157">
        <v>0</v>
      </c>
      <c r="R852" s="155">
        <v>1576075</v>
      </c>
      <c r="S852" s="155">
        <v>0</v>
      </c>
      <c r="T852" s="155">
        <v>0</v>
      </c>
      <c r="U852" s="155">
        <v>74916</v>
      </c>
      <c r="V852" s="112">
        <v>1650991</v>
      </c>
      <c r="W852" s="156"/>
      <c r="X852" s="157">
        <v>0</v>
      </c>
      <c r="Y852" s="178">
        <v>0.09</v>
      </c>
      <c r="Z852" s="178">
        <v>6.6264860912829113E-2</v>
      </c>
      <c r="AA852" s="155">
        <v>0</v>
      </c>
      <c r="AB852" s="158"/>
      <c r="AC852" s="157">
        <v>0</v>
      </c>
      <c r="AD852" s="157">
        <v>0</v>
      </c>
      <c r="AE852" s="155">
        <v>0</v>
      </c>
      <c r="AF852" s="157">
        <v>2.2599999999999998</v>
      </c>
      <c r="AG852" s="155">
        <v>46717</v>
      </c>
      <c r="AH852" s="159"/>
    </row>
    <row r="853" spans="1:34" ht="15" x14ac:dyDescent="0.25">
      <c r="A853" s="104">
        <v>497</v>
      </c>
      <c r="B853" s="102">
        <v>497117024</v>
      </c>
      <c r="C853" s="103" t="s">
        <v>543</v>
      </c>
      <c r="D853" s="104">
        <v>117</v>
      </c>
      <c r="E853" s="103" t="s">
        <v>149</v>
      </c>
      <c r="F853" s="104">
        <v>24</v>
      </c>
      <c r="G853" s="103" t="s">
        <v>56</v>
      </c>
      <c r="H853" s="179">
        <v>27.44</v>
      </c>
      <c r="I853" s="152"/>
      <c r="J853" s="153">
        <v>10067</v>
      </c>
      <c r="K853" s="153">
        <v>2008</v>
      </c>
      <c r="L853" s="153">
        <v>0</v>
      </c>
      <c r="M853" s="153">
        <v>937.65</v>
      </c>
      <c r="N853" s="153">
        <v>13012.65</v>
      </c>
      <c r="O853" s="152"/>
      <c r="P853" s="157">
        <v>27.44</v>
      </c>
      <c r="Q853" s="157">
        <v>0</v>
      </c>
      <c r="R853" s="155">
        <v>331338</v>
      </c>
      <c r="S853" s="155">
        <v>0</v>
      </c>
      <c r="T853" s="155">
        <v>0</v>
      </c>
      <c r="U853" s="155">
        <v>25736</v>
      </c>
      <c r="V853" s="112">
        <v>357074</v>
      </c>
      <c r="W853" s="156"/>
      <c r="X853" s="157">
        <v>0</v>
      </c>
      <c r="Y853" s="178">
        <v>0.09</v>
      </c>
      <c r="Z853" s="178">
        <v>1.9009925698836087E-2</v>
      </c>
      <c r="AA853" s="155">
        <v>0</v>
      </c>
      <c r="AB853" s="158"/>
      <c r="AC853" s="157">
        <v>0</v>
      </c>
      <c r="AD853" s="157">
        <v>0</v>
      </c>
      <c r="AE853" s="155">
        <v>0</v>
      </c>
      <c r="AF853" s="157">
        <v>0</v>
      </c>
      <c r="AG853" s="155">
        <v>0</v>
      </c>
      <c r="AH853" s="159"/>
    </row>
    <row r="854" spans="1:34" ht="15" x14ac:dyDescent="0.25">
      <c r="A854" s="104">
        <v>497</v>
      </c>
      <c r="B854" s="102">
        <v>497117035</v>
      </c>
      <c r="C854" s="103" t="s">
        <v>543</v>
      </c>
      <c r="D854" s="104">
        <v>117</v>
      </c>
      <c r="E854" s="103" t="s">
        <v>149</v>
      </c>
      <c r="F854" s="104">
        <v>35</v>
      </c>
      <c r="G854" s="103" t="s">
        <v>67</v>
      </c>
      <c r="H854" s="179">
        <v>2</v>
      </c>
      <c r="I854" s="152"/>
      <c r="J854" s="153">
        <v>14282.026065243112</v>
      </c>
      <c r="K854" s="153">
        <v>4869</v>
      </c>
      <c r="L854" s="153">
        <v>0</v>
      </c>
      <c r="M854" s="153">
        <v>937.65</v>
      </c>
      <c r="N854" s="153">
        <v>20088.676065243111</v>
      </c>
      <c r="O854" s="152"/>
      <c r="P854" s="157">
        <v>2</v>
      </c>
      <c r="Q854" s="157">
        <v>0</v>
      </c>
      <c r="R854" s="155">
        <v>38302</v>
      </c>
      <c r="S854" s="155">
        <v>0</v>
      </c>
      <c r="T854" s="155">
        <v>0</v>
      </c>
      <c r="U854" s="155">
        <v>1876</v>
      </c>
      <c r="V854" s="112">
        <v>40178</v>
      </c>
      <c r="W854" s="156"/>
      <c r="X854" s="157">
        <v>0</v>
      </c>
      <c r="Y854" s="178">
        <v>0.09</v>
      </c>
      <c r="Z854" s="178">
        <v>0.15535199624359353</v>
      </c>
      <c r="AA854" s="155">
        <v>0</v>
      </c>
      <c r="AB854" s="158"/>
      <c r="AC854" s="157">
        <v>0</v>
      </c>
      <c r="AD854" s="157">
        <v>0</v>
      </c>
      <c r="AE854" s="155">
        <v>0</v>
      </c>
      <c r="AF854" s="157">
        <v>0</v>
      </c>
      <c r="AG854" s="155">
        <v>0</v>
      </c>
      <c r="AH854" s="159"/>
    </row>
    <row r="855" spans="1:34" ht="15" x14ac:dyDescent="0.25">
      <c r="A855" s="104">
        <v>497</v>
      </c>
      <c r="B855" s="102">
        <v>497117061</v>
      </c>
      <c r="C855" s="103" t="s">
        <v>543</v>
      </c>
      <c r="D855" s="104">
        <v>117</v>
      </c>
      <c r="E855" s="103" t="s">
        <v>149</v>
      </c>
      <c r="F855" s="104">
        <v>61</v>
      </c>
      <c r="G855" s="103" t="s">
        <v>93</v>
      </c>
      <c r="H855" s="179">
        <v>15.2</v>
      </c>
      <c r="I855" s="152"/>
      <c r="J855" s="153">
        <v>10722</v>
      </c>
      <c r="K855" s="153">
        <v>491</v>
      </c>
      <c r="L855" s="153">
        <v>0</v>
      </c>
      <c r="M855" s="153">
        <v>937.65</v>
      </c>
      <c r="N855" s="153">
        <v>12150.65</v>
      </c>
      <c r="O855" s="152"/>
      <c r="P855" s="157">
        <v>15.2</v>
      </c>
      <c r="Q855" s="157">
        <v>0</v>
      </c>
      <c r="R855" s="155">
        <v>170438</v>
      </c>
      <c r="S855" s="155">
        <v>0</v>
      </c>
      <c r="T855" s="155">
        <v>0</v>
      </c>
      <c r="U855" s="155">
        <v>14258</v>
      </c>
      <c r="V855" s="112">
        <v>184696</v>
      </c>
      <c r="W855" s="156"/>
      <c r="X855" s="157">
        <v>0</v>
      </c>
      <c r="Y855" s="178">
        <v>0.09</v>
      </c>
      <c r="Z855" s="178">
        <v>3.5095664291367269E-2</v>
      </c>
      <c r="AA855" s="155">
        <v>0</v>
      </c>
      <c r="AB855" s="158"/>
      <c r="AC855" s="157">
        <v>0</v>
      </c>
      <c r="AD855" s="157">
        <v>0</v>
      </c>
      <c r="AE855" s="155">
        <v>0</v>
      </c>
      <c r="AF855" s="157">
        <v>0</v>
      </c>
      <c r="AG855" s="155">
        <v>0</v>
      </c>
      <c r="AH855" s="159"/>
    </row>
    <row r="856" spans="1:34" ht="15" x14ac:dyDescent="0.25">
      <c r="A856" s="104">
        <v>497</v>
      </c>
      <c r="B856" s="102">
        <v>497117074</v>
      </c>
      <c r="C856" s="103" t="s">
        <v>543</v>
      </c>
      <c r="D856" s="104">
        <v>117</v>
      </c>
      <c r="E856" s="103" t="s">
        <v>149</v>
      </c>
      <c r="F856" s="104">
        <v>74</v>
      </c>
      <c r="G856" s="103" t="s">
        <v>106</v>
      </c>
      <c r="H856" s="179">
        <v>5</v>
      </c>
      <c r="I856" s="152"/>
      <c r="J856" s="153">
        <v>9831</v>
      </c>
      <c r="K856" s="153">
        <v>7514</v>
      </c>
      <c r="L856" s="153">
        <v>0</v>
      </c>
      <c r="M856" s="153">
        <v>937.65</v>
      </c>
      <c r="N856" s="153">
        <v>18282.650000000001</v>
      </c>
      <c r="O856" s="152"/>
      <c r="P856" s="157">
        <v>5</v>
      </c>
      <c r="Q856" s="157">
        <v>0</v>
      </c>
      <c r="R856" s="155">
        <v>86725</v>
      </c>
      <c r="S856" s="155">
        <v>0</v>
      </c>
      <c r="T856" s="155">
        <v>0</v>
      </c>
      <c r="U856" s="155">
        <v>4690</v>
      </c>
      <c r="V856" s="112">
        <v>91415</v>
      </c>
      <c r="W856" s="156"/>
      <c r="X856" s="157">
        <v>0</v>
      </c>
      <c r="Y856" s="178">
        <v>0.09</v>
      </c>
      <c r="Z856" s="178">
        <v>1.4561638144935989E-2</v>
      </c>
      <c r="AA856" s="155">
        <v>0</v>
      </c>
      <c r="AB856" s="158"/>
      <c r="AC856" s="157">
        <v>2</v>
      </c>
      <c r="AD856" s="157">
        <v>0</v>
      </c>
      <c r="AE856" s="155">
        <v>0</v>
      </c>
      <c r="AF856" s="157">
        <v>0</v>
      </c>
      <c r="AG856" s="155">
        <v>0</v>
      </c>
      <c r="AH856" s="159"/>
    </row>
    <row r="857" spans="1:34" ht="15" x14ac:dyDescent="0.25">
      <c r="A857" s="104">
        <v>497</v>
      </c>
      <c r="B857" s="102">
        <v>497117086</v>
      </c>
      <c r="C857" s="103" t="s">
        <v>543</v>
      </c>
      <c r="D857" s="104">
        <v>117</v>
      </c>
      <c r="E857" s="103" t="s">
        <v>149</v>
      </c>
      <c r="F857" s="104">
        <v>86</v>
      </c>
      <c r="G857" s="103" t="s">
        <v>118</v>
      </c>
      <c r="H857" s="179">
        <v>30.279999999999998</v>
      </c>
      <c r="I857" s="152"/>
      <c r="J857" s="153">
        <v>9810</v>
      </c>
      <c r="K857" s="153">
        <v>1629</v>
      </c>
      <c r="L857" s="153">
        <v>0</v>
      </c>
      <c r="M857" s="153">
        <v>937.65</v>
      </c>
      <c r="N857" s="153">
        <v>12376.65</v>
      </c>
      <c r="O857" s="152"/>
      <c r="P857" s="157">
        <v>30.279999999999998</v>
      </c>
      <c r="Q857" s="157">
        <v>0</v>
      </c>
      <c r="R857" s="155">
        <v>346373</v>
      </c>
      <c r="S857" s="155">
        <v>0</v>
      </c>
      <c r="T857" s="155">
        <v>0</v>
      </c>
      <c r="U857" s="155">
        <v>28400</v>
      </c>
      <c r="V857" s="112">
        <v>374773</v>
      </c>
      <c r="W857" s="156"/>
      <c r="X857" s="157">
        <v>0</v>
      </c>
      <c r="Y857" s="178">
        <v>0.09</v>
      </c>
      <c r="Z857" s="178">
        <v>5.7906961422527728E-2</v>
      </c>
      <c r="AA857" s="155">
        <v>0</v>
      </c>
      <c r="AB857" s="158"/>
      <c r="AC857" s="157">
        <v>0</v>
      </c>
      <c r="AD857" s="157">
        <v>0</v>
      </c>
      <c r="AE857" s="155">
        <v>0</v>
      </c>
      <c r="AF857" s="157">
        <v>0</v>
      </c>
      <c r="AG857" s="155">
        <v>0</v>
      </c>
      <c r="AH857" s="159"/>
    </row>
    <row r="858" spans="1:34" ht="15" x14ac:dyDescent="0.25">
      <c r="A858" s="104">
        <v>497</v>
      </c>
      <c r="B858" s="102">
        <v>497117087</v>
      </c>
      <c r="C858" s="103" t="s">
        <v>543</v>
      </c>
      <c r="D858" s="104">
        <v>117</v>
      </c>
      <c r="E858" s="103" t="s">
        <v>149</v>
      </c>
      <c r="F858" s="104">
        <v>87</v>
      </c>
      <c r="G858" s="103" t="s">
        <v>119</v>
      </c>
      <c r="H858" s="179">
        <v>2</v>
      </c>
      <c r="I858" s="152"/>
      <c r="J858" s="153">
        <v>13713</v>
      </c>
      <c r="K858" s="153">
        <v>4653</v>
      </c>
      <c r="L858" s="153">
        <v>0</v>
      </c>
      <c r="M858" s="153">
        <v>937.65</v>
      </c>
      <c r="N858" s="153">
        <v>19303.650000000001</v>
      </c>
      <c r="O858" s="152"/>
      <c r="P858" s="157">
        <v>2</v>
      </c>
      <c r="Q858" s="157">
        <v>0</v>
      </c>
      <c r="R858" s="155">
        <v>36732</v>
      </c>
      <c r="S858" s="155">
        <v>0</v>
      </c>
      <c r="T858" s="155">
        <v>0</v>
      </c>
      <c r="U858" s="155">
        <v>1876</v>
      </c>
      <c r="V858" s="112">
        <v>38608</v>
      </c>
      <c r="W858" s="156"/>
      <c r="X858" s="157">
        <v>0</v>
      </c>
      <c r="Y858" s="178">
        <v>0.09</v>
      </c>
      <c r="Z858" s="178">
        <v>4.3760811112899516E-3</v>
      </c>
      <c r="AA858" s="155">
        <v>0</v>
      </c>
      <c r="AB858" s="158"/>
      <c r="AC858" s="157">
        <v>0</v>
      </c>
      <c r="AD858" s="157">
        <v>0</v>
      </c>
      <c r="AE858" s="155">
        <v>0</v>
      </c>
      <c r="AF858" s="157">
        <v>0</v>
      </c>
      <c r="AG858" s="155">
        <v>0</v>
      </c>
      <c r="AH858" s="159"/>
    </row>
    <row r="859" spans="1:34" ht="15" x14ac:dyDescent="0.25">
      <c r="A859" s="104">
        <v>497</v>
      </c>
      <c r="B859" s="102">
        <v>497117111</v>
      </c>
      <c r="C859" s="103" t="s">
        <v>543</v>
      </c>
      <c r="D859" s="104">
        <v>117</v>
      </c>
      <c r="E859" s="103" t="s">
        <v>149</v>
      </c>
      <c r="F859" s="104">
        <v>111</v>
      </c>
      <c r="G859" s="103" t="s">
        <v>143</v>
      </c>
      <c r="H859" s="179">
        <v>7.8999999999999995</v>
      </c>
      <c r="I859" s="152"/>
      <c r="J859" s="153">
        <v>9487</v>
      </c>
      <c r="K859" s="153">
        <v>2623</v>
      </c>
      <c r="L859" s="153">
        <v>0</v>
      </c>
      <c r="M859" s="153">
        <v>937.65</v>
      </c>
      <c r="N859" s="153">
        <v>13047.65</v>
      </c>
      <c r="O859" s="152"/>
      <c r="P859" s="157">
        <v>7.8999999999999995</v>
      </c>
      <c r="Q859" s="157">
        <v>0</v>
      </c>
      <c r="R859" s="155">
        <v>95669</v>
      </c>
      <c r="S859" s="155">
        <v>0</v>
      </c>
      <c r="T859" s="155">
        <v>0</v>
      </c>
      <c r="U859" s="155">
        <v>7410</v>
      </c>
      <c r="V859" s="112">
        <v>103079</v>
      </c>
      <c r="W859" s="156"/>
      <c r="X859" s="157">
        <v>0</v>
      </c>
      <c r="Y859" s="178">
        <v>0.09</v>
      </c>
      <c r="Z859" s="178">
        <v>2.6442943599205637E-2</v>
      </c>
      <c r="AA859" s="155">
        <v>0</v>
      </c>
      <c r="AB859" s="158"/>
      <c r="AC859" s="157">
        <v>0</v>
      </c>
      <c r="AD859" s="157">
        <v>0</v>
      </c>
      <c r="AE859" s="155">
        <v>0</v>
      </c>
      <c r="AF859" s="157">
        <v>0</v>
      </c>
      <c r="AG859" s="155">
        <v>0</v>
      </c>
      <c r="AH859" s="159"/>
    </row>
    <row r="860" spans="1:34" ht="15" x14ac:dyDescent="0.25">
      <c r="A860" s="104">
        <v>497</v>
      </c>
      <c r="B860" s="102">
        <v>497117114</v>
      </c>
      <c r="C860" s="103" t="s">
        <v>543</v>
      </c>
      <c r="D860" s="104">
        <v>117</v>
      </c>
      <c r="E860" s="103" t="s">
        <v>149</v>
      </c>
      <c r="F860" s="104">
        <v>114</v>
      </c>
      <c r="G860" s="103" t="s">
        <v>146</v>
      </c>
      <c r="H860" s="179">
        <v>15.39</v>
      </c>
      <c r="I860" s="152"/>
      <c r="J860" s="153">
        <v>9626</v>
      </c>
      <c r="K860" s="153">
        <v>1702</v>
      </c>
      <c r="L860" s="153">
        <v>0</v>
      </c>
      <c r="M860" s="153">
        <v>937.65</v>
      </c>
      <c r="N860" s="153">
        <v>12265.65</v>
      </c>
      <c r="O860" s="152"/>
      <c r="P860" s="157">
        <v>15.39</v>
      </c>
      <c r="Q860" s="157">
        <v>0</v>
      </c>
      <c r="R860" s="155">
        <v>174338</v>
      </c>
      <c r="S860" s="155">
        <v>0</v>
      </c>
      <c r="T860" s="155">
        <v>0</v>
      </c>
      <c r="U860" s="155">
        <v>14436</v>
      </c>
      <c r="V860" s="112">
        <v>188774</v>
      </c>
      <c r="W860" s="156"/>
      <c r="X860" s="157">
        <v>0</v>
      </c>
      <c r="Y860" s="178">
        <v>0.09</v>
      </c>
      <c r="Z860" s="178">
        <v>4.0251860157206769E-2</v>
      </c>
      <c r="AA860" s="155">
        <v>0</v>
      </c>
      <c r="AB860" s="158"/>
      <c r="AC860" s="157">
        <v>0</v>
      </c>
      <c r="AD860" s="157">
        <v>0</v>
      </c>
      <c r="AE860" s="155">
        <v>0</v>
      </c>
      <c r="AF860" s="157">
        <v>0</v>
      </c>
      <c r="AG860" s="155">
        <v>0</v>
      </c>
      <c r="AH860" s="159"/>
    </row>
    <row r="861" spans="1:34" ht="15" x14ac:dyDescent="0.25">
      <c r="A861" s="104">
        <v>497</v>
      </c>
      <c r="B861" s="102">
        <v>497117117</v>
      </c>
      <c r="C861" s="103" t="s">
        <v>543</v>
      </c>
      <c r="D861" s="104">
        <v>117</v>
      </c>
      <c r="E861" s="103" t="s">
        <v>149</v>
      </c>
      <c r="F861" s="104">
        <v>117</v>
      </c>
      <c r="G861" s="103" t="s">
        <v>149</v>
      </c>
      <c r="H861" s="179">
        <v>27.78</v>
      </c>
      <c r="I861" s="152"/>
      <c r="J861" s="153">
        <v>9329</v>
      </c>
      <c r="K861" s="153">
        <v>3822</v>
      </c>
      <c r="L861" s="153">
        <v>0</v>
      </c>
      <c r="M861" s="153">
        <v>937.65</v>
      </c>
      <c r="N861" s="153">
        <v>14088.65</v>
      </c>
      <c r="O861" s="152"/>
      <c r="P861" s="157">
        <v>27.78</v>
      </c>
      <c r="Q861" s="157">
        <v>0</v>
      </c>
      <c r="R861" s="155">
        <v>365335</v>
      </c>
      <c r="S861" s="155">
        <v>0</v>
      </c>
      <c r="T861" s="155">
        <v>0</v>
      </c>
      <c r="U861" s="155">
        <v>26051</v>
      </c>
      <c r="V861" s="112">
        <v>391386</v>
      </c>
      <c r="W861" s="156"/>
      <c r="X861" s="157">
        <v>0</v>
      </c>
      <c r="Y861" s="178">
        <v>0.09</v>
      </c>
      <c r="Z861" s="178">
        <v>6.6074138395909324E-2</v>
      </c>
      <c r="AA861" s="155">
        <v>0</v>
      </c>
      <c r="AB861" s="158"/>
      <c r="AC861" s="157">
        <v>20</v>
      </c>
      <c r="AD861" s="157">
        <v>0</v>
      </c>
      <c r="AE861" s="155">
        <v>0</v>
      </c>
      <c r="AF861" s="157">
        <v>0</v>
      </c>
      <c r="AG861" s="155">
        <v>0</v>
      </c>
      <c r="AH861" s="159"/>
    </row>
    <row r="862" spans="1:34" ht="15" x14ac:dyDescent="0.25">
      <c r="A862" s="104">
        <v>497</v>
      </c>
      <c r="B862" s="102">
        <v>497117137</v>
      </c>
      <c r="C862" s="103" t="s">
        <v>543</v>
      </c>
      <c r="D862" s="104">
        <v>117</v>
      </c>
      <c r="E862" s="103" t="s">
        <v>149</v>
      </c>
      <c r="F862" s="104">
        <v>137</v>
      </c>
      <c r="G862" s="103" t="s">
        <v>169</v>
      </c>
      <c r="H862" s="179">
        <v>39.959999999999994</v>
      </c>
      <c r="I862" s="152"/>
      <c r="J862" s="153">
        <v>10300</v>
      </c>
      <c r="K862" s="153">
        <v>0</v>
      </c>
      <c r="L862" s="153">
        <v>0</v>
      </c>
      <c r="M862" s="153">
        <v>937.65</v>
      </c>
      <c r="N862" s="153">
        <v>11237.65</v>
      </c>
      <c r="O862" s="152"/>
      <c r="P862" s="157">
        <v>39.959999999999994</v>
      </c>
      <c r="Q862" s="157">
        <v>0</v>
      </c>
      <c r="R862" s="155">
        <v>411588</v>
      </c>
      <c r="S862" s="155">
        <v>0</v>
      </c>
      <c r="T862" s="155">
        <v>0</v>
      </c>
      <c r="U862" s="155">
        <v>37477</v>
      </c>
      <c r="V862" s="112">
        <v>449065</v>
      </c>
      <c r="W862" s="156"/>
      <c r="X862" s="157">
        <v>0</v>
      </c>
      <c r="Y862" s="178">
        <v>0.09</v>
      </c>
      <c r="Z862" s="178">
        <v>0.1201773901141599</v>
      </c>
      <c r="AA862" s="155">
        <v>0</v>
      </c>
      <c r="AB862" s="158"/>
      <c r="AC862" s="157">
        <v>0</v>
      </c>
      <c r="AD862" s="157">
        <v>0</v>
      </c>
      <c r="AE862" s="155">
        <v>0</v>
      </c>
      <c r="AF862" s="157">
        <v>3</v>
      </c>
      <c r="AG862" s="155">
        <v>33714</v>
      </c>
      <c r="AH862" s="159"/>
    </row>
    <row r="863" spans="1:34" ht="15" x14ac:dyDescent="0.25">
      <c r="A863" s="104">
        <v>497</v>
      </c>
      <c r="B863" s="102">
        <v>497117154</v>
      </c>
      <c r="C863" s="103" t="s">
        <v>543</v>
      </c>
      <c r="D863" s="104">
        <v>117</v>
      </c>
      <c r="E863" s="103" t="s">
        <v>149</v>
      </c>
      <c r="F863" s="104">
        <v>154</v>
      </c>
      <c r="G863" s="103" t="s">
        <v>186</v>
      </c>
      <c r="H863" s="179">
        <v>6</v>
      </c>
      <c r="I863" s="152"/>
      <c r="J863" s="153">
        <v>9114</v>
      </c>
      <c r="K863" s="153">
        <v>11803</v>
      </c>
      <c r="L863" s="153">
        <v>0</v>
      </c>
      <c r="M863" s="153">
        <v>937.65</v>
      </c>
      <c r="N863" s="153">
        <v>21854.65</v>
      </c>
      <c r="O863" s="152"/>
      <c r="P863" s="157">
        <v>6</v>
      </c>
      <c r="Q863" s="157">
        <v>0</v>
      </c>
      <c r="R863" s="155">
        <v>125502</v>
      </c>
      <c r="S863" s="155">
        <v>0</v>
      </c>
      <c r="T863" s="155">
        <v>0</v>
      </c>
      <c r="U863" s="155">
        <v>5628</v>
      </c>
      <c r="V863" s="112">
        <v>131130</v>
      </c>
      <c r="W863" s="156"/>
      <c r="X863" s="157">
        <v>0</v>
      </c>
      <c r="Y863" s="178">
        <v>0.09</v>
      </c>
      <c r="Z863" s="178">
        <v>4.6361722844731286E-2</v>
      </c>
      <c r="AA863" s="155">
        <v>0</v>
      </c>
      <c r="AB863" s="158"/>
      <c r="AC863" s="157">
        <v>4</v>
      </c>
      <c r="AD863" s="157">
        <v>0</v>
      </c>
      <c r="AE863" s="155">
        <v>0</v>
      </c>
      <c r="AF863" s="157">
        <v>0</v>
      </c>
      <c r="AG863" s="155">
        <v>0</v>
      </c>
      <c r="AH863" s="159"/>
    </row>
    <row r="864" spans="1:34" ht="15" x14ac:dyDescent="0.25">
      <c r="A864" s="104">
        <v>497</v>
      </c>
      <c r="B864" s="102">
        <v>497117159</v>
      </c>
      <c r="C864" s="103" t="s">
        <v>543</v>
      </c>
      <c r="D864" s="104">
        <v>117</v>
      </c>
      <c r="E864" s="103" t="s">
        <v>149</v>
      </c>
      <c r="F864" s="104">
        <v>159</v>
      </c>
      <c r="G864" s="103" t="s">
        <v>191</v>
      </c>
      <c r="H864" s="179">
        <v>5</v>
      </c>
      <c r="I864" s="152"/>
      <c r="J864" s="153">
        <v>9530</v>
      </c>
      <c r="K864" s="153">
        <v>4184</v>
      </c>
      <c r="L864" s="153">
        <v>0</v>
      </c>
      <c r="M864" s="153">
        <v>937.65</v>
      </c>
      <c r="N864" s="153">
        <v>14651.65</v>
      </c>
      <c r="O864" s="152"/>
      <c r="P864" s="157">
        <v>5</v>
      </c>
      <c r="Q864" s="157">
        <v>0</v>
      </c>
      <c r="R864" s="155">
        <v>68570</v>
      </c>
      <c r="S864" s="155">
        <v>0</v>
      </c>
      <c r="T864" s="155">
        <v>0</v>
      </c>
      <c r="U864" s="155">
        <v>4690</v>
      </c>
      <c r="V864" s="112">
        <v>73260</v>
      </c>
      <c r="W864" s="156"/>
      <c r="X864" s="157">
        <v>0</v>
      </c>
      <c r="Y864" s="178">
        <v>0.09</v>
      </c>
      <c r="Z864" s="178">
        <v>3.4116569029761907E-3</v>
      </c>
      <c r="AA864" s="155">
        <v>0</v>
      </c>
      <c r="AB864" s="158"/>
      <c r="AC864" s="157">
        <v>0</v>
      </c>
      <c r="AD864" s="157">
        <v>0</v>
      </c>
      <c r="AE864" s="155">
        <v>0</v>
      </c>
      <c r="AF864" s="157">
        <v>0</v>
      </c>
      <c r="AG864" s="155">
        <v>0</v>
      </c>
      <c r="AH864" s="159"/>
    </row>
    <row r="865" spans="1:34" ht="15" x14ac:dyDescent="0.25">
      <c r="A865" s="104">
        <v>497</v>
      </c>
      <c r="B865" s="102">
        <v>497117210</v>
      </c>
      <c r="C865" s="103" t="s">
        <v>543</v>
      </c>
      <c r="D865" s="104">
        <v>117</v>
      </c>
      <c r="E865" s="103" t="s">
        <v>149</v>
      </c>
      <c r="F865" s="104">
        <v>210</v>
      </c>
      <c r="G865" s="103" t="s">
        <v>242</v>
      </c>
      <c r="H865" s="179">
        <v>47.64</v>
      </c>
      <c r="I865" s="152"/>
      <c r="J865" s="153">
        <v>9599</v>
      </c>
      <c r="K865" s="153">
        <v>3055</v>
      </c>
      <c r="L865" s="153">
        <v>0</v>
      </c>
      <c r="M865" s="153">
        <v>937.65</v>
      </c>
      <c r="N865" s="153">
        <v>13591.65</v>
      </c>
      <c r="O865" s="152"/>
      <c r="P865" s="157">
        <v>47.64</v>
      </c>
      <c r="Q865" s="157">
        <v>0</v>
      </c>
      <c r="R865" s="155">
        <v>602836</v>
      </c>
      <c r="S865" s="155">
        <v>0</v>
      </c>
      <c r="T865" s="155">
        <v>0</v>
      </c>
      <c r="U865" s="155">
        <v>44681</v>
      </c>
      <c r="V865" s="112">
        <v>647517</v>
      </c>
      <c r="W865" s="156"/>
      <c r="X865" s="157">
        <v>0</v>
      </c>
      <c r="Y865" s="178">
        <v>0.09</v>
      </c>
      <c r="Z865" s="178">
        <v>5.4840361961596779E-2</v>
      </c>
      <c r="AA865" s="155">
        <v>0</v>
      </c>
      <c r="AB865" s="158"/>
      <c r="AC865" s="157">
        <v>0</v>
      </c>
      <c r="AD865" s="157">
        <v>0</v>
      </c>
      <c r="AE865" s="155">
        <v>0</v>
      </c>
      <c r="AF865" s="157">
        <v>0</v>
      </c>
      <c r="AG865" s="155">
        <v>0</v>
      </c>
      <c r="AH865" s="159"/>
    </row>
    <row r="866" spans="1:34" ht="15" x14ac:dyDescent="0.25">
      <c r="A866" s="104">
        <v>497</v>
      </c>
      <c r="B866" s="102">
        <v>497117223</v>
      </c>
      <c r="C866" s="103" t="s">
        <v>543</v>
      </c>
      <c r="D866" s="104">
        <v>117</v>
      </c>
      <c r="E866" s="103" t="s">
        <v>149</v>
      </c>
      <c r="F866" s="104">
        <v>223</v>
      </c>
      <c r="G866" s="103" t="s">
        <v>255</v>
      </c>
      <c r="H866" s="179">
        <v>4</v>
      </c>
      <c r="I866" s="152"/>
      <c r="J866" s="153">
        <v>9111</v>
      </c>
      <c r="K866" s="153">
        <v>474</v>
      </c>
      <c r="L866" s="153">
        <v>0</v>
      </c>
      <c r="M866" s="153">
        <v>937.65</v>
      </c>
      <c r="N866" s="153">
        <v>10522.65</v>
      </c>
      <c r="O866" s="152"/>
      <c r="P866" s="157">
        <v>4</v>
      </c>
      <c r="Q866" s="157">
        <v>0</v>
      </c>
      <c r="R866" s="155">
        <v>38340</v>
      </c>
      <c r="S866" s="155">
        <v>0</v>
      </c>
      <c r="T866" s="155">
        <v>0</v>
      </c>
      <c r="U866" s="155">
        <v>3752</v>
      </c>
      <c r="V866" s="112">
        <v>42092</v>
      </c>
      <c r="W866" s="156"/>
      <c r="X866" s="157">
        <v>0</v>
      </c>
      <c r="Y866" s="178">
        <v>0.09</v>
      </c>
      <c r="Z866" s="178">
        <v>4.8784248813763921E-3</v>
      </c>
      <c r="AA866" s="155">
        <v>0</v>
      </c>
      <c r="AB866" s="158"/>
      <c r="AC866" s="157">
        <v>0</v>
      </c>
      <c r="AD866" s="157">
        <v>0</v>
      </c>
      <c r="AE866" s="155">
        <v>0</v>
      </c>
      <c r="AF866" s="157">
        <v>0</v>
      </c>
      <c r="AG866" s="155">
        <v>0</v>
      </c>
      <c r="AH866" s="159"/>
    </row>
    <row r="867" spans="1:34" ht="15" x14ac:dyDescent="0.25">
      <c r="A867" s="104">
        <v>497</v>
      </c>
      <c r="B867" s="102">
        <v>497117272</v>
      </c>
      <c r="C867" s="103" t="s">
        <v>543</v>
      </c>
      <c r="D867" s="104">
        <v>117</v>
      </c>
      <c r="E867" s="103" t="s">
        <v>149</v>
      </c>
      <c r="F867" s="104">
        <v>272</v>
      </c>
      <c r="G867" s="103" t="s">
        <v>304</v>
      </c>
      <c r="H867" s="179">
        <v>2</v>
      </c>
      <c r="I867" s="152"/>
      <c r="J867" s="153">
        <v>8995</v>
      </c>
      <c r="K867" s="153">
        <v>8725</v>
      </c>
      <c r="L867" s="153">
        <v>0</v>
      </c>
      <c r="M867" s="153">
        <v>937.65</v>
      </c>
      <c r="N867" s="153">
        <v>18657.650000000001</v>
      </c>
      <c r="O867" s="152"/>
      <c r="P867" s="157">
        <v>2</v>
      </c>
      <c r="Q867" s="157">
        <v>0</v>
      </c>
      <c r="R867" s="155">
        <v>35440</v>
      </c>
      <c r="S867" s="155">
        <v>0</v>
      </c>
      <c r="T867" s="155">
        <v>0</v>
      </c>
      <c r="U867" s="155">
        <v>1876</v>
      </c>
      <c r="V867" s="112">
        <v>37316</v>
      </c>
      <c r="W867" s="156"/>
      <c r="X867" s="157">
        <v>0</v>
      </c>
      <c r="Y867" s="178">
        <v>0.09</v>
      </c>
      <c r="Z867" s="178">
        <v>1.3510795540334226E-2</v>
      </c>
      <c r="AA867" s="155">
        <v>0</v>
      </c>
      <c r="AB867" s="158"/>
      <c r="AC867" s="157">
        <v>0</v>
      </c>
      <c r="AD867" s="157">
        <v>0</v>
      </c>
      <c r="AE867" s="155">
        <v>0</v>
      </c>
      <c r="AF867" s="157">
        <v>0</v>
      </c>
      <c r="AG867" s="155">
        <v>0</v>
      </c>
      <c r="AH867" s="159"/>
    </row>
    <row r="868" spans="1:34" ht="15" x14ac:dyDescent="0.25">
      <c r="A868" s="104">
        <v>497</v>
      </c>
      <c r="B868" s="102">
        <v>497117275</v>
      </c>
      <c r="C868" s="103" t="s">
        <v>543</v>
      </c>
      <c r="D868" s="104">
        <v>117</v>
      </c>
      <c r="E868" s="103" t="s">
        <v>149</v>
      </c>
      <c r="F868" s="104">
        <v>275</v>
      </c>
      <c r="G868" s="103" t="s">
        <v>307</v>
      </c>
      <c r="H868" s="179">
        <v>3</v>
      </c>
      <c r="I868" s="152"/>
      <c r="J868" s="153">
        <v>10498.243551820928</v>
      </c>
      <c r="K868" s="153">
        <v>3496</v>
      </c>
      <c r="L868" s="153">
        <v>0</v>
      </c>
      <c r="M868" s="153">
        <v>937.65</v>
      </c>
      <c r="N868" s="153">
        <v>14931.893551820927</v>
      </c>
      <c r="O868" s="152"/>
      <c r="P868" s="157">
        <v>3</v>
      </c>
      <c r="Q868" s="157">
        <v>0</v>
      </c>
      <c r="R868" s="155">
        <v>41982</v>
      </c>
      <c r="S868" s="155">
        <v>0</v>
      </c>
      <c r="T868" s="155">
        <v>0</v>
      </c>
      <c r="U868" s="155">
        <v>2814</v>
      </c>
      <c r="V868" s="112">
        <v>44796</v>
      </c>
      <c r="W868" s="156"/>
      <c r="X868" s="157">
        <v>0</v>
      </c>
      <c r="Y868" s="178">
        <v>0.09</v>
      </c>
      <c r="Z868" s="178">
        <v>1.316338515651758E-2</v>
      </c>
      <c r="AA868" s="155">
        <v>0</v>
      </c>
      <c r="AB868" s="158"/>
      <c r="AC868" s="157">
        <v>0</v>
      </c>
      <c r="AD868" s="157">
        <v>0</v>
      </c>
      <c r="AE868" s="155">
        <v>0</v>
      </c>
      <c r="AF868" s="157">
        <v>0</v>
      </c>
      <c r="AG868" s="155">
        <v>0</v>
      </c>
      <c r="AH868" s="159"/>
    </row>
    <row r="869" spans="1:34" ht="15" x14ac:dyDescent="0.25">
      <c r="A869" s="104">
        <v>497</v>
      </c>
      <c r="B869" s="102">
        <v>497117278</v>
      </c>
      <c r="C869" s="103" t="s">
        <v>543</v>
      </c>
      <c r="D869" s="104">
        <v>117</v>
      </c>
      <c r="E869" s="103" t="s">
        <v>149</v>
      </c>
      <c r="F869" s="104">
        <v>278</v>
      </c>
      <c r="G869" s="103" t="s">
        <v>310</v>
      </c>
      <c r="H869" s="179">
        <v>38.909999999999997</v>
      </c>
      <c r="I869" s="152"/>
      <c r="J869" s="153">
        <v>9520</v>
      </c>
      <c r="K869" s="153">
        <v>1805</v>
      </c>
      <c r="L869" s="153">
        <v>0</v>
      </c>
      <c r="M869" s="153">
        <v>937.65</v>
      </c>
      <c r="N869" s="153">
        <v>12262.65</v>
      </c>
      <c r="O869" s="152"/>
      <c r="P869" s="157">
        <v>38.909999999999997</v>
      </c>
      <c r="Q869" s="157">
        <v>0</v>
      </c>
      <c r="R869" s="155">
        <v>440656</v>
      </c>
      <c r="S869" s="155">
        <v>0</v>
      </c>
      <c r="T869" s="155">
        <v>0</v>
      </c>
      <c r="U869" s="155">
        <v>36497</v>
      </c>
      <c r="V869" s="112">
        <v>477153</v>
      </c>
      <c r="W869" s="156"/>
      <c r="X869" s="157">
        <v>0</v>
      </c>
      <c r="Y869" s="178">
        <v>0.09</v>
      </c>
      <c r="Z869" s="178">
        <v>5.9706218118588478E-2</v>
      </c>
      <c r="AA869" s="155">
        <v>0</v>
      </c>
      <c r="AB869" s="158"/>
      <c r="AC869" s="157">
        <v>0</v>
      </c>
      <c r="AD869" s="157">
        <v>0</v>
      </c>
      <c r="AE869" s="155">
        <v>0</v>
      </c>
      <c r="AF869" s="157">
        <v>0</v>
      </c>
      <c r="AG869" s="155">
        <v>0</v>
      </c>
      <c r="AH869" s="159"/>
    </row>
    <row r="870" spans="1:34" ht="15" x14ac:dyDescent="0.25">
      <c r="A870" s="104">
        <v>497</v>
      </c>
      <c r="B870" s="102">
        <v>497117281</v>
      </c>
      <c r="C870" s="103" t="s">
        <v>543</v>
      </c>
      <c r="D870" s="104">
        <v>117</v>
      </c>
      <c r="E870" s="103" t="s">
        <v>149</v>
      </c>
      <c r="F870" s="104">
        <v>281</v>
      </c>
      <c r="G870" s="103" t="s">
        <v>313</v>
      </c>
      <c r="H870" s="179">
        <v>72.290000000000006</v>
      </c>
      <c r="I870" s="152"/>
      <c r="J870" s="153">
        <v>11824</v>
      </c>
      <c r="K870" s="153">
        <v>0</v>
      </c>
      <c r="L870" s="153">
        <v>0</v>
      </c>
      <c r="M870" s="153">
        <v>937.65</v>
      </c>
      <c r="N870" s="153">
        <v>12761.65</v>
      </c>
      <c r="O870" s="152"/>
      <c r="P870" s="157">
        <v>72.290000000000006</v>
      </c>
      <c r="Q870" s="157">
        <v>0</v>
      </c>
      <c r="R870" s="155">
        <v>854756</v>
      </c>
      <c r="S870" s="155">
        <v>0</v>
      </c>
      <c r="T870" s="155">
        <v>0</v>
      </c>
      <c r="U870" s="155">
        <v>67804</v>
      </c>
      <c r="V870" s="112">
        <v>922560</v>
      </c>
      <c r="W870" s="156"/>
      <c r="X870" s="157">
        <v>0</v>
      </c>
      <c r="Y870" s="178">
        <v>0.09</v>
      </c>
      <c r="Z870" s="178">
        <v>0.13196842428298433</v>
      </c>
      <c r="AA870" s="155">
        <v>0</v>
      </c>
      <c r="AB870" s="158"/>
      <c r="AC870" s="157">
        <v>0</v>
      </c>
      <c r="AD870" s="157">
        <v>0</v>
      </c>
      <c r="AE870" s="155">
        <v>0</v>
      </c>
      <c r="AF870" s="157">
        <v>2</v>
      </c>
      <c r="AG870" s="155">
        <v>25524</v>
      </c>
      <c r="AH870" s="159"/>
    </row>
    <row r="871" spans="1:34" ht="15" x14ac:dyDescent="0.25">
      <c r="A871" s="104">
        <v>497</v>
      </c>
      <c r="B871" s="102">
        <v>497117289</v>
      </c>
      <c r="C871" s="103" t="s">
        <v>543</v>
      </c>
      <c r="D871" s="104">
        <v>117</v>
      </c>
      <c r="E871" s="103" t="s">
        <v>149</v>
      </c>
      <c r="F871" s="104">
        <v>289</v>
      </c>
      <c r="G871" s="103" t="s">
        <v>321</v>
      </c>
      <c r="H871" s="179">
        <v>0.49</v>
      </c>
      <c r="I871" s="152"/>
      <c r="J871" s="153">
        <v>11607.363884160122</v>
      </c>
      <c r="K871" s="153">
        <v>6816</v>
      </c>
      <c r="L871" s="153">
        <v>0</v>
      </c>
      <c r="M871" s="153">
        <v>937.65</v>
      </c>
      <c r="N871" s="153">
        <v>19361.013884160122</v>
      </c>
      <c r="O871" s="152"/>
      <c r="P871" s="157">
        <v>0.49</v>
      </c>
      <c r="Q871" s="157">
        <v>0</v>
      </c>
      <c r="R871" s="155">
        <v>9027</v>
      </c>
      <c r="S871" s="155">
        <v>0</v>
      </c>
      <c r="T871" s="155">
        <v>0</v>
      </c>
      <c r="U871" s="155">
        <v>459</v>
      </c>
      <c r="V871" s="112">
        <v>9486</v>
      </c>
      <c r="W871" s="156"/>
      <c r="X871" s="157">
        <v>0</v>
      </c>
      <c r="Y871" s="178">
        <v>0.09</v>
      </c>
      <c r="Z871" s="178" t="e">
        <v>#VALUE!</v>
      </c>
      <c r="AA871" s="155">
        <v>0</v>
      </c>
      <c r="AB871" s="158"/>
      <c r="AC871" s="157">
        <v>0</v>
      </c>
      <c r="AD871" s="157">
        <v>0</v>
      </c>
      <c r="AE871" s="155">
        <v>0</v>
      </c>
      <c r="AF871" s="157">
        <v>0</v>
      </c>
      <c r="AG871" s="155">
        <v>0</v>
      </c>
      <c r="AH871" s="159"/>
    </row>
    <row r="872" spans="1:34" ht="15" x14ac:dyDescent="0.25">
      <c r="A872" s="104">
        <v>497</v>
      </c>
      <c r="B872" s="102">
        <v>497117325</v>
      </c>
      <c r="C872" s="103" t="s">
        <v>543</v>
      </c>
      <c r="D872" s="104">
        <v>117</v>
      </c>
      <c r="E872" s="103" t="s">
        <v>149</v>
      </c>
      <c r="F872" s="104">
        <v>325</v>
      </c>
      <c r="G872" s="103" t="s">
        <v>357</v>
      </c>
      <c r="H872" s="179">
        <v>6</v>
      </c>
      <c r="I872" s="152"/>
      <c r="J872" s="153">
        <v>10265</v>
      </c>
      <c r="K872" s="153">
        <v>1312</v>
      </c>
      <c r="L872" s="153">
        <v>0</v>
      </c>
      <c r="M872" s="153">
        <v>937.65</v>
      </c>
      <c r="N872" s="153">
        <v>12514.65</v>
      </c>
      <c r="O872" s="152"/>
      <c r="P872" s="157">
        <v>6</v>
      </c>
      <c r="Q872" s="157">
        <v>0</v>
      </c>
      <c r="R872" s="155">
        <v>69462</v>
      </c>
      <c r="S872" s="155">
        <v>0</v>
      </c>
      <c r="T872" s="155">
        <v>0</v>
      </c>
      <c r="U872" s="155">
        <v>5628</v>
      </c>
      <c r="V872" s="112">
        <v>75090</v>
      </c>
      <c r="W872" s="156"/>
      <c r="X872" s="157">
        <v>0</v>
      </c>
      <c r="Y872" s="178">
        <v>0.09</v>
      </c>
      <c r="Z872" s="178">
        <v>8.8523351738389582E-3</v>
      </c>
      <c r="AA872" s="155">
        <v>0</v>
      </c>
      <c r="AB872" s="158"/>
      <c r="AC872" s="157">
        <v>0</v>
      </c>
      <c r="AD872" s="157">
        <v>0</v>
      </c>
      <c r="AE872" s="155">
        <v>0</v>
      </c>
      <c r="AF872" s="157">
        <v>0</v>
      </c>
      <c r="AG872" s="155">
        <v>0</v>
      </c>
      <c r="AH872" s="159"/>
    </row>
    <row r="873" spans="1:34" ht="15" x14ac:dyDescent="0.25">
      <c r="A873" s="104">
        <v>497</v>
      </c>
      <c r="B873" s="102">
        <v>497117327</v>
      </c>
      <c r="C873" s="103" t="s">
        <v>543</v>
      </c>
      <c r="D873" s="104">
        <v>117</v>
      </c>
      <c r="E873" s="103" t="s">
        <v>149</v>
      </c>
      <c r="F873" s="104">
        <v>327</v>
      </c>
      <c r="G873" s="103" t="s">
        <v>359</v>
      </c>
      <c r="H873" s="179">
        <v>3</v>
      </c>
      <c r="I873" s="152"/>
      <c r="J873" s="153">
        <v>9123</v>
      </c>
      <c r="K873" s="153">
        <v>7981</v>
      </c>
      <c r="L873" s="153">
        <v>0</v>
      </c>
      <c r="M873" s="153">
        <v>937.65</v>
      </c>
      <c r="N873" s="153">
        <v>18041.650000000001</v>
      </c>
      <c r="O873" s="152"/>
      <c r="P873" s="157">
        <v>3</v>
      </c>
      <c r="Q873" s="157">
        <v>0</v>
      </c>
      <c r="R873" s="155">
        <v>51312</v>
      </c>
      <c r="S873" s="155">
        <v>0</v>
      </c>
      <c r="T873" s="155">
        <v>0</v>
      </c>
      <c r="U873" s="155">
        <v>2814</v>
      </c>
      <c r="V873" s="112">
        <v>54126</v>
      </c>
      <c r="W873" s="156"/>
      <c r="X873" s="157">
        <v>0</v>
      </c>
      <c r="Y873" s="178">
        <v>0.09</v>
      </c>
      <c r="Z873" s="178">
        <v>3.2538040849762605E-2</v>
      </c>
      <c r="AA873" s="155">
        <v>0</v>
      </c>
      <c r="AB873" s="158"/>
      <c r="AC873" s="157">
        <v>2</v>
      </c>
      <c r="AD873" s="157">
        <v>0</v>
      </c>
      <c r="AE873" s="155">
        <v>0</v>
      </c>
      <c r="AF873" s="157">
        <v>1</v>
      </c>
      <c r="AG873" s="155">
        <v>18042</v>
      </c>
      <c r="AH873" s="159"/>
    </row>
    <row r="874" spans="1:34" ht="15" x14ac:dyDescent="0.25">
      <c r="A874" s="104">
        <v>497</v>
      </c>
      <c r="B874" s="102">
        <v>497117332</v>
      </c>
      <c r="C874" s="103" t="s">
        <v>543</v>
      </c>
      <c r="D874" s="104">
        <v>117</v>
      </c>
      <c r="E874" s="103" t="s">
        <v>149</v>
      </c>
      <c r="F874" s="104">
        <v>332</v>
      </c>
      <c r="G874" s="103" t="s">
        <v>364</v>
      </c>
      <c r="H874" s="179">
        <v>4</v>
      </c>
      <c r="I874" s="152"/>
      <c r="J874" s="153">
        <v>8954</v>
      </c>
      <c r="K874" s="153">
        <v>553</v>
      </c>
      <c r="L874" s="153">
        <v>0</v>
      </c>
      <c r="M874" s="153">
        <v>937.65</v>
      </c>
      <c r="N874" s="153">
        <v>10444.65</v>
      </c>
      <c r="O874" s="152"/>
      <c r="P874" s="157">
        <v>4</v>
      </c>
      <c r="Q874" s="157">
        <v>0</v>
      </c>
      <c r="R874" s="155">
        <v>38028</v>
      </c>
      <c r="S874" s="155">
        <v>0</v>
      </c>
      <c r="T874" s="155">
        <v>0</v>
      </c>
      <c r="U874" s="155">
        <v>3752</v>
      </c>
      <c r="V874" s="112">
        <v>41780</v>
      </c>
      <c r="W874" s="156"/>
      <c r="X874" s="157">
        <v>0</v>
      </c>
      <c r="Y874" s="178">
        <v>0.09</v>
      </c>
      <c r="Z874" s="178">
        <v>1.7074121226198394E-2</v>
      </c>
      <c r="AA874" s="155">
        <v>0</v>
      </c>
      <c r="AB874" s="158"/>
      <c r="AC874" s="157">
        <v>0</v>
      </c>
      <c r="AD874" s="157">
        <v>0</v>
      </c>
      <c r="AE874" s="155">
        <v>0</v>
      </c>
      <c r="AF874" s="157">
        <v>0</v>
      </c>
      <c r="AG874" s="155">
        <v>0</v>
      </c>
      <c r="AH874" s="159"/>
    </row>
    <row r="875" spans="1:34" ht="15" x14ac:dyDescent="0.25">
      <c r="A875" s="104">
        <v>497</v>
      </c>
      <c r="B875" s="102">
        <v>497117340</v>
      </c>
      <c r="C875" s="103" t="s">
        <v>543</v>
      </c>
      <c r="D875" s="104">
        <v>117</v>
      </c>
      <c r="E875" s="103" t="s">
        <v>149</v>
      </c>
      <c r="F875" s="104">
        <v>340</v>
      </c>
      <c r="G875" s="103" t="s">
        <v>372</v>
      </c>
      <c r="H875" s="179">
        <v>2</v>
      </c>
      <c r="I875" s="152"/>
      <c r="J875" s="153">
        <v>11809</v>
      </c>
      <c r="K875" s="153">
        <v>9375</v>
      </c>
      <c r="L875" s="153">
        <v>0</v>
      </c>
      <c r="M875" s="153">
        <v>937.65</v>
      </c>
      <c r="N875" s="153">
        <v>22121.65</v>
      </c>
      <c r="O875" s="152"/>
      <c r="P875" s="157">
        <v>2</v>
      </c>
      <c r="Q875" s="157">
        <v>0</v>
      </c>
      <c r="R875" s="155">
        <v>42368</v>
      </c>
      <c r="S875" s="155">
        <v>0</v>
      </c>
      <c r="T875" s="155">
        <v>0</v>
      </c>
      <c r="U875" s="155">
        <v>1876</v>
      </c>
      <c r="V875" s="112">
        <v>44244</v>
      </c>
      <c r="W875" s="156"/>
      <c r="X875" s="157">
        <v>0</v>
      </c>
      <c r="Y875" s="178">
        <v>0.09</v>
      </c>
      <c r="Z875" s="178">
        <v>7.6931573403796485E-2</v>
      </c>
      <c r="AA875" s="155">
        <v>0</v>
      </c>
      <c r="AB875" s="158"/>
      <c r="AC875" s="157">
        <v>1</v>
      </c>
      <c r="AD875" s="157">
        <v>0</v>
      </c>
      <c r="AE875" s="155">
        <v>0</v>
      </c>
      <c r="AF875" s="157">
        <v>0</v>
      </c>
      <c r="AG875" s="155">
        <v>0</v>
      </c>
      <c r="AH875" s="159"/>
    </row>
    <row r="876" spans="1:34" ht="15" x14ac:dyDescent="0.25">
      <c r="A876" s="104">
        <v>497</v>
      </c>
      <c r="B876" s="102">
        <v>497117605</v>
      </c>
      <c r="C876" s="103" t="s">
        <v>543</v>
      </c>
      <c r="D876" s="104">
        <v>117</v>
      </c>
      <c r="E876" s="103" t="s">
        <v>149</v>
      </c>
      <c r="F876" s="104">
        <v>605</v>
      </c>
      <c r="G876" s="103" t="s">
        <v>388</v>
      </c>
      <c r="H876" s="179">
        <v>45.41</v>
      </c>
      <c r="I876" s="152"/>
      <c r="J876" s="153">
        <v>10596</v>
      </c>
      <c r="K876" s="153">
        <v>7583</v>
      </c>
      <c r="L876" s="153">
        <v>0</v>
      </c>
      <c r="M876" s="153">
        <v>937.65</v>
      </c>
      <c r="N876" s="153">
        <v>19116.650000000001</v>
      </c>
      <c r="O876" s="152"/>
      <c r="P876" s="157">
        <v>45.41</v>
      </c>
      <c r="Q876" s="157">
        <v>0</v>
      </c>
      <c r="R876" s="155">
        <v>825508</v>
      </c>
      <c r="S876" s="155">
        <v>0</v>
      </c>
      <c r="T876" s="155">
        <v>0</v>
      </c>
      <c r="U876" s="155">
        <v>42594</v>
      </c>
      <c r="V876" s="112">
        <v>868102</v>
      </c>
      <c r="W876" s="156"/>
      <c r="X876" s="157">
        <v>0</v>
      </c>
      <c r="Y876" s="178">
        <v>0.09</v>
      </c>
      <c r="Z876" s="178">
        <v>5.3279106865985214E-2</v>
      </c>
      <c r="AA876" s="155">
        <v>0</v>
      </c>
      <c r="AB876" s="158"/>
      <c r="AC876" s="157">
        <v>0</v>
      </c>
      <c r="AD876" s="157">
        <v>0</v>
      </c>
      <c r="AE876" s="155">
        <v>0</v>
      </c>
      <c r="AF876" s="157">
        <v>1</v>
      </c>
      <c r="AG876" s="155">
        <v>19117</v>
      </c>
      <c r="AH876" s="159"/>
    </row>
    <row r="877" spans="1:34" ht="15" x14ac:dyDescent="0.25">
      <c r="A877" s="104">
        <v>497</v>
      </c>
      <c r="B877" s="102">
        <v>497117670</v>
      </c>
      <c r="C877" s="103" t="s">
        <v>543</v>
      </c>
      <c r="D877" s="104">
        <v>117</v>
      </c>
      <c r="E877" s="103" t="s">
        <v>149</v>
      </c>
      <c r="F877" s="104">
        <v>670</v>
      </c>
      <c r="G877" s="103" t="s">
        <v>406</v>
      </c>
      <c r="H877" s="179">
        <v>8</v>
      </c>
      <c r="I877" s="152"/>
      <c r="J877" s="153">
        <v>9929</v>
      </c>
      <c r="K877" s="153">
        <v>7823</v>
      </c>
      <c r="L877" s="153">
        <v>0</v>
      </c>
      <c r="M877" s="153">
        <v>937.65</v>
      </c>
      <c r="N877" s="153">
        <v>18689.650000000001</v>
      </c>
      <c r="O877" s="152"/>
      <c r="P877" s="157">
        <v>8</v>
      </c>
      <c r="Q877" s="157">
        <v>0</v>
      </c>
      <c r="R877" s="155">
        <v>142016</v>
      </c>
      <c r="S877" s="155">
        <v>0</v>
      </c>
      <c r="T877" s="155">
        <v>0</v>
      </c>
      <c r="U877" s="155">
        <v>7504</v>
      </c>
      <c r="V877" s="112">
        <v>149520</v>
      </c>
      <c r="W877" s="156"/>
      <c r="X877" s="157">
        <v>0</v>
      </c>
      <c r="Y877" s="178">
        <v>0.09</v>
      </c>
      <c r="Z877" s="178">
        <v>7.3810504290165377E-2</v>
      </c>
      <c r="AA877" s="155">
        <v>0</v>
      </c>
      <c r="AB877" s="158"/>
      <c r="AC877" s="157">
        <v>3</v>
      </c>
      <c r="AD877" s="157">
        <v>0</v>
      </c>
      <c r="AE877" s="155">
        <v>0</v>
      </c>
      <c r="AF877" s="157">
        <v>0</v>
      </c>
      <c r="AG877" s="155">
        <v>0</v>
      </c>
      <c r="AH877" s="159"/>
    </row>
    <row r="878" spans="1:34" ht="15" x14ac:dyDescent="0.25">
      <c r="A878" s="104">
        <v>497</v>
      </c>
      <c r="B878" s="102">
        <v>497117672</v>
      </c>
      <c r="C878" s="103" t="s">
        <v>543</v>
      </c>
      <c r="D878" s="104">
        <v>117</v>
      </c>
      <c r="E878" s="103" t="s">
        <v>149</v>
      </c>
      <c r="F878" s="104">
        <v>672</v>
      </c>
      <c r="G878" s="103" t="s">
        <v>407</v>
      </c>
      <c r="H878" s="179">
        <v>1.98</v>
      </c>
      <c r="I878" s="152"/>
      <c r="J878" s="153">
        <v>11417.772716368092</v>
      </c>
      <c r="K878" s="153">
        <v>3964</v>
      </c>
      <c r="L878" s="153">
        <v>0</v>
      </c>
      <c r="M878" s="153">
        <v>937.65</v>
      </c>
      <c r="N878" s="153">
        <v>16319.422716368092</v>
      </c>
      <c r="O878" s="152"/>
      <c r="P878" s="157">
        <v>1.98</v>
      </c>
      <c r="Q878" s="157">
        <v>0</v>
      </c>
      <c r="R878" s="155">
        <v>30456</v>
      </c>
      <c r="S878" s="155">
        <v>0</v>
      </c>
      <c r="T878" s="155">
        <v>0</v>
      </c>
      <c r="U878" s="155">
        <v>1856</v>
      </c>
      <c r="V878" s="112">
        <v>32312</v>
      </c>
      <c r="W878" s="156"/>
      <c r="X878" s="157">
        <v>0</v>
      </c>
      <c r="Y878" s="178">
        <v>0.09</v>
      </c>
      <c r="Z878" s="178">
        <v>3.8966680659634147E-3</v>
      </c>
      <c r="AA878" s="155">
        <v>0</v>
      </c>
      <c r="AB878" s="158"/>
      <c r="AC878" s="157">
        <v>0</v>
      </c>
      <c r="AD878" s="157">
        <v>0</v>
      </c>
      <c r="AE878" s="155">
        <v>0</v>
      </c>
      <c r="AF878" s="157">
        <v>0</v>
      </c>
      <c r="AG878" s="155">
        <v>0</v>
      </c>
      <c r="AH878" s="159"/>
    </row>
    <row r="879" spans="1:34" ht="15" x14ac:dyDescent="0.25">
      <c r="A879" s="104">
        <v>497</v>
      </c>
      <c r="B879" s="102">
        <v>497117674</v>
      </c>
      <c r="C879" s="103" t="s">
        <v>543</v>
      </c>
      <c r="D879" s="104">
        <v>117</v>
      </c>
      <c r="E879" s="103" t="s">
        <v>149</v>
      </c>
      <c r="F879" s="104">
        <v>674</v>
      </c>
      <c r="G879" s="103" t="s">
        <v>409</v>
      </c>
      <c r="H879" s="179">
        <v>16</v>
      </c>
      <c r="I879" s="152"/>
      <c r="J879" s="153">
        <v>10940</v>
      </c>
      <c r="K879" s="153">
        <v>3871</v>
      </c>
      <c r="L879" s="153">
        <v>0</v>
      </c>
      <c r="M879" s="153">
        <v>937.65</v>
      </c>
      <c r="N879" s="153">
        <v>15748.65</v>
      </c>
      <c r="O879" s="152"/>
      <c r="P879" s="157">
        <v>16</v>
      </c>
      <c r="Q879" s="157">
        <v>0</v>
      </c>
      <c r="R879" s="155">
        <v>236976</v>
      </c>
      <c r="S879" s="155">
        <v>0</v>
      </c>
      <c r="T879" s="155">
        <v>0</v>
      </c>
      <c r="U879" s="155">
        <v>15008</v>
      </c>
      <c r="V879" s="112">
        <v>251984</v>
      </c>
      <c r="W879" s="156"/>
      <c r="X879" s="157">
        <v>0</v>
      </c>
      <c r="Y879" s="178">
        <v>0.09</v>
      </c>
      <c r="Z879" s="178">
        <v>5.5184073941306463E-2</v>
      </c>
      <c r="AA879" s="155">
        <v>0</v>
      </c>
      <c r="AB879" s="158"/>
      <c r="AC879" s="157">
        <v>0</v>
      </c>
      <c r="AD879" s="157">
        <v>0</v>
      </c>
      <c r="AE879" s="155">
        <v>0</v>
      </c>
      <c r="AF879" s="157">
        <v>0</v>
      </c>
      <c r="AG879" s="155">
        <v>0</v>
      </c>
      <c r="AH879" s="159"/>
    </row>
    <row r="880" spans="1:34" ht="15" x14ac:dyDescent="0.25">
      <c r="A880" s="104">
        <v>497</v>
      </c>
      <c r="B880" s="102">
        <v>497117680</v>
      </c>
      <c r="C880" s="103" t="s">
        <v>543</v>
      </c>
      <c r="D880" s="104">
        <v>117</v>
      </c>
      <c r="E880" s="103" t="s">
        <v>149</v>
      </c>
      <c r="F880" s="104">
        <v>680</v>
      </c>
      <c r="G880" s="103" t="s">
        <v>411</v>
      </c>
      <c r="H880" s="179">
        <v>1.49</v>
      </c>
      <c r="I880" s="152"/>
      <c r="J880" s="153">
        <v>13666</v>
      </c>
      <c r="K880" s="153">
        <v>4575</v>
      </c>
      <c r="L880" s="153">
        <v>0</v>
      </c>
      <c r="M880" s="153">
        <v>937.65</v>
      </c>
      <c r="N880" s="153">
        <v>19178.650000000001</v>
      </c>
      <c r="O880" s="152"/>
      <c r="P880" s="157">
        <v>1.49</v>
      </c>
      <c r="Q880" s="157">
        <v>0</v>
      </c>
      <c r="R880" s="155">
        <v>27179</v>
      </c>
      <c r="S880" s="155">
        <v>0</v>
      </c>
      <c r="T880" s="155">
        <v>0</v>
      </c>
      <c r="U880" s="155">
        <v>1397</v>
      </c>
      <c r="V880" s="112">
        <v>28576</v>
      </c>
      <c r="W880" s="156"/>
      <c r="X880" s="157">
        <v>0</v>
      </c>
      <c r="Y880" s="178">
        <v>0.09</v>
      </c>
      <c r="Z880" s="178">
        <v>2.3760987026861893E-3</v>
      </c>
      <c r="AA880" s="155">
        <v>0</v>
      </c>
      <c r="AB880" s="158"/>
      <c r="AC880" s="157">
        <v>0</v>
      </c>
      <c r="AD880" s="157">
        <v>0</v>
      </c>
      <c r="AE880" s="155">
        <v>0</v>
      </c>
      <c r="AF880" s="157">
        <v>0</v>
      </c>
      <c r="AG880" s="155">
        <v>0</v>
      </c>
      <c r="AH880" s="159"/>
    </row>
    <row r="881" spans="1:34" ht="15" x14ac:dyDescent="0.25">
      <c r="A881" s="104">
        <v>497</v>
      </c>
      <c r="B881" s="102">
        <v>497117683</v>
      </c>
      <c r="C881" s="103" t="s">
        <v>543</v>
      </c>
      <c r="D881" s="104">
        <v>117</v>
      </c>
      <c r="E881" s="103" t="s">
        <v>149</v>
      </c>
      <c r="F881" s="104">
        <v>683</v>
      </c>
      <c r="G881" s="103" t="s">
        <v>412</v>
      </c>
      <c r="H881" s="179">
        <v>2.02</v>
      </c>
      <c r="I881" s="152"/>
      <c r="J881" s="153">
        <v>11523</v>
      </c>
      <c r="K881" s="153">
        <v>8225</v>
      </c>
      <c r="L881" s="153">
        <v>0</v>
      </c>
      <c r="M881" s="153">
        <v>937.65</v>
      </c>
      <c r="N881" s="153">
        <v>20685.650000000001</v>
      </c>
      <c r="O881" s="152"/>
      <c r="P881" s="157">
        <v>2.02</v>
      </c>
      <c r="Q881" s="157">
        <v>0</v>
      </c>
      <c r="R881" s="155">
        <v>39890</v>
      </c>
      <c r="S881" s="155">
        <v>0</v>
      </c>
      <c r="T881" s="155">
        <v>0</v>
      </c>
      <c r="U881" s="155">
        <v>1894</v>
      </c>
      <c r="V881" s="112">
        <v>41784</v>
      </c>
      <c r="W881" s="156"/>
      <c r="X881" s="157">
        <v>0</v>
      </c>
      <c r="Y881" s="178">
        <v>0.09</v>
      </c>
      <c r="Z881" s="178">
        <v>2.5305735434480579E-2</v>
      </c>
      <c r="AA881" s="155">
        <v>0</v>
      </c>
      <c r="AB881" s="158"/>
      <c r="AC881" s="157">
        <v>1</v>
      </c>
      <c r="AD881" s="157">
        <v>0</v>
      </c>
      <c r="AE881" s="155">
        <v>0</v>
      </c>
      <c r="AF881" s="157">
        <v>0</v>
      </c>
      <c r="AG881" s="155">
        <v>0</v>
      </c>
      <c r="AH881" s="159"/>
    </row>
    <row r="882" spans="1:34" ht="15" x14ac:dyDescent="0.25">
      <c r="A882" s="104">
        <v>497</v>
      </c>
      <c r="B882" s="102">
        <v>497117750</v>
      </c>
      <c r="C882" s="103" t="s">
        <v>543</v>
      </c>
      <c r="D882" s="104">
        <v>117</v>
      </c>
      <c r="E882" s="103" t="s">
        <v>149</v>
      </c>
      <c r="F882" s="104">
        <v>750</v>
      </c>
      <c r="G882" s="103" t="s">
        <v>430</v>
      </c>
      <c r="H882" s="179">
        <v>1</v>
      </c>
      <c r="I882" s="152"/>
      <c r="J882" s="153">
        <v>10556</v>
      </c>
      <c r="K882" s="153">
        <v>6814</v>
      </c>
      <c r="L882" s="153">
        <v>0</v>
      </c>
      <c r="M882" s="153">
        <v>937.65</v>
      </c>
      <c r="N882" s="153">
        <v>18307.650000000001</v>
      </c>
      <c r="O882" s="152"/>
      <c r="P882" s="157">
        <v>1</v>
      </c>
      <c r="Q882" s="157">
        <v>0</v>
      </c>
      <c r="R882" s="155">
        <v>17370</v>
      </c>
      <c r="S882" s="155">
        <v>0</v>
      </c>
      <c r="T882" s="155">
        <v>0</v>
      </c>
      <c r="U882" s="155">
        <v>938</v>
      </c>
      <c r="V882" s="112">
        <v>18308</v>
      </c>
      <c r="W882" s="156"/>
      <c r="X882" s="157">
        <v>0</v>
      </c>
      <c r="Y882" s="178">
        <v>0.09</v>
      </c>
      <c r="Z882" s="178">
        <v>3.128444116180492E-2</v>
      </c>
      <c r="AA882" s="155">
        <v>0</v>
      </c>
      <c r="AB882" s="158"/>
      <c r="AC882" s="157">
        <v>0</v>
      </c>
      <c r="AD882" s="157">
        <v>0</v>
      </c>
      <c r="AE882" s="155">
        <v>0</v>
      </c>
      <c r="AF882" s="157">
        <v>0</v>
      </c>
      <c r="AG882" s="155">
        <v>0</v>
      </c>
      <c r="AH882" s="159"/>
    </row>
    <row r="883" spans="1:34" ht="15" x14ac:dyDescent="0.25">
      <c r="A883" s="104">
        <v>497</v>
      </c>
      <c r="B883" s="102">
        <v>497117755</v>
      </c>
      <c r="C883" s="103" t="s">
        <v>543</v>
      </c>
      <c r="D883" s="104">
        <v>117</v>
      </c>
      <c r="E883" s="103" t="s">
        <v>149</v>
      </c>
      <c r="F883" s="104">
        <v>755</v>
      </c>
      <c r="G883" s="103" t="s">
        <v>432</v>
      </c>
      <c r="H883" s="179">
        <v>3</v>
      </c>
      <c r="I883" s="152"/>
      <c r="J883" s="153">
        <v>9670</v>
      </c>
      <c r="K883" s="153">
        <v>4819</v>
      </c>
      <c r="L883" s="153">
        <v>0</v>
      </c>
      <c r="M883" s="153">
        <v>937.65</v>
      </c>
      <c r="N883" s="153">
        <v>15426.65</v>
      </c>
      <c r="O883" s="152"/>
      <c r="P883" s="157">
        <v>3</v>
      </c>
      <c r="Q883" s="157">
        <v>0</v>
      </c>
      <c r="R883" s="155">
        <v>43467</v>
      </c>
      <c r="S883" s="155">
        <v>0</v>
      </c>
      <c r="T883" s="155">
        <v>0</v>
      </c>
      <c r="U883" s="155">
        <v>2814</v>
      </c>
      <c r="V883" s="112">
        <v>46281</v>
      </c>
      <c r="W883" s="156"/>
      <c r="X883" s="157">
        <v>0</v>
      </c>
      <c r="Y883" s="178">
        <v>0.09</v>
      </c>
      <c r="Z883" s="178">
        <v>1.7516177347152398E-2</v>
      </c>
      <c r="AA883" s="155">
        <v>0</v>
      </c>
      <c r="AB883" s="158"/>
      <c r="AC883" s="157">
        <v>0</v>
      </c>
      <c r="AD883" s="157">
        <v>0</v>
      </c>
      <c r="AE883" s="155">
        <v>0</v>
      </c>
      <c r="AF883" s="157">
        <v>0</v>
      </c>
      <c r="AG883" s="155">
        <v>0</v>
      </c>
      <c r="AH883" s="159"/>
    </row>
    <row r="884" spans="1:34" ht="15" x14ac:dyDescent="0.25">
      <c r="A884" s="104">
        <v>497</v>
      </c>
      <c r="B884" s="102">
        <v>497117766</v>
      </c>
      <c r="C884" s="103" t="s">
        <v>543</v>
      </c>
      <c r="D884" s="104">
        <v>117</v>
      </c>
      <c r="E884" s="103" t="s">
        <v>149</v>
      </c>
      <c r="F884" s="104">
        <v>766</v>
      </c>
      <c r="G884" s="103" t="s">
        <v>436</v>
      </c>
      <c r="H884" s="179">
        <v>1.52</v>
      </c>
      <c r="I884" s="152"/>
      <c r="J884" s="153">
        <v>10556</v>
      </c>
      <c r="K884" s="153">
        <v>3523</v>
      </c>
      <c r="L884" s="153">
        <v>0</v>
      </c>
      <c r="M884" s="153">
        <v>937.65</v>
      </c>
      <c r="N884" s="153">
        <v>15016.65</v>
      </c>
      <c r="O884" s="152"/>
      <c r="P884" s="157">
        <v>1.52</v>
      </c>
      <c r="Q884" s="157">
        <v>0</v>
      </c>
      <c r="R884" s="155">
        <v>21400</v>
      </c>
      <c r="S884" s="155">
        <v>0</v>
      </c>
      <c r="T884" s="155">
        <v>0</v>
      </c>
      <c r="U884" s="155">
        <v>1425</v>
      </c>
      <c r="V884" s="112">
        <v>22825</v>
      </c>
      <c r="W884" s="156"/>
      <c r="X884" s="157">
        <v>0</v>
      </c>
      <c r="Y884" s="178">
        <v>0.09</v>
      </c>
      <c r="Z884" s="178">
        <v>3.3457480423110119E-3</v>
      </c>
      <c r="AA884" s="155">
        <v>0</v>
      </c>
      <c r="AB884" s="158"/>
      <c r="AC884" s="157">
        <v>0</v>
      </c>
      <c r="AD884" s="157">
        <v>0</v>
      </c>
      <c r="AE884" s="155">
        <v>0</v>
      </c>
      <c r="AF884" s="157">
        <v>0</v>
      </c>
      <c r="AG884" s="155">
        <v>0</v>
      </c>
      <c r="AH884" s="159"/>
    </row>
    <row r="885" spans="1:34" ht="15" x14ac:dyDescent="0.25">
      <c r="A885" s="104">
        <v>498</v>
      </c>
      <c r="B885" s="102">
        <v>498281061</v>
      </c>
      <c r="C885" s="103" t="s">
        <v>544</v>
      </c>
      <c r="D885" s="104">
        <v>281</v>
      </c>
      <c r="E885" s="103" t="s">
        <v>313</v>
      </c>
      <c r="F885" s="104">
        <v>61</v>
      </c>
      <c r="G885" s="103" t="s">
        <v>93</v>
      </c>
      <c r="H885" s="179">
        <v>3.9699999999999998</v>
      </c>
      <c r="I885" s="152"/>
      <c r="J885" s="153">
        <v>9123</v>
      </c>
      <c r="K885" s="153">
        <v>418</v>
      </c>
      <c r="L885" s="153">
        <v>0</v>
      </c>
      <c r="M885" s="153">
        <v>937.65</v>
      </c>
      <c r="N885" s="153">
        <v>10478.65</v>
      </c>
      <c r="O885" s="152"/>
      <c r="P885" s="157">
        <v>3.9699999999999998</v>
      </c>
      <c r="Q885" s="157">
        <v>0</v>
      </c>
      <c r="R885" s="155">
        <v>37877</v>
      </c>
      <c r="S885" s="155">
        <v>0</v>
      </c>
      <c r="T885" s="155">
        <v>0</v>
      </c>
      <c r="U885" s="155">
        <v>3724</v>
      </c>
      <c r="V885" s="112">
        <v>41601</v>
      </c>
      <c r="W885" s="156"/>
      <c r="X885" s="157">
        <v>0</v>
      </c>
      <c r="Y885" s="178">
        <v>0.09</v>
      </c>
      <c r="Z885" s="178">
        <v>3.5095664291367269E-2</v>
      </c>
      <c r="AA885" s="155">
        <v>0</v>
      </c>
      <c r="AB885" s="158"/>
      <c r="AC885" s="157">
        <v>0</v>
      </c>
      <c r="AD885" s="157">
        <v>0</v>
      </c>
      <c r="AE885" s="155">
        <v>0</v>
      </c>
      <c r="AF885" s="157">
        <v>0</v>
      </c>
      <c r="AG885" s="155">
        <v>0</v>
      </c>
      <c r="AH885" s="159"/>
    </row>
    <row r="886" spans="1:34" ht="15" x14ac:dyDescent="0.25">
      <c r="A886" s="104">
        <v>498</v>
      </c>
      <c r="B886" s="102">
        <v>498281137</v>
      </c>
      <c r="C886" s="103" t="s">
        <v>544</v>
      </c>
      <c r="D886" s="104">
        <v>281</v>
      </c>
      <c r="E886" s="103" t="s">
        <v>313</v>
      </c>
      <c r="F886" s="104">
        <v>137</v>
      </c>
      <c r="G886" s="103" t="s">
        <v>169</v>
      </c>
      <c r="H886" s="179">
        <v>0.61</v>
      </c>
      <c r="I886" s="152"/>
      <c r="J886" s="153">
        <v>13919.612294660523</v>
      </c>
      <c r="K886" s="153">
        <v>0</v>
      </c>
      <c r="L886" s="153">
        <v>0</v>
      </c>
      <c r="M886" s="153">
        <v>937.65</v>
      </c>
      <c r="N886" s="153">
        <v>14857.262294660522</v>
      </c>
      <c r="O886" s="152"/>
      <c r="P886" s="157">
        <v>0.61</v>
      </c>
      <c r="Q886" s="157">
        <v>0</v>
      </c>
      <c r="R886" s="155">
        <v>8491</v>
      </c>
      <c r="S886" s="155">
        <v>0</v>
      </c>
      <c r="T886" s="155">
        <v>0</v>
      </c>
      <c r="U886" s="155">
        <v>572</v>
      </c>
      <c r="V886" s="112">
        <v>9063</v>
      </c>
      <c r="W886" s="156"/>
      <c r="X886" s="157">
        <v>0</v>
      </c>
      <c r="Y886" s="178">
        <v>0.09</v>
      </c>
      <c r="Z886" s="178">
        <v>0.1201773901141599</v>
      </c>
      <c r="AA886" s="155">
        <v>0</v>
      </c>
      <c r="AB886" s="158"/>
      <c r="AC886" s="157">
        <v>0</v>
      </c>
      <c r="AD886" s="157">
        <v>0</v>
      </c>
      <c r="AE886" s="155">
        <v>0</v>
      </c>
      <c r="AF886" s="157">
        <v>0</v>
      </c>
      <c r="AG886" s="155">
        <v>0</v>
      </c>
      <c r="AH886" s="159"/>
    </row>
    <row r="887" spans="1:34" ht="15" x14ac:dyDescent="0.25">
      <c r="A887" s="104">
        <v>498</v>
      </c>
      <c r="B887" s="102">
        <v>498281281</v>
      </c>
      <c r="C887" s="103" t="s">
        <v>544</v>
      </c>
      <c r="D887" s="104">
        <v>281</v>
      </c>
      <c r="E887" s="103" t="s">
        <v>313</v>
      </c>
      <c r="F887" s="104">
        <v>281</v>
      </c>
      <c r="G887" s="103" t="s">
        <v>313</v>
      </c>
      <c r="H887" s="179">
        <v>364.67</v>
      </c>
      <c r="I887" s="152"/>
      <c r="J887" s="153">
        <v>12862</v>
      </c>
      <c r="K887" s="153">
        <v>0</v>
      </c>
      <c r="L887" s="153">
        <v>0</v>
      </c>
      <c r="M887" s="153">
        <v>937.65</v>
      </c>
      <c r="N887" s="153">
        <v>13799.65</v>
      </c>
      <c r="O887" s="152"/>
      <c r="P887" s="157">
        <v>364.67</v>
      </c>
      <c r="Q887" s="157">
        <v>0</v>
      </c>
      <c r="R887" s="155">
        <v>4690384</v>
      </c>
      <c r="S887" s="155">
        <v>0</v>
      </c>
      <c r="T887" s="155">
        <v>0</v>
      </c>
      <c r="U887" s="155">
        <v>342054</v>
      </c>
      <c r="V887" s="112">
        <v>5032438</v>
      </c>
      <c r="W887" s="156"/>
      <c r="X887" s="157">
        <v>0</v>
      </c>
      <c r="Y887" s="178">
        <v>0.09</v>
      </c>
      <c r="Z887" s="178">
        <v>0.13196842428298433</v>
      </c>
      <c r="AA887" s="155">
        <v>0</v>
      </c>
      <c r="AB887" s="158"/>
      <c r="AC887" s="157">
        <v>0</v>
      </c>
      <c r="AD887" s="157">
        <v>0</v>
      </c>
      <c r="AE887" s="155">
        <v>0</v>
      </c>
      <c r="AF887" s="157">
        <v>1.54</v>
      </c>
      <c r="AG887" s="155">
        <v>21251</v>
      </c>
      <c r="AH887" s="159"/>
    </row>
    <row r="888" spans="1:34" ht="15" x14ac:dyDescent="0.25">
      <c r="A888" s="104">
        <v>498</v>
      </c>
      <c r="B888" s="102">
        <v>498281332</v>
      </c>
      <c r="C888" s="103" t="s">
        <v>544</v>
      </c>
      <c r="D888" s="104">
        <v>281</v>
      </c>
      <c r="E888" s="103" t="s">
        <v>313</v>
      </c>
      <c r="F888" s="104">
        <v>332</v>
      </c>
      <c r="G888" s="103" t="s">
        <v>364</v>
      </c>
      <c r="H888" s="179">
        <v>1</v>
      </c>
      <c r="I888" s="152"/>
      <c r="J888" s="153">
        <v>12448.342661352113</v>
      </c>
      <c r="K888" s="153">
        <v>769</v>
      </c>
      <c r="L888" s="153">
        <v>0</v>
      </c>
      <c r="M888" s="153">
        <v>937.65</v>
      </c>
      <c r="N888" s="153">
        <v>14154.992661352113</v>
      </c>
      <c r="O888" s="152"/>
      <c r="P888" s="157">
        <v>1</v>
      </c>
      <c r="Q888" s="157">
        <v>0</v>
      </c>
      <c r="R888" s="155">
        <v>13217</v>
      </c>
      <c r="S888" s="155">
        <v>0</v>
      </c>
      <c r="T888" s="155">
        <v>0</v>
      </c>
      <c r="U888" s="155">
        <v>938</v>
      </c>
      <c r="V888" s="112">
        <v>14155</v>
      </c>
      <c r="W888" s="156"/>
      <c r="X888" s="157">
        <v>0</v>
      </c>
      <c r="Y888" s="178">
        <v>0.09</v>
      </c>
      <c r="Z888" s="178">
        <v>1.7074121226198394E-2</v>
      </c>
      <c r="AA888" s="155">
        <v>0</v>
      </c>
      <c r="AB888" s="158"/>
      <c r="AC888" s="157">
        <v>0</v>
      </c>
      <c r="AD888" s="157">
        <v>0</v>
      </c>
      <c r="AE888" s="155">
        <v>0</v>
      </c>
      <c r="AF888" s="157">
        <v>0</v>
      </c>
      <c r="AG888" s="155">
        <v>0</v>
      </c>
      <c r="AH888" s="159"/>
    </row>
    <row r="889" spans="1:34" ht="15" x14ac:dyDescent="0.25">
      <c r="A889" s="104">
        <v>499</v>
      </c>
      <c r="B889" s="102">
        <v>499061061</v>
      </c>
      <c r="C889" s="103" t="s">
        <v>545</v>
      </c>
      <c r="D889" s="104">
        <v>61</v>
      </c>
      <c r="E889" s="103" t="s">
        <v>93</v>
      </c>
      <c r="F889" s="104">
        <v>61</v>
      </c>
      <c r="G889" s="103" t="s">
        <v>93</v>
      </c>
      <c r="H889" s="179">
        <v>128.99</v>
      </c>
      <c r="I889" s="152"/>
      <c r="J889" s="153">
        <v>11570</v>
      </c>
      <c r="K889" s="153">
        <v>530</v>
      </c>
      <c r="L889" s="153">
        <v>0</v>
      </c>
      <c r="M889" s="153">
        <v>937.65</v>
      </c>
      <c r="N889" s="153">
        <v>13037.65</v>
      </c>
      <c r="O889" s="152"/>
      <c r="P889" s="157">
        <v>128.99</v>
      </c>
      <c r="Q889" s="157">
        <v>0</v>
      </c>
      <c r="R889" s="155">
        <v>1560779</v>
      </c>
      <c r="S889" s="155">
        <v>0</v>
      </c>
      <c r="T889" s="155">
        <v>0</v>
      </c>
      <c r="U889" s="155">
        <v>120990</v>
      </c>
      <c r="V889" s="112">
        <v>1681769</v>
      </c>
      <c r="W889" s="156"/>
      <c r="X889" s="157">
        <v>0</v>
      </c>
      <c r="Y889" s="178">
        <v>0.09</v>
      </c>
      <c r="Z889" s="178">
        <v>3.5095664291367269E-2</v>
      </c>
      <c r="AA889" s="155">
        <v>0</v>
      </c>
      <c r="AB889" s="158"/>
      <c r="AC889" s="157">
        <v>0</v>
      </c>
      <c r="AD889" s="157">
        <v>0</v>
      </c>
      <c r="AE889" s="155">
        <v>0</v>
      </c>
      <c r="AF889" s="157">
        <v>0</v>
      </c>
      <c r="AG889" s="155">
        <v>0</v>
      </c>
      <c r="AH889" s="159"/>
    </row>
    <row r="890" spans="1:34" ht="15" x14ac:dyDescent="0.25">
      <c r="A890" s="104">
        <v>499</v>
      </c>
      <c r="B890" s="102">
        <v>499061111</v>
      </c>
      <c r="C890" s="103" t="s">
        <v>545</v>
      </c>
      <c r="D890" s="104">
        <v>61</v>
      </c>
      <c r="E890" s="103" t="s">
        <v>93</v>
      </c>
      <c r="F890" s="104">
        <v>111</v>
      </c>
      <c r="G890" s="103" t="s">
        <v>143</v>
      </c>
      <c r="H890" s="179">
        <v>1</v>
      </c>
      <c r="I890" s="152"/>
      <c r="J890" s="153">
        <v>11150.358491643728</v>
      </c>
      <c r="K890" s="153">
        <v>3082</v>
      </c>
      <c r="L890" s="153">
        <v>0</v>
      </c>
      <c r="M890" s="153">
        <v>937.65</v>
      </c>
      <c r="N890" s="153">
        <v>15170.008491643728</v>
      </c>
      <c r="O890" s="152"/>
      <c r="P890" s="157">
        <v>1</v>
      </c>
      <c r="Q890" s="157">
        <v>0</v>
      </c>
      <c r="R890" s="155">
        <v>14232</v>
      </c>
      <c r="S890" s="155">
        <v>0</v>
      </c>
      <c r="T890" s="155">
        <v>0</v>
      </c>
      <c r="U890" s="155">
        <v>938</v>
      </c>
      <c r="V890" s="112">
        <v>15170</v>
      </c>
      <c r="W890" s="156"/>
      <c r="X890" s="157">
        <v>0</v>
      </c>
      <c r="Y890" s="178">
        <v>0.09</v>
      </c>
      <c r="Z890" s="178">
        <v>2.6442943599205637E-2</v>
      </c>
      <c r="AA890" s="155">
        <v>0</v>
      </c>
      <c r="AB890" s="158"/>
      <c r="AC890" s="157">
        <v>0</v>
      </c>
      <c r="AD890" s="157">
        <v>0</v>
      </c>
      <c r="AE890" s="155">
        <v>0</v>
      </c>
      <c r="AF890" s="157">
        <v>0</v>
      </c>
      <c r="AG890" s="155">
        <v>0</v>
      </c>
      <c r="AH890" s="159"/>
    </row>
    <row r="891" spans="1:34" ht="15" x14ac:dyDescent="0.25">
      <c r="A891" s="104">
        <v>499</v>
      </c>
      <c r="B891" s="102">
        <v>499061117</v>
      </c>
      <c r="C891" s="103" t="s">
        <v>545</v>
      </c>
      <c r="D891" s="104">
        <v>61</v>
      </c>
      <c r="E891" s="103" t="s">
        <v>93</v>
      </c>
      <c r="F891" s="104">
        <v>117</v>
      </c>
      <c r="G891" s="103" t="s">
        <v>149</v>
      </c>
      <c r="H891" s="179">
        <v>1</v>
      </c>
      <c r="I891" s="152"/>
      <c r="J891" s="153">
        <v>11146.071382604689</v>
      </c>
      <c r="K891" s="153">
        <v>4567</v>
      </c>
      <c r="L891" s="153">
        <v>0</v>
      </c>
      <c r="M891" s="153">
        <v>937.65</v>
      </c>
      <c r="N891" s="153">
        <v>16650.72138260469</v>
      </c>
      <c r="O891" s="152"/>
      <c r="P891" s="157">
        <v>1</v>
      </c>
      <c r="Q891" s="157">
        <v>0</v>
      </c>
      <c r="R891" s="155">
        <v>15713</v>
      </c>
      <c r="S891" s="155">
        <v>0</v>
      </c>
      <c r="T891" s="155">
        <v>0</v>
      </c>
      <c r="U891" s="155">
        <v>938</v>
      </c>
      <c r="V891" s="112">
        <v>16651</v>
      </c>
      <c r="W891" s="156"/>
      <c r="X891" s="157">
        <v>0</v>
      </c>
      <c r="Y891" s="178">
        <v>0.09</v>
      </c>
      <c r="Z891" s="178">
        <v>6.6074138395909324E-2</v>
      </c>
      <c r="AA891" s="155">
        <v>0</v>
      </c>
      <c r="AB891" s="158"/>
      <c r="AC891" s="157">
        <v>0</v>
      </c>
      <c r="AD891" s="157">
        <v>0</v>
      </c>
      <c r="AE891" s="155">
        <v>0</v>
      </c>
      <c r="AF891" s="157">
        <v>0</v>
      </c>
      <c r="AG891" s="155">
        <v>0</v>
      </c>
      <c r="AH891" s="159"/>
    </row>
    <row r="892" spans="1:34" ht="15" x14ac:dyDescent="0.25">
      <c r="A892" s="104">
        <v>499</v>
      </c>
      <c r="B892" s="102">
        <v>499061137</v>
      </c>
      <c r="C892" s="103" t="s">
        <v>545</v>
      </c>
      <c r="D892" s="104">
        <v>61</v>
      </c>
      <c r="E892" s="103" t="s">
        <v>93</v>
      </c>
      <c r="F892" s="104">
        <v>137</v>
      </c>
      <c r="G892" s="103" t="s">
        <v>169</v>
      </c>
      <c r="H892" s="179">
        <v>7</v>
      </c>
      <c r="I892" s="152"/>
      <c r="J892" s="153">
        <v>13519</v>
      </c>
      <c r="K892" s="153">
        <v>0</v>
      </c>
      <c r="L892" s="153">
        <v>0</v>
      </c>
      <c r="M892" s="153">
        <v>937.65</v>
      </c>
      <c r="N892" s="153">
        <v>14456.65</v>
      </c>
      <c r="O892" s="152"/>
      <c r="P892" s="157">
        <v>7</v>
      </c>
      <c r="Q892" s="157">
        <v>0</v>
      </c>
      <c r="R892" s="155">
        <v>94633</v>
      </c>
      <c r="S892" s="155">
        <v>0</v>
      </c>
      <c r="T892" s="155">
        <v>0</v>
      </c>
      <c r="U892" s="155">
        <v>6566</v>
      </c>
      <c r="V892" s="112">
        <v>101199</v>
      </c>
      <c r="W892" s="156"/>
      <c r="X892" s="157">
        <v>0</v>
      </c>
      <c r="Y892" s="178">
        <v>0.09</v>
      </c>
      <c r="Z892" s="178">
        <v>0.1201773901141599</v>
      </c>
      <c r="AA892" s="155">
        <v>0</v>
      </c>
      <c r="AB892" s="158"/>
      <c r="AC892" s="157">
        <v>0</v>
      </c>
      <c r="AD892" s="157">
        <v>0</v>
      </c>
      <c r="AE892" s="155">
        <v>0</v>
      </c>
      <c r="AF892" s="157">
        <v>0</v>
      </c>
      <c r="AG892" s="155">
        <v>0</v>
      </c>
      <c r="AH892" s="159"/>
    </row>
    <row r="893" spans="1:34" ht="15" x14ac:dyDescent="0.25">
      <c r="A893" s="104">
        <v>499</v>
      </c>
      <c r="B893" s="102">
        <v>499061161</v>
      </c>
      <c r="C893" s="103" t="s">
        <v>545</v>
      </c>
      <c r="D893" s="104">
        <v>61</v>
      </c>
      <c r="E893" s="103" t="s">
        <v>93</v>
      </c>
      <c r="F893" s="104">
        <v>161</v>
      </c>
      <c r="G893" s="103" t="s">
        <v>193</v>
      </c>
      <c r="H893" s="179">
        <v>12.629999999999999</v>
      </c>
      <c r="I893" s="152"/>
      <c r="J893" s="153">
        <v>11249</v>
      </c>
      <c r="K893" s="153">
        <v>4424</v>
      </c>
      <c r="L893" s="153">
        <v>0</v>
      </c>
      <c r="M893" s="153">
        <v>937.65</v>
      </c>
      <c r="N893" s="153">
        <v>16610.650000000001</v>
      </c>
      <c r="O893" s="152"/>
      <c r="P893" s="157">
        <v>12.629999999999999</v>
      </c>
      <c r="Q893" s="157">
        <v>0</v>
      </c>
      <c r="R893" s="155">
        <v>197950</v>
      </c>
      <c r="S893" s="155">
        <v>0</v>
      </c>
      <c r="T893" s="155">
        <v>0</v>
      </c>
      <c r="U893" s="155">
        <v>11847</v>
      </c>
      <c r="V893" s="112">
        <v>209797</v>
      </c>
      <c r="W893" s="156"/>
      <c r="X893" s="157">
        <v>0</v>
      </c>
      <c r="Y893" s="178">
        <v>0.09</v>
      </c>
      <c r="Z893" s="178">
        <v>1.0975009473130026E-2</v>
      </c>
      <c r="AA893" s="155">
        <v>0</v>
      </c>
      <c r="AB893" s="158"/>
      <c r="AC893" s="157">
        <v>0</v>
      </c>
      <c r="AD893" s="157">
        <v>0</v>
      </c>
      <c r="AE893" s="155">
        <v>0</v>
      </c>
      <c r="AF893" s="157">
        <v>0</v>
      </c>
      <c r="AG893" s="155">
        <v>0</v>
      </c>
      <c r="AH893" s="159"/>
    </row>
    <row r="894" spans="1:34" ht="15" x14ac:dyDescent="0.25">
      <c r="A894" s="104">
        <v>499</v>
      </c>
      <c r="B894" s="102">
        <v>499061227</v>
      </c>
      <c r="C894" s="103" t="s">
        <v>545</v>
      </c>
      <c r="D894" s="104">
        <v>61</v>
      </c>
      <c r="E894" s="103" t="s">
        <v>93</v>
      </c>
      <c r="F894" s="104">
        <v>227</v>
      </c>
      <c r="G894" s="103" t="s">
        <v>259</v>
      </c>
      <c r="H894" s="179">
        <v>0.85</v>
      </c>
      <c r="I894" s="152"/>
      <c r="J894" s="153">
        <v>10556</v>
      </c>
      <c r="K894" s="153">
        <v>3085</v>
      </c>
      <c r="L894" s="153">
        <v>0</v>
      </c>
      <c r="M894" s="153">
        <v>937.65</v>
      </c>
      <c r="N894" s="153">
        <v>14578.65</v>
      </c>
      <c r="O894" s="152"/>
      <c r="P894" s="157">
        <v>0.85</v>
      </c>
      <c r="Q894" s="157">
        <v>0</v>
      </c>
      <c r="R894" s="155">
        <v>11595</v>
      </c>
      <c r="S894" s="155">
        <v>0</v>
      </c>
      <c r="T894" s="155">
        <v>0</v>
      </c>
      <c r="U894" s="155">
        <v>797</v>
      </c>
      <c r="V894" s="112">
        <v>12392</v>
      </c>
      <c r="W894" s="156"/>
      <c r="X894" s="157">
        <v>0</v>
      </c>
      <c r="Y894" s="178">
        <v>0.09</v>
      </c>
      <c r="Z894" s="178">
        <v>1.2360529662356946E-2</v>
      </c>
      <c r="AA894" s="155">
        <v>0</v>
      </c>
      <c r="AB894" s="158"/>
      <c r="AC894" s="157">
        <v>0</v>
      </c>
      <c r="AD894" s="157">
        <v>0</v>
      </c>
      <c r="AE894" s="155">
        <v>0</v>
      </c>
      <c r="AF894" s="157">
        <v>0</v>
      </c>
      <c r="AG894" s="155">
        <v>0</v>
      </c>
      <c r="AH894" s="159"/>
    </row>
    <row r="895" spans="1:34" ht="15" x14ac:dyDescent="0.25">
      <c r="A895" s="104">
        <v>499</v>
      </c>
      <c r="B895" s="102">
        <v>499061278</v>
      </c>
      <c r="C895" s="103" t="s">
        <v>545</v>
      </c>
      <c r="D895" s="104">
        <v>61</v>
      </c>
      <c r="E895" s="103" t="s">
        <v>93</v>
      </c>
      <c r="F895" s="104">
        <v>278</v>
      </c>
      <c r="G895" s="103" t="s">
        <v>310</v>
      </c>
      <c r="H895" s="179">
        <v>2</v>
      </c>
      <c r="I895" s="152"/>
      <c r="J895" s="153">
        <v>10556</v>
      </c>
      <c r="K895" s="153">
        <v>2001</v>
      </c>
      <c r="L895" s="153">
        <v>0</v>
      </c>
      <c r="M895" s="153">
        <v>937.65</v>
      </c>
      <c r="N895" s="153">
        <v>13494.65</v>
      </c>
      <c r="O895" s="152"/>
      <c r="P895" s="157">
        <v>2</v>
      </c>
      <c r="Q895" s="157">
        <v>0</v>
      </c>
      <c r="R895" s="155">
        <v>25114</v>
      </c>
      <c r="S895" s="155">
        <v>0</v>
      </c>
      <c r="T895" s="155">
        <v>0</v>
      </c>
      <c r="U895" s="155">
        <v>1876</v>
      </c>
      <c r="V895" s="112">
        <v>26990</v>
      </c>
      <c r="W895" s="156"/>
      <c r="X895" s="157">
        <v>0</v>
      </c>
      <c r="Y895" s="178">
        <v>0.09</v>
      </c>
      <c r="Z895" s="178">
        <v>5.9706218118588478E-2</v>
      </c>
      <c r="AA895" s="155">
        <v>0</v>
      </c>
      <c r="AB895" s="158"/>
      <c r="AC895" s="157">
        <v>0</v>
      </c>
      <c r="AD895" s="157">
        <v>0</v>
      </c>
      <c r="AE895" s="155">
        <v>0</v>
      </c>
      <c r="AF895" s="157">
        <v>0</v>
      </c>
      <c r="AG895" s="155">
        <v>0</v>
      </c>
      <c r="AH895" s="159"/>
    </row>
    <row r="896" spans="1:34" ht="15" x14ac:dyDescent="0.25">
      <c r="A896" s="104">
        <v>499</v>
      </c>
      <c r="B896" s="102">
        <v>499061281</v>
      </c>
      <c r="C896" s="103" t="s">
        <v>545</v>
      </c>
      <c r="D896" s="104">
        <v>61</v>
      </c>
      <c r="E896" s="103" t="s">
        <v>93</v>
      </c>
      <c r="F896" s="104">
        <v>281</v>
      </c>
      <c r="G896" s="103" t="s">
        <v>313</v>
      </c>
      <c r="H896" s="179">
        <v>357.29</v>
      </c>
      <c r="I896" s="152"/>
      <c r="J896" s="153">
        <v>12145</v>
      </c>
      <c r="K896" s="153">
        <v>0</v>
      </c>
      <c r="L896" s="153">
        <v>0</v>
      </c>
      <c r="M896" s="153">
        <v>937.65</v>
      </c>
      <c r="N896" s="153">
        <v>13082.65</v>
      </c>
      <c r="O896" s="152"/>
      <c r="P896" s="157">
        <v>357.29</v>
      </c>
      <c r="Q896" s="157">
        <v>0</v>
      </c>
      <c r="R896" s="155">
        <v>4339289</v>
      </c>
      <c r="S896" s="155">
        <v>0</v>
      </c>
      <c r="T896" s="155">
        <v>0</v>
      </c>
      <c r="U896" s="155">
        <v>335125</v>
      </c>
      <c r="V896" s="112">
        <v>4674414</v>
      </c>
      <c r="W896" s="156"/>
      <c r="X896" s="157">
        <v>0</v>
      </c>
      <c r="Y896" s="178">
        <v>0.09</v>
      </c>
      <c r="Z896" s="178">
        <v>0.13196842428298433</v>
      </c>
      <c r="AA896" s="155">
        <v>0</v>
      </c>
      <c r="AB896" s="158"/>
      <c r="AC896" s="157">
        <v>0</v>
      </c>
      <c r="AD896" s="157">
        <v>0</v>
      </c>
      <c r="AE896" s="155">
        <v>0</v>
      </c>
      <c r="AF896" s="157">
        <v>7.84</v>
      </c>
      <c r="AG896" s="155">
        <v>102570</v>
      </c>
      <c r="AH896" s="159"/>
    </row>
    <row r="897" spans="1:34" ht="15" x14ac:dyDescent="0.25">
      <c r="A897" s="104">
        <v>499</v>
      </c>
      <c r="B897" s="102">
        <v>499061325</v>
      </c>
      <c r="C897" s="103" t="s">
        <v>545</v>
      </c>
      <c r="D897" s="104">
        <v>61</v>
      </c>
      <c r="E897" s="103" t="s">
        <v>93</v>
      </c>
      <c r="F897" s="104">
        <v>325</v>
      </c>
      <c r="G897" s="103" t="s">
        <v>357</v>
      </c>
      <c r="H897" s="179">
        <v>2.2999999999999998</v>
      </c>
      <c r="I897" s="152"/>
      <c r="J897" s="153">
        <v>12171.454391264475</v>
      </c>
      <c r="K897" s="153">
        <v>1555</v>
      </c>
      <c r="L897" s="153">
        <v>0</v>
      </c>
      <c r="M897" s="153">
        <v>937.65</v>
      </c>
      <c r="N897" s="153">
        <v>14664.104391264475</v>
      </c>
      <c r="O897" s="152"/>
      <c r="P897" s="157">
        <v>2.2999999999999998</v>
      </c>
      <c r="Q897" s="157">
        <v>0</v>
      </c>
      <c r="R897" s="155">
        <v>31570</v>
      </c>
      <c r="S897" s="155">
        <v>0</v>
      </c>
      <c r="T897" s="155">
        <v>0</v>
      </c>
      <c r="U897" s="155">
        <v>2157</v>
      </c>
      <c r="V897" s="112">
        <v>33727</v>
      </c>
      <c r="W897" s="156"/>
      <c r="X897" s="157">
        <v>0</v>
      </c>
      <c r="Y897" s="178">
        <v>0.09</v>
      </c>
      <c r="Z897" s="178">
        <v>8.8523351738389582E-3</v>
      </c>
      <c r="AA897" s="155">
        <v>0</v>
      </c>
      <c r="AB897" s="158"/>
      <c r="AC897" s="157">
        <v>0</v>
      </c>
      <c r="AD897" s="157">
        <v>0</v>
      </c>
      <c r="AE897" s="155">
        <v>0</v>
      </c>
      <c r="AF897" s="157">
        <v>0</v>
      </c>
      <c r="AG897" s="155">
        <v>0</v>
      </c>
      <c r="AH897" s="159"/>
    </row>
    <row r="898" spans="1:34" ht="15" x14ac:dyDescent="0.25">
      <c r="A898" s="104">
        <v>499</v>
      </c>
      <c r="B898" s="102">
        <v>499061332</v>
      </c>
      <c r="C898" s="103" t="s">
        <v>545</v>
      </c>
      <c r="D898" s="104">
        <v>61</v>
      </c>
      <c r="E898" s="103" t="s">
        <v>93</v>
      </c>
      <c r="F898" s="104">
        <v>332</v>
      </c>
      <c r="G898" s="103" t="s">
        <v>364</v>
      </c>
      <c r="H898" s="179">
        <v>11</v>
      </c>
      <c r="I898" s="152"/>
      <c r="J898" s="153">
        <v>13224</v>
      </c>
      <c r="K898" s="153">
        <v>817</v>
      </c>
      <c r="L898" s="153">
        <v>0</v>
      </c>
      <c r="M898" s="153">
        <v>937.65</v>
      </c>
      <c r="N898" s="153">
        <v>14978.65</v>
      </c>
      <c r="O898" s="152"/>
      <c r="P898" s="157">
        <v>11</v>
      </c>
      <c r="Q898" s="157">
        <v>0</v>
      </c>
      <c r="R898" s="155">
        <v>154451</v>
      </c>
      <c r="S898" s="155">
        <v>0</v>
      </c>
      <c r="T898" s="155">
        <v>0</v>
      </c>
      <c r="U898" s="155">
        <v>10318</v>
      </c>
      <c r="V898" s="112">
        <v>164769</v>
      </c>
      <c r="W898" s="156"/>
      <c r="X898" s="157">
        <v>0</v>
      </c>
      <c r="Y898" s="178">
        <v>0.09</v>
      </c>
      <c r="Z898" s="178">
        <v>1.7074121226198394E-2</v>
      </c>
      <c r="AA898" s="155">
        <v>0</v>
      </c>
      <c r="AB898" s="158"/>
      <c r="AC898" s="157">
        <v>0</v>
      </c>
      <c r="AD898" s="157">
        <v>0</v>
      </c>
      <c r="AE898" s="155">
        <v>0</v>
      </c>
      <c r="AF898" s="157">
        <v>0</v>
      </c>
      <c r="AG898" s="155">
        <v>0</v>
      </c>
      <c r="AH898" s="159"/>
    </row>
    <row r="899" spans="1:34" ht="15" x14ac:dyDescent="0.25">
      <c r="A899" s="104">
        <v>499</v>
      </c>
      <c r="B899" s="102">
        <v>499061672</v>
      </c>
      <c r="C899" s="103" t="s">
        <v>545</v>
      </c>
      <c r="D899" s="104">
        <v>61</v>
      </c>
      <c r="E899" s="103" t="s">
        <v>93</v>
      </c>
      <c r="F899" s="104">
        <v>672</v>
      </c>
      <c r="G899" s="103" t="s">
        <v>407</v>
      </c>
      <c r="H899" s="179">
        <v>1</v>
      </c>
      <c r="I899" s="152"/>
      <c r="J899" s="153">
        <v>11417.772716368092</v>
      </c>
      <c r="K899" s="153">
        <v>3964</v>
      </c>
      <c r="L899" s="153">
        <v>0</v>
      </c>
      <c r="M899" s="153">
        <v>937.65</v>
      </c>
      <c r="N899" s="153">
        <v>16319.422716368092</v>
      </c>
      <c r="O899" s="152"/>
      <c r="P899" s="157">
        <v>1</v>
      </c>
      <c r="Q899" s="157">
        <v>0</v>
      </c>
      <c r="R899" s="155">
        <v>15382</v>
      </c>
      <c r="S899" s="155">
        <v>0</v>
      </c>
      <c r="T899" s="155">
        <v>0</v>
      </c>
      <c r="U899" s="155">
        <v>938</v>
      </c>
      <c r="V899" s="112">
        <v>16320</v>
      </c>
      <c r="W899" s="156"/>
      <c r="X899" s="157">
        <v>0</v>
      </c>
      <c r="Y899" s="178">
        <v>0.09</v>
      </c>
      <c r="Z899" s="178">
        <v>3.8966680659634147E-3</v>
      </c>
      <c r="AA899" s="155">
        <v>0</v>
      </c>
      <c r="AB899" s="158"/>
      <c r="AC899" s="157">
        <v>0</v>
      </c>
      <c r="AD899" s="157">
        <v>0</v>
      </c>
      <c r="AE899" s="155">
        <v>0</v>
      </c>
      <c r="AF899" s="157">
        <v>0</v>
      </c>
      <c r="AG899" s="155">
        <v>0</v>
      </c>
      <c r="AH899" s="159"/>
    </row>
    <row r="900" spans="1:34" ht="15" x14ac:dyDescent="0.25">
      <c r="A900" s="104">
        <v>3501</v>
      </c>
      <c r="B900" s="102">
        <v>3501061061</v>
      </c>
      <c r="C900" s="103" t="s">
        <v>546</v>
      </c>
      <c r="D900" s="104">
        <v>61</v>
      </c>
      <c r="E900" s="103" t="s">
        <v>93</v>
      </c>
      <c r="F900" s="104">
        <v>61</v>
      </c>
      <c r="G900" s="103" t="s">
        <v>93</v>
      </c>
      <c r="H900" s="179">
        <v>36.410000000000004</v>
      </c>
      <c r="I900" s="152"/>
      <c r="J900" s="153">
        <v>13870</v>
      </c>
      <c r="K900" s="153">
        <v>636</v>
      </c>
      <c r="L900" s="153">
        <v>0</v>
      </c>
      <c r="M900" s="153">
        <v>937.65</v>
      </c>
      <c r="N900" s="153">
        <v>15443.65</v>
      </c>
      <c r="O900" s="152"/>
      <c r="P900" s="157">
        <v>36.410000000000004</v>
      </c>
      <c r="Q900" s="157">
        <v>0</v>
      </c>
      <c r="R900" s="155">
        <v>528164</v>
      </c>
      <c r="S900" s="155">
        <v>0</v>
      </c>
      <c r="T900" s="155">
        <v>0</v>
      </c>
      <c r="U900" s="155">
        <v>34150</v>
      </c>
      <c r="V900" s="112">
        <v>562314</v>
      </c>
      <c r="W900" s="156"/>
      <c r="X900" s="157">
        <v>0</v>
      </c>
      <c r="Y900" s="178">
        <v>0.09</v>
      </c>
      <c r="Z900" s="178">
        <v>3.5095664291367269E-2</v>
      </c>
      <c r="AA900" s="155">
        <v>0</v>
      </c>
      <c r="AB900" s="158"/>
      <c r="AC900" s="157">
        <v>0</v>
      </c>
      <c r="AD900" s="157">
        <v>0</v>
      </c>
      <c r="AE900" s="155">
        <v>0</v>
      </c>
      <c r="AF900" s="157">
        <v>0</v>
      </c>
      <c r="AG900" s="155">
        <v>0</v>
      </c>
      <c r="AH900" s="159"/>
    </row>
    <row r="901" spans="1:34" ht="15" x14ac:dyDescent="0.25">
      <c r="A901" s="104">
        <v>3501</v>
      </c>
      <c r="B901" s="102">
        <v>3501061117</v>
      </c>
      <c r="C901" s="103" t="s">
        <v>546</v>
      </c>
      <c r="D901" s="104">
        <v>61</v>
      </c>
      <c r="E901" s="103" t="s">
        <v>93</v>
      </c>
      <c r="F901" s="104">
        <v>117</v>
      </c>
      <c r="G901" s="103" t="s">
        <v>149</v>
      </c>
      <c r="H901" s="179">
        <v>1.1000000000000001</v>
      </c>
      <c r="I901" s="152"/>
      <c r="J901" s="153">
        <v>11146.071382604689</v>
      </c>
      <c r="K901" s="153">
        <v>4567</v>
      </c>
      <c r="L901" s="153">
        <v>0</v>
      </c>
      <c r="M901" s="153">
        <v>937.65</v>
      </c>
      <c r="N901" s="153">
        <v>16650.72138260469</v>
      </c>
      <c r="O901" s="152"/>
      <c r="P901" s="157">
        <v>1.1000000000000001</v>
      </c>
      <c r="Q901" s="157">
        <v>0</v>
      </c>
      <c r="R901" s="155">
        <v>17284</v>
      </c>
      <c r="S901" s="155">
        <v>0</v>
      </c>
      <c r="T901" s="155">
        <v>0</v>
      </c>
      <c r="U901" s="155">
        <v>1032</v>
      </c>
      <c r="V901" s="112">
        <v>18316</v>
      </c>
      <c r="W901" s="156"/>
      <c r="X901" s="157">
        <v>0</v>
      </c>
      <c r="Y901" s="178">
        <v>0.09</v>
      </c>
      <c r="Z901" s="178">
        <v>6.6074138395909324E-2</v>
      </c>
      <c r="AA901" s="155">
        <v>0</v>
      </c>
      <c r="AB901" s="158"/>
      <c r="AC901" s="157">
        <v>0</v>
      </c>
      <c r="AD901" s="157">
        <v>0</v>
      </c>
      <c r="AE901" s="155">
        <v>0</v>
      </c>
      <c r="AF901" s="157">
        <v>0</v>
      </c>
      <c r="AG901" s="155">
        <v>0</v>
      </c>
      <c r="AH901" s="159"/>
    </row>
    <row r="902" spans="1:34" ht="15" x14ac:dyDescent="0.25">
      <c r="A902" s="104">
        <v>3501</v>
      </c>
      <c r="B902" s="102">
        <v>3501061137</v>
      </c>
      <c r="C902" s="103" t="s">
        <v>546</v>
      </c>
      <c r="D902" s="104">
        <v>61</v>
      </c>
      <c r="E902" s="103" t="s">
        <v>93</v>
      </c>
      <c r="F902" s="104">
        <v>137</v>
      </c>
      <c r="G902" s="103" t="s">
        <v>169</v>
      </c>
      <c r="H902" s="179">
        <v>144.83000000000004</v>
      </c>
      <c r="I902" s="152"/>
      <c r="J902" s="153">
        <v>14742</v>
      </c>
      <c r="K902" s="153">
        <v>0</v>
      </c>
      <c r="L902" s="153">
        <v>0</v>
      </c>
      <c r="M902" s="153">
        <v>937.65</v>
      </c>
      <c r="N902" s="153">
        <v>15679.65</v>
      </c>
      <c r="O902" s="152"/>
      <c r="P902" s="157">
        <v>144.83000000000004</v>
      </c>
      <c r="Q902" s="157">
        <v>0</v>
      </c>
      <c r="R902" s="155">
        <v>2135084</v>
      </c>
      <c r="S902" s="155">
        <v>0</v>
      </c>
      <c r="T902" s="155">
        <v>0</v>
      </c>
      <c r="U902" s="155">
        <v>135840</v>
      </c>
      <c r="V902" s="112">
        <v>2270924</v>
      </c>
      <c r="W902" s="156"/>
      <c r="X902" s="157">
        <v>0</v>
      </c>
      <c r="Y902" s="178">
        <v>0.09</v>
      </c>
      <c r="Z902" s="178">
        <v>0.1201773901141599</v>
      </c>
      <c r="AA902" s="155">
        <v>0</v>
      </c>
      <c r="AB902" s="158"/>
      <c r="AC902" s="157">
        <v>0</v>
      </c>
      <c r="AD902" s="157">
        <v>0</v>
      </c>
      <c r="AE902" s="155">
        <v>0</v>
      </c>
      <c r="AF902" s="157">
        <v>1</v>
      </c>
      <c r="AG902" s="155">
        <v>15680</v>
      </c>
      <c r="AH902" s="159"/>
    </row>
    <row r="903" spans="1:34" ht="15" x14ac:dyDescent="0.25">
      <c r="A903" s="104">
        <v>3501</v>
      </c>
      <c r="B903" s="102">
        <v>3501061161</v>
      </c>
      <c r="C903" s="103" t="s">
        <v>546</v>
      </c>
      <c r="D903" s="104">
        <v>61</v>
      </c>
      <c r="E903" s="103" t="s">
        <v>93</v>
      </c>
      <c r="F903" s="104">
        <v>161</v>
      </c>
      <c r="G903" s="103" t="s">
        <v>193</v>
      </c>
      <c r="H903" s="179">
        <v>1</v>
      </c>
      <c r="I903" s="152"/>
      <c r="J903" s="153">
        <v>10556</v>
      </c>
      <c r="K903" s="153">
        <v>4151</v>
      </c>
      <c r="L903" s="153">
        <v>0</v>
      </c>
      <c r="M903" s="153">
        <v>937.65</v>
      </c>
      <c r="N903" s="153">
        <v>15644.65</v>
      </c>
      <c r="O903" s="152"/>
      <c r="P903" s="157">
        <v>1</v>
      </c>
      <c r="Q903" s="157">
        <v>0</v>
      </c>
      <c r="R903" s="155">
        <v>14707</v>
      </c>
      <c r="S903" s="155">
        <v>0</v>
      </c>
      <c r="T903" s="155">
        <v>0</v>
      </c>
      <c r="U903" s="155">
        <v>938</v>
      </c>
      <c r="V903" s="112">
        <v>15645</v>
      </c>
      <c r="W903" s="156"/>
      <c r="X903" s="157">
        <v>0</v>
      </c>
      <c r="Y903" s="178">
        <v>0.09</v>
      </c>
      <c r="Z903" s="178">
        <v>1.0975009473130026E-2</v>
      </c>
      <c r="AA903" s="155">
        <v>0</v>
      </c>
      <c r="AB903" s="158"/>
      <c r="AC903" s="157">
        <v>0</v>
      </c>
      <c r="AD903" s="157">
        <v>0</v>
      </c>
      <c r="AE903" s="155">
        <v>0</v>
      </c>
      <c r="AF903" s="157">
        <v>0</v>
      </c>
      <c r="AG903" s="155">
        <v>0</v>
      </c>
      <c r="AH903" s="159"/>
    </row>
    <row r="904" spans="1:34" ht="15" x14ac:dyDescent="0.25">
      <c r="A904" s="104">
        <v>3501</v>
      </c>
      <c r="B904" s="102">
        <v>3501061210</v>
      </c>
      <c r="C904" s="103" t="s">
        <v>546</v>
      </c>
      <c r="D904" s="104">
        <v>61</v>
      </c>
      <c r="E904" s="103" t="s">
        <v>93</v>
      </c>
      <c r="F904" s="104">
        <v>210</v>
      </c>
      <c r="G904" s="103" t="s">
        <v>242</v>
      </c>
      <c r="H904" s="179">
        <v>1</v>
      </c>
      <c r="I904" s="152"/>
      <c r="J904" s="153">
        <v>10556</v>
      </c>
      <c r="K904" s="153">
        <v>3360</v>
      </c>
      <c r="L904" s="153">
        <v>0</v>
      </c>
      <c r="M904" s="153">
        <v>937.65</v>
      </c>
      <c r="N904" s="153">
        <v>14853.65</v>
      </c>
      <c r="O904" s="152"/>
      <c r="P904" s="157">
        <v>1</v>
      </c>
      <c r="Q904" s="157">
        <v>0</v>
      </c>
      <c r="R904" s="155">
        <v>13916</v>
      </c>
      <c r="S904" s="155">
        <v>0</v>
      </c>
      <c r="T904" s="155">
        <v>0</v>
      </c>
      <c r="U904" s="155">
        <v>938</v>
      </c>
      <c r="V904" s="112">
        <v>14854</v>
      </c>
      <c r="W904" s="156"/>
      <c r="X904" s="157">
        <v>0</v>
      </c>
      <c r="Y904" s="178">
        <v>0.09</v>
      </c>
      <c r="Z904" s="178">
        <v>5.4840361961596779E-2</v>
      </c>
      <c r="AA904" s="155">
        <v>0</v>
      </c>
      <c r="AB904" s="158"/>
      <c r="AC904" s="157">
        <v>0</v>
      </c>
      <c r="AD904" s="157">
        <v>0</v>
      </c>
      <c r="AE904" s="155">
        <v>0</v>
      </c>
      <c r="AF904" s="157">
        <v>0</v>
      </c>
      <c r="AG904" s="155">
        <v>0</v>
      </c>
      <c r="AH904" s="159"/>
    </row>
    <row r="905" spans="1:34" ht="15" x14ac:dyDescent="0.25">
      <c r="A905" s="104">
        <v>3501</v>
      </c>
      <c r="B905" s="102">
        <v>3501061278</v>
      </c>
      <c r="C905" s="103" t="s">
        <v>546</v>
      </c>
      <c r="D905" s="104">
        <v>61</v>
      </c>
      <c r="E905" s="103" t="s">
        <v>93</v>
      </c>
      <c r="F905" s="104">
        <v>278</v>
      </c>
      <c r="G905" s="103" t="s">
        <v>310</v>
      </c>
      <c r="H905" s="179">
        <v>3.18</v>
      </c>
      <c r="I905" s="152"/>
      <c r="J905" s="153">
        <v>15145</v>
      </c>
      <c r="K905" s="153">
        <v>2871</v>
      </c>
      <c r="L905" s="153">
        <v>0</v>
      </c>
      <c r="M905" s="153">
        <v>937.65</v>
      </c>
      <c r="N905" s="153">
        <v>18953.650000000001</v>
      </c>
      <c r="O905" s="152"/>
      <c r="P905" s="157">
        <v>3.18</v>
      </c>
      <c r="Q905" s="157">
        <v>0</v>
      </c>
      <c r="R905" s="155">
        <v>57291</v>
      </c>
      <c r="S905" s="155">
        <v>0</v>
      </c>
      <c r="T905" s="155">
        <v>0</v>
      </c>
      <c r="U905" s="155">
        <v>2983</v>
      </c>
      <c r="V905" s="112">
        <v>60274</v>
      </c>
      <c r="W905" s="156"/>
      <c r="X905" s="157">
        <v>0</v>
      </c>
      <c r="Y905" s="178">
        <v>0.09</v>
      </c>
      <c r="Z905" s="178">
        <v>5.9706218118588478E-2</v>
      </c>
      <c r="AA905" s="155">
        <v>0</v>
      </c>
      <c r="AB905" s="158"/>
      <c r="AC905" s="157">
        <v>0</v>
      </c>
      <c r="AD905" s="157">
        <v>0</v>
      </c>
      <c r="AE905" s="155">
        <v>0</v>
      </c>
      <c r="AF905" s="157">
        <v>0</v>
      </c>
      <c r="AG905" s="155">
        <v>0</v>
      </c>
      <c r="AH905" s="159"/>
    </row>
    <row r="906" spans="1:34" ht="15" x14ac:dyDescent="0.25">
      <c r="A906" s="104">
        <v>3501</v>
      </c>
      <c r="B906" s="102">
        <v>3501061281</v>
      </c>
      <c r="C906" s="103" t="s">
        <v>546</v>
      </c>
      <c r="D906" s="104">
        <v>61</v>
      </c>
      <c r="E906" s="103" t="s">
        <v>93</v>
      </c>
      <c r="F906" s="104">
        <v>281</v>
      </c>
      <c r="G906" s="103" t="s">
        <v>313</v>
      </c>
      <c r="H906" s="179">
        <v>88.1</v>
      </c>
      <c r="I906" s="152"/>
      <c r="J906" s="153">
        <v>14849</v>
      </c>
      <c r="K906" s="153">
        <v>0</v>
      </c>
      <c r="L906" s="153">
        <v>0</v>
      </c>
      <c r="M906" s="153">
        <v>937.65</v>
      </c>
      <c r="N906" s="153">
        <v>15786.65</v>
      </c>
      <c r="O906" s="152"/>
      <c r="P906" s="157">
        <v>88.1</v>
      </c>
      <c r="Q906" s="157">
        <v>0</v>
      </c>
      <c r="R906" s="155">
        <v>1308200</v>
      </c>
      <c r="S906" s="155">
        <v>0</v>
      </c>
      <c r="T906" s="155">
        <v>0</v>
      </c>
      <c r="U906" s="155">
        <v>82630</v>
      </c>
      <c r="V906" s="112">
        <v>1390830</v>
      </c>
      <c r="W906" s="156"/>
      <c r="X906" s="157">
        <v>0</v>
      </c>
      <c r="Y906" s="178">
        <v>0.09</v>
      </c>
      <c r="Z906" s="178">
        <v>0.13196842428298433</v>
      </c>
      <c r="AA906" s="155">
        <v>0</v>
      </c>
      <c r="AB906" s="158"/>
      <c r="AC906" s="157">
        <v>0</v>
      </c>
      <c r="AD906" s="157">
        <v>0</v>
      </c>
      <c r="AE906" s="155">
        <v>0</v>
      </c>
      <c r="AF906" s="157">
        <v>0</v>
      </c>
      <c r="AG906" s="155">
        <v>0</v>
      </c>
      <c r="AH906" s="159"/>
    </row>
    <row r="907" spans="1:34" ht="15" x14ac:dyDescent="0.25">
      <c r="A907" s="104">
        <v>3501</v>
      </c>
      <c r="B907" s="102">
        <v>3501061332</v>
      </c>
      <c r="C907" s="103" t="s">
        <v>546</v>
      </c>
      <c r="D907" s="104">
        <v>61</v>
      </c>
      <c r="E907" s="103" t="s">
        <v>93</v>
      </c>
      <c r="F907" s="104">
        <v>332</v>
      </c>
      <c r="G907" s="103" t="s">
        <v>364</v>
      </c>
      <c r="H907" s="179">
        <v>3</v>
      </c>
      <c r="I907" s="152"/>
      <c r="J907" s="153">
        <v>14235</v>
      </c>
      <c r="K907" s="153">
        <v>879</v>
      </c>
      <c r="L907" s="153">
        <v>0</v>
      </c>
      <c r="M907" s="153">
        <v>937.65</v>
      </c>
      <c r="N907" s="153">
        <v>16051.65</v>
      </c>
      <c r="O907" s="152"/>
      <c r="P907" s="157">
        <v>3</v>
      </c>
      <c r="Q907" s="157">
        <v>0</v>
      </c>
      <c r="R907" s="155">
        <v>45342</v>
      </c>
      <c r="S907" s="155">
        <v>0</v>
      </c>
      <c r="T907" s="155">
        <v>0</v>
      </c>
      <c r="U907" s="155">
        <v>2814</v>
      </c>
      <c r="V907" s="112">
        <v>48156</v>
      </c>
      <c r="W907" s="156"/>
      <c r="X907" s="157">
        <v>0</v>
      </c>
      <c r="Y907" s="178">
        <v>0.09</v>
      </c>
      <c r="Z907" s="178">
        <v>1.7074121226198394E-2</v>
      </c>
      <c r="AA907" s="155">
        <v>0</v>
      </c>
      <c r="AB907" s="158"/>
      <c r="AC907" s="157">
        <v>0</v>
      </c>
      <c r="AD907" s="157">
        <v>0</v>
      </c>
      <c r="AE907" s="155">
        <v>0</v>
      </c>
      <c r="AF907" s="157">
        <v>0</v>
      </c>
      <c r="AG907" s="155">
        <v>0</v>
      </c>
      <c r="AH907" s="159"/>
    </row>
    <row r="908" spans="1:34" ht="15" x14ac:dyDescent="0.25">
      <c r="A908" s="104">
        <v>3501</v>
      </c>
      <c r="B908" s="102">
        <v>3501061683</v>
      </c>
      <c r="C908" s="103" t="s">
        <v>546</v>
      </c>
      <c r="D908" s="104">
        <v>61</v>
      </c>
      <c r="E908" s="103" t="s">
        <v>93</v>
      </c>
      <c r="F908" s="104">
        <v>683</v>
      </c>
      <c r="G908" s="103" t="s">
        <v>412</v>
      </c>
      <c r="H908" s="179">
        <v>1</v>
      </c>
      <c r="I908" s="152"/>
      <c r="J908" s="153">
        <v>10999.493447986555</v>
      </c>
      <c r="K908" s="153">
        <v>7851</v>
      </c>
      <c r="L908" s="153">
        <v>0</v>
      </c>
      <c r="M908" s="153">
        <v>937.65</v>
      </c>
      <c r="N908" s="153">
        <v>19788.143447986557</v>
      </c>
      <c r="O908" s="152"/>
      <c r="P908" s="157">
        <v>1</v>
      </c>
      <c r="Q908" s="157">
        <v>0</v>
      </c>
      <c r="R908" s="155">
        <v>18850</v>
      </c>
      <c r="S908" s="155">
        <v>0</v>
      </c>
      <c r="T908" s="155">
        <v>0</v>
      </c>
      <c r="U908" s="155">
        <v>938</v>
      </c>
      <c r="V908" s="112">
        <v>19788</v>
      </c>
      <c r="W908" s="156"/>
      <c r="X908" s="157">
        <v>0</v>
      </c>
      <c r="Y908" s="178">
        <v>0.09</v>
      </c>
      <c r="Z908" s="178">
        <v>2.5305735434480579E-2</v>
      </c>
      <c r="AA908" s="155">
        <v>0</v>
      </c>
      <c r="AB908" s="158"/>
      <c r="AC908" s="157">
        <v>0</v>
      </c>
      <c r="AD908" s="157">
        <v>0</v>
      </c>
      <c r="AE908" s="155">
        <v>0</v>
      </c>
      <c r="AF908" s="157">
        <v>0</v>
      </c>
      <c r="AG908" s="155">
        <v>0</v>
      </c>
      <c r="AH908" s="159"/>
    </row>
    <row r="909" spans="1:34" ht="15" x14ac:dyDescent="0.25">
      <c r="A909" s="104">
        <v>3502</v>
      </c>
      <c r="B909" s="102">
        <v>3502281061</v>
      </c>
      <c r="C909" s="103" t="s">
        <v>547</v>
      </c>
      <c r="D909" s="104">
        <v>281</v>
      </c>
      <c r="E909" s="103" t="s">
        <v>313</v>
      </c>
      <c r="F909" s="104">
        <v>61</v>
      </c>
      <c r="G909" s="103" t="s">
        <v>93</v>
      </c>
      <c r="H909" s="179">
        <v>2.94</v>
      </c>
      <c r="I909" s="152"/>
      <c r="J909" s="153">
        <v>13375</v>
      </c>
      <c r="K909" s="153">
        <v>613</v>
      </c>
      <c r="L909" s="153">
        <v>0</v>
      </c>
      <c r="M909" s="153">
        <v>937.65</v>
      </c>
      <c r="N909" s="153">
        <v>14925.65</v>
      </c>
      <c r="O909" s="152"/>
      <c r="P909" s="157">
        <v>2.94</v>
      </c>
      <c r="Q909" s="157">
        <v>0</v>
      </c>
      <c r="R909" s="155">
        <v>41125</v>
      </c>
      <c r="S909" s="155">
        <v>0</v>
      </c>
      <c r="T909" s="155">
        <v>0</v>
      </c>
      <c r="U909" s="155">
        <v>2757</v>
      </c>
      <c r="V909" s="112">
        <v>43882</v>
      </c>
      <c r="W909" s="156"/>
      <c r="X909" s="157">
        <v>0</v>
      </c>
      <c r="Y909" s="178">
        <v>0.09</v>
      </c>
      <c r="Z909" s="178">
        <v>3.5095664291367269E-2</v>
      </c>
      <c r="AA909" s="155">
        <v>0</v>
      </c>
      <c r="AB909" s="158"/>
      <c r="AC909" s="157">
        <v>0</v>
      </c>
      <c r="AD909" s="157">
        <v>0</v>
      </c>
      <c r="AE909" s="155">
        <v>0</v>
      </c>
      <c r="AF909" s="157">
        <v>0</v>
      </c>
      <c r="AG909" s="155">
        <v>0</v>
      </c>
      <c r="AH909" s="159"/>
    </row>
    <row r="910" spans="1:34" ht="15" x14ac:dyDescent="0.25">
      <c r="A910" s="104">
        <v>3502</v>
      </c>
      <c r="B910" s="102">
        <v>3502281281</v>
      </c>
      <c r="C910" s="103" t="s">
        <v>547</v>
      </c>
      <c r="D910" s="104">
        <v>281</v>
      </c>
      <c r="E910" s="103" t="s">
        <v>313</v>
      </c>
      <c r="F910" s="104">
        <v>281</v>
      </c>
      <c r="G910" s="103" t="s">
        <v>313</v>
      </c>
      <c r="H910" s="179">
        <v>470.77000000000004</v>
      </c>
      <c r="I910" s="152"/>
      <c r="J910" s="153">
        <v>13533</v>
      </c>
      <c r="K910" s="153">
        <v>0</v>
      </c>
      <c r="L910" s="153">
        <v>0</v>
      </c>
      <c r="M910" s="153">
        <v>937.65</v>
      </c>
      <c r="N910" s="153">
        <v>14470.65</v>
      </c>
      <c r="O910" s="152"/>
      <c r="P910" s="157">
        <v>470.77000000000004</v>
      </c>
      <c r="Q910" s="157">
        <v>0</v>
      </c>
      <c r="R910" s="155">
        <v>6370930</v>
      </c>
      <c r="S910" s="155">
        <v>0</v>
      </c>
      <c r="T910" s="155">
        <v>0</v>
      </c>
      <c r="U910" s="155">
        <v>441576</v>
      </c>
      <c r="V910" s="112">
        <v>6812506</v>
      </c>
      <c r="W910" s="156"/>
      <c r="X910" s="157">
        <v>0</v>
      </c>
      <c r="Y910" s="178">
        <v>0.09</v>
      </c>
      <c r="Z910" s="178">
        <v>0.13196842428298433</v>
      </c>
      <c r="AA910" s="155">
        <v>0</v>
      </c>
      <c r="AB910" s="158"/>
      <c r="AC910" s="157">
        <v>2</v>
      </c>
      <c r="AD910" s="157">
        <v>0</v>
      </c>
      <c r="AE910" s="155">
        <v>0</v>
      </c>
      <c r="AF910" s="157">
        <v>1</v>
      </c>
      <c r="AG910" s="155">
        <v>14471</v>
      </c>
      <c r="AH910" s="159"/>
    </row>
    <row r="911" spans="1:34" ht="15" x14ac:dyDescent="0.25">
      <c r="A911" s="104">
        <v>3503</v>
      </c>
      <c r="B911" s="102">
        <v>3503160031</v>
      </c>
      <c r="C911" s="103" t="s">
        <v>548</v>
      </c>
      <c r="D911" s="104">
        <v>160</v>
      </c>
      <c r="E911" s="103" t="s">
        <v>192</v>
      </c>
      <c r="F911" s="104">
        <v>31</v>
      </c>
      <c r="G911" s="103" t="s">
        <v>63</v>
      </c>
      <c r="H911" s="179">
        <v>5</v>
      </c>
      <c r="I911" s="152"/>
      <c r="J911" s="153">
        <v>10735</v>
      </c>
      <c r="K911" s="153">
        <v>5051</v>
      </c>
      <c r="L911" s="153">
        <v>0</v>
      </c>
      <c r="M911" s="153">
        <v>937.65</v>
      </c>
      <c r="N911" s="153">
        <v>16723.650000000001</v>
      </c>
      <c r="O911" s="152"/>
      <c r="P911" s="157">
        <v>5</v>
      </c>
      <c r="Q911" s="157">
        <v>0</v>
      </c>
      <c r="R911" s="155">
        <v>78930</v>
      </c>
      <c r="S911" s="155">
        <v>0</v>
      </c>
      <c r="T911" s="155">
        <v>0</v>
      </c>
      <c r="U911" s="155">
        <v>4690</v>
      </c>
      <c r="V911" s="112">
        <v>83620</v>
      </c>
      <c r="W911" s="156"/>
      <c r="X911" s="157">
        <v>0</v>
      </c>
      <c r="Y911" s="178">
        <v>0.09</v>
      </c>
      <c r="Z911" s="178">
        <v>2.276308224576884E-2</v>
      </c>
      <c r="AA911" s="155">
        <v>0</v>
      </c>
      <c r="AB911" s="158"/>
      <c r="AC911" s="157">
        <v>1</v>
      </c>
      <c r="AD911" s="157">
        <v>0</v>
      </c>
      <c r="AE911" s="155">
        <v>0</v>
      </c>
      <c r="AF911" s="157">
        <v>0</v>
      </c>
      <c r="AG911" s="155">
        <v>0</v>
      </c>
      <c r="AH911" s="159"/>
    </row>
    <row r="912" spans="1:34" ht="15" x14ac:dyDescent="0.25">
      <c r="A912" s="104">
        <v>3503</v>
      </c>
      <c r="B912" s="102">
        <v>3503160044</v>
      </c>
      <c r="C912" s="103" t="s">
        <v>548</v>
      </c>
      <c r="D912" s="104">
        <v>160</v>
      </c>
      <c r="E912" s="103" t="s">
        <v>192</v>
      </c>
      <c r="F912" s="104">
        <v>44</v>
      </c>
      <c r="G912" s="103" t="s">
        <v>76</v>
      </c>
      <c r="H912" s="179">
        <v>2</v>
      </c>
      <c r="I912" s="152"/>
      <c r="J912" s="153">
        <v>9100</v>
      </c>
      <c r="K912" s="153">
        <v>0</v>
      </c>
      <c r="L912" s="153">
        <v>0</v>
      </c>
      <c r="M912" s="153">
        <v>937.65</v>
      </c>
      <c r="N912" s="153">
        <v>10037.65</v>
      </c>
      <c r="O912" s="152"/>
      <c r="P912" s="157">
        <v>2</v>
      </c>
      <c r="Q912" s="157">
        <v>0</v>
      </c>
      <c r="R912" s="155">
        <v>18200</v>
      </c>
      <c r="S912" s="155">
        <v>0</v>
      </c>
      <c r="T912" s="155">
        <v>0</v>
      </c>
      <c r="U912" s="155">
        <v>1876</v>
      </c>
      <c r="V912" s="112">
        <v>20076</v>
      </c>
      <c r="W912" s="156"/>
      <c r="X912" s="157">
        <v>0</v>
      </c>
      <c r="Y912" s="178">
        <v>0.09</v>
      </c>
      <c r="Z912" s="178">
        <v>6.5788845188208198E-2</v>
      </c>
      <c r="AA912" s="155">
        <v>0</v>
      </c>
      <c r="AB912" s="158"/>
      <c r="AC912" s="157">
        <v>1</v>
      </c>
      <c r="AD912" s="157">
        <v>0</v>
      </c>
      <c r="AE912" s="155">
        <v>0</v>
      </c>
      <c r="AF912" s="157">
        <v>0</v>
      </c>
      <c r="AG912" s="155">
        <v>0</v>
      </c>
      <c r="AH912" s="159"/>
    </row>
    <row r="913" spans="1:34" ht="15" x14ac:dyDescent="0.25">
      <c r="A913" s="104">
        <v>3503</v>
      </c>
      <c r="B913" s="102">
        <v>3503160048</v>
      </c>
      <c r="C913" s="103" t="s">
        <v>548</v>
      </c>
      <c r="D913" s="104">
        <v>160</v>
      </c>
      <c r="E913" s="103" t="s">
        <v>192</v>
      </c>
      <c r="F913" s="104">
        <v>48</v>
      </c>
      <c r="G913" s="103" t="s">
        <v>80</v>
      </c>
      <c r="H913" s="179">
        <v>4</v>
      </c>
      <c r="I913" s="152"/>
      <c r="J913" s="153">
        <v>9123</v>
      </c>
      <c r="K913" s="153">
        <v>7332</v>
      </c>
      <c r="L913" s="153">
        <v>0</v>
      </c>
      <c r="M913" s="153">
        <v>937.65</v>
      </c>
      <c r="N913" s="153">
        <v>17392.650000000001</v>
      </c>
      <c r="O913" s="152"/>
      <c r="P913" s="157">
        <v>4</v>
      </c>
      <c r="Q913" s="157">
        <v>0</v>
      </c>
      <c r="R913" s="155">
        <v>65820</v>
      </c>
      <c r="S913" s="155">
        <v>0</v>
      </c>
      <c r="T913" s="155">
        <v>0</v>
      </c>
      <c r="U913" s="155">
        <v>3752</v>
      </c>
      <c r="V913" s="112">
        <v>69572</v>
      </c>
      <c r="W913" s="156"/>
      <c r="X913" s="157">
        <v>0</v>
      </c>
      <c r="Y913" s="178">
        <v>0.09</v>
      </c>
      <c r="Z913" s="178">
        <v>1.88496864605146E-3</v>
      </c>
      <c r="AA913" s="155">
        <v>0</v>
      </c>
      <c r="AB913" s="158"/>
      <c r="AC913" s="157">
        <v>2</v>
      </c>
      <c r="AD913" s="157">
        <v>0</v>
      </c>
      <c r="AE913" s="155">
        <v>0</v>
      </c>
      <c r="AF913" s="157">
        <v>0</v>
      </c>
      <c r="AG913" s="155">
        <v>0</v>
      </c>
      <c r="AH913" s="159"/>
    </row>
    <row r="914" spans="1:34" ht="15" x14ac:dyDescent="0.25">
      <c r="A914" s="104">
        <v>3503</v>
      </c>
      <c r="B914" s="102">
        <v>3503160056</v>
      </c>
      <c r="C914" s="103" t="s">
        <v>548</v>
      </c>
      <c r="D914" s="104">
        <v>160</v>
      </c>
      <c r="E914" s="103" t="s">
        <v>192</v>
      </c>
      <c r="F914" s="104">
        <v>56</v>
      </c>
      <c r="G914" s="103" t="s">
        <v>88</v>
      </c>
      <c r="H914" s="179">
        <v>5.58</v>
      </c>
      <c r="I914" s="152"/>
      <c r="J914" s="153">
        <v>10103</v>
      </c>
      <c r="K914" s="153">
        <v>3416</v>
      </c>
      <c r="L914" s="153">
        <v>0</v>
      </c>
      <c r="M914" s="153">
        <v>937.65</v>
      </c>
      <c r="N914" s="153">
        <v>14456.65</v>
      </c>
      <c r="O914" s="152"/>
      <c r="P914" s="157">
        <v>5.58</v>
      </c>
      <c r="Q914" s="157">
        <v>0</v>
      </c>
      <c r="R914" s="155">
        <v>75438</v>
      </c>
      <c r="S914" s="155">
        <v>0</v>
      </c>
      <c r="T914" s="155">
        <v>0</v>
      </c>
      <c r="U914" s="155">
        <v>5234</v>
      </c>
      <c r="V914" s="112">
        <v>80672</v>
      </c>
      <c r="W914" s="156"/>
      <c r="X914" s="157">
        <v>0</v>
      </c>
      <c r="Y914" s="178">
        <v>0.09</v>
      </c>
      <c r="Z914" s="178">
        <v>1.9310208478394927E-2</v>
      </c>
      <c r="AA914" s="155">
        <v>0</v>
      </c>
      <c r="AB914" s="158"/>
      <c r="AC914" s="157">
        <v>1</v>
      </c>
      <c r="AD914" s="157">
        <v>0</v>
      </c>
      <c r="AE914" s="155">
        <v>0</v>
      </c>
      <c r="AF914" s="157">
        <v>0</v>
      </c>
      <c r="AG914" s="155">
        <v>0</v>
      </c>
      <c r="AH914" s="159"/>
    </row>
    <row r="915" spans="1:34" ht="15" x14ac:dyDescent="0.25">
      <c r="A915" s="104">
        <v>3503</v>
      </c>
      <c r="B915" s="102">
        <v>3503160079</v>
      </c>
      <c r="C915" s="103" t="s">
        <v>548</v>
      </c>
      <c r="D915" s="104">
        <v>160</v>
      </c>
      <c r="E915" s="103" t="s">
        <v>192</v>
      </c>
      <c r="F915" s="104">
        <v>79</v>
      </c>
      <c r="G915" s="103" t="s">
        <v>111</v>
      </c>
      <c r="H915" s="179">
        <v>48.19</v>
      </c>
      <c r="I915" s="152"/>
      <c r="J915" s="153">
        <v>10289</v>
      </c>
      <c r="K915" s="153">
        <v>187</v>
      </c>
      <c r="L915" s="153">
        <v>0</v>
      </c>
      <c r="M915" s="153">
        <v>937.65</v>
      </c>
      <c r="N915" s="153">
        <v>11413.65</v>
      </c>
      <c r="O915" s="152"/>
      <c r="P915" s="157">
        <v>48.19</v>
      </c>
      <c r="Q915" s="157">
        <v>0</v>
      </c>
      <c r="R915" s="155">
        <v>504839</v>
      </c>
      <c r="S915" s="155">
        <v>0</v>
      </c>
      <c r="T915" s="155">
        <v>0</v>
      </c>
      <c r="U915" s="155">
        <v>45201</v>
      </c>
      <c r="V915" s="112">
        <v>550040</v>
      </c>
      <c r="W915" s="156"/>
      <c r="X915" s="157">
        <v>0</v>
      </c>
      <c r="Y915" s="178">
        <v>0.09</v>
      </c>
      <c r="Z915" s="178">
        <v>6.0226233374528294E-2</v>
      </c>
      <c r="AA915" s="155">
        <v>0</v>
      </c>
      <c r="AB915" s="158"/>
      <c r="AC915" s="157">
        <v>5</v>
      </c>
      <c r="AD915" s="157">
        <v>0</v>
      </c>
      <c r="AE915" s="155">
        <v>0</v>
      </c>
      <c r="AF915" s="157">
        <v>0</v>
      </c>
      <c r="AG915" s="155">
        <v>0</v>
      </c>
      <c r="AH915" s="159"/>
    </row>
    <row r="916" spans="1:34" ht="15" x14ac:dyDescent="0.25">
      <c r="A916" s="104">
        <v>3503</v>
      </c>
      <c r="B916" s="102">
        <v>3503160149</v>
      </c>
      <c r="C916" s="103" t="s">
        <v>548</v>
      </c>
      <c r="D916" s="104">
        <v>160</v>
      </c>
      <c r="E916" s="103" t="s">
        <v>192</v>
      </c>
      <c r="F916" s="104">
        <v>149</v>
      </c>
      <c r="G916" s="103" t="s">
        <v>181</v>
      </c>
      <c r="H916" s="179">
        <v>2</v>
      </c>
      <c r="I916" s="152"/>
      <c r="J916" s="153">
        <v>13689</v>
      </c>
      <c r="K916" s="153">
        <v>0</v>
      </c>
      <c r="L916" s="153">
        <v>0</v>
      </c>
      <c r="M916" s="153">
        <v>937.65</v>
      </c>
      <c r="N916" s="153">
        <v>14626.65</v>
      </c>
      <c r="O916" s="152"/>
      <c r="P916" s="157">
        <v>2</v>
      </c>
      <c r="Q916" s="157">
        <v>0</v>
      </c>
      <c r="R916" s="155">
        <v>27378</v>
      </c>
      <c r="S916" s="155">
        <v>0</v>
      </c>
      <c r="T916" s="155">
        <v>0</v>
      </c>
      <c r="U916" s="155">
        <v>1876</v>
      </c>
      <c r="V916" s="112">
        <v>29254</v>
      </c>
      <c r="W916" s="156"/>
      <c r="X916" s="157">
        <v>0</v>
      </c>
      <c r="Y916" s="178">
        <v>0.09</v>
      </c>
      <c r="Z916" s="178">
        <v>0.11713940008623763</v>
      </c>
      <c r="AA916" s="155">
        <v>0</v>
      </c>
      <c r="AB916" s="158"/>
      <c r="AC916" s="157">
        <v>1</v>
      </c>
      <c r="AD916" s="157">
        <v>0</v>
      </c>
      <c r="AE916" s="155">
        <v>0</v>
      </c>
      <c r="AF916" s="157">
        <v>0</v>
      </c>
      <c r="AG916" s="155">
        <v>0</v>
      </c>
      <c r="AH916" s="159"/>
    </row>
    <row r="917" spans="1:34" ht="15" x14ac:dyDescent="0.25">
      <c r="A917" s="104">
        <v>3503</v>
      </c>
      <c r="B917" s="102">
        <v>3503160160</v>
      </c>
      <c r="C917" s="103" t="s">
        <v>548</v>
      </c>
      <c r="D917" s="104">
        <v>160</v>
      </c>
      <c r="E917" s="103" t="s">
        <v>192</v>
      </c>
      <c r="F917" s="104">
        <v>160</v>
      </c>
      <c r="G917" s="103" t="s">
        <v>192</v>
      </c>
      <c r="H917" s="179">
        <v>857.17</v>
      </c>
      <c r="I917" s="152"/>
      <c r="J917" s="153">
        <v>11885</v>
      </c>
      <c r="K917" s="153">
        <v>29</v>
      </c>
      <c r="L917" s="153">
        <v>0</v>
      </c>
      <c r="M917" s="153">
        <v>937.65</v>
      </c>
      <c r="N917" s="153">
        <v>12851.65</v>
      </c>
      <c r="O917" s="152"/>
      <c r="P917" s="157">
        <v>857.17</v>
      </c>
      <c r="Q917" s="157">
        <v>0</v>
      </c>
      <c r="R917" s="155">
        <v>10212317</v>
      </c>
      <c r="S917" s="155">
        <v>0</v>
      </c>
      <c r="T917" s="155">
        <v>0</v>
      </c>
      <c r="U917" s="155">
        <v>803991</v>
      </c>
      <c r="V917" s="112">
        <v>11016308</v>
      </c>
      <c r="W917" s="156"/>
      <c r="X917" s="157">
        <v>0</v>
      </c>
      <c r="Y917" s="178">
        <v>0.09</v>
      </c>
      <c r="Z917" s="178">
        <v>0.11305562560291077</v>
      </c>
      <c r="AA917" s="155">
        <v>0</v>
      </c>
      <c r="AB917" s="158"/>
      <c r="AC917" s="157">
        <v>72</v>
      </c>
      <c r="AD917" s="157">
        <v>0</v>
      </c>
      <c r="AE917" s="155">
        <v>0</v>
      </c>
      <c r="AF917" s="157">
        <v>7</v>
      </c>
      <c r="AG917" s="155">
        <v>89964</v>
      </c>
      <c r="AH917" s="159"/>
    </row>
    <row r="918" spans="1:34" ht="15" x14ac:dyDescent="0.25">
      <c r="A918" s="104">
        <v>3503</v>
      </c>
      <c r="B918" s="102">
        <v>3503160301</v>
      </c>
      <c r="C918" s="103" t="s">
        <v>548</v>
      </c>
      <c r="D918" s="104">
        <v>160</v>
      </c>
      <c r="E918" s="103" t="s">
        <v>192</v>
      </c>
      <c r="F918" s="104">
        <v>301</v>
      </c>
      <c r="G918" s="103" t="s">
        <v>333</v>
      </c>
      <c r="H918" s="179">
        <v>3</v>
      </c>
      <c r="I918" s="152"/>
      <c r="J918" s="153">
        <v>14028</v>
      </c>
      <c r="K918" s="153">
        <v>5703</v>
      </c>
      <c r="L918" s="153">
        <v>0</v>
      </c>
      <c r="M918" s="153">
        <v>937.65</v>
      </c>
      <c r="N918" s="153">
        <v>20668.650000000001</v>
      </c>
      <c r="O918" s="152"/>
      <c r="P918" s="157">
        <v>3</v>
      </c>
      <c r="Q918" s="157">
        <v>0</v>
      </c>
      <c r="R918" s="155">
        <v>59193</v>
      </c>
      <c r="S918" s="155">
        <v>0</v>
      </c>
      <c r="T918" s="155">
        <v>0</v>
      </c>
      <c r="U918" s="155">
        <v>2814</v>
      </c>
      <c r="V918" s="112">
        <v>62007</v>
      </c>
      <c r="W918" s="156"/>
      <c r="X918" s="157">
        <v>0</v>
      </c>
      <c r="Y918" s="178">
        <v>0.09</v>
      </c>
      <c r="Z918" s="178">
        <v>4.3835413764325801E-2</v>
      </c>
      <c r="AA918" s="155">
        <v>0</v>
      </c>
      <c r="AB918" s="158"/>
      <c r="AC918" s="157">
        <v>0</v>
      </c>
      <c r="AD918" s="157">
        <v>0</v>
      </c>
      <c r="AE918" s="155">
        <v>0</v>
      </c>
      <c r="AF918" s="157">
        <v>0</v>
      </c>
      <c r="AG918" s="155">
        <v>0</v>
      </c>
      <c r="AH918" s="159"/>
    </row>
    <row r="919" spans="1:34" ht="15" x14ac:dyDescent="0.25">
      <c r="A919" s="104">
        <v>3503</v>
      </c>
      <c r="B919" s="102">
        <v>3503160673</v>
      </c>
      <c r="C919" s="103" t="s">
        <v>548</v>
      </c>
      <c r="D919" s="104">
        <v>160</v>
      </c>
      <c r="E919" s="103" t="s">
        <v>192</v>
      </c>
      <c r="F919" s="104">
        <v>673</v>
      </c>
      <c r="G919" s="103" t="s">
        <v>408</v>
      </c>
      <c r="H919" s="179">
        <v>1</v>
      </c>
      <c r="I919" s="152"/>
      <c r="J919" s="153">
        <v>11399</v>
      </c>
      <c r="K919" s="153">
        <v>6024</v>
      </c>
      <c r="L919" s="153">
        <v>0</v>
      </c>
      <c r="M919" s="153">
        <v>937.65</v>
      </c>
      <c r="N919" s="153">
        <v>18360.650000000001</v>
      </c>
      <c r="O919" s="152"/>
      <c r="P919" s="157">
        <v>1</v>
      </c>
      <c r="Q919" s="157">
        <v>0</v>
      </c>
      <c r="R919" s="155">
        <v>17423</v>
      </c>
      <c r="S919" s="155">
        <v>0</v>
      </c>
      <c r="T919" s="155">
        <v>0</v>
      </c>
      <c r="U919" s="155">
        <v>938</v>
      </c>
      <c r="V919" s="112">
        <v>18361</v>
      </c>
      <c r="W919" s="156"/>
      <c r="X919" s="157">
        <v>0</v>
      </c>
      <c r="Y919" s="178">
        <v>0.09</v>
      </c>
      <c r="Z919" s="178">
        <v>1.7714960398958771E-2</v>
      </c>
      <c r="AA919" s="155">
        <v>0</v>
      </c>
      <c r="AB919" s="158"/>
      <c r="AC919" s="157">
        <v>0</v>
      </c>
      <c r="AD919" s="157">
        <v>0</v>
      </c>
      <c r="AE919" s="155">
        <v>0</v>
      </c>
      <c r="AF919" s="157">
        <v>0</v>
      </c>
      <c r="AG919" s="155">
        <v>0</v>
      </c>
      <c r="AH919" s="159"/>
    </row>
    <row r="920" spans="1:34" ht="15" x14ac:dyDescent="0.25">
      <c r="A920" s="104">
        <v>3503</v>
      </c>
      <c r="B920" s="102">
        <v>3503160735</v>
      </c>
      <c r="C920" s="103" t="s">
        <v>548</v>
      </c>
      <c r="D920" s="104">
        <v>160</v>
      </c>
      <c r="E920" s="103" t="s">
        <v>192</v>
      </c>
      <c r="F920" s="104">
        <v>735</v>
      </c>
      <c r="G920" s="103" t="s">
        <v>427</v>
      </c>
      <c r="H920" s="179">
        <v>2</v>
      </c>
      <c r="I920" s="152"/>
      <c r="J920" s="153">
        <v>13713</v>
      </c>
      <c r="K920" s="153">
        <v>5353</v>
      </c>
      <c r="L920" s="153">
        <v>0</v>
      </c>
      <c r="M920" s="153">
        <v>937.65</v>
      </c>
      <c r="N920" s="153">
        <v>20003.650000000001</v>
      </c>
      <c r="O920" s="152"/>
      <c r="P920" s="157">
        <v>2</v>
      </c>
      <c r="Q920" s="157">
        <v>0</v>
      </c>
      <c r="R920" s="155">
        <v>38132</v>
      </c>
      <c r="S920" s="155">
        <v>0</v>
      </c>
      <c r="T920" s="155">
        <v>0</v>
      </c>
      <c r="U920" s="155">
        <v>1876</v>
      </c>
      <c r="V920" s="112">
        <v>40008</v>
      </c>
      <c r="W920" s="156"/>
      <c r="X920" s="157">
        <v>0</v>
      </c>
      <c r="Y920" s="178">
        <v>0.09</v>
      </c>
      <c r="Z920" s="178">
        <v>1.6672205894791514E-2</v>
      </c>
      <c r="AA920" s="155">
        <v>0</v>
      </c>
      <c r="AB920" s="158"/>
      <c r="AC920" s="157">
        <v>0</v>
      </c>
      <c r="AD920" s="157">
        <v>0</v>
      </c>
      <c r="AE920" s="155">
        <v>0</v>
      </c>
      <c r="AF920" s="157">
        <v>0</v>
      </c>
      <c r="AG920" s="155">
        <v>0</v>
      </c>
      <c r="AH920" s="159"/>
    </row>
    <row r="921" spans="1:34" ht="15" x14ac:dyDescent="0.25">
      <c r="A921" s="104">
        <v>3504</v>
      </c>
      <c r="B921" s="102">
        <v>3504035035</v>
      </c>
      <c r="C921" s="103" t="s">
        <v>549</v>
      </c>
      <c r="D921" s="104">
        <v>35</v>
      </c>
      <c r="E921" s="103" t="s">
        <v>67</v>
      </c>
      <c r="F921" s="104">
        <v>35</v>
      </c>
      <c r="G921" s="103" t="s">
        <v>67</v>
      </c>
      <c r="H921" s="179">
        <v>184.06</v>
      </c>
      <c r="I921" s="152"/>
      <c r="J921" s="153">
        <v>14861</v>
      </c>
      <c r="K921" s="153">
        <v>5067</v>
      </c>
      <c r="L921" s="153">
        <v>16.625013582527437</v>
      </c>
      <c r="M921" s="153">
        <v>937.65</v>
      </c>
      <c r="N921" s="153">
        <v>21630.65</v>
      </c>
      <c r="O921" s="152"/>
      <c r="P921" s="157">
        <v>184.06</v>
      </c>
      <c r="Q921" s="157">
        <v>4</v>
      </c>
      <c r="R921" s="155">
        <v>3667948</v>
      </c>
      <c r="S921" s="155">
        <v>0</v>
      </c>
      <c r="T921" s="155">
        <v>3060</v>
      </c>
      <c r="U921" s="155">
        <v>172639</v>
      </c>
      <c r="V921" s="112">
        <v>3843647</v>
      </c>
      <c r="W921" s="156"/>
      <c r="X921" s="157">
        <v>0</v>
      </c>
      <c r="Y921" s="178">
        <v>0.09</v>
      </c>
      <c r="Z921" s="178">
        <v>0.15535199624359353</v>
      </c>
      <c r="AA921" s="155">
        <v>16.625013582527437</v>
      </c>
      <c r="AB921" s="158"/>
      <c r="AC921" s="157">
        <v>4</v>
      </c>
      <c r="AD921" s="157">
        <v>0</v>
      </c>
      <c r="AE921" s="155">
        <v>0</v>
      </c>
      <c r="AF921" s="157">
        <v>0</v>
      </c>
      <c r="AG921" s="155">
        <v>0</v>
      </c>
      <c r="AH921" s="159"/>
    </row>
    <row r="922" spans="1:34" ht="15" x14ac:dyDescent="0.25">
      <c r="A922" s="104">
        <v>3504</v>
      </c>
      <c r="B922" s="102">
        <v>3504035044</v>
      </c>
      <c r="C922" s="103" t="s">
        <v>549</v>
      </c>
      <c r="D922" s="104">
        <v>35</v>
      </c>
      <c r="E922" s="103" t="s">
        <v>67</v>
      </c>
      <c r="F922" s="104">
        <v>44</v>
      </c>
      <c r="G922" s="103" t="s">
        <v>76</v>
      </c>
      <c r="H922" s="179">
        <v>1.29</v>
      </c>
      <c r="I922" s="152"/>
      <c r="J922" s="153">
        <v>16181</v>
      </c>
      <c r="K922" s="153">
        <v>0</v>
      </c>
      <c r="L922" s="153">
        <v>0</v>
      </c>
      <c r="M922" s="153">
        <v>937.65</v>
      </c>
      <c r="N922" s="153">
        <v>17118.650000000001</v>
      </c>
      <c r="O922" s="152"/>
      <c r="P922" s="157">
        <v>1.29</v>
      </c>
      <c r="Q922" s="157">
        <v>0</v>
      </c>
      <c r="R922" s="155">
        <v>20873</v>
      </c>
      <c r="S922" s="155">
        <v>0</v>
      </c>
      <c r="T922" s="155">
        <v>0</v>
      </c>
      <c r="U922" s="155">
        <v>1210</v>
      </c>
      <c r="V922" s="112">
        <v>22083</v>
      </c>
      <c r="W922" s="156"/>
      <c r="X922" s="157">
        <v>0</v>
      </c>
      <c r="Y922" s="178">
        <v>0.09</v>
      </c>
      <c r="Z922" s="178">
        <v>6.5788845188208198E-2</v>
      </c>
      <c r="AA922" s="155">
        <v>0</v>
      </c>
      <c r="AB922" s="158"/>
      <c r="AC922" s="157">
        <v>0</v>
      </c>
      <c r="AD922" s="157">
        <v>0</v>
      </c>
      <c r="AE922" s="155">
        <v>0</v>
      </c>
      <c r="AF922" s="157">
        <v>0</v>
      </c>
      <c r="AG922" s="155">
        <v>0</v>
      </c>
      <c r="AH922" s="159"/>
    </row>
    <row r="923" spans="1:34" ht="15" x14ac:dyDescent="0.25">
      <c r="A923" s="104">
        <v>3504</v>
      </c>
      <c r="B923" s="102">
        <v>3504035088</v>
      </c>
      <c r="C923" s="103" t="s">
        <v>549</v>
      </c>
      <c r="D923" s="104">
        <v>35</v>
      </c>
      <c r="E923" s="103" t="s">
        <v>67</v>
      </c>
      <c r="F923" s="104">
        <v>88</v>
      </c>
      <c r="G923" s="103" t="s">
        <v>120</v>
      </c>
      <c r="H923" s="179">
        <v>1</v>
      </c>
      <c r="I923" s="152"/>
      <c r="J923" s="153">
        <v>16181</v>
      </c>
      <c r="K923" s="153">
        <v>4743</v>
      </c>
      <c r="L923" s="153">
        <v>0</v>
      </c>
      <c r="M923" s="153">
        <v>937.65</v>
      </c>
      <c r="N923" s="153">
        <v>21861.65</v>
      </c>
      <c r="O923" s="152"/>
      <c r="P923" s="157">
        <v>1</v>
      </c>
      <c r="Q923" s="157">
        <v>0</v>
      </c>
      <c r="R923" s="155">
        <v>20924</v>
      </c>
      <c r="S923" s="155">
        <v>0</v>
      </c>
      <c r="T923" s="155">
        <v>0</v>
      </c>
      <c r="U923" s="155">
        <v>938</v>
      </c>
      <c r="V923" s="112">
        <v>21862</v>
      </c>
      <c r="W923" s="156"/>
      <c r="X923" s="157">
        <v>0</v>
      </c>
      <c r="Y923" s="178">
        <v>0.09</v>
      </c>
      <c r="Z923" s="178">
        <v>7.5059296729763445E-3</v>
      </c>
      <c r="AA923" s="155">
        <v>0</v>
      </c>
      <c r="AB923" s="158"/>
      <c r="AC923" s="157">
        <v>0</v>
      </c>
      <c r="AD923" s="157">
        <v>0</v>
      </c>
      <c r="AE923" s="155">
        <v>0</v>
      </c>
      <c r="AF923" s="157">
        <v>0</v>
      </c>
      <c r="AG923" s="155">
        <v>0</v>
      </c>
      <c r="AH923" s="159"/>
    </row>
    <row r="924" spans="1:34" ht="15" x14ac:dyDescent="0.25">
      <c r="A924" s="104">
        <v>3504</v>
      </c>
      <c r="B924" s="102">
        <v>3504035189</v>
      </c>
      <c r="C924" s="103" t="s">
        <v>549</v>
      </c>
      <c r="D924" s="104">
        <v>35</v>
      </c>
      <c r="E924" s="103" t="s">
        <v>67</v>
      </c>
      <c r="F924" s="104">
        <v>189</v>
      </c>
      <c r="G924" s="103" t="s">
        <v>221</v>
      </c>
      <c r="H924" s="179">
        <v>0.3</v>
      </c>
      <c r="I924" s="152"/>
      <c r="J924" s="153">
        <v>13721</v>
      </c>
      <c r="K924" s="153">
        <v>5089</v>
      </c>
      <c r="L924" s="153">
        <v>0</v>
      </c>
      <c r="M924" s="153">
        <v>937.65</v>
      </c>
      <c r="N924" s="153">
        <v>19747.650000000001</v>
      </c>
      <c r="O924" s="152"/>
      <c r="P924" s="157">
        <v>0.3</v>
      </c>
      <c r="Q924" s="157">
        <v>0</v>
      </c>
      <c r="R924" s="155">
        <v>5643</v>
      </c>
      <c r="S924" s="155">
        <v>0</v>
      </c>
      <c r="T924" s="155">
        <v>0</v>
      </c>
      <c r="U924" s="155">
        <v>281</v>
      </c>
      <c r="V924" s="112">
        <v>5924</v>
      </c>
      <c r="W924" s="156"/>
      <c r="X924" s="157">
        <v>0</v>
      </c>
      <c r="Y924" s="178">
        <v>0.09</v>
      </c>
      <c r="Z924" s="178">
        <v>1.1311118370931686E-3</v>
      </c>
      <c r="AA924" s="155">
        <v>0</v>
      </c>
      <c r="AB924" s="158"/>
      <c r="AC924" s="157">
        <v>0</v>
      </c>
      <c r="AD924" s="157">
        <v>0</v>
      </c>
      <c r="AE924" s="155">
        <v>0</v>
      </c>
      <c r="AF924" s="157">
        <v>0</v>
      </c>
      <c r="AG924" s="155">
        <v>0</v>
      </c>
      <c r="AH924" s="159"/>
    </row>
    <row r="925" spans="1:34" ht="15" x14ac:dyDescent="0.25">
      <c r="A925" s="104">
        <v>3504</v>
      </c>
      <c r="B925" s="102">
        <v>3504035201</v>
      </c>
      <c r="C925" s="103" t="s">
        <v>549</v>
      </c>
      <c r="D925" s="104">
        <v>35</v>
      </c>
      <c r="E925" s="103" t="s">
        <v>67</v>
      </c>
      <c r="F925" s="104">
        <v>201</v>
      </c>
      <c r="G925" s="103" t="s">
        <v>233</v>
      </c>
      <c r="H925" s="179">
        <v>0.45</v>
      </c>
      <c r="I925" s="152"/>
      <c r="J925" s="153">
        <v>13512.466869602858</v>
      </c>
      <c r="K925" s="153">
        <v>0</v>
      </c>
      <c r="L925" s="153">
        <v>0</v>
      </c>
      <c r="M925" s="153">
        <v>937.65</v>
      </c>
      <c r="N925" s="153">
        <v>14450.116869602858</v>
      </c>
      <c r="O925" s="152"/>
      <c r="P925" s="157">
        <v>0.45</v>
      </c>
      <c r="Q925" s="157">
        <v>0</v>
      </c>
      <c r="R925" s="155">
        <v>6081</v>
      </c>
      <c r="S925" s="155">
        <v>0</v>
      </c>
      <c r="T925" s="155">
        <v>0</v>
      </c>
      <c r="U925" s="155">
        <v>422</v>
      </c>
      <c r="V925" s="112">
        <v>6503</v>
      </c>
      <c r="W925" s="156"/>
      <c r="X925" s="157">
        <v>0</v>
      </c>
      <c r="Y925" s="178">
        <v>0.09</v>
      </c>
      <c r="Z925" s="178">
        <v>8.3552678591292298E-2</v>
      </c>
      <c r="AA925" s="155">
        <v>0</v>
      </c>
      <c r="AB925" s="158"/>
      <c r="AC925" s="157">
        <v>0</v>
      </c>
      <c r="AD925" s="157">
        <v>0</v>
      </c>
      <c r="AE925" s="155">
        <v>0</v>
      </c>
      <c r="AF925" s="157">
        <v>0</v>
      </c>
      <c r="AG925" s="155">
        <v>0</v>
      </c>
      <c r="AH925" s="159"/>
    </row>
    <row r="926" spans="1:34" ht="15" x14ac:dyDescent="0.25">
      <c r="A926" s="104">
        <v>3504</v>
      </c>
      <c r="B926" s="102">
        <v>3504035244</v>
      </c>
      <c r="C926" s="103" t="s">
        <v>549</v>
      </c>
      <c r="D926" s="104">
        <v>35</v>
      </c>
      <c r="E926" s="103" t="s">
        <v>67</v>
      </c>
      <c r="F926" s="104">
        <v>244</v>
      </c>
      <c r="G926" s="103" t="s">
        <v>276</v>
      </c>
      <c r="H926" s="179">
        <v>0.03</v>
      </c>
      <c r="I926" s="152"/>
      <c r="J926" s="153">
        <v>14713</v>
      </c>
      <c r="K926" s="153">
        <v>5306</v>
      </c>
      <c r="L926" s="153">
        <v>0</v>
      </c>
      <c r="M926" s="153">
        <v>937.65</v>
      </c>
      <c r="N926" s="153">
        <v>20956.650000000001</v>
      </c>
      <c r="O926" s="152"/>
      <c r="P926" s="157">
        <v>0.03</v>
      </c>
      <c r="Q926" s="157">
        <v>0</v>
      </c>
      <c r="R926" s="155">
        <v>601</v>
      </c>
      <c r="S926" s="155">
        <v>0</v>
      </c>
      <c r="T926" s="155">
        <v>0</v>
      </c>
      <c r="U926" s="155">
        <v>28</v>
      </c>
      <c r="V926" s="112">
        <v>629</v>
      </c>
      <c r="W926" s="156"/>
      <c r="X926" s="157">
        <v>0</v>
      </c>
      <c r="Y926" s="178">
        <v>0.09</v>
      </c>
      <c r="Z926" s="178">
        <v>0.119598061583465</v>
      </c>
      <c r="AA926" s="155">
        <v>0</v>
      </c>
      <c r="AB926" s="158"/>
      <c r="AC926" s="157">
        <v>0</v>
      </c>
      <c r="AD926" s="157">
        <v>0</v>
      </c>
      <c r="AE926" s="155">
        <v>0</v>
      </c>
      <c r="AF926" s="157">
        <v>0</v>
      </c>
      <c r="AG926" s="155">
        <v>0</v>
      </c>
      <c r="AH926" s="159"/>
    </row>
    <row r="927" spans="1:34" ht="15" x14ac:dyDescent="0.25">
      <c r="A927" s="104">
        <v>3504</v>
      </c>
      <c r="B927" s="102">
        <v>3504035308</v>
      </c>
      <c r="C927" s="103" t="s">
        <v>549</v>
      </c>
      <c r="D927" s="104">
        <v>35</v>
      </c>
      <c r="E927" s="103" t="s">
        <v>67</v>
      </c>
      <c r="F927" s="104">
        <v>308</v>
      </c>
      <c r="G927" s="103" t="s">
        <v>340</v>
      </c>
      <c r="H927" s="179">
        <v>1</v>
      </c>
      <c r="I927" s="152"/>
      <c r="J927" s="153">
        <v>16181</v>
      </c>
      <c r="K927" s="153">
        <v>8071</v>
      </c>
      <c r="L927" s="153">
        <v>0</v>
      </c>
      <c r="M927" s="153">
        <v>937.65</v>
      </c>
      <c r="N927" s="153">
        <v>25189.65</v>
      </c>
      <c r="O927" s="152"/>
      <c r="P927" s="157">
        <v>1</v>
      </c>
      <c r="Q927" s="157">
        <v>0</v>
      </c>
      <c r="R927" s="155">
        <v>24252</v>
      </c>
      <c r="S927" s="155">
        <v>0</v>
      </c>
      <c r="T927" s="155">
        <v>0</v>
      </c>
      <c r="U927" s="155">
        <v>938</v>
      </c>
      <c r="V927" s="112">
        <v>25190</v>
      </c>
      <c r="W927" s="156"/>
      <c r="X927" s="157">
        <v>0</v>
      </c>
      <c r="Y927" s="178">
        <v>0.09</v>
      </c>
      <c r="Z927" s="178">
        <v>2.6285383140546735E-3</v>
      </c>
      <c r="AA927" s="155">
        <v>0</v>
      </c>
      <c r="AB927" s="158"/>
      <c r="AC927" s="157">
        <v>0</v>
      </c>
      <c r="AD927" s="157">
        <v>0</v>
      </c>
      <c r="AE927" s="155">
        <v>0</v>
      </c>
      <c r="AF927" s="157">
        <v>0</v>
      </c>
      <c r="AG927" s="155">
        <v>0</v>
      </c>
      <c r="AH927" s="159"/>
    </row>
    <row r="928" spans="1:34" ht="15" x14ac:dyDescent="0.25">
      <c r="A928" s="104">
        <v>3506</v>
      </c>
      <c r="B928" s="102">
        <v>3506262030</v>
      </c>
      <c r="C928" s="103" t="s">
        <v>550</v>
      </c>
      <c r="D928" s="104">
        <v>262</v>
      </c>
      <c r="E928" s="103" t="s">
        <v>294</v>
      </c>
      <c r="F928" s="104">
        <v>30</v>
      </c>
      <c r="G928" s="103" t="s">
        <v>62</v>
      </c>
      <c r="H928" s="179">
        <v>2</v>
      </c>
      <c r="I928" s="152"/>
      <c r="J928" s="153">
        <v>11091.610376181779</v>
      </c>
      <c r="K928" s="153">
        <v>2953</v>
      </c>
      <c r="L928" s="153">
        <v>0</v>
      </c>
      <c r="M928" s="153">
        <v>937.65</v>
      </c>
      <c r="N928" s="153">
        <v>14982.260376181779</v>
      </c>
      <c r="O928" s="152"/>
      <c r="P928" s="157">
        <v>2</v>
      </c>
      <c r="Q928" s="157">
        <v>0</v>
      </c>
      <c r="R928" s="155">
        <v>28090</v>
      </c>
      <c r="S928" s="155">
        <v>0</v>
      </c>
      <c r="T928" s="155">
        <v>0</v>
      </c>
      <c r="U928" s="155">
        <v>1876</v>
      </c>
      <c r="V928" s="112">
        <v>29966</v>
      </c>
      <c r="W928" s="156"/>
      <c r="X928" s="157">
        <v>0</v>
      </c>
      <c r="Y928" s="178">
        <v>0.09</v>
      </c>
      <c r="Z928" s="178">
        <v>2.6479090673251354E-3</v>
      </c>
      <c r="AA928" s="155">
        <v>0</v>
      </c>
      <c r="AB928" s="158"/>
      <c r="AC928" s="157">
        <v>2</v>
      </c>
      <c r="AD928" s="157">
        <v>0</v>
      </c>
      <c r="AE928" s="155">
        <v>0</v>
      </c>
      <c r="AF928" s="157">
        <v>0</v>
      </c>
      <c r="AG928" s="155">
        <v>0</v>
      </c>
      <c r="AH928" s="159"/>
    </row>
    <row r="929" spans="1:34" ht="15" x14ac:dyDescent="0.25">
      <c r="A929" s="104">
        <v>3506</v>
      </c>
      <c r="B929" s="102">
        <v>3506262049</v>
      </c>
      <c r="C929" s="103" t="s">
        <v>550</v>
      </c>
      <c r="D929" s="104">
        <v>262</v>
      </c>
      <c r="E929" s="103" t="s">
        <v>294</v>
      </c>
      <c r="F929" s="104">
        <v>49</v>
      </c>
      <c r="G929" s="103" t="s">
        <v>81</v>
      </c>
      <c r="H929" s="179">
        <v>2</v>
      </c>
      <c r="I929" s="152"/>
      <c r="J929" s="153">
        <v>15450</v>
      </c>
      <c r="K929" s="153">
        <v>18390</v>
      </c>
      <c r="L929" s="153">
        <v>0</v>
      </c>
      <c r="M929" s="153">
        <v>937.65</v>
      </c>
      <c r="N929" s="153">
        <v>34777.65</v>
      </c>
      <c r="O929" s="152"/>
      <c r="P929" s="157">
        <v>2</v>
      </c>
      <c r="Q929" s="157">
        <v>0</v>
      </c>
      <c r="R929" s="155">
        <v>67680</v>
      </c>
      <c r="S929" s="155">
        <v>0</v>
      </c>
      <c r="T929" s="155">
        <v>0</v>
      </c>
      <c r="U929" s="155">
        <v>1876</v>
      </c>
      <c r="V929" s="112">
        <v>69556</v>
      </c>
      <c r="W929" s="156"/>
      <c r="X929" s="157">
        <v>0</v>
      </c>
      <c r="Y929" s="178">
        <v>0.09</v>
      </c>
      <c r="Z929" s="178">
        <v>7.1351009916066549E-2</v>
      </c>
      <c r="AA929" s="155">
        <v>0</v>
      </c>
      <c r="AB929" s="158"/>
      <c r="AC929" s="157">
        <v>1</v>
      </c>
      <c r="AD929" s="157">
        <v>0</v>
      </c>
      <c r="AE929" s="155">
        <v>0</v>
      </c>
      <c r="AF929" s="157">
        <v>0</v>
      </c>
      <c r="AG929" s="155">
        <v>0</v>
      </c>
      <c r="AH929" s="159"/>
    </row>
    <row r="930" spans="1:34" ht="15" x14ac:dyDescent="0.25">
      <c r="A930" s="104">
        <v>3506</v>
      </c>
      <c r="B930" s="102">
        <v>3506262071</v>
      </c>
      <c r="C930" s="103" t="s">
        <v>550</v>
      </c>
      <c r="D930" s="104">
        <v>262</v>
      </c>
      <c r="E930" s="103" t="s">
        <v>294</v>
      </c>
      <c r="F930" s="104">
        <v>71</v>
      </c>
      <c r="G930" s="103" t="s">
        <v>103</v>
      </c>
      <c r="H930" s="179">
        <v>3</v>
      </c>
      <c r="I930" s="152"/>
      <c r="J930" s="153">
        <v>10556</v>
      </c>
      <c r="K930" s="153">
        <v>4948</v>
      </c>
      <c r="L930" s="153">
        <v>0</v>
      </c>
      <c r="M930" s="153">
        <v>937.65</v>
      </c>
      <c r="N930" s="153">
        <v>16441.650000000001</v>
      </c>
      <c r="O930" s="152"/>
      <c r="P930" s="157">
        <v>3</v>
      </c>
      <c r="Q930" s="157">
        <v>0</v>
      </c>
      <c r="R930" s="155">
        <v>46512</v>
      </c>
      <c r="S930" s="155">
        <v>0</v>
      </c>
      <c r="T930" s="155">
        <v>0</v>
      </c>
      <c r="U930" s="155">
        <v>2814</v>
      </c>
      <c r="V930" s="112">
        <v>49326</v>
      </c>
      <c r="W930" s="156"/>
      <c r="X930" s="157">
        <v>0</v>
      </c>
      <c r="Y930" s="178">
        <v>0.09</v>
      </c>
      <c r="Z930" s="178">
        <v>2.7636394584059491E-3</v>
      </c>
      <c r="AA930" s="155">
        <v>0</v>
      </c>
      <c r="AB930" s="158"/>
      <c r="AC930" s="157">
        <v>1</v>
      </c>
      <c r="AD930" s="157">
        <v>0</v>
      </c>
      <c r="AE930" s="155">
        <v>0</v>
      </c>
      <c r="AF930" s="157">
        <v>0</v>
      </c>
      <c r="AG930" s="155">
        <v>0</v>
      </c>
      <c r="AH930" s="159"/>
    </row>
    <row r="931" spans="1:34" ht="15" x14ac:dyDescent="0.25">
      <c r="A931" s="104">
        <v>3506</v>
      </c>
      <c r="B931" s="102">
        <v>3506262093</v>
      </c>
      <c r="C931" s="103" t="s">
        <v>550</v>
      </c>
      <c r="D931" s="104">
        <v>262</v>
      </c>
      <c r="E931" s="103" t="s">
        <v>294</v>
      </c>
      <c r="F931" s="104">
        <v>93</v>
      </c>
      <c r="G931" s="103" t="s">
        <v>125</v>
      </c>
      <c r="H931" s="179">
        <v>3</v>
      </c>
      <c r="I931" s="152"/>
      <c r="J931" s="153">
        <v>11703</v>
      </c>
      <c r="K931" s="153">
        <v>399</v>
      </c>
      <c r="L931" s="153">
        <v>0</v>
      </c>
      <c r="M931" s="153">
        <v>937.65</v>
      </c>
      <c r="N931" s="153">
        <v>13039.65</v>
      </c>
      <c r="O931" s="152"/>
      <c r="P931" s="157">
        <v>3</v>
      </c>
      <c r="Q931" s="157">
        <v>0</v>
      </c>
      <c r="R931" s="155">
        <v>36306</v>
      </c>
      <c r="S931" s="155">
        <v>0</v>
      </c>
      <c r="T931" s="155">
        <v>0</v>
      </c>
      <c r="U931" s="155">
        <v>2814</v>
      </c>
      <c r="V931" s="112">
        <v>39120</v>
      </c>
      <c r="W931" s="156"/>
      <c r="X931" s="157">
        <v>0</v>
      </c>
      <c r="Y931" s="178">
        <v>0.09</v>
      </c>
      <c r="Z931" s="178">
        <v>7.5403840807501968E-2</v>
      </c>
      <c r="AA931" s="155">
        <v>0</v>
      </c>
      <c r="AB931" s="158"/>
      <c r="AC931" s="157">
        <v>0</v>
      </c>
      <c r="AD931" s="157">
        <v>0</v>
      </c>
      <c r="AE931" s="155">
        <v>0</v>
      </c>
      <c r="AF931" s="157">
        <v>0</v>
      </c>
      <c r="AG931" s="155">
        <v>0</v>
      </c>
      <c r="AH931" s="159"/>
    </row>
    <row r="932" spans="1:34" ht="15" x14ac:dyDescent="0.25">
      <c r="A932" s="104">
        <v>3506</v>
      </c>
      <c r="B932" s="102">
        <v>3506262149</v>
      </c>
      <c r="C932" s="103" t="s">
        <v>550</v>
      </c>
      <c r="D932" s="104">
        <v>262</v>
      </c>
      <c r="E932" s="103" t="s">
        <v>294</v>
      </c>
      <c r="F932" s="104">
        <v>149</v>
      </c>
      <c r="G932" s="103" t="s">
        <v>181</v>
      </c>
      <c r="H932" s="179">
        <v>3</v>
      </c>
      <c r="I932" s="152"/>
      <c r="J932" s="153">
        <v>13615</v>
      </c>
      <c r="K932" s="153">
        <v>0</v>
      </c>
      <c r="L932" s="153">
        <v>0</v>
      </c>
      <c r="M932" s="153">
        <v>937.65</v>
      </c>
      <c r="N932" s="153">
        <v>14552.65</v>
      </c>
      <c r="O932" s="152"/>
      <c r="P932" s="157">
        <v>3</v>
      </c>
      <c r="Q932" s="157">
        <v>0</v>
      </c>
      <c r="R932" s="155">
        <v>40845</v>
      </c>
      <c r="S932" s="155">
        <v>0</v>
      </c>
      <c r="T932" s="155">
        <v>0</v>
      </c>
      <c r="U932" s="155">
        <v>2814</v>
      </c>
      <c r="V932" s="112">
        <v>43659</v>
      </c>
      <c r="W932" s="156"/>
      <c r="X932" s="157">
        <v>0</v>
      </c>
      <c r="Y932" s="178">
        <v>0.09</v>
      </c>
      <c r="Z932" s="178">
        <v>0.11713940008623763</v>
      </c>
      <c r="AA932" s="155">
        <v>0</v>
      </c>
      <c r="AB932" s="158"/>
      <c r="AC932" s="157">
        <v>2</v>
      </c>
      <c r="AD932" s="157">
        <v>0</v>
      </c>
      <c r="AE932" s="155">
        <v>0</v>
      </c>
      <c r="AF932" s="157">
        <v>0</v>
      </c>
      <c r="AG932" s="155">
        <v>0</v>
      </c>
      <c r="AH932" s="159"/>
    </row>
    <row r="933" spans="1:34" ht="15" x14ac:dyDescent="0.25">
      <c r="A933" s="104">
        <v>3506</v>
      </c>
      <c r="B933" s="102">
        <v>3506262163</v>
      </c>
      <c r="C933" s="103" t="s">
        <v>550</v>
      </c>
      <c r="D933" s="104">
        <v>262</v>
      </c>
      <c r="E933" s="103" t="s">
        <v>294</v>
      </c>
      <c r="F933" s="104">
        <v>163</v>
      </c>
      <c r="G933" s="103" t="s">
        <v>195</v>
      </c>
      <c r="H933" s="179">
        <v>149.47</v>
      </c>
      <c r="I933" s="152"/>
      <c r="J933" s="153">
        <v>12390</v>
      </c>
      <c r="K933" s="153">
        <v>0</v>
      </c>
      <c r="L933" s="153">
        <v>0</v>
      </c>
      <c r="M933" s="153">
        <v>937.65</v>
      </c>
      <c r="N933" s="153">
        <v>13327.65</v>
      </c>
      <c r="O933" s="152"/>
      <c r="P933" s="157">
        <v>149.47</v>
      </c>
      <c r="Q933" s="157">
        <v>0</v>
      </c>
      <c r="R933" s="155">
        <v>1851934</v>
      </c>
      <c r="S933" s="155">
        <v>0</v>
      </c>
      <c r="T933" s="155">
        <v>0</v>
      </c>
      <c r="U933" s="155">
        <v>140203</v>
      </c>
      <c r="V933" s="112">
        <v>1992137</v>
      </c>
      <c r="W933" s="156"/>
      <c r="X933" s="157">
        <v>0</v>
      </c>
      <c r="Y933" s="178">
        <v>0.09</v>
      </c>
      <c r="Z933" s="178">
        <v>9.7279927468082797E-2</v>
      </c>
      <c r="AA933" s="155">
        <v>0</v>
      </c>
      <c r="AB933" s="158"/>
      <c r="AC933" s="157">
        <v>44</v>
      </c>
      <c r="AD933" s="157">
        <v>13.938647317185687</v>
      </c>
      <c r="AE933" s="155">
        <v>185760</v>
      </c>
      <c r="AF933" s="157">
        <v>2</v>
      </c>
      <c r="AG933" s="155">
        <v>26656</v>
      </c>
      <c r="AH933" s="159"/>
    </row>
    <row r="934" spans="1:34" ht="15" x14ac:dyDescent="0.25">
      <c r="A934" s="104">
        <v>3506</v>
      </c>
      <c r="B934" s="102">
        <v>3506262165</v>
      </c>
      <c r="C934" s="103" t="s">
        <v>550</v>
      </c>
      <c r="D934" s="104">
        <v>262</v>
      </c>
      <c r="E934" s="103" t="s">
        <v>294</v>
      </c>
      <c r="F934" s="104">
        <v>165</v>
      </c>
      <c r="G934" s="103" t="s">
        <v>197</v>
      </c>
      <c r="H934" s="179">
        <v>39</v>
      </c>
      <c r="I934" s="152"/>
      <c r="J934" s="153">
        <v>11589</v>
      </c>
      <c r="K934" s="153">
        <v>210</v>
      </c>
      <c r="L934" s="153">
        <v>0</v>
      </c>
      <c r="M934" s="153">
        <v>937.65</v>
      </c>
      <c r="N934" s="153">
        <v>12736.65</v>
      </c>
      <c r="O934" s="152"/>
      <c r="P934" s="157">
        <v>39</v>
      </c>
      <c r="Q934" s="157">
        <v>0</v>
      </c>
      <c r="R934" s="155">
        <v>460161</v>
      </c>
      <c r="S934" s="155">
        <v>0</v>
      </c>
      <c r="T934" s="155">
        <v>0</v>
      </c>
      <c r="U934" s="155">
        <v>36582</v>
      </c>
      <c r="V934" s="112">
        <v>496743</v>
      </c>
      <c r="W934" s="156"/>
      <c r="X934" s="157">
        <v>0</v>
      </c>
      <c r="Y934" s="178">
        <v>0.09</v>
      </c>
      <c r="Z934" s="178">
        <v>0.10085794544540803</v>
      </c>
      <c r="AA934" s="155">
        <v>0</v>
      </c>
      <c r="AB934" s="158"/>
      <c r="AC934" s="157">
        <v>21</v>
      </c>
      <c r="AD934" s="157">
        <v>1.1167238219604938</v>
      </c>
      <c r="AE934" s="155">
        <v>14217</v>
      </c>
      <c r="AF934" s="157">
        <v>0</v>
      </c>
      <c r="AG934" s="155">
        <v>0</v>
      </c>
      <c r="AH934" s="159"/>
    </row>
    <row r="935" spans="1:34" ht="15" x14ac:dyDescent="0.25">
      <c r="A935" s="104">
        <v>3506</v>
      </c>
      <c r="B935" s="102">
        <v>3506262176</v>
      </c>
      <c r="C935" s="103" t="s">
        <v>550</v>
      </c>
      <c r="D935" s="104">
        <v>262</v>
      </c>
      <c r="E935" s="103" t="s">
        <v>294</v>
      </c>
      <c r="F935" s="104">
        <v>176</v>
      </c>
      <c r="G935" s="103" t="s">
        <v>208</v>
      </c>
      <c r="H935" s="179">
        <v>10</v>
      </c>
      <c r="I935" s="152"/>
      <c r="J935" s="153">
        <v>11644</v>
      </c>
      <c r="K935" s="153">
        <v>4010</v>
      </c>
      <c r="L935" s="153">
        <v>0</v>
      </c>
      <c r="M935" s="153">
        <v>937.65</v>
      </c>
      <c r="N935" s="153">
        <v>16591.650000000001</v>
      </c>
      <c r="O935" s="152"/>
      <c r="P935" s="157">
        <v>10</v>
      </c>
      <c r="Q935" s="157">
        <v>0</v>
      </c>
      <c r="R935" s="155">
        <v>156540</v>
      </c>
      <c r="S935" s="155">
        <v>0</v>
      </c>
      <c r="T935" s="155">
        <v>0</v>
      </c>
      <c r="U935" s="155">
        <v>9380</v>
      </c>
      <c r="V935" s="112">
        <v>165920</v>
      </c>
      <c r="W935" s="156"/>
      <c r="X935" s="157">
        <v>0</v>
      </c>
      <c r="Y935" s="178">
        <v>0.09</v>
      </c>
      <c r="Z935" s="178">
        <v>8.794296909091473E-2</v>
      </c>
      <c r="AA935" s="155">
        <v>0</v>
      </c>
      <c r="AB935" s="158"/>
      <c r="AC935" s="157">
        <v>6</v>
      </c>
      <c r="AD935" s="157">
        <v>0</v>
      </c>
      <c r="AE935" s="155">
        <v>0</v>
      </c>
      <c r="AF935" s="157">
        <v>0</v>
      </c>
      <c r="AG935" s="155">
        <v>0</v>
      </c>
      <c r="AH935" s="159"/>
    </row>
    <row r="936" spans="1:34" ht="15" x14ac:dyDescent="0.25">
      <c r="A936" s="104">
        <v>3506</v>
      </c>
      <c r="B936" s="102">
        <v>3506262178</v>
      </c>
      <c r="C936" s="103" t="s">
        <v>550</v>
      </c>
      <c r="D936" s="104">
        <v>262</v>
      </c>
      <c r="E936" s="103" t="s">
        <v>294</v>
      </c>
      <c r="F936" s="104">
        <v>178</v>
      </c>
      <c r="G936" s="103" t="s">
        <v>210</v>
      </c>
      <c r="H936" s="179">
        <v>6</v>
      </c>
      <c r="I936" s="152"/>
      <c r="J936" s="153">
        <v>12067</v>
      </c>
      <c r="K936" s="153">
        <v>1452</v>
      </c>
      <c r="L936" s="153">
        <v>0</v>
      </c>
      <c r="M936" s="153">
        <v>937.65</v>
      </c>
      <c r="N936" s="153">
        <v>14456.65</v>
      </c>
      <c r="O936" s="152"/>
      <c r="P936" s="157">
        <v>6</v>
      </c>
      <c r="Q936" s="157">
        <v>0</v>
      </c>
      <c r="R936" s="155">
        <v>81114</v>
      </c>
      <c r="S936" s="155">
        <v>0</v>
      </c>
      <c r="T936" s="155">
        <v>0</v>
      </c>
      <c r="U936" s="155">
        <v>5628</v>
      </c>
      <c r="V936" s="112">
        <v>86742</v>
      </c>
      <c r="W936" s="156"/>
      <c r="X936" s="157">
        <v>0</v>
      </c>
      <c r="Y936" s="178">
        <v>0.09</v>
      </c>
      <c r="Z936" s="178">
        <v>5.997931867429647E-2</v>
      </c>
      <c r="AA936" s="155">
        <v>0</v>
      </c>
      <c r="AB936" s="158"/>
      <c r="AC936" s="157">
        <v>2</v>
      </c>
      <c r="AD936" s="157">
        <v>0</v>
      </c>
      <c r="AE936" s="155">
        <v>0</v>
      </c>
      <c r="AF936" s="157">
        <v>0</v>
      </c>
      <c r="AG936" s="155">
        <v>0</v>
      </c>
      <c r="AH936" s="159"/>
    </row>
    <row r="937" spans="1:34" ht="15" x14ac:dyDescent="0.25">
      <c r="A937" s="104">
        <v>3506</v>
      </c>
      <c r="B937" s="102">
        <v>3506262229</v>
      </c>
      <c r="C937" s="103" t="s">
        <v>550</v>
      </c>
      <c r="D937" s="104">
        <v>262</v>
      </c>
      <c r="E937" s="103" t="s">
        <v>294</v>
      </c>
      <c r="F937" s="104">
        <v>229</v>
      </c>
      <c r="G937" s="103" t="s">
        <v>261</v>
      </c>
      <c r="H937" s="179">
        <v>15</v>
      </c>
      <c r="I937" s="152"/>
      <c r="J937" s="153">
        <v>11175</v>
      </c>
      <c r="K937" s="153">
        <v>1826</v>
      </c>
      <c r="L937" s="153">
        <v>0</v>
      </c>
      <c r="M937" s="153">
        <v>937.65</v>
      </c>
      <c r="N937" s="153">
        <v>13938.65</v>
      </c>
      <c r="O937" s="152"/>
      <c r="P937" s="157">
        <v>15</v>
      </c>
      <c r="Q937" s="157">
        <v>0</v>
      </c>
      <c r="R937" s="155">
        <v>195015</v>
      </c>
      <c r="S937" s="155">
        <v>0</v>
      </c>
      <c r="T937" s="155">
        <v>0</v>
      </c>
      <c r="U937" s="155">
        <v>14070</v>
      </c>
      <c r="V937" s="112">
        <v>209085</v>
      </c>
      <c r="W937" s="156"/>
      <c r="X937" s="157">
        <v>0</v>
      </c>
      <c r="Y937" s="178">
        <v>0.09</v>
      </c>
      <c r="Z937" s="178">
        <v>9.9476018153705648E-3</v>
      </c>
      <c r="AA937" s="155">
        <v>0</v>
      </c>
      <c r="AB937" s="158"/>
      <c r="AC937" s="157">
        <v>2</v>
      </c>
      <c r="AD937" s="157">
        <v>0</v>
      </c>
      <c r="AE937" s="155">
        <v>0</v>
      </c>
      <c r="AF937" s="157">
        <v>0</v>
      </c>
      <c r="AG937" s="155">
        <v>0</v>
      </c>
      <c r="AH937" s="159"/>
    </row>
    <row r="938" spans="1:34" ht="15" x14ac:dyDescent="0.25">
      <c r="A938" s="104">
        <v>3506</v>
      </c>
      <c r="B938" s="102">
        <v>3506262244</v>
      </c>
      <c r="C938" s="103" t="s">
        <v>550</v>
      </c>
      <c r="D938" s="104">
        <v>262</v>
      </c>
      <c r="E938" s="103" t="s">
        <v>294</v>
      </c>
      <c r="F938" s="104">
        <v>244</v>
      </c>
      <c r="G938" s="103" t="s">
        <v>276</v>
      </c>
      <c r="H938" s="179">
        <v>2</v>
      </c>
      <c r="I938" s="152"/>
      <c r="J938" s="153">
        <v>12517.586445965193</v>
      </c>
      <c r="K938" s="153">
        <v>4514</v>
      </c>
      <c r="L938" s="153">
        <v>0</v>
      </c>
      <c r="M938" s="153">
        <v>937.65</v>
      </c>
      <c r="N938" s="153">
        <v>17969.236445965194</v>
      </c>
      <c r="O938" s="152"/>
      <c r="P938" s="157">
        <v>2</v>
      </c>
      <c r="Q938" s="157">
        <v>0</v>
      </c>
      <c r="R938" s="155">
        <v>34064</v>
      </c>
      <c r="S938" s="155">
        <v>0</v>
      </c>
      <c r="T938" s="155">
        <v>0</v>
      </c>
      <c r="U938" s="155">
        <v>1876</v>
      </c>
      <c r="V938" s="112">
        <v>35940</v>
      </c>
      <c r="W938" s="156"/>
      <c r="X938" s="157">
        <v>0</v>
      </c>
      <c r="Y938" s="178">
        <v>0.09</v>
      </c>
      <c r="Z938" s="178">
        <v>0.119598061583465</v>
      </c>
      <c r="AA938" s="155">
        <v>0</v>
      </c>
      <c r="AB938" s="158"/>
      <c r="AC938" s="157">
        <v>2</v>
      </c>
      <c r="AD938" s="157">
        <v>1.2899093668856281</v>
      </c>
      <c r="AE938" s="155">
        <v>23180</v>
      </c>
      <c r="AF938" s="157">
        <v>0</v>
      </c>
      <c r="AG938" s="155">
        <v>0</v>
      </c>
      <c r="AH938" s="159"/>
    </row>
    <row r="939" spans="1:34" ht="15" x14ac:dyDescent="0.25">
      <c r="A939" s="104">
        <v>3506</v>
      </c>
      <c r="B939" s="102">
        <v>3506262248</v>
      </c>
      <c r="C939" s="103" t="s">
        <v>550</v>
      </c>
      <c r="D939" s="104">
        <v>262</v>
      </c>
      <c r="E939" s="103" t="s">
        <v>294</v>
      </c>
      <c r="F939" s="104">
        <v>248</v>
      </c>
      <c r="G939" s="103" t="s">
        <v>280</v>
      </c>
      <c r="H939" s="179">
        <v>9</v>
      </c>
      <c r="I939" s="152"/>
      <c r="J939" s="153">
        <v>11800</v>
      </c>
      <c r="K939" s="153">
        <v>677</v>
      </c>
      <c r="L939" s="153">
        <v>0</v>
      </c>
      <c r="M939" s="153">
        <v>937.65</v>
      </c>
      <c r="N939" s="153">
        <v>13414.65</v>
      </c>
      <c r="O939" s="152"/>
      <c r="P939" s="157">
        <v>9</v>
      </c>
      <c r="Q939" s="157">
        <v>0</v>
      </c>
      <c r="R939" s="155">
        <v>112293</v>
      </c>
      <c r="S939" s="155">
        <v>0</v>
      </c>
      <c r="T939" s="155">
        <v>0</v>
      </c>
      <c r="U939" s="155">
        <v>8442</v>
      </c>
      <c r="V939" s="112">
        <v>120735</v>
      </c>
      <c r="W939" s="156"/>
      <c r="X939" s="157">
        <v>0</v>
      </c>
      <c r="Y939" s="178">
        <v>0.09</v>
      </c>
      <c r="Z939" s="178">
        <v>5.0565041450819942E-2</v>
      </c>
      <c r="AA939" s="155">
        <v>0</v>
      </c>
      <c r="AB939" s="158"/>
      <c r="AC939" s="157">
        <v>7</v>
      </c>
      <c r="AD939" s="157">
        <v>0</v>
      </c>
      <c r="AE939" s="155">
        <v>0</v>
      </c>
      <c r="AF939" s="157">
        <v>0</v>
      </c>
      <c r="AG939" s="155">
        <v>0</v>
      </c>
      <c r="AH939" s="159"/>
    </row>
    <row r="940" spans="1:34" ht="15" x14ac:dyDescent="0.25">
      <c r="A940" s="104">
        <v>3506</v>
      </c>
      <c r="B940" s="102">
        <v>3506262258</v>
      </c>
      <c r="C940" s="103" t="s">
        <v>550</v>
      </c>
      <c r="D940" s="104">
        <v>262</v>
      </c>
      <c r="E940" s="103" t="s">
        <v>294</v>
      </c>
      <c r="F940" s="104">
        <v>258</v>
      </c>
      <c r="G940" s="103" t="s">
        <v>290</v>
      </c>
      <c r="H940" s="179">
        <v>8</v>
      </c>
      <c r="I940" s="152"/>
      <c r="J940" s="153">
        <v>12193</v>
      </c>
      <c r="K940" s="153">
        <v>2633</v>
      </c>
      <c r="L940" s="153">
        <v>0</v>
      </c>
      <c r="M940" s="153">
        <v>937.65</v>
      </c>
      <c r="N940" s="153">
        <v>15763.65</v>
      </c>
      <c r="O940" s="152"/>
      <c r="P940" s="157">
        <v>8</v>
      </c>
      <c r="Q940" s="157">
        <v>0</v>
      </c>
      <c r="R940" s="155">
        <v>118608</v>
      </c>
      <c r="S940" s="155">
        <v>0</v>
      </c>
      <c r="T940" s="155">
        <v>0</v>
      </c>
      <c r="U940" s="155">
        <v>7504</v>
      </c>
      <c r="V940" s="112">
        <v>126112</v>
      </c>
      <c r="W940" s="156"/>
      <c r="X940" s="157">
        <v>0</v>
      </c>
      <c r="Y940" s="178">
        <v>0.09</v>
      </c>
      <c r="Z940" s="178">
        <v>9.1594444574851844E-2</v>
      </c>
      <c r="AA940" s="155">
        <v>0</v>
      </c>
      <c r="AB940" s="158"/>
      <c r="AC940" s="157">
        <v>0</v>
      </c>
      <c r="AD940" s="157">
        <v>0</v>
      </c>
      <c r="AE940" s="155">
        <v>0</v>
      </c>
      <c r="AF940" s="157">
        <v>0</v>
      </c>
      <c r="AG940" s="155">
        <v>0</v>
      </c>
      <c r="AH940" s="159"/>
    </row>
    <row r="941" spans="1:34" ht="15" x14ac:dyDescent="0.25">
      <c r="A941" s="104">
        <v>3506</v>
      </c>
      <c r="B941" s="102">
        <v>3506262262</v>
      </c>
      <c r="C941" s="103" t="s">
        <v>550</v>
      </c>
      <c r="D941" s="104">
        <v>262</v>
      </c>
      <c r="E941" s="103" t="s">
        <v>294</v>
      </c>
      <c r="F941" s="104">
        <v>262</v>
      </c>
      <c r="G941" s="103" t="s">
        <v>294</v>
      </c>
      <c r="H941" s="179">
        <v>87.98</v>
      </c>
      <c r="I941" s="152"/>
      <c r="J941" s="153">
        <v>11015</v>
      </c>
      <c r="K941" s="153">
        <v>4082</v>
      </c>
      <c r="L941" s="153">
        <v>0</v>
      </c>
      <c r="M941" s="153">
        <v>937.65</v>
      </c>
      <c r="N941" s="153">
        <v>16034.65</v>
      </c>
      <c r="O941" s="152"/>
      <c r="P941" s="157">
        <v>87.98</v>
      </c>
      <c r="Q941" s="157">
        <v>0</v>
      </c>
      <c r="R941" s="155">
        <v>1328234</v>
      </c>
      <c r="S941" s="155">
        <v>0</v>
      </c>
      <c r="T941" s="155">
        <v>0</v>
      </c>
      <c r="U941" s="155">
        <v>82524</v>
      </c>
      <c r="V941" s="112">
        <v>1410758</v>
      </c>
      <c r="W941" s="156"/>
      <c r="X941" s="157">
        <v>0</v>
      </c>
      <c r="Y941" s="178">
        <v>0.09</v>
      </c>
      <c r="Z941" s="178">
        <v>7.2023226007255373E-2</v>
      </c>
      <c r="AA941" s="155">
        <v>0</v>
      </c>
      <c r="AB941" s="158"/>
      <c r="AC941" s="157">
        <v>29</v>
      </c>
      <c r="AD941" s="157">
        <v>0</v>
      </c>
      <c r="AE941" s="155">
        <v>0</v>
      </c>
      <c r="AF941" s="157">
        <v>3</v>
      </c>
      <c r="AG941" s="155">
        <v>48105</v>
      </c>
      <c r="AH941" s="159"/>
    </row>
    <row r="942" spans="1:34" ht="15" x14ac:dyDescent="0.25">
      <c r="A942" s="104">
        <v>3506</v>
      </c>
      <c r="B942" s="102">
        <v>3506262274</v>
      </c>
      <c r="C942" s="103" t="s">
        <v>550</v>
      </c>
      <c r="D942" s="104">
        <v>262</v>
      </c>
      <c r="E942" s="103" t="s">
        <v>294</v>
      </c>
      <c r="F942" s="104">
        <v>274</v>
      </c>
      <c r="G942" s="103" t="s">
        <v>306</v>
      </c>
      <c r="H942" s="179">
        <v>3</v>
      </c>
      <c r="I942" s="152"/>
      <c r="J942" s="153">
        <v>9995</v>
      </c>
      <c r="K942" s="153">
        <v>4618</v>
      </c>
      <c r="L942" s="153">
        <v>0</v>
      </c>
      <c r="M942" s="153">
        <v>937.65</v>
      </c>
      <c r="N942" s="153">
        <v>15550.65</v>
      </c>
      <c r="O942" s="152"/>
      <c r="P942" s="157">
        <v>3</v>
      </c>
      <c r="Q942" s="157">
        <v>0</v>
      </c>
      <c r="R942" s="155">
        <v>43839</v>
      </c>
      <c r="S942" s="155">
        <v>0</v>
      </c>
      <c r="T942" s="155">
        <v>0</v>
      </c>
      <c r="U942" s="155">
        <v>2814</v>
      </c>
      <c r="V942" s="112">
        <v>46653</v>
      </c>
      <c r="W942" s="156"/>
      <c r="X942" s="157">
        <v>0</v>
      </c>
      <c r="Y942" s="178">
        <v>0.09</v>
      </c>
      <c r="Z942" s="178">
        <v>7.2067021277626361E-2</v>
      </c>
      <c r="AA942" s="155">
        <v>0</v>
      </c>
      <c r="AB942" s="158"/>
      <c r="AC942" s="157">
        <v>2</v>
      </c>
      <c r="AD942" s="157">
        <v>0</v>
      </c>
      <c r="AE942" s="155">
        <v>0</v>
      </c>
      <c r="AF942" s="157">
        <v>0</v>
      </c>
      <c r="AG942" s="155">
        <v>0</v>
      </c>
      <c r="AH942" s="159"/>
    </row>
    <row r="943" spans="1:34" ht="15" x14ac:dyDescent="0.25">
      <c r="A943" s="104">
        <v>3506</v>
      </c>
      <c r="B943" s="102">
        <v>3506262284</v>
      </c>
      <c r="C943" s="103" t="s">
        <v>550</v>
      </c>
      <c r="D943" s="104">
        <v>262</v>
      </c>
      <c r="E943" s="103" t="s">
        <v>294</v>
      </c>
      <c r="F943" s="104">
        <v>284</v>
      </c>
      <c r="G943" s="103" t="s">
        <v>316</v>
      </c>
      <c r="H943" s="179">
        <v>3</v>
      </c>
      <c r="I943" s="152"/>
      <c r="J943" s="153">
        <v>10759</v>
      </c>
      <c r="K943" s="153">
        <v>4522</v>
      </c>
      <c r="L943" s="153">
        <v>0</v>
      </c>
      <c r="M943" s="153">
        <v>937.65</v>
      </c>
      <c r="N943" s="153">
        <v>16218.65</v>
      </c>
      <c r="O943" s="152"/>
      <c r="P943" s="157">
        <v>3</v>
      </c>
      <c r="Q943" s="157">
        <v>0</v>
      </c>
      <c r="R943" s="155">
        <v>45843</v>
      </c>
      <c r="S943" s="155">
        <v>0</v>
      </c>
      <c r="T943" s="155">
        <v>0</v>
      </c>
      <c r="U943" s="155">
        <v>2814</v>
      </c>
      <c r="V943" s="112">
        <v>48657</v>
      </c>
      <c r="W943" s="156"/>
      <c r="X943" s="157">
        <v>0</v>
      </c>
      <c r="Y943" s="178">
        <v>0.09</v>
      </c>
      <c r="Z943" s="178">
        <v>3.8765635284222326E-2</v>
      </c>
      <c r="AA943" s="155">
        <v>0</v>
      </c>
      <c r="AB943" s="158"/>
      <c r="AC943" s="157">
        <v>2</v>
      </c>
      <c r="AD943" s="157">
        <v>0</v>
      </c>
      <c r="AE943" s="155">
        <v>0</v>
      </c>
      <c r="AF943" s="157">
        <v>0</v>
      </c>
      <c r="AG943" s="155">
        <v>0</v>
      </c>
      <c r="AH943" s="159"/>
    </row>
    <row r="944" spans="1:34" ht="15" x14ac:dyDescent="0.25">
      <c r="A944" s="104">
        <v>3506</v>
      </c>
      <c r="B944" s="102">
        <v>3506262295</v>
      </c>
      <c r="C944" s="103" t="s">
        <v>550</v>
      </c>
      <c r="D944" s="104">
        <v>262</v>
      </c>
      <c r="E944" s="103" t="s">
        <v>294</v>
      </c>
      <c r="F944" s="104">
        <v>295</v>
      </c>
      <c r="G944" s="103" t="s">
        <v>327</v>
      </c>
      <c r="H944" s="179">
        <v>2</v>
      </c>
      <c r="I944" s="152"/>
      <c r="J944" s="153">
        <v>9670</v>
      </c>
      <c r="K944" s="153">
        <v>5351</v>
      </c>
      <c r="L944" s="153">
        <v>0</v>
      </c>
      <c r="M944" s="153">
        <v>937.65</v>
      </c>
      <c r="N944" s="153">
        <v>15958.65</v>
      </c>
      <c r="O944" s="152"/>
      <c r="P944" s="157">
        <v>2</v>
      </c>
      <c r="Q944" s="157">
        <v>0</v>
      </c>
      <c r="R944" s="155">
        <v>30042</v>
      </c>
      <c r="S944" s="155">
        <v>0</v>
      </c>
      <c r="T944" s="155">
        <v>0</v>
      </c>
      <c r="U944" s="155">
        <v>1876</v>
      </c>
      <c r="V944" s="112">
        <v>31918</v>
      </c>
      <c r="W944" s="156"/>
      <c r="X944" s="157">
        <v>0</v>
      </c>
      <c r="Y944" s="178">
        <v>0.09</v>
      </c>
      <c r="Z944" s="178">
        <v>1.6858554141238661E-2</v>
      </c>
      <c r="AA944" s="155">
        <v>0</v>
      </c>
      <c r="AB944" s="158"/>
      <c r="AC944" s="157">
        <v>2</v>
      </c>
      <c r="AD944" s="157">
        <v>0</v>
      </c>
      <c r="AE944" s="155">
        <v>0</v>
      </c>
      <c r="AF944" s="157">
        <v>0</v>
      </c>
      <c r="AG944" s="155">
        <v>0</v>
      </c>
      <c r="AH944" s="159"/>
    </row>
    <row r="945" spans="1:34" ht="15" x14ac:dyDescent="0.25">
      <c r="A945" s="104">
        <v>3506</v>
      </c>
      <c r="B945" s="102">
        <v>3506262346</v>
      </c>
      <c r="C945" s="103" t="s">
        <v>550</v>
      </c>
      <c r="D945" s="104">
        <v>262</v>
      </c>
      <c r="E945" s="103" t="s">
        <v>294</v>
      </c>
      <c r="F945" s="104">
        <v>346</v>
      </c>
      <c r="G945" s="103" t="s">
        <v>378</v>
      </c>
      <c r="H945" s="179">
        <v>2</v>
      </c>
      <c r="I945" s="152"/>
      <c r="J945" s="153">
        <v>15145</v>
      </c>
      <c r="K945" s="153">
        <v>1598</v>
      </c>
      <c r="L945" s="153">
        <v>0</v>
      </c>
      <c r="M945" s="153">
        <v>937.65</v>
      </c>
      <c r="N945" s="153">
        <v>17680.650000000001</v>
      </c>
      <c r="O945" s="152"/>
      <c r="P945" s="157">
        <v>2</v>
      </c>
      <c r="Q945" s="157">
        <v>0</v>
      </c>
      <c r="R945" s="155">
        <v>33486</v>
      </c>
      <c r="S945" s="155">
        <v>0</v>
      </c>
      <c r="T945" s="155">
        <v>0</v>
      </c>
      <c r="U945" s="155">
        <v>1876</v>
      </c>
      <c r="V945" s="112">
        <v>35362</v>
      </c>
      <c r="W945" s="156"/>
      <c r="X945" s="157">
        <v>0</v>
      </c>
      <c r="Y945" s="178">
        <v>0.09</v>
      </c>
      <c r="Z945" s="178">
        <v>1.2504619763641452E-2</v>
      </c>
      <c r="AA945" s="155">
        <v>0</v>
      </c>
      <c r="AB945" s="158"/>
      <c r="AC945" s="157">
        <v>2</v>
      </c>
      <c r="AD945" s="157">
        <v>0</v>
      </c>
      <c r="AE945" s="155">
        <v>0</v>
      </c>
      <c r="AF945" s="157">
        <v>0</v>
      </c>
      <c r="AG945" s="155">
        <v>0</v>
      </c>
      <c r="AH945" s="159"/>
    </row>
    <row r="946" spans="1:34" ht="15" x14ac:dyDescent="0.25">
      <c r="A946" s="104">
        <v>3506</v>
      </c>
      <c r="B946" s="102">
        <v>3506262347</v>
      </c>
      <c r="C946" s="103" t="s">
        <v>550</v>
      </c>
      <c r="D946" s="104">
        <v>262</v>
      </c>
      <c r="E946" s="103" t="s">
        <v>294</v>
      </c>
      <c r="F946" s="104">
        <v>347</v>
      </c>
      <c r="G946" s="103" t="s">
        <v>379</v>
      </c>
      <c r="H946" s="179">
        <v>8</v>
      </c>
      <c r="I946" s="152"/>
      <c r="J946" s="153">
        <v>11100</v>
      </c>
      <c r="K946" s="153">
        <v>4964</v>
      </c>
      <c r="L946" s="153">
        <v>0</v>
      </c>
      <c r="M946" s="153">
        <v>937.65</v>
      </c>
      <c r="N946" s="153">
        <v>17001.650000000001</v>
      </c>
      <c r="O946" s="152"/>
      <c r="P946" s="157">
        <v>8</v>
      </c>
      <c r="Q946" s="157">
        <v>0</v>
      </c>
      <c r="R946" s="155">
        <v>128512</v>
      </c>
      <c r="S946" s="155">
        <v>0</v>
      </c>
      <c r="T946" s="155">
        <v>0</v>
      </c>
      <c r="U946" s="155">
        <v>7504</v>
      </c>
      <c r="V946" s="112">
        <v>136016</v>
      </c>
      <c r="W946" s="156"/>
      <c r="X946" s="157">
        <v>0</v>
      </c>
      <c r="Y946" s="178">
        <v>0.09</v>
      </c>
      <c r="Z946" s="178">
        <v>6.79811259964764E-3</v>
      </c>
      <c r="AA946" s="155">
        <v>0</v>
      </c>
      <c r="AB946" s="158"/>
      <c r="AC946" s="157">
        <v>5</v>
      </c>
      <c r="AD946" s="157">
        <v>0</v>
      </c>
      <c r="AE946" s="155">
        <v>0</v>
      </c>
      <c r="AF946" s="157">
        <v>1</v>
      </c>
      <c r="AG946" s="155">
        <v>17002</v>
      </c>
      <c r="AH946" s="159"/>
    </row>
    <row r="947" spans="1:34" ht="15" x14ac:dyDescent="0.25">
      <c r="A947" s="104">
        <v>3507</v>
      </c>
      <c r="B947" s="102">
        <v>3507201035</v>
      </c>
      <c r="C947" s="103" t="s">
        <v>551</v>
      </c>
      <c r="D947" s="104">
        <v>201</v>
      </c>
      <c r="E947" s="103" t="s">
        <v>233</v>
      </c>
      <c r="F947" s="104">
        <v>35</v>
      </c>
      <c r="G947" s="103" t="s">
        <v>67</v>
      </c>
      <c r="H947" s="179">
        <v>1</v>
      </c>
      <c r="I947" s="152"/>
      <c r="J947" s="153">
        <v>14282.026065243112</v>
      </c>
      <c r="K947" s="153">
        <v>4869</v>
      </c>
      <c r="L947" s="153">
        <v>0</v>
      </c>
      <c r="M947" s="153">
        <v>937.65</v>
      </c>
      <c r="N947" s="153">
        <v>20088.676065243111</v>
      </c>
      <c r="O947" s="152"/>
      <c r="P947" s="157">
        <v>1</v>
      </c>
      <c r="Q947" s="157">
        <v>0</v>
      </c>
      <c r="R947" s="155">
        <v>19151</v>
      </c>
      <c r="S947" s="155">
        <v>0</v>
      </c>
      <c r="T947" s="155">
        <v>0</v>
      </c>
      <c r="U947" s="155">
        <v>938</v>
      </c>
      <c r="V947" s="112">
        <v>20089</v>
      </c>
      <c r="W947" s="156"/>
      <c r="X947" s="157">
        <v>0</v>
      </c>
      <c r="Y947" s="178">
        <v>0.09</v>
      </c>
      <c r="Z947" s="178">
        <v>0.15535199624359353</v>
      </c>
      <c r="AA947" s="155">
        <v>0</v>
      </c>
      <c r="AB947" s="158"/>
      <c r="AC947" s="157">
        <v>0</v>
      </c>
      <c r="AD947" s="157">
        <v>0</v>
      </c>
      <c r="AE947" s="155">
        <v>0</v>
      </c>
      <c r="AF947" s="157">
        <v>0</v>
      </c>
      <c r="AG947" s="155">
        <v>0</v>
      </c>
      <c r="AH947" s="159"/>
    </row>
    <row r="948" spans="1:34" ht="15" x14ac:dyDescent="0.25">
      <c r="A948" s="104">
        <v>3507</v>
      </c>
      <c r="B948" s="102">
        <v>3507201072</v>
      </c>
      <c r="C948" s="103" t="s">
        <v>551</v>
      </c>
      <c r="D948" s="104">
        <v>201</v>
      </c>
      <c r="E948" s="103" t="s">
        <v>233</v>
      </c>
      <c r="F948" s="104">
        <v>72</v>
      </c>
      <c r="G948" s="103" t="s">
        <v>104</v>
      </c>
      <c r="H948" s="179">
        <v>1</v>
      </c>
      <c r="I948" s="152"/>
      <c r="J948" s="153">
        <v>10806.205558336456</v>
      </c>
      <c r="K948" s="153">
        <v>2436</v>
      </c>
      <c r="L948" s="153">
        <v>0</v>
      </c>
      <c r="M948" s="153">
        <v>937.65</v>
      </c>
      <c r="N948" s="153">
        <v>14179.855558336456</v>
      </c>
      <c r="O948" s="152"/>
      <c r="P948" s="157">
        <v>1</v>
      </c>
      <c r="Q948" s="157">
        <v>0</v>
      </c>
      <c r="R948" s="155">
        <v>13242</v>
      </c>
      <c r="S948" s="155">
        <v>0</v>
      </c>
      <c r="T948" s="155">
        <v>0</v>
      </c>
      <c r="U948" s="155">
        <v>938</v>
      </c>
      <c r="V948" s="112">
        <v>14180</v>
      </c>
      <c r="W948" s="156"/>
      <c r="X948" s="157">
        <v>0</v>
      </c>
      <c r="Y948" s="178">
        <v>0.09</v>
      </c>
      <c r="Z948" s="178">
        <v>3.7994183853051798E-3</v>
      </c>
      <c r="AA948" s="155">
        <v>0</v>
      </c>
      <c r="AB948" s="158"/>
      <c r="AC948" s="157">
        <v>0</v>
      </c>
      <c r="AD948" s="157">
        <v>0</v>
      </c>
      <c r="AE948" s="155">
        <v>0</v>
      </c>
      <c r="AF948" s="157">
        <v>0</v>
      </c>
      <c r="AG948" s="155">
        <v>0</v>
      </c>
      <c r="AH948" s="159"/>
    </row>
    <row r="949" spans="1:34" ht="15" x14ac:dyDescent="0.25">
      <c r="A949" s="104">
        <v>3507</v>
      </c>
      <c r="B949" s="102">
        <v>3507201094</v>
      </c>
      <c r="C949" s="103" t="s">
        <v>551</v>
      </c>
      <c r="D949" s="104">
        <v>201</v>
      </c>
      <c r="E949" s="103" t="s">
        <v>233</v>
      </c>
      <c r="F949" s="104">
        <v>94</v>
      </c>
      <c r="G949" s="103" t="s">
        <v>126</v>
      </c>
      <c r="H949" s="179">
        <v>0.01</v>
      </c>
      <c r="I949" s="152"/>
      <c r="J949" s="153">
        <v>11395.758941280055</v>
      </c>
      <c r="K949" s="153">
        <v>799</v>
      </c>
      <c r="L949" s="153">
        <v>0</v>
      </c>
      <c r="M949" s="153">
        <v>937.65</v>
      </c>
      <c r="N949" s="153">
        <v>13132.408941280055</v>
      </c>
      <c r="O949" s="152"/>
      <c r="P949" s="157">
        <v>0.01</v>
      </c>
      <c r="Q949" s="157">
        <v>0</v>
      </c>
      <c r="R949" s="155">
        <v>122</v>
      </c>
      <c r="S949" s="155">
        <v>0</v>
      </c>
      <c r="T949" s="155">
        <v>0</v>
      </c>
      <c r="U949" s="155">
        <v>9</v>
      </c>
      <c r="V949" s="112">
        <v>131</v>
      </c>
      <c r="W949" s="156"/>
      <c r="X949" s="157">
        <v>0</v>
      </c>
      <c r="Y949" s="178">
        <v>0.09</v>
      </c>
      <c r="Z949" s="178">
        <v>3.096859169807752E-3</v>
      </c>
      <c r="AA949" s="155">
        <v>0</v>
      </c>
      <c r="AB949" s="158"/>
      <c r="AC949" s="157">
        <v>0</v>
      </c>
      <c r="AD949" s="157">
        <v>0</v>
      </c>
      <c r="AE949" s="155">
        <v>0</v>
      </c>
      <c r="AF949" s="157">
        <v>0</v>
      </c>
      <c r="AG949" s="155">
        <v>0</v>
      </c>
      <c r="AH949" s="159"/>
    </row>
    <row r="950" spans="1:34" ht="15" x14ac:dyDescent="0.25">
      <c r="A950" s="104">
        <v>3507</v>
      </c>
      <c r="B950" s="102">
        <v>3507201095</v>
      </c>
      <c r="C950" s="103" t="s">
        <v>551</v>
      </c>
      <c r="D950" s="104">
        <v>201</v>
      </c>
      <c r="E950" s="103" t="s">
        <v>233</v>
      </c>
      <c r="F950" s="104">
        <v>95</v>
      </c>
      <c r="G950" s="103" t="s">
        <v>127</v>
      </c>
      <c r="H950" s="179">
        <v>1.08</v>
      </c>
      <c r="I950" s="152"/>
      <c r="J950" s="153">
        <v>13523.922462156292</v>
      </c>
      <c r="K950" s="153">
        <v>0</v>
      </c>
      <c r="L950" s="153">
        <v>0</v>
      </c>
      <c r="M950" s="153">
        <v>937.65</v>
      </c>
      <c r="N950" s="153">
        <v>14461.572462156291</v>
      </c>
      <c r="O950" s="152"/>
      <c r="P950" s="157">
        <v>1.08</v>
      </c>
      <c r="Q950" s="157">
        <v>0</v>
      </c>
      <c r="R950" s="155">
        <v>14606</v>
      </c>
      <c r="S950" s="155">
        <v>0</v>
      </c>
      <c r="T950" s="155">
        <v>0</v>
      </c>
      <c r="U950" s="155">
        <v>1013</v>
      </c>
      <c r="V950" s="112">
        <v>15619</v>
      </c>
      <c r="W950" s="156"/>
      <c r="X950" s="157">
        <v>0</v>
      </c>
      <c r="Y950" s="178">
        <v>0.09</v>
      </c>
      <c r="Z950" s="178">
        <v>0.13425712454464486</v>
      </c>
      <c r="AA950" s="155">
        <v>0</v>
      </c>
      <c r="AB950" s="158"/>
      <c r="AC950" s="157">
        <v>0</v>
      </c>
      <c r="AD950" s="157">
        <v>0</v>
      </c>
      <c r="AE950" s="155">
        <v>0</v>
      </c>
      <c r="AF950" s="157">
        <v>0</v>
      </c>
      <c r="AG950" s="155">
        <v>0</v>
      </c>
      <c r="AH950" s="159"/>
    </row>
    <row r="951" spans="1:34" ht="15" x14ac:dyDescent="0.25">
      <c r="A951" s="104">
        <v>3507</v>
      </c>
      <c r="B951" s="102">
        <v>3507201201</v>
      </c>
      <c r="C951" s="103" t="s">
        <v>551</v>
      </c>
      <c r="D951" s="104">
        <v>201</v>
      </c>
      <c r="E951" s="103" t="s">
        <v>233</v>
      </c>
      <c r="F951" s="104">
        <v>201</v>
      </c>
      <c r="G951" s="103" t="s">
        <v>233</v>
      </c>
      <c r="H951" s="179">
        <v>99.529999999999944</v>
      </c>
      <c r="I951" s="152"/>
      <c r="J951" s="153">
        <v>14418</v>
      </c>
      <c r="K951" s="153">
        <v>0</v>
      </c>
      <c r="L951" s="153">
        <v>1112.227469104793</v>
      </c>
      <c r="M951" s="153">
        <v>937.65</v>
      </c>
      <c r="N951" s="153">
        <v>17524.650000000001</v>
      </c>
      <c r="O951" s="152"/>
      <c r="P951" s="157">
        <v>99.529999999999944</v>
      </c>
      <c r="Q951" s="157">
        <v>51.040000000000006</v>
      </c>
      <c r="R951" s="155">
        <v>1435016</v>
      </c>
      <c r="S951" s="155">
        <v>0</v>
      </c>
      <c r="T951" s="155">
        <v>110700</v>
      </c>
      <c r="U951" s="155">
        <v>93353</v>
      </c>
      <c r="V951" s="112">
        <v>1639069</v>
      </c>
      <c r="W951" s="156"/>
      <c r="X951" s="157">
        <v>0</v>
      </c>
      <c r="Y951" s="178">
        <v>0.09</v>
      </c>
      <c r="Z951" s="178">
        <v>8.3552678591292298E-2</v>
      </c>
      <c r="AA951" s="155">
        <v>1112.227469104793</v>
      </c>
      <c r="AB951" s="158"/>
      <c r="AC951" s="157">
        <v>0</v>
      </c>
      <c r="AD951" s="157">
        <v>0</v>
      </c>
      <c r="AE951" s="155">
        <v>0</v>
      </c>
      <c r="AF951" s="157">
        <v>1</v>
      </c>
      <c r="AG951" s="155">
        <v>15356</v>
      </c>
      <c r="AH951" s="159"/>
    </row>
    <row r="952" spans="1:34" ht="15" x14ac:dyDescent="0.25">
      <c r="A952" s="104">
        <v>3508</v>
      </c>
      <c r="B952" s="102">
        <v>3508281061</v>
      </c>
      <c r="C952" s="103" t="s">
        <v>552</v>
      </c>
      <c r="D952" s="104">
        <v>281</v>
      </c>
      <c r="E952" s="103" t="s">
        <v>313</v>
      </c>
      <c r="F952" s="104">
        <v>61</v>
      </c>
      <c r="G952" s="103" t="s">
        <v>93</v>
      </c>
      <c r="H952" s="179">
        <v>3.2</v>
      </c>
      <c r="I952" s="152"/>
      <c r="J952" s="153">
        <v>14690</v>
      </c>
      <c r="K952" s="153">
        <v>673</v>
      </c>
      <c r="L952" s="153">
        <v>0</v>
      </c>
      <c r="M952" s="153">
        <v>937.65</v>
      </c>
      <c r="N952" s="153">
        <v>16300.65</v>
      </c>
      <c r="O952" s="152"/>
      <c r="P952" s="157">
        <v>3.2</v>
      </c>
      <c r="Q952" s="157">
        <v>0</v>
      </c>
      <c r="R952" s="155">
        <v>49162</v>
      </c>
      <c r="S952" s="155">
        <v>0</v>
      </c>
      <c r="T952" s="155">
        <v>0</v>
      </c>
      <c r="U952" s="155">
        <v>3001</v>
      </c>
      <c r="V952" s="112">
        <v>52163</v>
      </c>
      <c r="W952" s="156"/>
      <c r="X952" s="157">
        <v>0</v>
      </c>
      <c r="Y952" s="178">
        <v>0.09</v>
      </c>
      <c r="Z952" s="178">
        <v>3.5095664291367269E-2</v>
      </c>
      <c r="AA952" s="155">
        <v>0</v>
      </c>
      <c r="AB952" s="158"/>
      <c r="AC952" s="157">
        <v>0</v>
      </c>
      <c r="AD952" s="157">
        <v>0</v>
      </c>
      <c r="AE952" s="155">
        <v>0</v>
      </c>
      <c r="AF952" s="157">
        <v>0</v>
      </c>
      <c r="AG952" s="155">
        <v>0</v>
      </c>
      <c r="AH952" s="159"/>
    </row>
    <row r="953" spans="1:34" ht="15" x14ac:dyDescent="0.25">
      <c r="A953" s="104">
        <v>3508</v>
      </c>
      <c r="B953" s="102">
        <v>3508281137</v>
      </c>
      <c r="C953" s="103" t="s">
        <v>552</v>
      </c>
      <c r="D953" s="104">
        <v>281</v>
      </c>
      <c r="E953" s="103" t="s">
        <v>313</v>
      </c>
      <c r="F953" s="104">
        <v>137</v>
      </c>
      <c r="G953" s="103" t="s">
        <v>169</v>
      </c>
      <c r="H953" s="179">
        <v>2.65</v>
      </c>
      <c r="I953" s="152"/>
      <c r="J953" s="153">
        <v>15145</v>
      </c>
      <c r="K953" s="153">
        <v>0</v>
      </c>
      <c r="L953" s="153">
        <v>0</v>
      </c>
      <c r="M953" s="153">
        <v>937.65</v>
      </c>
      <c r="N953" s="153">
        <v>16082.65</v>
      </c>
      <c r="O953" s="152"/>
      <c r="P953" s="157">
        <v>2.65</v>
      </c>
      <c r="Q953" s="157">
        <v>0</v>
      </c>
      <c r="R953" s="155">
        <v>40134</v>
      </c>
      <c r="S953" s="155">
        <v>0</v>
      </c>
      <c r="T953" s="155">
        <v>0</v>
      </c>
      <c r="U953" s="155">
        <v>2486</v>
      </c>
      <c r="V953" s="112">
        <v>42620</v>
      </c>
      <c r="W953" s="156"/>
      <c r="X953" s="157">
        <v>0</v>
      </c>
      <c r="Y953" s="178">
        <v>0.09</v>
      </c>
      <c r="Z953" s="178">
        <v>0.1201773901141599</v>
      </c>
      <c r="AA953" s="155">
        <v>0</v>
      </c>
      <c r="AB953" s="158"/>
      <c r="AC953" s="157">
        <v>0</v>
      </c>
      <c r="AD953" s="157">
        <v>0</v>
      </c>
      <c r="AE953" s="155">
        <v>0</v>
      </c>
      <c r="AF953" s="157">
        <v>0</v>
      </c>
      <c r="AG953" s="155">
        <v>0</v>
      </c>
      <c r="AH953" s="159"/>
    </row>
    <row r="954" spans="1:34" ht="15" x14ac:dyDescent="0.25">
      <c r="A954" s="104">
        <v>3508</v>
      </c>
      <c r="B954" s="102">
        <v>3508281227</v>
      </c>
      <c r="C954" s="103" t="s">
        <v>552</v>
      </c>
      <c r="D954" s="104">
        <v>281</v>
      </c>
      <c r="E954" s="103" t="s">
        <v>313</v>
      </c>
      <c r="F954" s="104">
        <v>227</v>
      </c>
      <c r="G954" s="103" t="s">
        <v>259</v>
      </c>
      <c r="H954" s="179">
        <v>1.47</v>
      </c>
      <c r="I954" s="152"/>
      <c r="J954" s="153">
        <v>11710.825516123114</v>
      </c>
      <c r="K954" s="153">
        <v>3423</v>
      </c>
      <c r="L954" s="153">
        <v>0</v>
      </c>
      <c r="M954" s="153">
        <v>937.65</v>
      </c>
      <c r="N954" s="153">
        <v>16071.475516123113</v>
      </c>
      <c r="O954" s="152"/>
      <c r="P954" s="157">
        <v>1.47</v>
      </c>
      <c r="Q954" s="157">
        <v>0</v>
      </c>
      <c r="R954" s="155">
        <v>22247</v>
      </c>
      <c r="S954" s="155">
        <v>0</v>
      </c>
      <c r="T954" s="155">
        <v>0</v>
      </c>
      <c r="U954" s="155">
        <v>1379</v>
      </c>
      <c r="V954" s="112">
        <v>23626</v>
      </c>
      <c r="W954" s="156"/>
      <c r="X954" s="157">
        <v>0</v>
      </c>
      <c r="Y954" s="178">
        <v>0.09</v>
      </c>
      <c r="Z954" s="178">
        <v>1.2360529662356946E-2</v>
      </c>
      <c r="AA954" s="155">
        <v>0</v>
      </c>
      <c r="AB954" s="158"/>
      <c r="AC954" s="157">
        <v>0</v>
      </c>
      <c r="AD954" s="157">
        <v>0</v>
      </c>
      <c r="AE954" s="155">
        <v>0</v>
      </c>
      <c r="AF954" s="157">
        <v>0</v>
      </c>
      <c r="AG954" s="155">
        <v>0</v>
      </c>
      <c r="AH954" s="159"/>
    </row>
    <row r="955" spans="1:34" ht="15" x14ac:dyDescent="0.25">
      <c r="A955" s="104">
        <v>3508</v>
      </c>
      <c r="B955" s="102">
        <v>3508281236</v>
      </c>
      <c r="C955" s="103" t="s">
        <v>552</v>
      </c>
      <c r="D955" s="104">
        <v>281</v>
      </c>
      <c r="E955" s="103" t="s">
        <v>313</v>
      </c>
      <c r="F955" s="104">
        <v>236</v>
      </c>
      <c r="G955" s="103" t="s">
        <v>268</v>
      </c>
      <c r="H955" s="179">
        <v>0.23</v>
      </c>
      <c r="I955" s="152"/>
      <c r="J955" s="153">
        <v>12596.692217518252</v>
      </c>
      <c r="K955" s="153">
        <v>2296</v>
      </c>
      <c r="L955" s="153">
        <v>0</v>
      </c>
      <c r="M955" s="153">
        <v>937.65</v>
      </c>
      <c r="N955" s="153">
        <v>15830.342217518251</v>
      </c>
      <c r="O955" s="152"/>
      <c r="P955" s="157">
        <v>0.23</v>
      </c>
      <c r="Q955" s="157">
        <v>0</v>
      </c>
      <c r="R955" s="155">
        <v>3425</v>
      </c>
      <c r="S955" s="155">
        <v>0</v>
      </c>
      <c r="T955" s="155">
        <v>0</v>
      </c>
      <c r="U955" s="155">
        <v>216</v>
      </c>
      <c r="V955" s="112">
        <v>3641</v>
      </c>
      <c r="W955" s="156"/>
      <c r="X955" s="157">
        <v>0</v>
      </c>
      <c r="Y955" s="178">
        <v>0.09</v>
      </c>
      <c r="Z955" s="178">
        <v>2.7785496203784739E-2</v>
      </c>
      <c r="AA955" s="155">
        <v>0</v>
      </c>
      <c r="AB955" s="158"/>
      <c r="AC955" s="157">
        <v>0</v>
      </c>
      <c r="AD955" s="157">
        <v>0</v>
      </c>
      <c r="AE955" s="155">
        <v>0</v>
      </c>
      <c r="AF955" s="157">
        <v>0</v>
      </c>
      <c r="AG955" s="155">
        <v>0</v>
      </c>
      <c r="AH955" s="159"/>
    </row>
    <row r="956" spans="1:34" ht="15" x14ac:dyDescent="0.25">
      <c r="A956" s="104">
        <v>3508</v>
      </c>
      <c r="B956" s="102">
        <v>3508281278</v>
      </c>
      <c r="C956" s="103" t="s">
        <v>552</v>
      </c>
      <c r="D956" s="104">
        <v>281</v>
      </c>
      <c r="E956" s="103" t="s">
        <v>313</v>
      </c>
      <c r="F956" s="104">
        <v>278</v>
      </c>
      <c r="G956" s="103" t="s">
        <v>310</v>
      </c>
      <c r="H956" s="179">
        <v>0.05</v>
      </c>
      <c r="I956" s="152"/>
      <c r="J956" s="153">
        <v>11322.773638541998</v>
      </c>
      <c r="K956" s="153">
        <v>2146</v>
      </c>
      <c r="L956" s="153">
        <v>0</v>
      </c>
      <c r="M956" s="153">
        <v>937.65</v>
      </c>
      <c r="N956" s="153">
        <v>14406.423638541997</v>
      </c>
      <c r="O956" s="152"/>
      <c r="P956" s="157">
        <v>0.05</v>
      </c>
      <c r="Q956" s="157">
        <v>0</v>
      </c>
      <c r="R956" s="155">
        <v>673</v>
      </c>
      <c r="S956" s="155">
        <v>0</v>
      </c>
      <c r="T956" s="155">
        <v>0</v>
      </c>
      <c r="U956" s="155">
        <v>47</v>
      </c>
      <c r="V956" s="112">
        <v>720</v>
      </c>
      <c r="W956" s="156"/>
      <c r="X956" s="157">
        <v>0</v>
      </c>
      <c r="Y956" s="178">
        <v>0.09</v>
      </c>
      <c r="Z956" s="178">
        <v>5.9706218118588478E-2</v>
      </c>
      <c r="AA956" s="155">
        <v>0</v>
      </c>
      <c r="AB956" s="158"/>
      <c r="AC956" s="157">
        <v>0</v>
      </c>
      <c r="AD956" s="157">
        <v>0</v>
      </c>
      <c r="AE956" s="155">
        <v>0</v>
      </c>
      <c r="AF956" s="157">
        <v>0</v>
      </c>
      <c r="AG956" s="155">
        <v>0</v>
      </c>
      <c r="AH956" s="159"/>
    </row>
    <row r="957" spans="1:34" ht="15" x14ac:dyDescent="0.25">
      <c r="A957" s="104">
        <v>3508</v>
      </c>
      <c r="B957" s="102">
        <v>3508281281</v>
      </c>
      <c r="C957" s="103" t="s">
        <v>552</v>
      </c>
      <c r="D957" s="104">
        <v>281</v>
      </c>
      <c r="E957" s="103" t="s">
        <v>313</v>
      </c>
      <c r="F957" s="104">
        <v>281</v>
      </c>
      <c r="G957" s="103" t="s">
        <v>313</v>
      </c>
      <c r="H957" s="179">
        <v>173.31999999999985</v>
      </c>
      <c r="I957" s="152"/>
      <c r="J957" s="153">
        <v>15159</v>
      </c>
      <c r="K957" s="153">
        <v>0</v>
      </c>
      <c r="L957" s="153">
        <v>0</v>
      </c>
      <c r="M957" s="153">
        <v>937.65</v>
      </c>
      <c r="N957" s="153">
        <v>16096.65</v>
      </c>
      <c r="O957" s="152"/>
      <c r="P957" s="157">
        <v>173.31999999999985</v>
      </c>
      <c r="Q957" s="157">
        <v>0</v>
      </c>
      <c r="R957" s="155">
        <v>2627362</v>
      </c>
      <c r="S957" s="155">
        <v>0</v>
      </c>
      <c r="T957" s="155">
        <v>0</v>
      </c>
      <c r="U957" s="155">
        <v>162558</v>
      </c>
      <c r="V957" s="112">
        <v>2789920</v>
      </c>
      <c r="W957" s="156"/>
      <c r="X957" s="157">
        <v>0</v>
      </c>
      <c r="Y957" s="178">
        <v>0.09</v>
      </c>
      <c r="Z957" s="178">
        <v>0.13196842428298433</v>
      </c>
      <c r="AA957" s="155">
        <v>0</v>
      </c>
      <c r="AB957" s="158"/>
      <c r="AC957" s="157">
        <v>0</v>
      </c>
      <c r="AD957" s="157">
        <v>0</v>
      </c>
      <c r="AE957" s="155">
        <v>0</v>
      </c>
      <c r="AF957" s="157">
        <v>0</v>
      </c>
      <c r="AG957" s="155">
        <v>0</v>
      </c>
      <c r="AH957" s="159"/>
    </row>
    <row r="958" spans="1:34" ht="15" x14ac:dyDescent="0.25">
      <c r="A958" s="104">
        <v>3508</v>
      </c>
      <c r="B958" s="102">
        <v>3508281325</v>
      </c>
      <c r="C958" s="103" t="s">
        <v>552</v>
      </c>
      <c r="D958" s="104">
        <v>281</v>
      </c>
      <c r="E958" s="103" t="s">
        <v>313</v>
      </c>
      <c r="F958" s="104">
        <v>325</v>
      </c>
      <c r="G958" s="103" t="s">
        <v>357</v>
      </c>
      <c r="H958" s="179">
        <v>1</v>
      </c>
      <c r="I958" s="152"/>
      <c r="J958" s="153">
        <v>12171.454391264475</v>
      </c>
      <c r="K958" s="153">
        <v>1555</v>
      </c>
      <c r="L958" s="153">
        <v>0</v>
      </c>
      <c r="M958" s="153">
        <v>937.65</v>
      </c>
      <c r="N958" s="153">
        <v>14664.104391264475</v>
      </c>
      <c r="O958" s="152"/>
      <c r="P958" s="157">
        <v>1</v>
      </c>
      <c r="Q958" s="157">
        <v>0</v>
      </c>
      <c r="R958" s="155">
        <v>13726</v>
      </c>
      <c r="S958" s="155">
        <v>0</v>
      </c>
      <c r="T958" s="155">
        <v>0</v>
      </c>
      <c r="U958" s="155">
        <v>938</v>
      </c>
      <c r="V958" s="112">
        <v>14664</v>
      </c>
      <c r="W958" s="156"/>
      <c r="X958" s="157">
        <v>0</v>
      </c>
      <c r="Y958" s="178">
        <v>0.09</v>
      </c>
      <c r="Z958" s="178">
        <v>8.8523351738389582E-3</v>
      </c>
      <c r="AA958" s="155">
        <v>0</v>
      </c>
      <c r="AB958" s="158"/>
      <c r="AC958" s="157">
        <v>0</v>
      </c>
      <c r="AD958" s="157">
        <v>0</v>
      </c>
      <c r="AE958" s="155">
        <v>0</v>
      </c>
      <c r="AF958" s="157">
        <v>0</v>
      </c>
      <c r="AG958" s="155">
        <v>0</v>
      </c>
      <c r="AH958" s="159"/>
    </row>
    <row r="959" spans="1:34" ht="15" x14ac:dyDescent="0.25">
      <c r="A959" s="104">
        <v>3508</v>
      </c>
      <c r="B959" s="102">
        <v>3508281332</v>
      </c>
      <c r="C959" s="103" t="s">
        <v>552</v>
      </c>
      <c r="D959" s="104">
        <v>281</v>
      </c>
      <c r="E959" s="103" t="s">
        <v>313</v>
      </c>
      <c r="F959" s="104">
        <v>332</v>
      </c>
      <c r="G959" s="103" t="s">
        <v>364</v>
      </c>
      <c r="H959" s="179">
        <v>1.3599999999999999</v>
      </c>
      <c r="I959" s="152"/>
      <c r="J959" s="153">
        <v>15145</v>
      </c>
      <c r="K959" s="153">
        <v>936</v>
      </c>
      <c r="L959" s="153">
        <v>0</v>
      </c>
      <c r="M959" s="153">
        <v>937.65</v>
      </c>
      <c r="N959" s="153">
        <v>17018.650000000001</v>
      </c>
      <c r="O959" s="152"/>
      <c r="P959" s="157">
        <v>1.3599999999999999</v>
      </c>
      <c r="Q959" s="157">
        <v>0</v>
      </c>
      <c r="R959" s="155">
        <v>21870</v>
      </c>
      <c r="S959" s="155">
        <v>0</v>
      </c>
      <c r="T959" s="155">
        <v>0</v>
      </c>
      <c r="U959" s="155">
        <v>1275</v>
      </c>
      <c r="V959" s="112">
        <v>23145</v>
      </c>
      <c r="W959" s="156"/>
      <c r="X959" s="157">
        <v>0</v>
      </c>
      <c r="Y959" s="178">
        <v>0.09</v>
      </c>
      <c r="Z959" s="178">
        <v>1.7074121226198394E-2</v>
      </c>
      <c r="AA959" s="155">
        <v>0</v>
      </c>
      <c r="AB959" s="158"/>
      <c r="AC959" s="157">
        <v>0</v>
      </c>
      <c r="AD959" s="157">
        <v>0</v>
      </c>
      <c r="AE959" s="155">
        <v>0</v>
      </c>
      <c r="AF959" s="157">
        <v>0</v>
      </c>
      <c r="AG959" s="155">
        <v>0</v>
      </c>
      <c r="AH959" s="159"/>
    </row>
    <row r="960" spans="1:34" ht="15" x14ac:dyDescent="0.25">
      <c r="A960" s="104">
        <v>3509</v>
      </c>
      <c r="B960" s="102">
        <v>3509095072</v>
      </c>
      <c r="C960" s="103" t="s">
        <v>553</v>
      </c>
      <c r="D960" s="104">
        <v>95</v>
      </c>
      <c r="E960" s="103" t="s">
        <v>127</v>
      </c>
      <c r="F960" s="104">
        <v>72</v>
      </c>
      <c r="G960" s="103" t="s">
        <v>104</v>
      </c>
      <c r="H960" s="179">
        <v>2</v>
      </c>
      <c r="I960" s="152"/>
      <c r="J960" s="153">
        <v>13375</v>
      </c>
      <c r="K960" s="153">
        <v>3015</v>
      </c>
      <c r="L960" s="153">
        <v>0</v>
      </c>
      <c r="M960" s="153">
        <v>937.65</v>
      </c>
      <c r="N960" s="153">
        <v>17327.650000000001</v>
      </c>
      <c r="O960" s="152"/>
      <c r="P960" s="157">
        <v>2</v>
      </c>
      <c r="Q960" s="157">
        <v>0</v>
      </c>
      <c r="R960" s="155">
        <v>32780</v>
      </c>
      <c r="S960" s="155">
        <v>0</v>
      </c>
      <c r="T960" s="155">
        <v>0</v>
      </c>
      <c r="U960" s="155">
        <v>1876</v>
      </c>
      <c r="V960" s="112">
        <v>34656</v>
      </c>
      <c r="W960" s="156"/>
      <c r="X960" s="157">
        <v>0</v>
      </c>
      <c r="Y960" s="178">
        <v>0.09</v>
      </c>
      <c r="Z960" s="178">
        <v>3.7994183853051798E-3</v>
      </c>
      <c r="AA960" s="155">
        <v>0</v>
      </c>
      <c r="AB960" s="158"/>
      <c r="AC960" s="157">
        <v>0</v>
      </c>
      <c r="AD960" s="157">
        <v>0</v>
      </c>
      <c r="AE960" s="155">
        <v>0</v>
      </c>
      <c r="AF960" s="157">
        <v>0</v>
      </c>
      <c r="AG960" s="155">
        <v>0</v>
      </c>
      <c r="AH960" s="159"/>
    </row>
    <row r="961" spans="1:34" ht="15" x14ac:dyDescent="0.25">
      <c r="A961" s="104">
        <v>3509</v>
      </c>
      <c r="B961" s="102">
        <v>3509095088</v>
      </c>
      <c r="C961" s="103" t="s">
        <v>553</v>
      </c>
      <c r="D961" s="104">
        <v>95</v>
      </c>
      <c r="E961" s="103" t="s">
        <v>127</v>
      </c>
      <c r="F961" s="104">
        <v>88</v>
      </c>
      <c r="G961" s="103" t="s">
        <v>120</v>
      </c>
      <c r="H961" s="179">
        <v>1</v>
      </c>
      <c r="I961" s="152"/>
      <c r="J961" s="153">
        <v>10470.651878469909</v>
      </c>
      <c r="K961" s="153">
        <v>3069</v>
      </c>
      <c r="L961" s="153">
        <v>0</v>
      </c>
      <c r="M961" s="153">
        <v>937.65</v>
      </c>
      <c r="N961" s="153">
        <v>14477.301878469909</v>
      </c>
      <c r="O961" s="152"/>
      <c r="P961" s="157">
        <v>1</v>
      </c>
      <c r="Q961" s="157">
        <v>0</v>
      </c>
      <c r="R961" s="155">
        <v>13540</v>
      </c>
      <c r="S961" s="155">
        <v>0</v>
      </c>
      <c r="T961" s="155">
        <v>0</v>
      </c>
      <c r="U961" s="155">
        <v>938</v>
      </c>
      <c r="V961" s="112">
        <v>14478</v>
      </c>
      <c r="W961" s="156"/>
      <c r="X961" s="157">
        <v>0</v>
      </c>
      <c r="Y961" s="178">
        <v>0.09</v>
      </c>
      <c r="Z961" s="178">
        <v>7.5059296729763445E-3</v>
      </c>
      <c r="AA961" s="155">
        <v>0</v>
      </c>
      <c r="AB961" s="158"/>
      <c r="AC961" s="157">
        <v>0</v>
      </c>
      <c r="AD961" s="157">
        <v>0</v>
      </c>
      <c r="AE961" s="155">
        <v>0</v>
      </c>
      <c r="AF961" s="157">
        <v>0</v>
      </c>
      <c r="AG961" s="155">
        <v>0</v>
      </c>
      <c r="AH961" s="159"/>
    </row>
    <row r="962" spans="1:34" ht="15" x14ac:dyDescent="0.25">
      <c r="A962" s="104">
        <v>3509</v>
      </c>
      <c r="B962" s="102">
        <v>3509095095</v>
      </c>
      <c r="C962" s="103" t="s">
        <v>553</v>
      </c>
      <c r="D962" s="104">
        <v>95</v>
      </c>
      <c r="E962" s="103" t="s">
        <v>127</v>
      </c>
      <c r="F962" s="104">
        <v>95</v>
      </c>
      <c r="G962" s="103" t="s">
        <v>127</v>
      </c>
      <c r="H962" s="179">
        <v>495.37999999999994</v>
      </c>
      <c r="I962" s="152"/>
      <c r="J962" s="153">
        <v>13085</v>
      </c>
      <c r="K962" s="153">
        <v>0</v>
      </c>
      <c r="L962" s="153">
        <v>0</v>
      </c>
      <c r="M962" s="153">
        <v>937.65</v>
      </c>
      <c r="N962" s="153">
        <v>14022.65</v>
      </c>
      <c r="O962" s="152"/>
      <c r="P962" s="157">
        <v>495.37999999999994</v>
      </c>
      <c r="Q962" s="157">
        <v>0</v>
      </c>
      <c r="R962" s="155">
        <v>6482058</v>
      </c>
      <c r="S962" s="155">
        <v>0</v>
      </c>
      <c r="T962" s="155">
        <v>0</v>
      </c>
      <c r="U962" s="155">
        <v>464650</v>
      </c>
      <c r="V962" s="112">
        <v>6946708</v>
      </c>
      <c r="W962" s="156"/>
      <c r="X962" s="157">
        <v>0</v>
      </c>
      <c r="Y962" s="178">
        <v>0.09</v>
      </c>
      <c r="Z962" s="178">
        <v>0.13425712454464486</v>
      </c>
      <c r="AA962" s="155">
        <v>0</v>
      </c>
      <c r="AB962" s="158"/>
      <c r="AC962" s="157">
        <v>0</v>
      </c>
      <c r="AD962" s="157">
        <v>0</v>
      </c>
      <c r="AE962" s="155">
        <v>0</v>
      </c>
      <c r="AF962" s="157">
        <v>8</v>
      </c>
      <c r="AG962" s="155">
        <v>112184</v>
      </c>
      <c r="AH962" s="159"/>
    </row>
    <row r="963" spans="1:34" ht="15" x14ac:dyDescent="0.25">
      <c r="A963" s="104">
        <v>3509</v>
      </c>
      <c r="B963" s="102">
        <v>3509095201</v>
      </c>
      <c r="C963" s="103" t="s">
        <v>553</v>
      </c>
      <c r="D963" s="104">
        <v>95</v>
      </c>
      <c r="E963" s="103" t="s">
        <v>127</v>
      </c>
      <c r="F963" s="104">
        <v>201</v>
      </c>
      <c r="G963" s="103" t="s">
        <v>233</v>
      </c>
      <c r="H963" s="179">
        <v>2</v>
      </c>
      <c r="I963" s="152"/>
      <c r="J963" s="153">
        <v>10556</v>
      </c>
      <c r="K963" s="153">
        <v>0</v>
      </c>
      <c r="L963" s="153">
        <v>0</v>
      </c>
      <c r="M963" s="153">
        <v>937.65</v>
      </c>
      <c r="N963" s="153">
        <v>11493.65</v>
      </c>
      <c r="O963" s="152"/>
      <c r="P963" s="157">
        <v>2</v>
      </c>
      <c r="Q963" s="157">
        <v>0</v>
      </c>
      <c r="R963" s="155">
        <v>21112</v>
      </c>
      <c r="S963" s="155">
        <v>0</v>
      </c>
      <c r="T963" s="155">
        <v>0</v>
      </c>
      <c r="U963" s="155">
        <v>1876</v>
      </c>
      <c r="V963" s="112">
        <v>22988</v>
      </c>
      <c r="W963" s="156"/>
      <c r="X963" s="157">
        <v>0</v>
      </c>
      <c r="Y963" s="178">
        <v>0.09</v>
      </c>
      <c r="Z963" s="178">
        <v>8.3552678591292298E-2</v>
      </c>
      <c r="AA963" s="155">
        <v>0</v>
      </c>
      <c r="AB963" s="158"/>
      <c r="AC963" s="157">
        <v>0</v>
      </c>
      <c r="AD963" s="157">
        <v>0</v>
      </c>
      <c r="AE963" s="155">
        <v>0</v>
      </c>
      <c r="AF963" s="157">
        <v>0</v>
      </c>
      <c r="AG963" s="155">
        <v>0</v>
      </c>
      <c r="AH963" s="159"/>
    </row>
    <row r="964" spans="1:34" ht="15" x14ac:dyDescent="0.25">
      <c r="A964" s="104">
        <v>3509</v>
      </c>
      <c r="B964" s="102">
        <v>3509095265</v>
      </c>
      <c r="C964" s="103" t="s">
        <v>553</v>
      </c>
      <c r="D964" s="104">
        <v>95</v>
      </c>
      <c r="E964" s="103" t="s">
        <v>127</v>
      </c>
      <c r="F964" s="104">
        <v>265</v>
      </c>
      <c r="G964" s="103" t="s">
        <v>297</v>
      </c>
      <c r="H964" s="179">
        <v>1</v>
      </c>
      <c r="I964" s="152"/>
      <c r="J964" s="153">
        <v>10499.184729073064</v>
      </c>
      <c r="K964" s="153">
        <v>4428</v>
      </c>
      <c r="L964" s="153">
        <v>0</v>
      </c>
      <c r="M964" s="153">
        <v>937.65</v>
      </c>
      <c r="N964" s="153">
        <v>15864.834729073063</v>
      </c>
      <c r="O964" s="152"/>
      <c r="P964" s="157">
        <v>1</v>
      </c>
      <c r="Q964" s="157">
        <v>0</v>
      </c>
      <c r="R964" s="155">
        <v>14927</v>
      </c>
      <c r="S964" s="155">
        <v>0</v>
      </c>
      <c r="T964" s="155">
        <v>0</v>
      </c>
      <c r="U964" s="155">
        <v>938</v>
      </c>
      <c r="V964" s="112">
        <v>15865</v>
      </c>
      <c r="W964" s="156"/>
      <c r="X964" s="157">
        <v>0</v>
      </c>
      <c r="Y964" s="178">
        <v>0.09</v>
      </c>
      <c r="Z964" s="178">
        <v>8.722167704706584E-4</v>
      </c>
      <c r="AA964" s="155">
        <v>0</v>
      </c>
      <c r="AB964" s="158"/>
      <c r="AC964" s="157">
        <v>0</v>
      </c>
      <c r="AD964" s="157">
        <v>0</v>
      </c>
      <c r="AE964" s="155">
        <v>0</v>
      </c>
      <c r="AF964" s="157">
        <v>0</v>
      </c>
      <c r="AG964" s="155">
        <v>0</v>
      </c>
      <c r="AH964" s="159"/>
    </row>
    <row r="965" spans="1:34" ht="15" x14ac:dyDescent="0.25">
      <c r="A965" s="104">
        <v>3509</v>
      </c>
      <c r="B965" s="102">
        <v>3509095273</v>
      </c>
      <c r="C965" s="103" t="s">
        <v>553</v>
      </c>
      <c r="D965" s="104">
        <v>95</v>
      </c>
      <c r="E965" s="103" t="s">
        <v>127</v>
      </c>
      <c r="F965" s="104">
        <v>273</v>
      </c>
      <c r="G965" s="103" t="s">
        <v>305</v>
      </c>
      <c r="H965" s="179">
        <v>1.71</v>
      </c>
      <c r="I965" s="152"/>
      <c r="J965" s="153">
        <v>10309.066431617377</v>
      </c>
      <c r="K965" s="153">
        <v>3291</v>
      </c>
      <c r="L965" s="153">
        <v>0</v>
      </c>
      <c r="M965" s="153">
        <v>937.65</v>
      </c>
      <c r="N965" s="153">
        <v>14537.716431617377</v>
      </c>
      <c r="O965" s="152"/>
      <c r="P965" s="157">
        <v>1.71</v>
      </c>
      <c r="Q965" s="157">
        <v>0</v>
      </c>
      <c r="R965" s="155">
        <v>23256</v>
      </c>
      <c r="S965" s="155">
        <v>0</v>
      </c>
      <c r="T965" s="155">
        <v>0</v>
      </c>
      <c r="U965" s="155">
        <v>1604</v>
      </c>
      <c r="V965" s="112">
        <v>24860</v>
      </c>
      <c r="W965" s="156"/>
      <c r="X965" s="157">
        <v>0</v>
      </c>
      <c r="Y965" s="178">
        <v>0.09</v>
      </c>
      <c r="Z965" s="178">
        <v>3.8816574962855744E-3</v>
      </c>
      <c r="AA965" s="155">
        <v>0</v>
      </c>
      <c r="AB965" s="158"/>
      <c r="AC965" s="157">
        <v>0</v>
      </c>
      <c r="AD965" s="157">
        <v>0</v>
      </c>
      <c r="AE965" s="155">
        <v>0</v>
      </c>
      <c r="AF965" s="157">
        <v>0</v>
      </c>
      <c r="AG965" s="155">
        <v>0</v>
      </c>
      <c r="AH965" s="159"/>
    </row>
    <row r="966" spans="1:34" ht="15" x14ac:dyDescent="0.25">
      <c r="A966" s="104">
        <v>3509</v>
      </c>
      <c r="B966" s="102">
        <v>3509095293</v>
      </c>
      <c r="C966" s="103" t="s">
        <v>553</v>
      </c>
      <c r="D966" s="104">
        <v>95</v>
      </c>
      <c r="E966" s="103" t="s">
        <v>127</v>
      </c>
      <c r="F966" s="104">
        <v>293</v>
      </c>
      <c r="G966" s="103" t="s">
        <v>325</v>
      </c>
      <c r="H966" s="179">
        <v>0.1</v>
      </c>
      <c r="I966" s="152"/>
      <c r="J966" s="153">
        <v>12430.019406017627</v>
      </c>
      <c r="K966" s="153">
        <v>747</v>
      </c>
      <c r="L966" s="153">
        <v>0</v>
      </c>
      <c r="M966" s="153">
        <v>937.65</v>
      </c>
      <c r="N966" s="153">
        <v>14114.669406017627</v>
      </c>
      <c r="O966" s="152"/>
      <c r="P966" s="157">
        <v>0.1</v>
      </c>
      <c r="Q966" s="157">
        <v>0</v>
      </c>
      <c r="R966" s="155">
        <v>1318</v>
      </c>
      <c r="S966" s="155">
        <v>0</v>
      </c>
      <c r="T966" s="155">
        <v>0</v>
      </c>
      <c r="U966" s="155">
        <v>94</v>
      </c>
      <c r="V966" s="112">
        <v>1412</v>
      </c>
      <c r="W966" s="156"/>
      <c r="X966" s="157">
        <v>0</v>
      </c>
      <c r="Y966" s="178">
        <v>0.09</v>
      </c>
      <c r="Z966" s="178">
        <v>7.9585403832054952E-3</v>
      </c>
      <c r="AA966" s="155">
        <v>0</v>
      </c>
      <c r="AB966" s="158"/>
      <c r="AC966" s="157">
        <v>0</v>
      </c>
      <c r="AD966" s="157">
        <v>0</v>
      </c>
      <c r="AE966" s="155">
        <v>0</v>
      </c>
      <c r="AF966" s="157">
        <v>0</v>
      </c>
      <c r="AG966" s="155">
        <v>0</v>
      </c>
      <c r="AH966" s="159"/>
    </row>
    <row r="967" spans="1:34" ht="15" x14ac:dyDescent="0.25">
      <c r="A967" s="104">
        <v>3509</v>
      </c>
      <c r="B967" s="102">
        <v>3509095331</v>
      </c>
      <c r="C967" s="103" t="s">
        <v>553</v>
      </c>
      <c r="D967" s="104">
        <v>95</v>
      </c>
      <c r="E967" s="103" t="s">
        <v>127</v>
      </c>
      <c r="F967" s="104">
        <v>331</v>
      </c>
      <c r="G967" s="103" t="s">
        <v>363</v>
      </c>
      <c r="H967" s="179">
        <v>2</v>
      </c>
      <c r="I967" s="152"/>
      <c r="J967" s="153">
        <v>10880.91009906836</v>
      </c>
      <c r="K967" s="153">
        <v>3719</v>
      </c>
      <c r="L967" s="153">
        <v>0</v>
      </c>
      <c r="M967" s="153">
        <v>937.65</v>
      </c>
      <c r="N967" s="153">
        <v>15537.56009906836</v>
      </c>
      <c r="O967" s="152"/>
      <c r="P967" s="157">
        <v>2</v>
      </c>
      <c r="Q967" s="157">
        <v>0</v>
      </c>
      <c r="R967" s="155">
        <v>29200</v>
      </c>
      <c r="S967" s="155">
        <v>0</v>
      </c>
      <c r="T967" s="155">
        <v>0</v>
      </c>
      <c r="U967" s="155">
        <v>1876</v>
      </c>
      <c r="V967" s="112">
        <v>31076</v>
      </c>
      <c r="W967" s="156"/>
      <c r="X967" s="157">
        <v>0</v>
      </c>
      <c r="Y967" s="178">
        <v>0.09</v>
      </c>
      <c r="Z967" s="178">
        <v>2.3459481692424667E-2</v>
      </c>
      <c r="AA967" s="155">
        <v>0</v>
      </c>
      <c r="AB967" s="158"/>
      <c r="AC967" s="157">
        <v>0</v>
      </c>
      <c r="AD967" s="157">
        <v>0</v>
      </c>
      <c r="AE967" s="155">
        <v>0</v>
      </c>
      <c r="AF967" s="157">
        <v>0</v>
      </c>
      <c r="AG967" s="155">
        <v>0</v>
      </c>
      <c r="AH967" s="159"/>
    </row>
    <row r="968" spans="1:34" ht="15" x14ac:dyDescent="0.25">
      <c r="A968" s="104">
        <v>3509</v>
      </c>
      <c r="B968" s="102">
        <v>3509095650</v>
      </c>
      <c r="C968" s="103" t="s">
        <v>553</v>
      </c>
      <c r="D968" s="104">
        <v>95</v>
      </c>
      <c r="E968" s="103" t="s">
        <v>127</v>
      </c>
      <c r="F968" s="104">
        <v>650</v>
      </c>
      <c r="G968" s="103" t="s">
        <v>400</v>
      </c>
      <c r="H968" s="179">
        <v>0.88</v>
      </c>
      <c r="I968" s="152"/>
      <c r="J968" s="153">
        <v>10887.166411892416</v>
      </c>
      <c r="K968" s="153">
        <v>3018</v>
      </c>
      <c r="L968" s="153">
        <v>0</v>
      </c>
      <c r="M968" s="153">
        <v>937.65</v>
      </c>
      <c r="N968" s="153">
        <v>14842.816411892416</v>
      </c>
      <c r="O968" s="152"/>
      <c r="P968" s="157">
        <v>0.88</v>
      </c>
      <c r="Q968" s="157">
        <v>0</v>
      </c>
      <c r="R968" s="155">
        <v>12237</v>
      </c>
      <c r="S968" s="155">
        <v>0</v>
      </c>
      <c r="T968" s="155">
        <v>0</v>
      </c>
      <c r="U968" s="155">
        <v>825</v>
      </c>
      <c r="V968" s="112">
        <v>13062</v>
      </c>
      <c r="W968" s="156"/>
      <c r="X968" s="157">
        <v>0</v>
      </c>
      <c r="Y968" s="178">
        <v>0.09</v>
      </c>
      <c r="Z968" s="178">
        <v>2.6277933340063198E-3</v>
      </c>
      <c r="AA968" s="155">
        <v>0</v>
      </c>
      <c r="AB968" s="158"/>
      <c r="AC968" s="157">
        <v>0</v>
      </c>
      <c r="AD968" s="157">
        <v>0</v>
      </c>
      <c r="AE968" s="155">
        <v>0</v>
      </c>
      <c r="AF968" s="157">
        <v>0</v>
      </c>
      <c r="AG968" s="155">
        <v>0</v>
      </c>
      <c r="AH968" s="159"/>
    </row>
    <row r="969" spans="1:34" ht="15" x14ac:dyDescent="0.25">
      <c r="A969" s="104">
        <v>3509</v>
      </c>
      <c r="B969" s="102">
        <v>3509095763</v>
      </c>
      <c r="C969" s="103" t="s">
        <v>553</v>
      </c>
      <c r="D969" s="104">
        <v>95</v>
      </c>
      <c r="E969" s="103" t="s">
        <v>127</v>
      </c>
      <c r="F969" s="104">
        <v>763</v>
      </c>
      <c r="G969" s="103" t="s">
        <v>434</v>
      </c>
      <c r="H969" s="179">
        <v>2</v>
      </c>
      <c r="I969" s="152"/>
      <c r="J969" s="153">
        <v>12414</v>
      </c>
      <c r="K969" s="153">
        <v>2520</v>
      </c>
      <c r="L969" s="153">
        <v>0</v>
      </c>
      <c r="M969" s="153">
        <v>937.65</v>
      </c>
      <c r="N969" s="153">
        <v>15871.65</v>
      </c>
      <c r="O969" s="152"/>
      <c r="P969" s="157">
        <v>2</v>
      </c>
      <c r="Q969" s="157">
        <v>0</v>
      </c>
      <c r="R969" s="155">
        <v>29868</v>
      </c>
      <c r="S969" s="155">
        <v>0</v>
      </c>
      <c r="T969" s="155">
        <v>0</v>
      </c>
      <c r="U969" s="155">
        <v>1876</v>
      </c>
      <c r="V969" s="112">
        <v>31744</v>
      </c>
      <c r="W969" s="156"/>
      <c r="X969" s="157">
        <v>0</v>
      </c>
      <c r="Y969" s="178">
        <v>0.09</v>
      </c>
      <c r="Z969" s="178">
        <v>6.2419586533827356E-3</v>
      </c>
      <c r="AA969" s="155">
        <v>0</v>
      </c>
      <c r="AB969" s="158"/>
      <c r="AC969" s="157">
        <v>0</v>
      </c>
      <c r="AD969" s="157">
        <v>0</v>
      </c>
      <c r="AE969" s="155">
        <v>0</v>
      </c>
      <c r="AF969" s="157">
        <v>0</v>
      </c>
      <c r="AG969" s="155">
        <v>0</v>
      </c>
      <c r="AH969" s="159"/>
    </row>
    <row r="970" spans="1:34" ht="15" x14ac:dyDescent="0.25">
      <c r="A970" s="104">
        <v>3510</v>
      </c>
      <c r="B970" s="102">
        <v>3510281061</v>
      </c>
      <c r="C970" s="103" t="s">
        <v>554</v>
      </c>
      <c r="D970" s="104">
        <v>281</v>
      </c>
      <c r="E970" s="103" t="s">
        <v>313</v>
      </c>
      <c r="F970" s="104">
        <v>61</v>
      </c>
      <c r="G970" s="103" t="s">
        <v>93</v>
      </c>
      <c r="H970" s="179">
        <v>2.21</v>
      </c>
      <c r="I970" s="152"/>
      <c r="J970" s="153">
        <v>12183</v>
      </c>
      <c r="K970" s="153">
        <v>558</v>
      </c>
      <c r="L970" s="153">
        <v>0</v>
      </c>
      <c r="M970" s="153">
        <v>937.65</v>
      </c>
      <c r="N970" s="153">
        <v>13678.65</v>
      </c>
      <c r="O970" s="152"/>
      <c r="P970" s="157">
        <v>2.21</v>
      </c>
      <c r="Q970" s="157">
        <v>0</v>
      </c>
      <c r="R970" s="155">
        <v>28109</v>
      </c>
      <c r="S970" s="155">
        <v>0</v>
      </c>
      <c r="T970" s="155">
        <v>0</v>
      </c>
      <c r="U970" s="155">
        <v>2069</v>
      </c>
      <c r="V970" s="112">
        <v>30178</v>
      </c>
      <c r="W970" s="156"/>
      <c r="X970" s="157">
        <v>3.7451856416577571E-3</v>
      </c>
      <c r="Y970" s="178">
        <v>0.09</v>
      </c>
      <c r="Z970" s="178">
        <v>3.5095664291367269E-2</v>
      </c>
      <c r="AA970" s="155">
        <v>0</v>
      </c>
      <c r="AB970" s="158"/>
      <c r="AC970" s="157">
        <v>0</v>
      </c>
      <c r="AD970" s="157">
        <v>0</v>
      </c>
      <c r="AE970" s="155">
        <v>0</v>
      </c>
      <c r="AF970" s="157">
        <v>0</v>
      </c>
      <c r="AG970" s="155">
        <v>0</v>
      </c>
      <c r="AH970" s="159"/>
    </row>
    <row r="971" spans="1:34" ht="15" x14ac:dyDescent="0.25">
      <c r="A971" s="104">
        <v>3510</v>
      </c>
      <c r="B971" s="102">
        <v>3510281137</v>
      </c>
      <c r="C971" s="103" t="s">
        <v>554</v>
      </c>
      <c r="D971" s="104">
        <v>281</v>
      </c>
      <c r="E971" s="103" t="s">
        <v>313</v>
      </c>
      <c r="F971" s="104">
        <v>137</v>
      </c>
      <c r="G971" s="103" t="s">
        <v>169</v>
      </c>
      <c r="H971" s="179">
        <v>3.27</v>
      </c>
      <c r="I971" s="152"/>
      <c r="J971" s="153">
        <v>13919.612294660523</v>
      </c>
      <c r="K971" s="153">
        <v>0</v>
      </c>
      <c r="L971" s="153">
        <v>0</v>
      </c>
      <c r="M971" s="153">
        <v>937.65</v>
      </c>
      <c r="N971" s="153">
        <v>14857.262294660522</v>
      </c>
      <c r="O971" s="152"/>
      <c r="P971" s="157">
        <v>3.27</v>
      </c>
      <c r="Q971" s="157">
        <v>0</v>
      </c>
      <c r="R971" s="155">
        <v>45440</v>
      </c>
      <c r="S971" s="155">
        <v>0</v>
      </c>
      <c r="T971" s="155">
        <v>0</v>
      </c>
      <c r="U971" s="155">
        <v>3061</v>
      </c>
      <c r="V971" s="112">
        <v>48501</v>
      </c>
      <c r="W971" s="156"/>
      <c r="X971" s="157">
        <v>5.5415190263442826E-3</v>
      </c>
      <c r="Y971" s="178">
        <v>0.09</v>
      </c>
      <c r="Z971" s="178">
        <v>0.1201773901141599</v>
      </c>
      <c r="AA971" s="155">
        <v>0</v>
      </c>
      <c r="AB971" s="158"/>
      <c r="AC971" s="157">
        <v>0</v>
      </c>
      <c r="AD971" s="157">
        <v>0</v>
      </c>
      <c r="AE971" s="155">
        <v>0</v>
      </c>
      <c r="AF971" s="157">
        <v>0</v>
      </c>
      <c r="AG971" s="155">
        <v>0</v>
      </c>
      <c r="AH971" s="159"/>
    </row>
    <row r="972" spans="1:34" ht="15" x14ac:dyDescent="0.25">
      <c r="A972" s="104">
        <v>3510</v>
      </c>
      <c r="B972" s="102">
        <v>3510281281</v>
      </c>
      <c r="C972" s="103" t="s">
        <v>554</v>
      </c>
      <c r="D972" s="104">
        <v>281</v>
      </c>
      <c r="E972" s="103" t="s">
        <v>313</v>
      </c>
      <c r="F972" s="104">
        <v>281</v>
      </c>
      <c r="G972" s="103" t="s">
        <v>313</v>
      </c>
      <c r="H972" s="179">
        <v>316.07</v>
      </c>
      <c r="I972" s="152"/>
      <c r="J972" s="153">
        <v>13280</v>
      </c>
      <c r="K972" s="153">
        <v>0</v>
      </c>
      <c r="L972" s="153">
        <v>0</v>
      </c>
      <c r="M972" s="153">
        <v>937.65</v>
      </c>
      <c r="N972" s="153">
        <v>14217.65</v>
      </c>
      <c r="O972" s="152"/>
      <c r="P972" s="157">
        <v>316.07</v>
      </c>
      <c r="Q972" s="157">
        <v>0</v>
      </c>
      <c r="R972" s="155">
        <v>4190144</v>
      </c>
      <c r="S972" s="155">
        <v>0</v>
      </c>
      <c r="T972" s="155">
        <v>0</v>
      </c>
      <c r="U972" s="155">
        <v>295841</v>
      </c>
      <c r="V972" s="112">
        <v>4485985</v>
      </c>
      <c r="W972" s="156"/>
      <c r="X972" s="157">
        <v>0.53562933292251858</v>
      </c>
      <c r="Y972" s="178">
        <v>0.09</v>
      </c>
      <c r="Z972" s="178">
        <v>0.13196842428298433</v>
      </c>
      <c r="AA972" s="155">
        <v>0</v>
      </c>
      <c r="AB972" s="158"/>
      <c r="AC972" s="157">
        <v>0</v>
      </c>
      <c r="AD972" s="157">
        <v>0</v>
      </c>
      <c r="AE972" s="155">
        <v>0</v>
      </c>
      <c r="AF972" s="157">
        <v>0</v>
      </c>
      <c r="AG972" s="155">
        <v>0</v>
      </c>
      <c r="AH972" s="159"/>
    </row>
    <row r="973" spans="1:34" ht="15" x14ac:dyDescent="0.25">
      <c r="A973" s="104">
        <v>3510</v>
      </c>
      <c r="B973" s="102">
        <v>3510281332</v>
      </c>
      <c r="C973" s="103" t="s">
        <v>554</v>
      </c>
      <c r="D973" s="104">
        <v>281</v>
      </c>
      <c r="E973" s="103" t="s">
        <v>313</v>
      </c>
      <c r="F973" s="104">
        <v>332</v>
      </c>
      <c r="G973" s="103" t="s">
        <v>364</v>
      </c>
      <c r="H973" s="179">
        <v>3</v>
      </c>
      <c r="I973" s="152"/>
      <c r="J973" s="153">
        <v>12941</v>
      </c>
      <c r="K973" s="153">
        <v>799</v>
      </c>
      <c r="L973" s="153">
        <v>0</v>
      </c>
      <c r="M973" s="153">
        <v>937.65</v>
      </c>
      <c r="N973" s="153">
        <v>14677.65</v>
      </c>
      <c r="O973" s="152"/>
      <c r="P973" s="157">
        <v>3</v>
      </c>
      <c r="Q973" s="157">
        <v>0</v>
      </c>
      <c r="R973" s="155">
        <v>41151</v>
      </c>
      <c r="S973" s="155">
        <v>0</v>
      </c>
      <c r="T973" s="155">
        <v>0</v>
      </c>
      <c r="U973" s="155">
        <v>2808</v>
      </c>
      <c r="V973" s="112">
        <v>43959</v>
      </c>
      <c r="W973" s="156"/>
      <c r="X973" s="157">
        <v>5.0839624094901684E-3</v>
      </c>
      <c r="Y973" s="178">
        <v>0.09</v>
      </c>
      <c r="Z973" s="178">
        <v>1.7074121226198394E-2</v>
      </c>
      <c r="AA973" s="155">
        <v>0</v>
      </c>
      <c r="AB973" s="158"/>
      <c r="AC973" s="157">
        <v>0</v>
      </c>
      <c r="AD973" s="157">
        <v>0</v>
      </c>
      <c r="AE973" s="155">
        <v>0</v>
      </c>
      <c r="AF973" s="157">
        <v>0</v>
      </c>
      <c r="AG973" s="155">
        <v>0</v>
      </c>
      <c r="AH973" s="159"/>
    </row>
    <row r="974" spans="1:34" ht="15" x14ac:dyDescent="0.25">
      <c r="A974" s="104">
        <v>3513</v>
      </c>
      <c r="B974" s="102">
        <v>3513044018</v>
      </c>
      <c r="C974" s="103" t="s">
        <v>555</v>
      </c>
      <c r="D974" s="104">
        <v>44</v>
      </c>
      <c r="E974" s="103" t="s">
        <v>76</v>
      </c>
      <c r="F974" s="104">
        <v>18</v>
      </c>
      <c r="G974" s="103" t="s">
        <v>50</v>
      </c>
      <c r="H974" s="179">
        <v>2</v>
      </c>
      <c r="I974" s="152"/>
      <c r="J974" s="153">
        <v>11818.706982097145</v>
      </c>
      <c r="K974" s="153">
        <v>7332</v>
      </c>
      <c r="L974" s="153">
        <v>0</v>
      </c>
      <c r="M974" s="153">
        <v>937.65</v>
      </c>
      <c r="N974" s="153">
        <v>20088.356982097146</v>
      </c>
      <c r="O974" s="152"/>
      <c r="P974" s="157">
        <v>2</v>
      </c>
      <c r="Q974" s="157">
        <v>0</v>
      </c>
      <c r="R974" s="155">
        <v>38302</v>
      </c>
      <c r="S974" s="155">
        <v>0</v>
      </c>
      <c r="T974" s="155">
        <v>0</v>
      </c>
      <c r="U974" s="155">
        <v>1876</v>
      </c>
      <c r="V974" s="112">
        <v>40178</v>
      </c>
      <c r="W974" s="156"/>
      <c r="X974" s="157">
        <v>0</v>
      </c>
      <c r="Y974" s="178">
        <v>0.09</v>
      </c>
      <c r="Z974" s="178">
        <v>2.6082814367241886E-2</v>
      </c>
      <c r="AA974" s="155">
        <v>0</v>
      </c>
      <c r="AB974" s="158"/>
      <c r="AC974" s="157">
        <v>0</v>
      </c>
      <c r="AD974" s="157">
        <v>0</v>
      </c>
      <c r="AE974" s="155">
        <v>0</v>
      </c>
      <c r="AF974" s="157">
        <v>0</v>
      </c>
      <c r="AG974" s="155">
        <v>0</v>
      </c>
      <c r="AH974" s="159"/>
    </row>
    <row r="975" spans="1:34" ht="15" x14ac:dyDescent="0.25">
      <c r="A975" s="104">
        <v>3513</v>
      </c>
      <c r="B975" s="102">
        <v>3513044035</v>
      </c>
      <c r="C975" s="103" t="s">
        <v>555</v>
      </c>
      <c r="D975" s="104">
        <v>44</v>
      </c>
      <c r="E975" s="103" t="s">
        <v>76</v>
      </c>
      <c r="F975" s="104">
        <v>35</v>
      </c>
      <c r="G975" s="103" t="s">
        <v>67</v>
      </c>
      <c r="H975" s="179">
        <v>3.19</v>
      </c>
      <c r="I975" s="152"/>
      <c r="J975" s="153">
        <v>11965</v>
      </c>
      <c r="K975" s="153">
        <v>4080</v>
      </c>
      <c r="L975" s="153">
        <v>0</v>
      </c>
      <c r="M975" s="153">
        <v>937.65</v>
      </c>
      <c r="N975" s="153">
        <v>16982.650000000001</v>
      </c>
      <c r="O975" s="152"/>
      <c r="P975" s="157">
        <v>3.19</v>
      </c>
      <c r="Q975" s="157">
        <v>0</v>
      </c>
      <c r="R975" s="155">
        <v>51184</v>
      </c>
      <c r="S975" s="155">
        <v>0</v>
      </c>
      <c r="T975" s="155">
        <v>0</v>
      </c>
      <c r="U975" s="155">
        <v>2992</v>
      </c>
      <c r="V975" s="112">
        <v>54176</v>
      </c>
      <c r="W975" s="156"/>
      <c r="X975" s="157">
        <v>0</v>
      </c>
      <c r="Y975" s="178">
        <v>0.09</v>
      </c>
      <c r="Z975" s="178">
        <v>0.15535199624359353</v>
      </c>
      <c r="AA975" s="155">
        <v>0</v>
      </c>
      <c r="AB975" s="158"/>
      <c r="AC975" s="157">
        <v>0</v>
      </c>
      <c r="AD975" s="157">
        <v>0</v>
      </c>
      <c r="AE975" s="155">
        <v>0</v>
      </c>
      <c r="AF975" s="157">
        <v>0</v>
      </c>
      <c r="AG975" s="155">
        <v>0</v>
      </c>
      <c r="AH975" s="159"/>
    </row>
    <row r="976" spans="1:34" ht="15" x14ac:dyDescent="0.25">
      <c r="A976" s="104">
        <v>3513</v>
      </c>
      <c r="B976" s="102">
        <v>3513044044</v>
      </c>
      <c r="C976" s="103" t="s">
        <v>555</v>
      </c>
      <c r="D976" s="104">
        <v>44</v>
      </c>
      <c r="E976" s="103" t="s">
        <v>76</v>
      </c>
      <c r="F976" s="104">
        <v>44</v>
      </c>
      <c r="G976" s="103" t="s">
        <v>76</v>
      </c>
      <c r="H976" s="179">
        <v>503.12000000000029</v>
      </c>
      <c r="I976" s="152"/>
      <c r="J976" s="153">
        <v>12127</v>
      </c>
      <c r="K976" s="153">
        <v>0</v>
      </c>
      <c r="L976" s="153">
        <v>0</v>
      </c>
      <c r="M976" s="153">
        <v>937.65</v>
      </c>
      <c r="N976" s="153">
        <v>13064.65</v>
      </c>
      <c r="O976" s="152"/>
      <c r="P976" s="157">
        <v>503.12000000000029</v>
      </c>
      <c r="Q976" s="157">
        <v>0</v>
      </c>
      <c r="R976" s="155">
        <v>6101335</v>
      </c>
      <c r="S976" s="155">
        <v>0</v>
      </c>
      <c r="T976" s="155">
        <v>0</v>
      </c>
      <c r="U976" s="155">
        <v>471897</v>
      </c>
      <c r="V976" s="112">
        <v>6573232</v>
      </c>
      <c r="W976" s="156"/>
      <c r="X976" s="157">
        <v>0</v>
      </c>
      <c r="Y976" s="178">
        <v>0.09</v>
      </c>
      <c r="Z976" s="178">
        <v>6.5788845188208198E-2</v>
      </c>
      <c r="AA976" s="155">
        <v>0</v>
      </c>
      <c r="AB976" s="158"/>
      <c r="AC976" s="157">
        <v>17</v>
      </c>
      <c r="AD976" s="157">
        <v>0</v>
      </c>
      <c r="AE976" s="155">
        <v>0</v>
      </c>
      <c r="AF976" s="157">
        <v>11.059999999999999</v>
      </c>
      <c r="AG976" s="155">
        <v>144498</v>
      </c>
      <c r="AH976" s="159"/>
    </row>
    <row r="977" spans="1:34" ht="15" x14ac:dyDescent="0.25">
      <c r="A977" s="104">
        <v>3513</v>
      </c>
      <c r="B977" s="102">
        <v>3513044050</v>
      </c>
      <c r="C977" s="103" t="s">
        <v>555</v>
      </c>
      <c r="D977" s="104">
        <v>44</v>
      </c>
      <c r="E977" s="103" t="s">
        <v>76</v>
      </c>
      <c r="F977" s="104">
        <v>50</v>
      </c>
      <c r="G977" s="103" t="s">
        <v>82</v>
      </c>
      <c r="H977" s="179">
        <v>2</v>
      </c>
      <c r="I977" s="152"/>
      <c r="J977" s="153">
        <v>10951.007300388614</v>
      </c>
      <c r="K977" s="153">
        <v>4583</v>
      </c>
      <c r="L977" s="153">
        <v>0</v>
      </c>
      <c r="M977" s="153">
        <v>937.65</v>
      </c>
      <c r="N977" s="153">
        <v>16471.657300388615</v>
      </c>
      <c r="O977" s="152"/>
      <c r="P977" s="157">
        <v>2</v>
      </c>
      <c r="Q977" s="157">
        <v>0</v>
      </c>
      <c r="R977" s="155">
        <v>31068</v>
      </c>
      <c r="S977" s="155">
        <v>0</v>
      </c>
      <c r="T977" s="155">
        <v>0</v>
      </c>
      <c r="U977" s="155">
        <v>1876</v>
      </c>
      <c r="V977" s="112">
        <v>32944</v>
      </c>
      <c r="W977" s="156"/>
      <c r="X977" s="157">
        <v>0</v>
      </c>
      <c r="Y977" s="178">
        <v>0.09</v>
      </c>
      <c r="Z977" s="178">
        <v>4.1001636800894652E-3</v>
      </c>
      <c r="AA977" s="155">
        <v>0</v>
      </c>
      <c r="AB977" s="158"/>
      <c r="AC977" s="157">
        <v>1</v>
      </c>
      <c r="AD977" s="157">
        <v>0</v>
      </c>
      <c r="AE977" s="155">
        <v>0</v>
      </c>
      <c r="AF977" s="157">
        <v>0</v>
      </c>
      <c r="AG977" s="155">
        <v>0</v>
      </c>
      <c r="AH977" s="159"/>
    </row>
    <row r="978" spans="1:34" ht="15" x14ac:dyDescent="0.25">
      <c r="A978" s="104">
        <v>3513</v>
      </c>
      <c r="B978" s="102">
        <v>3513044088</v>
      </c>
      <c r="C978" s="103" t="s">
        <v>555</v>
      </c>
      <c r="D978" s="104">
        <v>44</v>
      </c>
      <c r="E978" s="103" t="s">
        <v>76</v>
      </c>
      <c r="F978" s="104">
        <v>88</v>
      </c>
      <c r="G978" s="103" t="s">
        <v>120</v>
      </c>
      <c r="H978" s="179">
        <v>0.89</v>
      </c>
      <c r="I978" s="152"/>
      <c r="J978" s="153">
        <v>10470.651878469909</v>
      </c>
      <c r="K978" s="153">
        <v>3069</v>
      </c>
      <c r="L978" s="153">
        <v>0</v>
      </c>
      <c r="M978" s="153">
        <v>937.65</v>
      </c>
      <c r="N978" s="153">
        <v>14477.301878469909</v>
      </c>
      <c r="O978" s="152"/>
      <c r="P978" s="157">
        <v>0.89</v>
      </c>
      <c r="Q978" s="157">
        <v>0</v>
      </c>
      <c r="R978" s="155">
        <v>12050</v>
      </c>
      <c r="S978" s="155">
        <v>0</v>
      </c>
      <c r="T978" s="155">
        <v>0</v>
      </c>
      <c r="U978" s="155">
        <v>835</v>
      </c>
      <c r="V978" s="112">
        <v>12885</v>
      </c>
      <c r="W978" s="156"/>
      <c r="X978" s="157">
        <v>0</v>
      </c>
      <c r="Y978" s="178">
        <v>0.09</v>
      </c>
      <c r="Z978" s="178">
        <v>7.5059296729763445E-3</v>
      </c>
      <c r="AA978" s="155">
        <v>0</v>
      </c>
      <c r="AB978" s="158"/>
      <c r="AC978" s="157">
        <v>0</v>
      </c>
      <c r="AD978" s="157">
        <v>0</v>
      </c>
      <c r="AE978" s="155">
        <v>0</v>
      </c>
      <c r="AF978" s="157">
        <v>0</v>
      </c>
      <c r="AG978" s="155">
        <v>0</v>
      </c>
      <c r="AH978" s="159"/>
    </row>
    <row r="979" spans="1:34" ht="15" x14ac:dyDescent="0.25">
      <c r="A979" s="104">
        <v>3513</v>
      </c>
      <c r="B979" s="102">
        <v>3513044095</v>
      </c>
      <c r="C979" s="103" t="s">
        <v>555</v>
      </c>
      <c r="D979" s="104">
        <v>44</v>
      </c>
      <c r="E979" s="103" t="s">
        <v>76</v>
      </c>
      <c r="F979" s="104">
        <v>95</v>
      </c>
      <c r="G979" s="103" t="s">
        <v>127</v>
      </c>
      <c r="H979" s="179">
        <v>2.39</v>
      </c>
      <c r="I979" s="152"/>
      <c r="J979" s="153">
        <v>13375</v>
      </c>
      <c r="K979" s="153">
        <v>0</v>
      </c>
      <c r="L979" s="153">
        <v>0</v>
      </c>
      <c r="M979" s="153">
        <v>937.65</v>
      </c>
      <c r="N979" s="153">
        <v>14312.65</v>
      </c>
      <c r="O979" s="152"/>
      <c r="P979" s="157">
        <v>2.39</v>
      </c>
      <c r="Q979" s="157">
        <v>0</v>
      </c>
      <c r="R979" s="155">
        <v>31966</v>
      </c>
      <c r="S979" s="155">
        <v>0</v>
      </c>
      <c r="T979" s="155">
        <v>0</v>
      </c>
      <c r="U979" s="155">
        <v>2242</v>
      </c>
      <c r="V979" s="112">
        <v>34208</v>
      </c>
      <c r="W979" s="156"/>
      <c r="X979" s="157">
        <v>0</v>
      </c>
      <c r="Y979" s="178">
        <v>0.09</v>
      </c>
      <c r="Z979" s="178">
        <v>0.13425712454464486</v>
      </c>
      <c r="AA979" s="155">
        <v>0</v>
      </c>
      <c r="AB979" s="158"/>
      <c r="AC979" s="157">
        <v>0</v>
      </c>
      <c r="AD979" s="157">
        <v>0</v>
      </c>
      <c r="AE979" s="155">
        <v>0</v>
      </c>
      <c r="AF979" s="157">
        <v>0</v>
      </c>
      <c r="AG979" s="155">
        <v>0</v>
      </c>
      <c r="AH979" s="159"/>
    </row>
    <row r="980" spans="1:34" ht="15" x14ac:dyDescent="0.25">
      <c r="A980" s="104">
        <v>3513</v>
      </c>
      <c r="B980" s="102">
        <v>3513044182</v>
      </c>
      <c r="C980" s="103" t="s">
        <v>555</v>
      </c>
      <c r="D980" s="104">
        <v>44</v>
      </c>
      <c r="E980" s="103" t="s">
        <v>76</v>
      </c>
      <c r="F980" s="104">
        <v>182</v>
      </c>
      <c r="G980" s="103" t="s">
        <v>214</v>
      </c>
      <c r="H980" s="179">
        <v>4</v>
      </c>
      <c r="I980" s="152"/>
      <c r="J980" s="153">
        <v>11173.700061997984</v>
      </c>
      <c r="K980" s="153">
        <v>2277</v>
      </c>
      <c r="L980" s="153">
        <v>0</v>
      </c>
      <c r="M980" s="153">
        <v>937.65</v>
      </c>
      <c r="N980" s="153">
        <v>14388.350061997984</v>
      </c>
      <c r="O980" s="152"/>
      <c r="P980" s="157">
        <v>4</v>
      </c>
      <c r="Q980" s="157">
        <v>0</v>
      </c>
      <c r="R980" s="155">
        <v>53804</v>
      </c>
      <c r="S980" s="155">
        <v>0</v>
      </c>
      <c r="T980" s="155">
        <v>0</v>
      </c>
      <c r="U980" s="155">
        <v>3752</v>
      </c>
      <c r="V980" s="112">
        <v>57556</v>
      </c>
      <c r="W980" s="156"/>
      <c r="X980" s="157">
        <v>0</v>
      </c>
      <c r="Y980" s="178">
        <v>0.09</v>
      </c>
      <c r="Z980" s="178">
        <v>1.4449932180339808E-2</v>
      </c>
      <c r="AA980" s="155">
        <v>0</v>
      </c>
      <c r="AB980" s="158"/>
      <c r="AC980" s="157">
        <v>0</v>
      </c>
      <c r="AD980" s="157">
        <v>0</v>
      </c>
      <c r="AE980" s="155">
        <v>0</v>
      </c>
      <c r="AF980" s="157">
        <v>0</v>
      </c>
      <c r="AG980" s="155">
        <v>0</v>
      </c>
      <c r="AH980" s="159"/>
    </row>
    <row r="981" spans="1:34" ht="15" x14ac:dyDescent="0.25">
      <c r="A981" s="104">
        <v>3513</v>
      </c>
      <c r="B981" s="102">
        <v>3513044244</v>
      </c>
      <c r="C981" s="103" t="s">
        <v>555</v>
      </c>
      <c r="D981" s="104">
        <v>44</v>
      </c>
      <c r="E981" s="103" t="s">
        <v>76</v>
      </c>
      <c r="F981" s="104">
        <v>244</v>
      </c>
      <c r="G981" s="103" t="s">
        <v>276</v>
      </c>
      <c r="H981" s="179">
        <v>65.91</v>
      </c>
      <c r="I981" s="152"/>
      <c r="J981" s="153">
        <v>11376</v>
      </c>
      <c r="K981" s="153">
        <v>4102</v>
      </c>
      <c r="L981" s="153">
        <v>0</v>
      </c>
      <c r="M981" s="153">
        <v>937.65</v>
      </c>
      <c r="N981" s="153">
        <v>16415.650000000001</v>
      </c>
      <c r="O981" s="152"/>
      <c r="P981" s="157">
        <v>65.91</v>
      </c>
      <c r="Q981" s="157">
        <v>0</v>
      </c>
      <c r="R981" s="155">
        <v>1020154</v>
      </c>
      <c r="S981" s="155">
        <v>0</v>
      </c>
      <c r="T981" s="155">
        <v>0</v>
      </c>
      <c r="U981" s="155">
        <v>61823</v>
      </c>
      <c r="V981" s="112">
        <v>1081977</v>
      </c>
      <c r="W981" s="156"/>
      <c r="X981" s="157">
        <v>0</v>
      </c>
      <c r="Y981" s="178">
        <v>0.09</v>
      </c>
      <c r="Z981" s="178">
        <v>0.119598061583465</v>
      </c>
      <c r="AA981" s="155">
        <v>0</v>
      </c>
      <c r="AB981" s="158"/>
      <c r="AC981" s="157">
        <v>5</v>
      </c>
      <c r="AD981" s="157">
        <v>3.1667274957042171</v>
      </c>
      <c r="AE981" s="155">
        <v>51986</v>
      </c>
      <c r="AF981" s="157">
        <v>0.9</v>
      </c>
      <c r="AG981" s="155">
        <v>14774</v>
      </c>
      <c r="AH981" s="159"/>
    </row>
    <row r="982" spans="1:34" ht="15" x14ac:dyDescent="0.25">
      <c r="A982" s="104">
        <v>3513</v>
      </c>
      <c r="B982" s="102">
        <v>3513044251</v>
      </c>
      <c r="C982" s="103" t="s">
        <v>555</v>
      </c>
      <c r="D982" s="104">
        <v>44</v>
      </c>
      <c r="E982" s="103" t="s">
        <v>76</v>
      </c>
      <c r="F982" s="104">
        <v>251</v>
      </c>
      <c r="G982" s="103" t="s">
        <v>283</v>
      </c>
      <c r="H982" s="179">
        <v>2</v>
      </c>
      <c r="I982" s="152"/>
      <c r="J982" s="153">
        <v>8785</v>
      </c>
      <c r="K982" s="153">
        <v>2019</v>
      </c>
      <c r="L982" s="153">
        <v>0</v>
      </c>
      <c r="M982" s="153">
        <v>937.65</v>
      </c>
      <c r="N982" s="153">
        <v>11741.65</v>
      </c>
      <c r="O982" s="152"/>
      <c r="P982" s="157">
        <v>2</v>
      </c>
      <c r="Q982" s="157">
        <v>0</v>
      </c>
      <c r="R982" s="155">
        <v>21608</v>
      </c>
      <c r="S982" s="155">
        <v>0</v>
      </c>
      <c r="T982" s="155">
        <v>0</v>
      </c>
      <c r="U982" s="155">
        <v>1876</v>
      </c>
      <c r="V982" s="112">
        <v>23484</v>
      </c>
      <c r="W982" s="156"/>
      <c r="X982" s="157">
        <v>0</v>
      </c>
      <c r="Y982" s="178">
        <v>0.09</v>
      </c>
      <c r="Z982" s="178">
        <v>3.9999984451192412E-2</v>
      </c>
      <c r="AA982" s="155">
        <v>0</v>
      </c>
      <c r="AB982" s="158"/>
      <c r="AC982" s="157">
        <v>1</v>
      </c>
      <c r="AD982" s="157">
        <v>0</v>
      </c>
      <c r="AE982" s="155">
        <v>0</v>
      </c>
      <c r="AF982" s="157">
        <v>0</v>
      </c>
      <c r="AG982" s="155">
        <v>0</v>
      </c>
      <c r="AH982" s="159"/>
    </row>
    <row r="983" spans="1:34" ht="15" x14ac:dyDescent="0.25">
      <c r="A983" s="104">
        <v>3513</v>
      </c>
      <c r="B983" s="102">
        <v>3513044285</v>
      </c>
      <c r="C983" s="103" t="s">
        <v>555</v>
      </c>
      <c r="D983" s="104">
        <v>44</v>
      </c>
      <c r="E983" s="103" t="s">
        <v>76</v>
      </c>
      <c r="F983" s="104">
        <v>285</v>
      </c>
      <c r="G983" s="103" t="s">
        <v>317</v>
      </c>
      <c r="H983" s="179">
        <v>0.86</v>
      </c>
      <c r="I983" s="152"/>
      <c r="J983" s="153">
        <v>11688.430466808875</v>
      </c>
      <c r="K983" s="153">
        <v>3312</v>
      </c>
      <c r="L983" s="153">
        <v>0</v>
      </c>
      <c r="M983" s="153">
        <v>937.65</v>
      </c>
      <c r="N983" s="153">
        <v>15938.080466808875</v>
      </c>
      <c r="O983" s="152"/>
      <c r="P983" s="157">
        <v>0.86</v>
      </c>
      <c r="Q983" s="157">
        <v>0</v>
      </c>
      <c r="R983" s="155">
        <v>12900</v>
      </c>
      <c r="S983" s="155">
        <v>0</v>
      </c>
      <c r="T983" s="155">
        <v>0</v>
      </c>
      <c r="U983" s="155">
        <v>806</v>
      </c>
      <c r="V983" s="112">
        <v>13706</v>
      </c>
      <c r="W983" s="156"/>
      <c r="X983" s="157">
        <v>0</v>
      </c>
      <c r="Y983" s="178">
        <v>0.09</v>
      </c>
      <c r="Z983" s="178">
        <v>3.7068416528484464E-2</v>
      </c>
      <c r="AA983" s="155">
        <v>0</v>
      </c>
      <c r="AB983" s="158"/>
      <c r="AC983" s="157">
        <v>0</v>
      </c>
      <c r="AD983" s="157">
        <v>0</v>
      </c>
      <c r="AE983" s="155">
        <v>0</v>
      </c>
      <c r="AF983" s="157">
        <v>0</v>
      </c>
      <c r="AG983" s="155">
        <v>0</v>
      </c>
      <c r="AH983" s="159"/>
    </row>
    <row r="984" spans="1:34" ht="15" x14ac:dyDescent="0.25">
      <c r="A984" s="104">
        <v>3513</v>
      </c>
      <c r="B984" s="102">
        <v>3513044293</v>
      </c>
      <c r="C984" s="103" t="s">
        <v>555</v>
      </c>
      <c r="D984" s="104">
        <v>44</v>
      </c>
      <c r="E984" s="103" t="s">
        <v>76</v>
      </c>
      <c r="F984" s="104">
        <v>293</v>
      </c>
      <c r="G984" s="103" t="s">
        <v>325</v>
      </c>
      <c r="H984" s="179">
        <v>32.919999999999995</v>
      </c>
      <c r="I984" s="152"/>
      <c r="J984" s="153">
        <v>10637</v>
      </c>
      <c r="K984" s="153">
        <v>639</v>
      </c>
      <c r="L984" s="153">
        <v>0</v>
      </c>
      <c r="M984" s="153">
        <v>937.65</v>
      </c>
      <c r="N984" s="153">
        <v>12213.65</v>
      </c>
      <c r="O984" s="152"/>
      <c r="P984" s="157">
        <v>32.919999999999995</v>
      </c>
      <c r="Q984" s="157">
        <v>0</v>
      </c>
      <c r="R984" s="155">
        <v>371205</v>
      </c>
      <c r="S984" s="155">
        <v>0</v>
      </c>
      <c r="T984" s="155">
        <v>0</v>
      </c>
      <c r="U984" s="155">
        <v>30878</v>
      </c>
      <c r="V984" s="112">
        <v>402083</v>
      </c>
      <c r="W984" s="156"/>
      <c r="X984" s="157">
        <v>0</v>
      </c>
      <c r="Y984" s="178">
        <v>0.09</v>
      </c>
      <c r="Z984" s="178">
        <v>7.9585403832054952E-3</v>
      </c>
      <c r="AA984" s="155">
        <v>0</v>
      </c>
      <c r="AB984" s="158"/>
      <c r="AC984" s="157">
        <v>3</v>
      </c>
      <c r="AD984" s="157">
        <v>0</v>
      </c>
      <c r="AE984" s="155">
        <v>0</v>
      </c>
      <c r="AF984" s="157">
        <v>0</v>
      </c>
      <c r="AG984" s="155">
        <v>0</v>
      </c>
      <c r="AH984" s="159"/>
    </row>
    <row r="985" spans="1:34" ht="15" x14ac:dyDescent="0.25">
      <c r="A985" s="104">
        <v>3513</v>
      </c>
      <c r="B985" s="102">
        <v>3513044323</v>
      </c>
      <c r="C985" s="103" t="s">
        <v>555</v>
      </c>
      <c r="D985" s="104">
        <v>44</v>
      </c>
      <c r="E985" s="103" t="s">
        <v>76</v>
      </c>
      <c r="F985" s="104">
        <v>323</v>
      </c>
      <c r="G985" s="103" t="s">
        <v>355</v>
      </c>
      <c r="H985" s="179">
        <v>1.06</v>
      </c>
      <c r="I985" s="152"/>
      <c r="J985" s="153">
        <v>8785</v>
      </c>
      <c r="K985" s="153">
        <v>2796</v>
      </c>
      <c r="L985" s="153">
        <v>0</v>
      </c>
      <c r="M985" s="153">
        <v>937.65</v>
      </c>
      <c r="N985" s="153">
        <v>12518.65</v>
      </c>
      <c r="O985" s="152"/>
      <c r="P985" s="157">
        <v>1.06</v>
      </c>
      <c r="Q985" s="157">
        <v>0</v>
      </c>
      <c r="R985" s="155">
        <v>12276</v>
      </c>
      <c r="S985" s="155">
        <v>0</v>
      </c>
      <c r="T985" s="155">
        <v>0</v>
      </c>
      <c r="U985" s="155">
        <v>994</v>
      </c>
      <c r="V985" s="112">
        <v>13270</v>
      </c>
      <c r="W985" s="156"/>
      <c r="X985" s="157">
        <v>0</v>
      </c>
      <c r="Y985" s="178">
        <v>0.09</v>
      </c>
      <c r="Z985" s="178">
        <v>2.7407889274131902E-3</v>
      </c>
      <c r="AA985" s="155">
        <v>0</v>
      </c>
      <c r="AB985" s="158"/>
      <c r="AC985" s="157">
        <v>0</v>
      </c>
      <c r="AD985" s="157">
        <v>0</v>
      </c>
      <c r="AE985" s="155">
        <v>0</v>
      </c>
      <c r="AF985" s="157">
        <v>0</v>
      </c>
      <c r="AG985" s="155">
        <v>0</v>
      </c>
      <c r="AH985" s="159"/>
    </row>
    <row r="986" spans="1:34" ht="15" x14ac:dyDescent="0.25">
      <c r="A986" s="104">
        <v>3513</v>
      </c>
      <c r="B986" s="102">
        <v>3513044625</v>
      </c>
      <c r="C986" s="103" t="s">
        <v>555</v>
      </c>
      <c r="D986" s="104">
        <v>44</v>
      </c>
      <c r="E986" s="103" t="s">
        <v>76</v>
      </c>
      <c r="F986" s="104">
        <v>625</v>
      </c>
      <c r="G986" s="103" t="s">
        <v>395</v>
      </c>
      <c r="H986" s="179">
        <v>1</v>
      </c>
      <c r="I986" s="152"/>
      <c r="J986" s="153">
        <v>10508.673207733596</v>
      </c>
      <c r="K986" s="153">
        <v>1519</v>
      </c>
      <c r="L986" s="153">
        <v>0</v>
      </c>
      <c r="M986" s="153">
        <v>937.65</v>
      </c>
      <c r="N986" s="153">
        <v>12965.323207733596</v>
      </c>
      <c r="O986" s="152"/>
      <c r="P986" s="157">
        <v>1</v>
      </c>
      <c r="Q986" s="157">
        <v>0</v>
      </c>
      <c r="R986" s="155">
        <v>12028</v>
      </c>
      <c r="S986" s="155">
        <v>0</v>
      </c>
      <c r="T986" s="155">
        <v>0</v>
      </c>
      <c r="U986" s="155">
        <v>938</v>
      </c>
      <c r="V986" s="112">
        <v>12966</v>
      </c>
      <c r="W986" s="156"/>
      <c r="X986" s="157">
        <v>0</v>
      </c>
      <c r="Y986" s="178">
        <v>0.09</v>
      </c>
      <c r="Z986" s="178">
        <v>5.745617253681853E-3</v>
      </c>
      <c r="AA986" s="155">
        <v>0</v>
      </c>
      <c r="AB986" s="158"/>
      <c r="AC986" s="157">
        <v>0</v>
      </c>
      <c r="AD986" s="157">
        <v>0</v>
      </c>
      <c r="AE986" s="155">
        <v>0</v>
      </c>
      <c r="AF986" s="157">
        <v>0</v>
      </c>
      <c r="AG986" s="155">
        <v>0</v>
      </c>
      <c r="AH986" s="159"/>
    </row>
    <row r="987" spans="1:34" ht="15" x14ac:dyDescent="0.25">
      <c r="A987" s="104">
        <v>3513</v>
      </c>
      <c r="B987" s="102">
        <v>3513044690</v>
      </c>
      <c r="C987" s="103" t="s">
        <v>555</v>
      </c>
      <c r="D987" s="104">
        <v>44</v>
      </c>
      <c r="E987" s="103" t="s">
        <v>76</v>
      </c>
      <c r="F987" s="104">
        <v>690</v>
      </c>
      <c r="G987" s="103" t="s">
        <v>414</v>
      </c>
      <c r="H987" s="179">
        <v>1</v>
      </c>
      <c r="I987" s="152"/>
      <c r="J987" s="153">
        <v>10824.028614408538</v>
      </c>
      <c r="K987" s="153">
        <v>3356</v>
      </c>
      <c r="L987" s="153">
        <v>0</v>
      </c>
      <c r="M987" s="153">
        <v>937.65</v>
      </c>
      <c r="N987" s="153">
        <v>15117.678614408538</v>
      </c>
      <c r="O987" s="152"/>
      <c r="P987" s="157">
        <v>1</v>
      </c>
      <c r="Q987" s="157">
        <v>0</v>
      </c>
      <c r="R987" s="155">
        <v>14180</v>
      </c>
      <c r="S987" s="155">
        <v>0</v>
      </c>
      <c r="T987" s="155">
        <v>0</v>
      </c>
      <c r="U987" s="155">
        <v>938</v>
      </c>
      <c r="V987" s="112">
        <v>15118</v>
      </c>
      <c r="W987" s="156"/>
      <c r="X987" s="157">
        <v>0</v>
      </c>
      <c r="Y987" s="178">
        <v>0.09</v>
      </c>
      <c r="Z987" s="178">
        <v>6.2229914554420597E-3</v>
      </c>
      <c r="AA987" s="155">
        <v>0</v>
      </c>
      <c r="AB987" s="158"/>
      <c r="AC987" s="157">
        <v>0</v>
      </c>
      <c r="AD987" s="157">
        <v>0</v>
      </c>
      <c r="AE987" s="155">
        <v>0</v>
      </c>
      <c r="AF987" s="157">
        <v>0</v>
      </c>
      <c r="AG987" s="155">
        <v>0</v>
      </c>
      <c r="AH987" s="159"/>
    </row>
    <row r="988" spans="1:34" ht="15" x14ac:dyDescent="0.25">
      <c r="A988" s="104">
        <v>3513</v>
      </c>
      <c r="B988" s="102">
        <v>3513044780</v>
      </c>
      <c r="C988" s="103" t="s">
        <v>555</v>
      </c>
      <c r="D988" s="104">
        <v>44</v>
      </c>
      <c r="E988" s="103" t="s">
        <v>76</v>
      </c>
      <c r="F988" s="104">
        <v>780</v>
      </c>
      <c r="G988" s="103" t="s">
        <v>443</v>
      </c>
      <c r="H988" s="179">
        <v>1</v>
      </c>
      <c r="I988" s="152"/>
      <c r="J988" s="153">
        <v>10752.450832366469</v>
      </c>
      <c r="K988" s="153">
        <v>2048</v>
      </c>
      <c r="L988" s="153">
        <v>0</v>
      </c>
      <c r="M988" s="153">
        <v>937.65</v>
      </c>
      <c r="N988" s="153">
        <v>13738.100832366468</v>
      </c>
      <c r="O988" s="152"/>
      <c r="P988" s="157">
        <v>1</v>
      </c>
      <c r="Q988" s="157">
        <v>0</v>
      </c>
      <c r="R988" s="155">
        <v>12800</v>
      </c>
      <c r="S988" s="155">
        <v>0</v>
      </c>
      <c r="T988" s="155">
        <v>0</v>
      </c>
      <c r="U988" s="155">
        <v>938</v>
      </c>
      <c r="V988" s="112">
        <v>13738</v>
      </c>
      <c r="W988" s="156"/>
      <c r="X988" s="157">
        <v>0</v>
      </c>
      <c r="Y988" s="178">
        <v>0.09</v>
      </c>
      <c r="Z988" s="178">
        <v>1.3025618826461723E-2</v>
      </c>
      <c r="AA988" s="155">
        <v>0</v>
      </c>
      <c r="AB988" s="158"/>
      <c r="AC988" s="157">
        <v>0</v>
      </c>
      <c r="AD988" s="157">
        <v>0</v>
      </c>
      <c r="AE988" s="155">
        <v>0</v>
      </c>
      <c r="AF988" s="157">
        <v>0</v>
      </c>
      <c r="AG988" s="155">
        <v>0</v>
      </c>
      <c r="AH988" s="159"/>
    </row>
    <row r="989" spans="1:34" ht="15" x14ac:dyDescent="0.25">
      <c r="A989" s="104">
        <v>3514</v>
      </c>
      <c r="B989" s="102">
        <v>3514281005</v>
      </c>
      <c r="C989" s="103" t="s">
        <v>556</v>
      </c>
      <c r="D989" s="104">
        <v>281</v>
      </c>
      <c r="E989" s="103" t="s">
        <v>313</v>
      </c>
      <c r="F989" s="104">
        <v>5</v>
      </c>
      <c r="G989" s="103" t="s">
        <v>37</v>
      </c>
      <c r="H989" s="179">
        <v>2</v>
      </c>
      <c r="I989" s="152"/>
      <c r="J989" s="153">
        <v>11484.212958768376</v>
      </c>
      <c r="K989" s="153">
        <v>5010</v>
      </c>
      <c r="L989" s="153">
        <v>0</v>
      </c>
      <c r="M989" s="153">
        <v>937.65</v>
      </c>
      <c r="N989" s="153">
        <v>17431.862958768375</v>
      </c>
      <c r="O989" s="152"/>
      <c r="P989" s="157">
        <v>2</v>
      </c>
      <c r="Q989" s="157">
        <v>0</v>
      </c>
      <c r="R989" s="155">
        <v>32988</v>
      </c>
      <c r="S989" s="155">
        <v>0</v>
      </c>
      <c r="T989" s="155">
        <v>0</v>
      </c>
      <c r="U989" s="155">
        <v>1876</v>
      </c>
      <c r="V989" s="112">
        <v>34864</v>
      </c>
      <c r="W989" s="156"/>
      <c r="X989" s="157">
        <v>0</v>
      </c>
      <c r="Y989" s="178">
        <v>0.09</v>
      </c>
      <c r="Z989" s="178">
        <v>1.2597643942327298E-2</v>
      </c>
      <c r="AA989" s="155">
        <v>0</v>
      </c>
      <c r="AB989" s="158"/>
      <c r="AC989" s="157">
        <v>0</v>
      </c>
      <c r="AD989" s="157">
        <v>0</v>
      </c>
      <c r="AE989" s="155">
        <v>0</v>
      </c>
      <c r="AF989" s="157">
        <v>0</v>
      </c>
      <c r="AG989" s="155">
        <v>0</v>
      </c>
      <c r="AH989" s="159"/>
    </row>
    <row r="990" spans="1:34" ht="15" x14ac:dyDescent="0.25">
      <c r="A990" s="104">
        <v>3514</v>
      </c>
      <c r="B990" s="102">
        <v>3514281137</v>
      </c>
      <c r="C990" s="103" t="s">
        <v>556</v>
      </c>
      <c r="D990" s="104">
        <v>281</v>
      </c>
      <c r="E990" s="103" t="s">
        <v>313</v>
      </c>
      <c r="F990" s="104">
        <v>137</v>
      </c>
      <c r="G990" s="103" t="s">
        <v>169</v>
      </c>
      <c r="H990" s="179">
        <v>1</v>
      </c>
      <c r="I990" s="152"/>
      <c r="J990" s="153">
        <v>13919.612294660523</v>
      </c>
      <c r="K990" s="153">
        <v>0</v>
      </c>
      <c r="L990" s="153">
        <v>0</v>
      </c>
      <c r="M990" s="153">
        <v>937.65</v>
      </c>
      <c r="N990" s="153">
        <v>14857.262294660522</v>
      </c>
      <c r="O990" s="152"/>
      <c r="P990" s="157">
        <v>1</v>
      </c>
      <c r="Q990" s="157">
        <v>0</v>
      </c>
      <c r="R990" s="155">
        <v>13920</v>
      </c>
      <c r="S990" s="155">
        <v>0</v>
      </c>
      <c r="T990" s="155">
        <v>0</v>
      </c>
      <c r="U990" s="155">
        <v>938</v>
      </c>
      <c r="V990" s="112">
        <v>14858</v>
      </c>
      <c r="W990" s="156"/>
      <c r="X990" s="157">
        <v>0</v>
      </c>
      <c r="Y990" s="178">
        <v>0.09</v>
      </c>
      <c r="Z990" s="178">
        <v>0.1201773901141599</v>
      </c>
      <c r="AA990" s="155">
        <v>0</v>
      </c>
      <c r="AB990" s="158"/>
      <c r="AC990" s="157">
        <v>0</v>
      </c>
      <c r="AD990" s="157">
        <v>0</v>
      </c>
      <c r="AE990" s="155">
        <v>0</v>
      </c>
      <c r="AF990" s="157">
        <v>0</v>
      </c>
      <c r="AG990" s="155">
        <v>0</v>
      </c>
      <c r="AH990" s="159"/>
    </row>
    <row r="991" spans="1:34" ht="15" x14ac:dyDescent="0.25">
      <c r="A991" s="104">
        <v>3514</v>
      </c>
      <c r="B991" s="102">
        <v>3514281281</v>
      </c>
      <c r="C991" s="103" t="s">
        <v>556</v>
      </c>
      <c r="D991" s="104">
        <v>281</v>
      </c>
      <c r="E991" s="103" t="s">
        <v>313</v>
      </c>
      <c r="F991" s="104">
        <v>281</v>
      </c>
      <c r="G991" s="103" t="s">
        <v>313</v>
      </c>
      <c r="H991" s="179">
        <v>256.70999999999998</v>
      </c>
      <c r="I991" s="152"/>
      <c r="J991" s="153">
        <v>13370</v>
      </c>
      <c r="K991" s="153">
        <v>0</v>
      </c>
      <c r="L991" s="153">
        <v>0</v>
      </c>
      <c r="M991" s="153">
        <v>937.65</v>
      </c>
      <c r="N991" s="153">
        <v>14307.65</v>
      </c>
      <c r="O991" s="152"/>
      <c r="P991" s="157">
        <v>256.70999999999998</v>
      </c>
      <c r="Q991" s="157">
        <v>0</v>
      </c>
      <c r="R991" s="155">
        <v>3432220</v>
      </c>
      <c r="S991" s="155">
        <v>0</v>
      </c>
      <c r="T991" s="155">
        <v>0</v>
      </c>
      <c r="U991" s="155">
        <v>240787</v>
      </c>
      <c r="V991" s="112">
        <v>3673007</v>
      </c>
      <c r="W991" s="156"/>
      <c r="X991" s="157">
        <v>0</v>
      </c>
      <c r="Y991" s="178">
        <v>0.09</v>
      </c>
      <c r="Z991" s="178">
        <v>0.13196842428298433</v>
      </c>
      <c r="AA991" s="155">
        <v>0</v>
      </c>
      <c r="AB991" s="158"/>
      <c r="AC991" s="157">
        <v>0</v>
      </c>
      <c r="AD991" s="157">
        <v>0</v>
      </c>
      <c r="AE991" s="155">
        <v>0</v>
      </c>
      <c r="AF991" s="157">
        <v>0</v>
      </c>
      <c r="AG991" s="155">
        <v>0</v>
      </c>
      <c r="AH991" s="159"/>
    </row>
    <row r="992" spans="1:34" ht="15" x14ac:dyDescent="0.25">
      <c r="A992" s="104">
        <v>3515</v>
      </c>
      <c r="B992" s="102">
        <v>3515287043</v>
      </c>
      <c r="C992" s="103" t="s">
        <v>557</v>
      </c>
      <c r="D992" s="104">
        <v>287</v>
      </c>
      <c r="E992" s="103" t="s">
        <v>319</v>
      </c>
      <c r="F992" s="104">
        <v>43</v>
      </c>
      <c r="G992" s="103" t="s">
        <v>75</v>
      </c>
      <c r="H992" s="179">
        <v>3.38</v>
      </c>
      <c r="I992" s="152"/>
      <c r="J992" s="153">
        <v>9123</v>
      </c>
      <c r="K992" s="153">
        <v>4363</v>
      </c>
      <c r="L992" s="153">
        <v>0</v>
      </c>
      <c r="M992" s="153">
        <v>937.65</v>
      </c>
      <c r="N992" s="153">
        <v>14423.65</v>
      </c>
      <c r="O992" s="152"/>
      <c r="P992" s="157">
        <v>3.38</v>
      </c>
      <c r="Q992" s="157">
        <v>0</v>
      </c>
      <c r="R992" s="155">
        <v>45583</v>
      </c>
      <c r="S992" s="155">
        <v>0</v>
      </c>
      <c r="T992" s="155">
        <v>0</v>
      </c>
      <c r="U992" s="155">
        <v>3170</v>
      </c>
      <c r="V992" s="112">
        <v>48753</v>
      </c>
      <c r="W992" s="156"/>
      <c r="X992" s="157">
        <v>0</v>
      </c>
      <c r="Y992" s="178">
        <v>0.09</v>
      </c>
      <c r="Z992" s="178">
        <v>1.315806841788817E-2</v>
      </c>
      <c r="AA992" s="155">
        <v>0</v>
      </c>
      <c r="AB992" s="158"/>
      <c r="AC992" s="157">
        <v>0</v>
      </c>
      <c r="AD992" s="157">
        <v>0</v>
      </c>
      <c r="AE992" s="155">
        <v>0</v>
      </c>
      <c r="AF992" s="157">
        <v>0</v>
      </c>
      <c r="AG992" s="155">
        <v>0</v>
      </c>
      <c r="AH992" s="159"/>
    </row>
    <row r="993" spans="1:34" ht="15" x14ac:dyDescent="0.25">
      <c r="A993" s="104">
        <v>3515</v>
      </c>
      <c r="B993" s="102">
        <v>3515287045</v>
      </c>
      <c r="C993" s="103" t="s">
        <v>557</v>
      </c>
      <c r="D993" s="104">
        <v>287</v>
      </c>
      <c r="E993" s="103" t="s">
        <v>319</v>
      </c>
      <c r="F993" s="104">
        <v>45</v>
      </c>
      <c r="G993" s="103" t="s">
        <v>77</v>
      </c>
      <c r="H993" s="179">
        <v>5.3900000000000006</v>
      </c>
      <c r="I993" s="152"/>
      <c r="J993" s="153">
        <v>9123</v>
      </c>
      <c r="K993" s="153">
        <v>2608</v>
      </c>
      <c r="L993" s="153">
        <v>0</v>
      </c>
      <c r="M993" s="153">
        <v>937.65</v>
      </c>
      <c r="N993" s="153">
        <v>12668.65</v>
      </c>
      <c r="O993" s="152"/>
      <c r="P993" s="157">
        <v>5.3900000000000006</v>
      </c>
      <c r="Q993" s="157">
        <v>0</v>
      </c>
      <c r="R993" s="155">
        <v>63230</v>
      </c>
      <c r="S993" s="155">
        <v>0</v>
      </c>
      <c r="T993" s="155">
        <v>0</v>
      </c>
      <c r="U993" s="155">
        <v>5055</v>
      </c>
      <c r="V993" s="112">
        <v>68285</v>
      </c>
      <c r="W993" s="156"/>
      <c r="X993" s="157">
        <v>0</v>
      </c>
      <c r="Y993" s="178">
        <v>0.09</v>
      </c>
      <c r="Z993" s="178">
        <v>1.3184346663996488E-2</v>
      </c>
      <c r="AA993" s="155">
        <v>0</v>
      </c>
      <c r="AB993" s="158"/>
      <c r="AC993" s="157">
        <v>0</v>
      </c>
      <c r="AD993" s="157">
        <v>0</v>
      </c>
      <c r="AE993" s="155">
        <v>0</v>
      </c>
      <c r="AF993" s="157">
        <v>0</v>
      </c>
      <c r="AG993" s="155">
        <v>0</v>
      </c>
      <c r="AH993" s="159"/>
    </row>
    <row r="994" spans="1:34" ht="15" x14ac:dyDescent="0.25">
      <c r="A994" s="104">
        <v>3515</v>
      </c>
      <c r="B994" s="102">
        <v>3515287135</v>
      </c>
      <c r="C994" s="103" t="s">
        <v>557</v>
      </c>
      <c r="D994" s="104">
        <v>287</v>
      </c>
      <c r="E994" s="103" t="s">
        <v>319</v>
      </c>
      <c r="F994" s="104">
        <v>135</v>
      </c>
      <c r="G994" s="103" t="s">
        <v>167</v>
      </c>
      <c r="H994" s="179">
        <v>4.53</v>
      </c>
      <c r="I994" s="152"/>
      <c r="J994" s="153">
        <v>10068</v>
      </c>
      <c r="K994" s="153">
        <v>5258</v>
      </c>
      <c r="L994" s="153">
        <v>0</v>
      </c>
      <c r="M994" s="153">
        <v>937.65</v>
      </c>
      <c r="N994" s="153">
        <v>16263.65</v>
      </c>
      <c r="O994" s="152"/>
      <c r="P994" s="157">
        <v>4.53</v>
      </c>
      <c r="Q994" s="157">
        <v>0</v>
      </c>
      <c r="R994" s="155">
        <v>69427</v>
      </c>
      <c r="S994" s="155">
        <v>0</v>
      </c>
      <c r="T994" s="155">
        <v>0</v>
      </c>
      <c r="U994" s="155">
        <v>4249</v>
      </c>
      <c r="V994" s="112">
        <v>73676</v>
      </c>
      <c r="W994" s="156"/>
      <c r="X994" s="157">
        <v>0</v>
      </c>
      <c r="Y994" s="178">
        <v>0.09</v>
      </c>
      <c r="Z994" s="178">
        <v>3.0221789903766016E-2</v>
      </c>
      <c r="AA994" s="155">
        <v>0</v>
      </c>
      <c r="AB994" s="158"/>
      <c r="AC994" s="157">
        <v>0</v>
      </c>
      <c r="AD994" s="157">
        <v>0</v>
      </c>
      <c r="AE994" s="155">
        <v>0</v>
      </c>
      <c r="AF994" s="157">
        <v>0</v>
      </c>
      <c r="AG994" s="155">
        <v>0</v>
      </c>
      <c r="AH994" s="159"/>
    </row>
    <row r="995" spans="1:34" ht="15" x14ac:dyDescent="0.25">
      <c r="A995" s="104">
        <v>3515</v>
      </c>
      <c r="B995" s="102">
        <v>3515287151</v>
      </c>
      <c r="C995" s="103" t="s">
        <v>557</v>
      </c>
      <c r="D995" s="104">
        <v>287</v>
      </c>
      <c r="E995" s="103" t="s">
        <v>319</v>
      </c>
      <c r="F995" s="104">
        <v>151</v>
      </c>
      <c r="G995" s="103" t="s">
        <v>183</v>
      </c>
      <c r="H995" s="179">
        <v>1</v>
      </c>
      <c r="I995" s="152"/>
      <c r="J995" s="153">
        <v>9123</v>
      </c>
      <c r="K995" s="153">
        <v>1390</v>
      </c>
      <c r="L995" s="153">
        <v>0</v>
      </c>
      <c r="M995" s="153">
        <v>937.65</v>
      </c>
      <c r="N995" s="153">
        <v>11450.65</v>
      </c>
      <c r="O995" s="152"/>
      <c r="P995" s="157">
        <v>1</v>
      </c>
      <c r="Q995" s="157">
        <v>0</v>
      </c>
      <c r="R995" s="155">
        <v>10513</v>
      </c>
      <c r="S995" s="155">
        <v>0</v>
      </c>
      <c r="T995" s="155">
        <v>0</v>
      </c>
      <c r="U995" s="155">
        <v>938</v>
      </c>
      <c r="V995" s="112">
        <v>11451</v>
      </c>
      <c r="W995" s="156"/>
      <c r="X995" s="157">
        <v>0</v>
      </c>
      <c r="Y995" s="178">
        <v>0.09</v>
      </c>
      <c r="Z995" s="178">
        <v>1.2403089339709471E-2</v>
      </c>
      <c r="AA995" s="155">
        <v>0</v>
      </c>
      <c r="AB995" s="158"/>
      <c r="AC995" s="157">
        <v>0</v>
      </c>
      <c r="AD995" s="157">
        <v>0</v>
      </c>
      <c r="AE995" s="155">
        <v>0</v>
      </c>
      <c r="AF995" s="157">
        <v>0</v>
      </c>
      <c r="AG995" s="155">
        <v>0</v>
      </c>
      <c r="AH995" s="159"/>
    </row>
    <row r="996" spans="1:34" ht="15" x14ac:dyDescent="0.25">
      <c r="A996" s="104">
        <v>3515</v>
      </c>
      <c r="B996" s="102">
        <v>3515287191</v>
      </c>
      <c r="C996" s="103" t="s">
        <v>557</v>
      </c>
      <c r="D996" s="104">
        <v>287</v>
      </c>
      <c r="E996" s="103" t="s">
        <v>319</v>
      </c>
      <c r="F996" s="104">
        <v>191</v>
      </c>
      <c r="G996" s="103" t="s">
        <v>223</v>
      </c>
      <c r="H996" s="179">
        <v>30.479999999999997</v>
      </c>
      <c r="I996" s="152"/>
      <c r="J996" s="153">
        <v>10014</v>
      </c>
      <c r="K996" s="153">
        <v>3098</v>
      </c>
      <c r="L996" s="153">
        <v>0</v>
      </c>
      <c r="M996" s="153">
        <v>937.65</v>
      </c>
      <c r="N996" s="153">
        <v>14049.65</v>
      </c>
      <c r="O996" s="152"/>
      <c r="P996" s="157">
        <v>30.479999999999997</v>
      </c>
      <c r="Q996" s="157">
        <v>0</v>
      </c>
      <c r="R996" s="155">
        <v>399654</v>
      </c>
      <c r="S996" s="155">
        <v>0</v>
      </c>
      <c r="T996" s="155">
        <v>0</v>
      </c>
      <c r="U996" s="155">
        <v>28590</v>
      </c>
      <c r="V996" s="112">
        <v>428244</v>
      </c>
      <c r="W996" s="156"/>
      <c r="X996" s="157">
        <v>0</v>
      </c>
      <c r="Y996" s="178">
        <v>0.09</v>
      </c>
      <c r="Z996" s="178">
        <v>3.3235578810699128E-2</v>
      </c>
      <c r="AA996" s="155">
        <v>0</v>
      </c>
      <c r="AB996" s="158"/>
      <c r="AC996" s="157">
        <v>0</v>
      </c>
      <c r="AD996" s="157">
        <v>0</v>
      </c>
      <c r="AE996" s="155">
        <v>0</v>
      </c>
      <c r="AF996" s="157">
        <v>0</v>
      </c>
      <c r="AG996" s="155">
        <v>0</v>
      </c>
      <c r="AH996" s="159"/>
    </row>
    <row r="997" spans="1:34" ht="15" x14ac:dyDescent="0.25">
      <c r="A997" s="104">
        <v>3515</v>
      </c>
      <c r="B997" s="102">
        <v>3515287215</v>
      </c>
      <c r="C997" s="103" t="s">
        <v>557</v>
      </c>
      <c r="D997" s="104">
        <v>287</v>
      </c>
      <c r="E997" s="103" t="s">
        <v>319</v>
      </c>
      <c r="F997" s="104">
        <v>215</v>
      </c>
      <c r="G997" s="103" t="s">
        <v>247</v>
      </c>
      <c r="H997" s="179">
        <v>8</v>
      </c>
      <c r="I997" s="152"/>
      <c r="J997" s="153">
        <v>10879</v>
      </c>
      <c r="K997" s="153">
        <v>1665</v>
      </c>
      <c r="L997" s="153">
        <v>0</v>
      </c>
      <c r="M997" s="153">
        <v>937.65</v>
      </c>
      <c r="N997" s="153">
        <v>13481.65</v>
      </c>
      <c r="O997" s="152"/>
      <c r="P997" s="157">
        <v>8</v>
      </c>
      <c r="Q997" s="157">
        <v>0</v>
      </c>
      <c r="R997" s="155">
        <v>100352</v>
      </c>
      <c r="S997" s="155">
        <v>0</v>
      </c>
      <c r="T997" s="155">
        <v>0</v>
      </c>
      <c r="U997" s="155">
        <v>7504</v>
      </c>
      <c r="V997" s="112">
        <v>107856</v>
      </c>
      <c r="W997" s="156"/>
      <c r="X997" s="157">
        <v>0</v>
      </c>
      <c r="Y997" s="178">
        <v>0.09</v>
      </c>
      <c r="Z997" s="178">
        <v>1.252434169697305E-2</v>
      </c>
      <c r="AA997" s="155">
        <v>0</v>
      </c>
      <c r="AB997" s="158"/>
      <c r="AC997" s="157">
        <v>0</v>
      </c>
      <c r="AD997" s="157">
        <v>0</v>
      </c>
      <c r="AE997" s="155">
        <v>0</v>
      </c>
      <c r="AF997" s="157">
        <v>0</v>
      </c>
      <c r="AG997" s="155">
        <v>0</v>
      </c>
      <c r="AH997" s="159"/>
    </row>
    <row r="998" spans="1:34" ht="15" x14ac:dyDescent="0.25">
      <c r="A998" s="104">
        <v>3515</v>
      </c>
      <c r="B998" s="102">
        <v>3515287227</v>
      </c>
      <c r="C998" s="103" t="s">
        <v>557</v>
      </c>
      <c r="D998" s="104">
        <v>287</v>
      </c>
      <c r="E998" s="103" t="s">
        <v>319</v>
      </c>
      <c r="F998" s="104">
        <v>227</v>
      </c>
      <c r="G998" s="103" t="s">
        <v>259</v>
      </c>
      <c r="H998" s="179">
        <v>10.67</v>
      </c>
      <c r="I998" s="152"/>
      <c r="J998" s="153">
        <v>11781</v>
      </c>
      <c r="K998" s="153">
        <v>3443</v>
      </c>
      <c r="L998" s="153">
        <v>0</v>
      </c>
      <c r="M998" s="153">
        <v>937.65</v>
      </c>
      <c r="N998" s="153">
        <v>16161.65</v>
      </c>
      <c r="O998" s="152"/>
      <c r="P998" s="157">
        <v>10.67</v>
      </c>
      <c r="Q998" s="157">
        <v>0</v>
      </c>
      <c r="R998" s="155">
        <v>162440</v>
      </c>
      <c r="S998" s="155">
        <v>0</v>
      </c>
      <c r="T998" s="155">
        <v>0</v>
      </c>
      <c r="U998" s="155">
        <v>10008</v>
      </c>
      <c r="V998" s="112">
        <v>172448</v>
      </c>
      <c r="W998" s="156"/>
      <c r="X998" s="157">
        <v>0</v>
      </c>
      <c r="Y998" s="178">
        <v>0.09</v>
      </c>
      <c r="Z998" s="178">
        <v>1.2360529662356946E-2</v>
      </c>
      <c r="AA998" s="155">
        <v>0</v>
      </c>
      <c r="AB998" s="158"/>
      <c r="AC998" s="157">
        <v>0</v>
      </c>
      <c r="AD998" s="157">
        <v>0</v>
      </c>
      <c r="AE998" s="155">
        <v>0</v>
      </c>
      <c r="AF998" s="157">
        <v>0</v>
      </c>
      <c r="AG998" s="155">
        <v>0</v>
      </c>
      <c r="AH998" s="159"/>
    </row>
    <row r="999" spans="1:34" ht="15" x14ac:dyDescent="0.25">
      <c r="A999" s="104">
        <v>3515</v>
      </c>
      <c r="B999" s="102">
        <v>3515287277</v>
      </c>
      <c r="C999" s="103" t="s">
        <v>557</v>
      </c>
      <c r="D999" s="104">
        <v>287</v>
      </c>
      <c r="E999" s="103" t="s">
        <v>319</v>
      </c>
      <c r="F999" s="104">
        <v>277</v>
      </c>
      <c r="G999" s="103" t="s">
        <v>309</v>
      </c>
      <c r="H999" s="179">
        <v>89.5</v>
      </c>
      <c r="I999" s="152"/>
      <c r="J999" s="153">
        <v>11528</v>
      </c>
      <c r="K999" s="153">
        <v>467</v>
      </c>
      <c r="L999" s="153">
        <v>0</v>
      </c>
      <c r="M999" s="153">
        <v>937.65</v>
      </c>
      <c r="N999" s="153">
        <v>12932.65</v>
      </c>
      <c r="O999" s="152"/>
      <c r="P999" s="157">
        <v>89.5</v>
      </c>
      <c r="Q999" s="157">
        <v>0</v>
      </c>
      <c r="R999" s="155">
        <v>1073552</v>
      </c>
      <c r="S999" s="155">
        <v>0</v>
      </c>
      <c r="T999" s="155">
        <v>0</v>
      </c>
      <c r="U999" s="155">
        <v>83948</v>
      </c>
      <c r="V999" s="112">
        <v>1157500</v>
      </c>
      <c r="W999" s="156"/>
      <c r="X999" s="157">
        <v>0</v>
      </c>
      <c r="Y999" s="178">
        <v>0.09</v>
      </c>
      <c r="Z999" s="178">
        <v>3.5511438769845118E-2</v>
      </c>
      <c r="AA999" s="155">
        <v>0</v>
      </c>
      <c r="AB999" s="158"/>
      <c r="AC999" s="157">
        <v>0</v>
      </c>
      <c r="AD999" s="157">
        <v>0</v>
      </c>
      <c r="AE999" s="155">
        <v>0</v>
      </c>
      <c r="AF999" s="157">
        <v>1</v>
      </c>
      <c r="AG999" s="155">
        <v>12933</v>
      </c>
      <c r="AH999" s="159"/>
    </row>
    <row r="1000" spans="1:34" ht="15" x14ac:dyDescent="0.25">
      <c r="A1000" s="104">
        <v>3515</v>
      </c>
      <c r="B1000" s="102">
        <v>3515287287</v>
      </c>
      <c r="C1000" s="103" t="s">
        <v>557</v>
      </c>
      <c r="D1000" s="104">
        <v>287</v>
      </c>
      <c r="E1000" s="103" t="s">
        <v>319</v>
      </c>
      <c r="F1000" s="104">
        <v>287</v>
      </c>
      <c r="G1000" s="103" t="s">
        <v>319</v>
      </c>
      <c r="H1000" s="179">
        <v>10</v>
      </c>
      <c r="I1000" s="152"/>
      <c r="J1000" s="153">
        <v>9464</v>
      </c>
      <c r="K1000" s="153">
        <v>4156</v>
      </c>
      <c r="L1000" s="153">
        <v>0</v>
      </c>
      <c r="M1000" s="153">
        <v>937.65</v>
      </c>
      <c r="N1000" s="153">
        <v>14557.65</v>
      </c>
      <c r="O1000" s="152"/>
      <c r="P1000" s="157">
        <v>10</v>
      </c>
      <c r="Q1000" s="157">
        <v>0</v>
      </c>
      <c r="R1000" s="155">
        <v>136200</v>
      </c>
      <c r="S1000" s="155">
        <v>0</v>
      </c>
      <c r="T1000" s="155">
        <v>0</v>
      </c>
      <c r="U1000" s="155">
        <v>9380</v>
      </c>
      <c r="V1000" s="112">
        <v>145580</v>
      </c>
      <c r="W1000" s="156"/>
      <c r="X1000" s="157">
        <v>0</v>
      </c>
      <c r="Y1000" s="178">
        <v>0.09</v>
      </c>
      <c r="Z1000" s="178">
        <v>1.0650657792909605E-2</v>
      </c>
      <c r="AA1000" s="155">
        <v>0</v>
      </c>
      <c r="AB1000" s="158"/>
      <c r="AC1000" s="157">
        <v>0</v>
      </c>
      <c r="AD1000" s="157">
        <v>0</v>
      </c>
      <c r="AE1000" s="155">
        <v>0</v>
      </c>
      <c r="AF1000" s="157">
        <v>0</v>
      </c>
      <c r="AG1000" s="155">
        <v>0</v>
      </c>
      <c r="AH1000" s="159"/>
    </row>
    <row r="1001" spans="1:34" ht="15" x14ac:dyDescent="0.25">
      <c r="A1001" s="104">
        <v>3515</v>
      </c>
      <c r="B1001" s="102">
        <v>3515287306</v>
      </c>
      <c r="C1001" s="103" t="s">
        <v>557</v>
      </c>
      <c r="D1001" s="104">
        <v>287</v>
      </c>
      <c r="E1001" s="103" t="s">
        <v>319</v>
      </c>
      <c r="F1001" s="104">
        <v>306</v>
      </c>
      <c r="G1001" s="103" t="s">
        <v>338</v>
      </c>
      <c r="H1001" s="179">
        <v>8</v>
      </c>
      <c r="I1001" s="152"/>
      <c r="J1001" s="153">
        <v>9123</v>
      </c>
      <c r="K1001" s="153">
        <v>3774</v>
      </c>
      <c r="L1001" s="153">
        <v>0</v>
      </c>
      <c r="M1001" s="153">
        <v>937.65</v>
      </c>
      <c r="N1001" s="153">
        <v>13834.65</v>
      </c>
      <c r="O1001" s="152"/>
      <c r="P1001" s="157">
        <v>8</v>
      </c>
      <c r="Q1001" s="157">
        <v>0</v>
      </c>
      <c r="R1001" s="155">
        <v>103176</v>
      </c>
      <c r="S1001" s="155">
        <v>0</v>
      </c>
      <c r="T1001" s="155">
        <v>0</v>
      </c>
      <c r="U1001" s="155">
        <v>7504</v>
      </c>
      <c r="V1001" s="112">
        <v>110680</v>
      </c>
      <c r="W1001" s="156"/>
      <c r="X1001" s="157">
        <v>0</v>
      </c>
      <c r="Y1001" s="178">
        <v>0.09</v>
      </c>
      <c r="Z1001" s="178">
        <v>4.6491110980106623E-2</v>
      </c>
      <c r="AA1001" s="155">
        <v>0</v>
      </c>
      <c r="AB1001" s="158"/>
      <c r="AC1001" s="157">
        <v>0</v>
      </c>
      <c r="AD1001" s="157">
        <v>0</v>
      </c>
      <c r="AE1001" s="155">
        <v>0</v>
      </c>
      <c r="AF1001" s="157">
        <v>0</v>
      </c>
      <c r="AG1001" s="155">
        <v>0</v>
      </c>
      <c r="AH1001" s="159"/>
    </row>
    <row r="1002" spans="1:34" ht="15" x14ac:dyDescent="0.25">
      <c r="A1002" s="104">
        <v>3515</v>
      </c>
      <c r="B1002" s="102">
        <v>3515287316</v>
      </c>
      <c r="C1002" s="103" t="s">
        <v>557</v>
      </c>
      <c r="D1002" s="104">
        <v>287</v>
      </c>
      <c r="E1002" s="103" t="s">
        <v>319</v>
      </c>
      <c r="F1002" s="104">
        <v>316</v>
      </c>
      <c r="G1002" s="103" t="s">
        <v>348</v>
      </c>
      <c r="H1002" s="179">
        <v>8.51</v>
      </c>
      <c r="I1002" s="152"/>
      <c r="J1002" s="153">
        <v>11361</v>
      </c>
      <c r="K1002" s="153">
        <v>1353</v>
      </c>
      <c r="L1002" s="153">
        <v>0</v>
      </c>
      <c r="M1002" s="153">
        <v>937.65</v>
      </c>
      <c r="N1002" s="153">
        <v>13651.65</v>
      </c>
      <c r="O1002" s="152"/>
      <c r="P1002" s="157">
        <v>8.51</v>
      </c>
      <c r="Q1002" s="157">
        <v>0</v>
      </c>
      <c r="R1002" s="155">
        <v>108196</v>
      </c>
      <c r="S1002" s="155">
        <v>0</v>
      </c>
      <c r="T1002" s="155">
        <v>0</v>
      </c>
      <c r="U1002" s="155">
        <v>7982</v>
      </c>
      <c r="V1002" s="112">
        <v>116178</v>
      </c>
      <c r="W1002" s="156"/>
      <c r="X1002" s="157">
        <v>0</v>
      </c>
      <c r="Y1002" s="178">
        <v>0.09</v>
      </c>
      <c r="Z1002" s="178">
        <v>9.4943315658755512E-3</v>
      </c>
      <c r="AA1002" s="155">
        <v>0</v>
      </c>
      <c r="AB1002" s="158"/>
      <c r="AC1002" s="157">
        <v>0</v>
      </c>
      <c r="AD1002" s="157">
        <v>0</v>
      </c>
      <c r="AE1002" s="155">
        <v>0</v>
      </c>
      <c r="AF1002" s="157">
        <v>1</v>
      </c>
      <c r="AG1002" s="155">
        <v>13652</v>
      </c>
      <c r="AH1002" s="159"/>
    </row>
    <row r="1003" spans="1:34" ht="15" x14ac:dyDescent="0.25">
      <c r="A1003" s="104">
        <v>3515</v>
      </c>
      <c r="B1003" s="102">
        <v>3515287658</v>
      </c>
      <c r="C1003" s="103" t="s">
        <v>557</v>
      </c>
      <c r="D1003" s="104">
        <v>287</v>
      </c>
      <c r="E1003" s="103" t="s">
        <v>319</v>
      </c>
      <c r="F1003" s="104">
        <v>658</v>
      </c>
      <c r="G1003" s="103" t="s">
        <v>402</v>
      </c>
      <c r="H1003" s="179">
        <v>10.48</v>
      </c>
      <c r="I1003" s="152"/>
      <c r="J1003" s="153">
        <v>9755</v>
      </c>
      <c r="K1003" s="153">
        <v>1472</v>
      </c>
      <c r="L1003" s="153">
        <v>0</v>
      </c>
      <c r="M1003" s="153">
        <v>937.65</v>
      </c>
      <c r="N1003" s="153">
        <v>12164.65</v>
      </c>
      <c r="O1003" s="152"/>
      <c r="P1003" s="157">
        <v>10.48</v>
      </c>
      <c r="Q1003" s="157">
        <v>0</v>
      </c>
      <c r="R1003" s="155">
        <v>117659</v>
      </c>
      <c r="S1003" s="155">
        <v>0</v>
      </c>
      <c r="T1003" s="155">
        <v>0</v>
      </c>
      <c r="U1003" s="155">
        <v>9829</v>
      </c>
      <c r="V1003" s="112">
        <v>127488</v>
      </c>
      <c r="W1003" s="156"/>
      <c r="X1003" s="157">
        <v>0</v>
      </c>
      <c r="Y1003" s="178">
        <v>0.09</v>
      </c>
      <c r="Z1003" s="178">
        <v>2.5007179501678445E-3</v>
      </c>
      <c r="AA1003" s="155">
        <v>0</v>
      </c>
      <c r="AB1003" s="158"/>
      <c r="AC1003" s="157">
        <v>0</v>
      </c>
      <c r="AD1003" s="157">
        <v>0</v>
      </c>
      <c r="AE1003" s="155">
        <v>0</v>
      </c>
      <c r="AF1003" s="157">
        <v>0</v>
      </c>
      <c r="AG1003" s="155">
        <v>0</v>
      </c>
      <c r="AH1003" s="159"/>
    </row>
    <row r="1004" spans="1:34" ht="15" x14ac:dyDescent="0.25">
      <c r="A1004" s="104">
        <v>3515</v>
      </c>
      <c r="B1004" s="102">
        <v>3515287753</v>
      </c>
      <c r="C1004" s="103" t="s">
        <v>557</v>
      </c>
      <c r="D1004" s="104">
        <v>287</v>
      </c>
      <c r="E1004" s="103" t="s">
        <v>319</v>
      </c>
      <c r="F1004" s="104">
        <v>753</v>
      </c>
      <c r="G1004" s="103" t="s">
        <v>431</v>
      </c>
      <c r="H1004" s="179">
        <v>1</v>
      </c>
      <c r="I1004" s="152"/>
      <c r="J1004" s="153">
        <v>11076.503278166167</v>
      </c>
      <c r="K1004" s="153">
        <v>4560</v>
      </c>
      <c r="L1004" s="153">
        <v>0</v>
      </c>
      <c r="M1004" s="153">
        <v>937.65</v>
      </c>
      <c r="N1004" s="153">
        <v>16574.153278166166</v>
      </c>
      <c r="O1004" s="152"/>
      <c r="P1004" s="157">
        <v>1</v>
      </c>
      <c r="Q1004" s="157">
        <v>0</v>
      </c>
      <c r="R1004" s="155">
        <v>15637</v>
      </c>
      <c r="S1004" s="155">
        <v>0</v>
      </c>
      <c r="T1004" s="155">
        <v>0</v>
      </c>
      <c r="U1004" s="155">
        <v>938</v>
      </c>
      <c r="V1004" s="112">
        <v>16575</v>
      </c>
      <c r="W1004" s="156"/>
      <c r="X1004" s="157">
        <v>0</v>
      </c>
      <c r="Y1004" s="178">
        <v>0.09</v>
      </c>
      <c r="Z1004" s="178">
        <v>1.0373293357848281E-2</v>
      </c>
      <c r="AA1004" s="155">
        <v>0</v>
      </c>
      <c r="AB1004" s="158"/>
      <c r="AC1004" s="157">
        <v>0</v>
      </c>
      <c r="AD1004" s="157">
        <v>0</v>
      </c>
      <c r="AE1004" s="155">
        <v>0</v>
      </c>
      <c r="AF1004" s="157">
        <v>0</v>
      </c>
      <c r="AG1004" s="155">
        <v>0</v>
      </c>
      <c r="AH1004" s="159"/>
    </row>
    <row r="1005" spans="1:34" ht="15" x14ac:dyDescent="0.25">
      <c r="A1005" s="104">
        <v>3515</v>
      </c>
      <c r="B1005" s="102">
        <v>3515287767</v>
      </c>
      <c r="C1005" s="103" t="s">
        <v>557</v>
      </c>
      <c r="D1005" s="104">
        <v>287</v>
      </c>
      <c r="E1005" s="103" t="s">
        <v>319</v>
      </c>
      <c r="F1005" s="104">
        <v>767</v>
      </c>
      <c r="G1005" s="103" t="s">
        <v>437</v>
      </c>
      <c r="H1005" s="179">
        <v>46.769999999999996</v>
      </c>
      <c r="I1005" s="152"/>
      <c r="J1005" s="153">
        <v>10067</v>
      </c>
      <c r="K1005" s="153">
        <v>2545</v>
      </c>
      <c r="L1005" s="153">
        <v>0</v>
      </c>
      <c r="M1005" s="153">
        <v>937.65</v>
      </c>
      <c r="N1005" s="153">
        <v>13549.65</v>
      </c>
      <c r="O1005" s="152"/>
      <c r="P1005" s="157">
        <v>46.769999999999996</v>
      </c>
      <c r="Q1005" s="157">
        <v>0</v>
      </c>
      <c r="R1005" s="155">
        <v>589863</v>
      </c>
      <c r="S1005" s="155">
        <v>0</v>
      </c>
      <c r="T1005" s="155">
        <v>0</v>
      </c>
      <c r="U1005" s="155">
        <v>43870</v>
      </c>
      <c r="V1005" s="112">
        <v>633733</v>
      </c>
      <c r="W1005" s="156"/>
      <c r="X1005" s="157">
        <v>0</v>
      </c>
      <c r="Y1005" s="178">
        <v>0.09</v>
      </c>
      <c r="Z1005" s="178">
        <v>2.9525411156242146E-2</v>
      </c>
      <c r="AA1005" s="155">
        <v>0</v>
      </c>
      <c r="AB1005" s="158"/>
      <c r="AC1005" s="157">
        <v>0</v>
      </c>
      <c r="AD1005" s="157">
        <v>0</v>
      </c>
      <c r="AE1005" s="155">
        <v>0</v>
      </c>
      <c r="AF1005" s="157">
        <v>0</v>
      </c>
      <c r="AG1005" s="155">
        <v>0</v>
      </c>
      <c r="AH1005" s="159"/>
    </row>
    <row r="1006" spans="1:34" ht="15" x14ac:dyDescent="0.25">
      <c r="A1006" s="104">
        <v>3515</v>
      </c>
      <c r="B1006" s="102">
        <v>3515287778</v>
      </c>
      <c r="C1006" s="103" t="s">
        <v>557</v>
      </c>
      <c r="D1006" s="104">
        <v>287</v>
      </c>
      <c r="E1006" s="103" t="s">
        <v>319</v>
      </c>
      <c r="F1006" s="104">
        <v>778</v>
      </c>
      <c r="G1006" s="103" t="s">
        <v>442</v>
      </c>
      <c r="H1006" s="179">
        <v>2.04</v>
      </c>
      <c r="I1006" s="152"/>
      <c r="J1006" s="153">
        <v>12167</v>
      </c>
      <c r="K1006" s="153">
        <v>1608</v>
      </c>
      <c r="L1006" s="153">
        <v>0</v>
      </c>
      <c r="M1006" s="153">
        <v>937.65</v>
      </c>
      <c r="N1006" s="153">
        <v>14712.65</v>
      </c>
      <c r="O1006" s="152"/>
      <c r="P1006" s="157">
        <v>2.04</v>
      </c>
      <c r="Q1006" s="157">
        <v>0</v>
      </c>
      <c r="R1006" s="155">
        <v>28101</v>
      </c>
      <c r="S1006" s="155">
        <v>0</v>
      </c>
      <c r="T1006" s="155">
        <v>0</v>
      </c>
      <c r="U1006" s="155">
        <v>1913</v>
      </c>
      <c r="V1006" s="112">
        <v>30014</v>
      </c>
      <c r="W1006" s="156"/>
      <c r="X1006" s="157">
        <v>0</v>
      </c>
      <c r="Y1006" s="178">
        <v>0.09</v>
      </c>
      <c r="Z1006" s="178">
        <v>1.7011952702943025E-3</v>
      </c>
      <c r="AA1006" s="155">
        <v>0</v>
      </c>
      <c r="AB1006" s="158"/>
      <c r="AC1006" s="157">
        <v>0</v>
      </c>
      <c r="AD1006" s="157">
        <v>0</v>
      </c>
      <c r="AE1006" s="155">
        <v>0</v>
      </c>
      <c r="AF1006" s="157">
        <v>0</v>
      </c>
      <c r="AG1006" s="155">
        <v>0</v>
      </c>
      <c r="AH1006" s="159"/>
    </row>
    <row r="1007" spans="1:34" ht="15" x14ac:dyDescent="0.25">
      <c r="A1007" s="104">
        <v>3516</v>
      </c>
      <c r="B1007" s="102">
        <v>3516332005</v>
      </c>
      <c r="C1007" s="103" t="s">
        <v>558</v>
      </c>
      <c r="D1007" s="104">
        <v>332</v>
      </c>
      <c r="E1007" s="103" t="s">
        <v>364</v>
      </c>
      <c r="F1007" s="104">
        <v>5</v>
      </c>
      <c r="G1007" s="103" t="s">
        <v>37</v>
      </c>
      <c r="H1007" s="179">
        <v>33.350000000000009</v>
      </c>
      <c r="I1007" s="152"/>
      <c r="J1007" s="153">
        <v>9977</v>
      </c>
      <c r="K1007" s="153">
        <v>4352</v>
      </c>
      <c r="L1007" s="153">
        <v>0</v>
      </c>
      <c r="M1007" s="153">
        <v>937.65</v>
      </c>
      <c r="N1007" s="153">
        <v>15266.65</v>
      </c>
      <c r="O1007" s="152"/>
      <c r="P1007" s="157">
        <v>33.350000000000009</v>
      </c>
      <c r="Q1007" s="157">
        <v>0</v>
      </c>
      <c r="R1007" s="155">
        <v>477871</v>
      </c>
      <c r="S1007" s="155">
        <v>0</v>
      </c>
      <c r="T1007" s="155">
        <v>0</v>
      </c>
      <c r="U1007" s="155">
        <v>31281</v>
      </c>
      <c r="V1007" s="112">
        <v>509152</v>
      </c>
      <c r="W1007" s="156"/>
      <c r="X1007" s="157">
        <v>0</v>
      </c>
      <c r="Y1007" s="178">
        <v>0.09</v>
      </c>
      <c r="Z1007" s="178">
        <v>1.2597643942327298E-2</v>
      </c>
      <c r="AA1007" s="155">
        <v>0</v>
      </c>
      <c r="AB1007" s="158"/>
      <c r="AC1007" s="157">
        <v>0</v>
      </c>
      <c r="AD1007" s="157">
        <v>0</v>
      </c>
      <c r="AE1007" s="155">
        <v>0</v>
      </c>
      <c r="AF1007" s="157">
        <v>0</v>
      </c>
      <c r="AG1007" s="155">
        <v>0</v>
      </c>
      <c r="AH1007" s="159"/>
    </row>
    <row r="1008" spans="1:34" ht="15" x14ac:dyDescent="0.25">
      <c r="A1008" s="104">
        <v>3516</v>
      </c>
      <c r="B1008" s="102">
        <v>3516332061</v>
      </c>
      <c r="C1008" s="103" t="s">
        <v>558</v>
      </c>
      <c r="D1008" s="104">
        <v>332</v>
      </c>
      <c r="E1008" s="103" t="s">
        <v>364</v>
      </c>
      <c r="F1008" s="104">
        <v>61</v>
      </c>
      <c r="G1008" s="103" t="s">
        <v>93</v>
      </c>
      <c r="H1008" s="179">
        <v>7.98</v>
      </c>
      <c r="I1008" s="152"/>
      <c r="J1008" s="153">
        <v>11377</v>
      </c>
      <c r="K1008" s="153">
        <v>521</v>
      </c>
      <c r="L1008" s="153">
        <v>0</v>
      </c>
      <c r="M1008" s="153">
        <v>937.65</v>
      </c>
      <c r="N1008" s="153">
        <v>12835.65</v>
      </c>
      <c r="O1008" s="152"/>
      <c r="P1008" s="157">
        <v>7.98</v>
      </c>
      <c r="Q1008" s="157">
        <v>0</v>
      </c>
      <c r="R1008" s="155">
        <v>94946</v>
      </c>
      <c r="S1008" s="155">
        <v>0</v>
      </c>
      <c r="T1008" s="155">
        <v>0</v>
      </c>
      <c r="U1008" s="155">
        <v>7485</v>
      </c>
      <c r="V1008" s="112">
        <v>102431</v>
      </c>
      <c r="W1008" s="156"/>
      <c r="X1008" s="157">
        <v>0</v>
      </c>
      <c r="Y1008" s="178">
        <v>0.09</v>
      </c>
      <c r="Z1008" s="178">
        <v>3.5095664291367269E-2</v>
      </c>
      <c r="AA1008" s="155">
        <v>0</v>
      </c>
      <c r="AB1008" s="158"/>
      <c r="AC1008" s="157">
        <v>0</v>
      </c>
      <c r="AD1008" s="157">
        <v>0</v>
      </c>
      <c r="AE1008" s="155">
        <v>0</v>
      </c>
      <c r="AF1008" s="157">
        <v>0.03</v>
      </c>
      <c r="AG1008" s="155">
        <v>385</v>
      </c>
      <c r="AH1008" s="159"/>
    </row>
    <row r="1009" spans="1:34" ht="15" x14ac:dyDescent="0.25">
      <c r="A1009" s="104">
        <v>3516</v>
      </c>
      <c r="B1009" s="102">
        <v>3516332087</v>
      </c>
      <c r="C1009" s="103" t="s">
        <v>558</v>
      </c>
      <c r="D1009" s="104">
        <v>332</v>
      </c>
      <c r="E1009" s="103" t="s">
        <v>364</v>
      </c>
      <c r="F1009" s="104">
        <v>87</v>
      </c>
      <c r="G1009" s="103" t="s">
        <v>119</v>
      </c>
      <c r="H1009" s="179">
        <v>1</v>
      </c>
      <c r="I1009" s="152"/>
      <c r="J1009" s="153">
        <v>17003</v>
      </c>
      <c r="K1009" s="153">
        <v>5770</v>
      </c>
      <c r="L1009" s="153">
        <v>0</v>
      </c>
      <c r="M1009" s="153">
        <v>937.65</v>
      </c>
      <c r="N1009" s="153">
        <v>23710.65</v>
      </c>
      <c r="O1009" s="152"/>
      <c r="P1009" s="157">
        <v>1</v>
      </c>
      <c r="Q1009" s="157">
        <v>0</v>
      </c>
      <c r="R1009" s="155">
        <v>22773</v>
      </c>
      <c r="S1009" s="155">
        <v>0</v>
      </c>
      <c r="T1009" s="155">
        <v>0</v>
      </c>
      <c r="U1009" s="155">
        <v>938</v>
      </c>
      <c r="V1009" s="112">
        <v>23711</v>
      </c>
      <c r="W1009" s="156"/>
      <c r="X1009" s="157">
        <v>0</v>
      </c>
      <c r="Y1009" s="178">
        <v>0.09</v>
      </c>
      <c r="Z1009" s="178">
        <v>4.3760811112899516E-3</v>
      </c>
      <c r="AA1009" s="155">
        <v>0</v>
      </c>
      <c r="AB1009" s="158"/>
      <c r="AC1009" s="157">
        <v>0</v>
      </c>
      <c r="AD1009" s="157">
        <v>0</v>
      </c>
      <c r="AE1009" s="155">
        <v>0</v>
      </c>
      <c r="AF1009" s="157">
        <v>0</v>
      </c>
      <c r="AG1009" s="155">
        <v>0</v>
      </c>
      <c r="AH1009" s="159"/>
    </row>
    <row r="1010" spans="1:34" ht="15" x14ac:dyDescent="0.25">
      <c r="A1010" s="104">
        <v>3516</v>
      </c>
      <c r="B1010" s="102">
        <v>3516332137</v>
      </c>
      <c r="C1010" s="103" t="s">
        <v>558</v>
      </c>
      <c r="D1010" s="104">
        <v>332</v>
      </c>
      <c r="E1010" s="103" t="s">
        <v>364</v>
      </c>
      <c r="F1010" s="104">
        <v>137</v>
      </c>
      <c r="G1010" s="103" t="s">
        <v>169</v>
      </c>
      <c r="H1010" s="179">
        <v>44.47999999999999</v>
      </c>
      <c r="I1010" s="152"/>
      <c r="J1010" s="153">
        <v>12560</v>
      </c>
      <c r="K1010" s="153">
        <v>0</v>
      </c>
      <c r="L1010" s="153">
        <v>0</v>
      </c>
      <c r="M1010" s="153">
        <v>937.65</v>
      </c>
      <c r="N1010" s="153">
        <v>13497.65</v>
      </c>
      <c r="O1010" s="152"/>
      <c r="P1010" s="157">
        <v>44.47999999999999</v>
      </c>
      <c r="Q1010" s="157">
        <v>0</v>
      </c>
      <c r="R1010" s="155">
        <v>558670</v>
      </c>
      <c r="S1010" s="155">
        <v>0</v>
      </c>
      <c r="T1010" s="155">
        <v>0</v>
      </c>
      <c r="U1010" s="155">
        <v>41720</v>
      </c>
      <c r="V1010" s="112">
        <v>600390</v>
      </c>
      <c r="W1010" s="156"/>
      <c r="X1010" s="157">
        <v>0</v>
      </c>
      <c r="Y1010" s="178">
        <v>0.09</v>
      </c>
      <c r="Z1010" s="178">
        <v>0.1201773901141599</v>
      </c>
      <c r="AA1010" s="155">
        <v>0</v>
      </c>
      <c r="AB1010" s="158"/>
      <c r="AC1010" s="157">
        <v>0</v>
      </c>
      <c r="AD1010" s="157">
        <v>0</v>
      </c>
      <c r="AE1010" s="155">
        <v>0</v>
      </c>
      <c r="AF1010" s="157">
        <v>1</v>
      </c>
      <c r="AG1010" s="155">
        <v>13498</v>
      </c>
      <c r="AH1010" s="159"/>
    </row>
    <row r="1011" spans="1:34" ht="15" x14ac:dyDescent="0.25">
      <c r="A1011" s="104">
        <v>3516</v>
      </c>
      <c r="B1011" s="102">
        <v>3516332210</v>
      </c>
      <c r="C1011" s="103" t="s">
        <v>558</v>
      </c>
      <c r="D1011" s="104">
        <v>332</v>
      </c>
      <c r="E1011" s="103" t="s">
        <v>364</v>
      </c>
      <c r="F1011" s="104">
        <v>210</v>
      </c>
      <c r="G1011" s="103" t="s">
        <v>242</v>
      </c>
      <c r="H1011" s="179">
        <v>0.5</v>
      </c>
      <c r="I1011" s="152"/>
      <c r="J1011" s="153">
        <v>11114.124445312063</v>
      </c>
      <c r="K1011" s="153">
        <v>3538</v>
      </c>
      <c r="L1011" s="153">
        <v>0</v>
      </c>
      <c r="M1011" s="153">
        <v>937.65</v>
      </c>
      <c r="N1011" s="153">
        <v>15589.774445312063</v>
      </c>
      <c r="O1011" s="152"/>
      <c r="P1011" s="157">
        <v>0.5</v>
      </c>
      <c r="Q1011" s="157">
        <v>0</v>
      </c>
      <c r="R1011" s="155">
        <v>7326</v>
      </c>
      <c r="S1011" s="155">
        <v>0</v>
      </c>
      <c r="T1011" s="155">
        <v>0</v>
      </c>
      <c r="U1011" s="155">
        <v>469</v>
      </c>
      <c r="V1011" s="112">
        <v>7795</v>
      </c>
      <c r="W1011" s="156"/>
      <c r="X1011" s="157">
        <v>0</v>
      </c>
      <c r="Y1011" s="178">
        <v>0.09</v>
      </c>
      <c r="Z1011" s="178">
        <v>5.4840361961596779E-2</v>
      </c>
      <c r="AA1011" s="155">
        <v>0</v>
      </c>
      <c r="AB1011" s="158"/>
      <c r="AC1011" s="157">
        <v>0</v>
      </c>
      <c r="AD1011" s="157">
        <v>0</v>
      </c>
      <c r="AE1011" s="155">
        <v>0</v>
      </c>
      <c r="AF1011" s="157">
        <v>0</v>
      </c>
      <c r="AG1011" s="155">
        <v>0</v>
      </c>
      <c r="AH1011" s="159"/>
    </row>
    <row r="1012" spans="1:34" ht="15" x14ac:dyDescent="0.25">
      <c r="A1012" s="104">
        <v>3516</v>
      </c>
      <c r="B1012" s="102">
        <v>3516332278</v>
      </c>
      <c r="C1012" s="103" t="s">
        <v>558</v>
      </c>
      <c r="D1012" s="104">
        <v>332</v>
      </c>
      <c r="E1012" s="103" t="s">
        <v>364</v>
      </c>
      <c r="F1012" s="104">
        <v>278</v>
      </c>
      <c r="G1012" s="103" t="s">
        <v>310</v>
      </c>
      <c r="H1012" s="179">
        <v>3.88</v>
      </c>
      <c r="I1012" s="152"/>
      <c r="J1012" s="153">
        <v>9670</v>
      </c>
      <c r="K1012" s="153">
        <v>1833</v>
      </c>
      <c r="L1012" s="153">
        <v>0</v>
      </c>
      <c r="M1012" s="153">
        <v>937.65</v>
      </c>
      <c r="N1012" s="153">
        <v>12440.65</v>
      </c>
      <c r="O1012" s="152"/>
      <c r="P1012" s="157">
        <v>3.88</v>
      </c>
      <c r="Q1012" s="157">
        <v>0</v>
      </c>
      <c r="R1012" s="155">
        <v>44632</v>
      </c>
      <c r="S1012" s="155">
        <v>0</v>
      </c>
      <c r="T1012" s="155">
        <v>0</v>
      </c>
      <c r="U1012" s="155">
        <v>3639</v>
      </c>
      <c r="V1012" s="112">
        <v>48271</v>
      </c>
      <c r="W1012" s="156"/>
      <c r="X1012" s="157">
        <v>0</v>
      </c>
      <c r="Y1012" s="178">
        <v>0.09</v>
      </c>
      <c r="Z1012" s="178">
        <v>5.9706218118588478E-2</v>
      </c>
      <c r="AA1012" s="155">
        <v>0</v>
      </c>
      <c r="AB1012" s="158"/>
      <c r="AC1012" s="157">
        <v>0</v>
      </c>
      <c r="AD1012" s="157">
        <v>0</v>
      </c>
      <c r="AE1012" s="155">
        <v>0</v>
      </c>
      <c r="AF1012" s="157">
        <v>0</v>
      </c>
      <c r="AG1012" s="155">
        <v>0</v>
      </c>
      <c r="AH1012" s="159"/>
    </row>
    <row r="1013" spans="1:34" ht="15" x14ac:dyDescent="0.25">
      <c r="A1013" s="104">
        <v>3516</v>
      </c>
      <c r="B1013" s="102">
        <v>3516332281</v>
      </c>
      <c r="C1013" s="103" t="s">
        <v>558</v>
      </c>
      <c r="D1013" s="104">
        <v>332</v>
      </c>
      <c r="E1013" s="103" t="s">
        <v>364</v>
      </c>
      <c r="F1013" s="104">
        <v>281</v>
      </c>
      <c r="G1013" s="103" t="s">
        <v>313</v>
      </c>
      <c r="H1013" s="179">
        <v>104.76</v>
      </c>
      <c r="I1013" s="152"/>
      <c r="J1013" s="153">
        <v>13187</v>
      </c>
      <c r="K1013" s="153">
        <v>0</v>
      </c>
      <c r="L1013" s="153">
        <v>0</v>
      </c>
      <c r="M1013" s="153">
        <v>937.65</v>
      </c>
      <c r="N1013" s="153">
        <v>14124.65</v>
      </c>
      <c r="O1013" s="152"/>
      <c r="P1013" s="157">
        <v>104.76</v>
      </c>
      <c r="Q1013" s="157">
        <v>0</v>
      </c>
      <c r="R1013" s="155">
        <v>1381470</v>
      </c>
      <c r="S1013" s="155">
        <v>0</v>
      </c>
      <c r="T1013" s="155">
        <v>0</v>
      </c>
      <c r="U1013" s="155">
        <v>98259</v>
      </c>
      <c r="V1013" s="112">
        <v>1479729</v>
      </c>
      <c r="W1013" s="156"/>
      <c r="X1013" s="157">
        <v>0</v>
      </c>
      <c r="Y1013" s="178">
        <v>0.09</v>
      </c>
      <c r="Z1013" s="178">
        <v>0.13196842428298433</v>
      </c>
      <c r="AA1013" s="155">
        <v>0</v>
      </c>
      <c r="AB1013" s="158"/>
      <c r="AC1013" s="157">
        <v>0</v>
      </c>
      <c r="AD1013" s="157">
        <v>0</v>
      </c>
      <c r="AE1013" s="155">
        <v>0</v>
      </c>
      <c r="AF1013" s="157">
        <v>2.0099999999999998</v>
      </c>
      <c r="AG1013" s="155">
        <v>28391</v>
      </c>
      <c r="AH1013" s="159"/>
    </row>
    <row r="1014" spans="1:34" ht="15" x14ac:dyDescent="0.25">
      <c r="A1014" s="104">
        <v>3516</v>
      </c>
      <c r="B1014" s="102">
        <v>3516332325</v>
      </c>
      <c r="C1014" s="103" t="s">
        <v>558</v>
      </c>
      <c r="D1014" s="104">
        <v>332</v>
      </c>
      <c r="E1014" s="103" t="s">
        <v>364</v>
      </c>
      <c r="F1014" s="104">
        <v>325</v>
      </c>
      <c r="G1014" s="103" t="s">
        <v>357</v>
      </c>
      <c r="H1014" s="179">
        <v>33.870000000000005</v>
      </c>
      <c r="I1014" s="152"/>
      <c r="J1014" s="153">
        <v>10650</v>
      </c>
      <c r="K1014" s="153">
        <v>1361</v>
      </c>
      <c r="L1014" s="153">
        <v>0</v>
      </c>
      <c r="M1014" s="153">
        <v>937.65</v>
      </c>
      <c r="N1014" s="153">
        <v>12948.65</v>
      </c>
      <c r="O1014" s="152"/>
      <c r="P1014" s="157">
        <v>33.870000000000005</v>
      </c>
      <c r="Q1014" s="157">
        <v>0</v>
      </c>
      <c r="R1014" s="155">
        <v>406813</v>
      </c>
      <c r="S1014" s="155">
        <v>0</v>
      </c>
      <c r="T1014" s="155">
        <v>0</v>
      </c>
      <c r="U1014" s="155">
        <v>31770</v>
      </c>
      <c r="V1014" s="112">
        <v>438583</v>
      </c>
      <c r="W1014" s="156"/>
      <c r="X1014" s="157">
        <v>0</v>
      </c>
      <c r="Y1014" s="178">
        <v>0.09</v>
      </c>
      <c r="Z1014" s="178">
        <v>8.8523351738389582E-3</v>
      </c>
      <c r="AA1014" s="155">
        <v>0</v>
      </c>
      <c r="AB1014" s="158"/>
      <c r="AC1014" s="157">
        <v>0</v>
      </c>
      <c r="AD1014" s="157">
        <v>0</v>
      </c>
      <c r="AE1014" s="155">
        <v>0</v>
      </c>
      <c r="AF1014" s="157">
        <v>0</v>
      </c>
      <c r="AG1014" s="155">
        <v>0</v>
      </c>
      <c r="AH1014" s="159"/>
    </row>
    <row r="1015" spans="1:34" ht="15" x14ac:dyDescent="0.25">
      <c r="A1015" s="104">
        <v>3516</v>
      </c>
      <c r="B1015" s="102">
        <v>3516332332</v>
      </c>
      <c r="C1015" s="103" t="s">
        <v>558</v>
      </c>
      <c r="D1015" s="104">
        <v>332</v>
      </c>
      <c r="E1015" s="103" t="s">
        <v>364</v>
      </c>
      <c r="F1015" s="104">
        <v>332</v>
      </c>
      <c r="G1015" s="103" t="s">
        <v>364</v>
      </c>
      <c r="H1015" s="179">
        <v>27.750000000000004</v>
      </c>
      <c r="I1015" s="152"/>
      <c r="J1015" s="153">
        <v>12128</v>
      </c>
      <c r="K1015" s="153">
        <v>749</v>
      </c>
      <c r="L1015" s="153">
        <v>0</v>
      </c>
      <c r="M1015" s="153">
        <v>937.65</v>
      </c>
      <c r="N1015" s="153">
        <v>13814.65</v>
      </c>
      <c r="O1015" s="152"/>
      <c r="P1015" s="157">
        <v>27.750000000000004</v>
      </c>
      <c r="Q1015" s="157">
        <v>0</v>
      </c>
      <c r="R1015" s="155">
        <v>357336</v>
      </c>
      <c r="S1015" s="155">
        <v>0</v>
      </c>
      <c r="T1015" s="155">
        <v>0</v>
      </c>
      <c r="U1015" s="155">
        <v>26028</v>
      </c>
      <c r="V1015" s="112">
        <v>383364</v>
      </c>
      <c r="W1015" s="156"/>
      <c r="X1015" s="157">
        <v>0</v>
      </c>
      <c r="Y1015" s="178">
        <v>0.09</v>
      </c>
      <c r="Z1015" s="178">
        <v>1.7074121226198394E-2</v>
      </c>
      <c r="AA1015" s="155">
        <v>0</v>
      </c>
      <c r="AB1015" s="158"/>
      <c r="AC1015" s="157">
        <v>0</v>
      </c>
      <c r="AD1015" s="157">
        <v>0</v>
      </c>
      <c r="AE1015" s="155">
        <v>0</v>
      </c>
      <c r="AF1015" s="157">
        <v>2</v>
      </c>
      <c r="AG1015" s="155">
        <v>27630</v>
      </c>
      <c r="AH1015" s="159"/>
    </row>
    <row r="1016" spans="1:34" ht="15" x14ac:dyDescent="0.25">
      <c r="A1016" s="104">
        <v>3516</v>
      </c>
      <c r="B1016" s="102">
        <v>3516332680</v>
      </c>
      <c r="C1016" s="103" t="s">
        <v>558</v>
      </c>
      <c r="D1016" s="104">
        <v>332</v>
      </c>
      <c r="E1016" s="103" t="s">
        <v>364</v>
      </c>
      <c r="F1016" s="104">
        <v>680</v>
      </c>
      <c r="G1016" s="103" t="s">
        <v>411</v>
      </c>
      <c r="H1016" s="179">
        <v>1</v>
      </c>
      <c r="I1016" s="152"/>
      <c r="J1016" s="153">
        <v>8785</v>
      </c>
      <c r="K1016" s="153">
        <v>2941</v>
      </c>
      <c r="L1016" s="153">
        <v>0</v>
      </c>
      <c r="M1016" s="153">
        <v>937.65</v>
      </c>
      <c r="N1016" s="153">
        <v>12663.65</v>
      </c>
      <c r="O1016" s="152"/>
      <c r="P1016" s="157">
        <v>1</v>
      </c>
      <c r="Q1016" s="157">
        <v>0</v>
      </c>
      <c r="R1016" s="155">
        <v>11726</v>
      </c>
      <c r="S1016" s="155">
        <v>0</v>
      </c>
      <c r="T1016" s="155">
        <v>0</v>
      </c>
      <c r="U1016" s="155">
        <v>938</v>
      </c>
      <c r="V1016" s="112">
        <v>12664</v>
      </c>
      <c r="W1016" s="156"/>
      <c r="X1016" s="157">
        <v>0</v>
      </c>
      <c r="Y1016" s="178">
        <v>0.09</v>
      </c>
      <c r="Z1016" s="178">
        <v>2.3760987026861893E-3</v>
      </c>
      <c r="AA1016" s="155">
        <v>0</v>
      </c>
      <c r="AB1016" s="158"/>
      <c r="AC1016" s="157">
        <v>0</v>
      </c>
      <c r="AD1016" s="157">
        <v>0</v>
      </c>
      <c r="AE1016" s="155">
        <v>0</v>
      </c>
      <c r="AF1016" s="157">
        <v>0</v>
      </c>
      <c r="AG1016" s="155">
        <v>0</v>
      </c>
      <c r="AH1016" s="159"/>
    </row>
    <row r="1017" spans="1:34" ht="15" x14ac:dyDescent="0.25">
      <c r="A1017" s="104">
        <v>3517</v>
      </c>
      <c r="B1017" s="102">
        <v>3517239020</v>
      </c>
      <c r="C1017" s="103" t="s">
        <v>559</v>
      </c>
      <c r="D1017" s="104">
        <v>239</v>
      </c>
      <c r="E1017" s="103" t="s">
        <v>271</v>
      </c>
      <c r="F1017" s="104">
        <v>20</v>
      </c>
      <c r="G1017" s="103" t="s">
        <v>52</v>
      </c>
      <c r="H1017" s="179">
        <v>1</v>
      </c>
      <c r="I1017" s="152"/>
      <c r="J1017" s="153">
        <v>11668.690029326068</v>
      </c>
      <c r="K1017" s="153">
        <v>3239</v>
      </c>
      <c r="L1017" s="153">
        <v>0</v>
      </c>
      <c r="M1017" s="153">
        <v>937.65</v>
      </c>
      <c r="N1017" s="153">
        <v>15845.340029326067</v>
      </c>
      <c r="O1017" s="152"/>
      <c r="P1017" s="157">
        <v>1</v>
      </c>
      <c r="Q1017" s="157">
        <v>0</v>
      </c>
      <c r="R1017" s="155">
        <v>14678</v>
      </c>
      <c r="S1017" s="155">
        <v>0</v>
      </c>
      <c r="T1017" s="155">
        <v>0</v>
      </c>
      <c r="U1017" s="155">
        <v>923</v>
      </c>
      <c r="V1017" s="112">
        <v>15601</v>
      </c>
      <c r="W1017" s="156"/>
      <c r="X1017" s="157">
        <v>1.5384615384615557E-2</v>
      </c>
      <c r="Y1017" s="178">
        <v>0.09</v>
      </c>
      <c r="Z1017" s="178">
        <v>4.3928872044181839E-2</v>
      </c>
      <c r="AA1017" s="155">
        <v>0</v>
      </c>
      <c r="AB1017" s="158"/>
      <c r="AC1017" s="157">
        <v>0</v>
      </c>
      <c r="AD1017" s="157">
        <v>0</v>
      </c>
      <c r="AE1017" s="155">
        <v>0</v>
      </c>
      <c r="AF1017" s="157">
        <v>0</v>
      </c>
      <c r="AG1017" s="155">
        <v>0</v>
      </c>
      <c r="AH1017" s="159"/>
    </row>
    <row r="1018" spans="1:34" ht="15" x14ac:dyDescent="0.25">
      <c r="A1018" s="104">
        <v>3517</v>
      </c>
      <c r="B1018" s="102">
        <v>3517239036</v>
      </c>
      <c r="C1018" s="103" t="s">
        <v>559</v>
      </c>
      <c r="D1018" s="104">
        <v>239</v>
      </c>
      <c r="E1018" s="103" t="s">
        <v>271</v>
      </c>
      <c r="F1018" s="104">
        <v>36</v>
      </c>
      <c r="G1018" s="103" t="s">
        <v>68</v>
      </c>
      <c r="H1018" s="179">
        <v>4</v>
      </c>
      <c r="I1018" s="152"/>
      <c r="J1018" s="153">
        <v>13237</v>
      </c>
      <c r="K1018" s="153">
        <v>4327</v>
      </c>
      <c r="L1018" s="153">
        <v>0</v>
      </c>
      <c r="M1018" s="153">
        <v>937.65</v>
      </c>
      <c r="N1018" s="153">
        <v>18501.650000000001</v>
      </c>
      <c r="O1018" s="152"/>
      <c r="P1018" s="157">
        <v>4</v>
      </c>
      <c r="Q1018" s="157">
        <v>0</v>
      </c>
      <c r="R1018" s="155">
        <v>69176</v>
      </c>
      <c r="S1018" s="155">
        <v>0</v>
      </c>
      <c r="T1018" s="155">
        <v>0</v>
      </c>
      <c r="U1018" s="155">
        <v>3692</v>
      </c>
      <c r="V1018" s="112">
        <v>72868</v>
      </c>
      <c r="W1018" s="156"/>
      <c r="X1018" s="157">
        <v>6.1538461538462229E-2</v>
      </c>
      <c r="Y1018" s="178">
        <v>0.09</v>
      </c>
      <c r="Z1018" s="178">
        <v>6.3632955793131898E-2</v>
      </c>
      <c r="AA1018" s="155">
        <v>0</v>
      </c>
      <c r="AB1018" s="158"/>
      <c r="AC1018" s="157">
        <v>0</v>
      </c>
      <c r="AD1018" s="157">
        <v>0</v>
      </c>
      <c r="AE1018" s="155">
        <v>0</v>
      </c>
      <c r="AF1018" s="157">
        <v>0</v>
      </c>
      <c r="AG1018" s="155">
        <v>0</v>
      </c>
      <c r="AH1018" s="159"/>
    </row>
    <row r="1019" spans="1:34" ht="15" x14ac:dyDescent="0.25">
      <c r="A1019" s="104">
        <v>3517</v>
      </c>
      <c r="B1019" s="102">
        <v>3517239044</v>
      </c>
      <c r="C1019" s="103" t="s">
        <v>559</v>
      </c>
      <c r="D1019" s="104">
        <v>239</v>
      </c>
      <c r="E1019" s="103" t="s">
        <v>271</v>
      </c>
      <c r="F1019" s="104">
        <v>44</v>
      </c>
      <c r="G1019" s="103" t="s">
        <v>76</v>
      </c>
      <c r="H1019" s="179">
        <v>1</v>
      </c>
      <c r="I1019" s="152"/>
      <c r="J1019" s="153">
        <v>10869</v>
      </c>
      <c r="K1019" s="153">
        <v>0</v>
      </c>
      <c r="L1019" s="153">
        <v>0</v>
      </c>
      <c r="M1019" s="153">
        <v>937.65</v>
      </c>
      <c r="N1019" s="153">
        <v>11806.65</v>
      </c>
      <c r="O1019" s="152"/>
      <c r="P1019" s="157">
        <v>1</v>
      </c>
      <c r="Q1019" s="157">
        <v>0</v>
      </c>
      <c r="R1019" s="155">
        <v>10702</v>
      </c>
      <c r="S1019" s="155">
        <v>0</v>
      </c>
      <c r="T1019" s="155">
        <v>0</v>
      </c>
      <c r="U1019" s="155">
        <v>923</v>
      </c>
      <c r="V1019" s="112">
        <v>11625</v>
      </c>
      <c r="W1019" s="156"/>
      <c r="X1019" s="157">
        <v>1.5384615384615557E-2</v>
      </c>
      <c r="Y1019" s="178">
        <v>0.09</v>
      </c>
      <c r="Z1019" s="178">
        <v>6.5788845188208198E-2</v>
      </c>
      <c r="AA1019" s="155">
        <v>0</v>
      </c>
      <c r="AB1019" s="158"/>
      <c r="AC1019" s="157">
        <v>0</v>
      </c>
      <c r="AD1019" s="157">
        <v>0</v>
      </c>
      <c r="AE1019" s="155">
        <v>0</v>
      </c>
      <c r="AF1019" s="157">
        <v>0</v>
      </c>
      <c r="AG1019" s="155">
        <v>0</v>
      </c>
      <c r="AH1019" s="159"/>
    </row>
    <row r="1020" spans="1:34" ht="15" x14ac:dyDescent="0.25">
      <c r="A1020" s="104">
        <v>3517</v>
      </c>
      <c r="B1020" s="102">
        <v>3517239052</v>
      </c>
      <c r="C1020" s="103" t="s">
        <v>559</v>
      </c>
      <c r="D1020" s="104">
        <v>239</v>
      </c>
      <c r="E1020" s="103" t="s">
        <v>271</v>
      </c>
      <c r="F1020" s="104">
        <v>52</v>
      </c>
      <c r="G1020" s="103" t="s">
        <v>84</v>
      </c>
      <c r="H1020" s="179">
        <v>11.48</v>
      </c>
      <c r="I1020" s="152"/>
      <c r="J1020" s="153">
        <v>13711</v>
      </c>
      <c r="K1020" s="153">
        <v>4382</v>
      </c>
      <c r="L1020" s="153">
        <v>0</v>
      </c>
      <c r="M1020" s="153">
        <v>937.65</v>
      </c>
      <c r="N1020" s="153">
        <v>19030.650000000001</v>
      </c>
      <c r="O1020" s="152"/>
      <c r="P1020" s="157">
        <v>11.48</v>
      </c>
      <c r="Q1020" s="157">
        <v>0</v>
      </c>
      <c r="R1020" s="155">
        <v>204515</v>
      </c>
      <c r="S1020" s="155">
        <v>0</v>
      </c>
      <c r="T1020" s="155">
        <v>0</v>
      </c>
      <c r="U1020" s="155">
        <v>10597</v>
      </c>
      <c r="V1020" s="112">
        <v>215112</v>
      </c>
      <c r="W1020" s="156"/>
      <c r="X1020" s="157">
        <v>0.17661538461538656</v>
      </c>
      <c r="Y1020" s="178">
        <v>0.09</v>
      </c>
      <c r="Z1020" s="178">
        <v>3.4163932153439221E-2</v>
      </c>
      <c r="AA1020" s="155">
        <v>0</v>
      </c>
      <c r="AB1020" s="158"/>
      <c r="AC1020" s="157">
        <v>0</v>
      </c>
      <c r="AD1020" s="157">
        <v>0</v>
      </c>
      <c r="AE1020" s="155">
        <v>0</v>
      </c>
      <c r="AF1020" s="157">
        <v>0</v>
      </c>
      <c r="AG1020" s="155">
        <v>0</v>
      </c>
      <c r="AH1020" s="159"/>
    </row>
    <row r="1021" spans="1:34" ht="15" x14ac:dyDescent="0.25">
      <c r="A1021" s="104">
        <v>3517</v>
      </c>
      <c r="B1021" s="102">
        <v>3517239082</v>
      </c>
      <c r="C1021" s="103" t="s">
        <v>559</v>
      </c>
      <c r="D1021" s="104">
        <v>239</v>
      </c>
      <c r="E1021" s="103" t="s">
        <v>271</v>
      </c>
      <c r="F1021" s="104">
        <v>82</v>
      </c>
      <c r="G1021" s="103" t="s">
        <v>114</v>
      </c>
      <c r="H1021" s="179">
        <v>0.49</v>
      </c>
      <c r="I1021" s="152"/>
      <c r="J1021" s="153">
        <v>10408.487623171057</v>
      </c>
      <c r="K1021" s="153">
        <v>4084</v>
      </c>
      <c r="L1021" s="153">
        <v>0</v>
      </c>
      <c r="M1021" s="153">
        <v>937.65</v>
      </c>
      <c r="N1021" s="153">
        <v>15430.137623171056</v>
      </c>
      <c r="O1021" s="152"/>
      <c r="P1021" s="157">
        <v>0.49</v>
      </c>
      <c r="Q1021" s="157">
        <v>0</v>
      </c>
      <c r="R1021" s="155">
        <v>6992</v>
      </c>
      <c r="S1021" s="155">
        <v>0</v>
      </c>
      <c r="T1021" s="155">
        <v>0</v>
      </c>
      <c r="U1021" s="155">
        <v>452</v>
      </c>
      <c r="V1021" s="112">
        <v>7444</v>
      </c>
      <c r="W1021" s="156"/>
      <c r="X1021" s="157">
        <v>7.5384615384616232E-3</v>
      </c>
      <c r="Y1021" s="178">
        <v>0.09</v>
      </c>
      <c r="Z1021" s="178">
        <v>3.8361965167712873E-3</v>
      </c>
      <c r="AA1021" s="155">
        <v>0</v>
      </c>
      <c r="AB1021" s="158"/>
      <c r="AC1021" s="157">
        <v>0</v>
      </c>
      <c r="AD1021" s="157">
        <v>0</v>
      </c>
      <c r="AE1021" s="155">
        <v>0</v>
      </c>
      <c r="AF1021" s="157">
        <v>0</v>
      </c>
      <c r="AG1021" s="155">
        <v>0</v>
      </c>
      <c r="AH1021" s="159"/>
    </row>
    <row r="1022" spans="1:34" ht="15" x14ac:dyDescent="0.25">
      <c r="A1022" s="104">
        <v>3517</v>
      </c>
      <c r="B1022" s="102">
        <v>3517239096</v>
      </c>
      <c r="C1022" s="103" t="s">
        <v>559</v>
      </c>
      <c r="D1022" s="104">
        <v>239</v>
      </c>
      <c r="E1022" s="103" t="s">
        <v>271</v>
      </c>
      <c r="F1022" s="104">
        <v>96</v>
      </c>
      <c r="G1022" s="103" t="s">
        <v>128</v>
      </c>
      <c r="H1022" s="179">
        <v>1</v>
      </c>
      <c r="I1022" s="152"/>
      <c r="J1022" s="153">
        <v>15606</v>
      </c>
      <c r="K1022" s="153">
        <v>8495</v>
      </c>
      <c r="L1022" s="153">
        <v>0</v>
      </c>
      <c r="M1022" s="153">
        <v>937.65</v>
      </c>
      <c r="N1022" s="153">
        <v>25038.65</v>
      </c>
      <c r="O1022" s="152"/>
      <c r="P1022" s="157">
        <v>1</v>
      </c>
      <c r="Q1022" s="157">
        <v>0</v>
      </c>
      <c r="R1022" s="155">
        <v>23730</v>
      </c>
      <c r="S1022" s="155">
        <v>0</v>
      </c>
      <c r="T1022" s="155">
        <v>0</v>
      </c>
      <c r="U1022" s="155">
        <v>923</v>
      </c>
      <c r="V1022" s="112">
        <v>24653</v>
      </c>
      <c r="W1022" s="156"/>
      <c r="X1022" s="157">
        <v>1.5384615384615557E-2</v>
      </c>
      <c r="Y1022" s="178">
        <v>0.09</v>
      </c>
      <c r="Z1022" s="178">
        <v>3.165167702598503E-2</v>
      </c>
      <c r="AA1022" s="155">
        <v>0</v>
      </c>
      <c r="AB1022" s="158"/>
      <c r="AC1022" s="157">
        <v>0</v>
      </c>
      <c r="AD1022" s="157">
        <v>0</v>
      </c>
      <c r="AE1022" s="155">
        <v>0</v>
      </c>
      <c r="AF1022" s="157">
        <v>0</v>
      </c>
      <c r="AG1022" s="155">
        <v>0</v>
      </c>
      <c r="AH1022" s="159"/>
    </row>
    <row r="1023" spans="1:34" ht="15" x14ac:dyDescent="0.25">
      <c r="A1023" s="104">
        <v>3517</v>
      </c>
      <c r="B1023" s="102">
        <v>3517239099</v>
      </c>
      <c r="C1023" s="103" t="s">
        <v>559</v>
      </c>
      <c r="D1023" s="104">
        <v>239</v>
      </c>
      <c r="E1023" s="103" t="s">
        <v>271</v>
      </c>
      <c r="F1023" s="104">
        <v>99</v>
      </c>
      <c r="G1023" s="103" t="s">
        <v>131</v>
      </c>
      <c r="H1023" s="179">
        <v>1</v>
      </c>
      <c r="I1023" s="152"/>
      <c r="J1023" s="153">
        <v>10869</v>
      </c>
      <c r="K1023" s="153">
        <v>5821</v>
      </c>
      <c r="L1023" s="153">
        <v>0</v>
      </c>
      <c r="M1023" s="153">
        <v>937.65</v>
      </c>
      <c r="N1023" s="153">
        <v>17627.650000000001</v>
      </c>
      <c r="O1023" s="152"/>
      <c r="P1023" s="157">
        <v>1</v>
      </c>
      <c r="Q1023" s="157">
        <v>0</v>
      </c>
      <c r="R1023" s="155">
        <v>16433</v>
      </c>
      <c r="S1023" s="155">
        <v>0</v>
      </c>
      <c r="T1023" s="155">
        <v>0</v>
      </c>
      <c r="U1023" s="155">
        <v>923</v>
      </c>
      <c r="V1023" s="112">
        <v>17356</v>
      </c>
      <c r="W1023" s="156"/>
      <c r="X1023" s="157">
        <v>1.5384615384615557E-2</v>
      </c>
      <c r="Y1023" s="178">
        <v>0.09</v>
      </c>
      <c r="Z1023" s="178">
        <v>4.1373943391606431E-2</v>
      </c>
      <c r="AA1023" s="155">
        <v>0</v>
      </c>
      <c r="AB1023" s="158"/>
      <c r="AC1023" s="157">
        <v>0</v>
      </c>
      <c r="AD1023" s="157">
        <v>0</v>
      </c>
      <c r="AE1023" s="155">
        <v>0</v>
      </c>
      <c r="AF1023" s="157">
        <v>0</v>
      </c>
      <c r="AG1023" s="155">
        <v>0</v>
      </c>
      <c r="AH1023" s="159"/>
    </row>
    <row r="1024" spans="1:34" ht="15" x14ac:dyDescent="0.25">
      <c r="A1024" s="104">
        <v>3517</v>
      </c>
      <c r="B1024" s="102">
        <v>3517239131</v>
      </c>
      <c r="C1024" s="103" t="s">
        <v>559</v>
      </c>
      <c r="D1024" s="104">
        <v>239</v>
      </c>
      <c r="E1024" s="103" t="s">
        <v>271</v>
      </c>
      <c r="F1024" s="104">
        <v>131</v>
      </c>
      <c r="G1024" s="103" t="s">
        <v>163</v>
      </c>
      <c r="H1024" s="179">
        <v>0.93</v>
      </c>
      <c r="I1024" s="152"/>
      <c r="J1024" s="153">
        <v>10336.65585849546</v>
      </c>
      <c r="K1024" s="153">
        <v>2947</v>
      </c>
      <c r="L1024" s="153">
        <v>0</v>
      </c>
      <c r="M1024" s="153">
        <v>937.65</v>
      </c>
      <c r="N1024" s="153">
        <v>14221.30585849546</v>
      </c>
      <c r="O1024" s="152"/>
      <c r="P1024" s="157">
        <v>0.93</v>
      </c>
      <c r="Q1024" s="157">
        <v>0</v>
      </c>
      <c r="R1024" s="155">
        <v>12164</v>
      </c>
      <c r="S1024" s="155">
        <v>0</v>
      </c>
      <c r="T1024" s="155">
        <v>0</v>
      </c>
      <c r="U1024" s="155">
        <v>859</v>
      </c>
      <c r="V1024" s="112">
        <v>13023</v>
      </c>
      <c r="W1024" s="156"/>
      <c r="X1024" s="157">
        <v>1.4307692307692469E-2</v>
      </c>
      <c r="Y1024" s="178">
        <v>0.09</v>
      </c>
      <c r="Z1024" s="178">
        <v>3.0269083727462228E-3</v>
      </c>
      <c r="AA1024" s="155">
        <v>0</v>
      </c>
      <c r="AB1024" s="158"/>
      <c r="AC1024" s="157">
        <v>0</v>
      </c>
      <c r="AD1024" s="157">
        <v>0</v>
      </c>
      <c r="AE1024" s="155">
        <v>0</v>
      </c>
      <c r="AF1024" s="157">
        <v>0</v>
      </c>
      <c r="AG1024" s="155">
        <v>0</v>
      </c>
      <c r="AH1024" s="159"/>
    </row>
    <row r="1025" spans="1:34" ht="15" x14ac:dyDescent="0.25">
      <c r="A1025" s="104">
        <v>3517</v>
      </c>
      <c r="B1025" s="102">
        <v>3517239167</v>
      </c>
      <c r="C1025" s="103" t="s">
        <v>559</v>
      </c>
      <c r="D1025" s="104">
        <v>239</v>
      </c>
      <c r="E1025" s="103" t="s">
        <v>271</v>
      </c>
      <c r="F1025" s="104">
        <v>167</v>
      </c>
      <c r="G1025" s="103" t="s">
        <v>199</v>
      </c>
      <c r="H1025" s="179">
        <v>1</v>
      </c>
      <c r="I1025" s="152"/>
      <c r="J1025" s="153">
        <v>15606</v>
      </c>
      <c r="K1025" s="153">
        <v>6294</v>
      </c>
      <c r="L1025" s="153">
        <v>0</v>
      </c>
      <c r="M1025" s="153">
        <v>937.65</v>
      </c>
      <c r="N1025" s="153">
        <v>22837.65</v>
      </c>
      <c r="O1025" s="152"/>
      <c r="P1025" s="157">
        <v>1</v>
      </c>
      <c r="Q1025" s="157">
        <v>0</v>
      </c>
      <c r="R1025" s="155">
        <v>21563</v>
      </c>
      <c r="S1025" s="155">
        <v>0</v>
      </c>
      <c r="T1025" s="155">
        <v>0</v>
      </c>
      <c r="U1025" s="155">
        <v>923</v>
      </c>
      <c r="V1025" s="112">
        <v>22486</v>
      </c>
      <c r="W1025" s="156"/>
      <c r="X1025" s="157">
        <v>1.5384615384615557E-2</v>
      </c>
      <c r="Y1025" s="178">
        <v>0.09</v>
      </c>
      <c r="Z1025" s="178">
        <v>1.8552045726539904E-2</v>
      </c>
      <c r="AA1025" s="155">
        <v>0</v>
      </c>
      <c r="AB1025" s="158"/>
      <c r="AC1025" s="157">
        <v>0</v>
      </c>
      <c r="AD1025" s="157">
        <v>0</v>
      </c>
      <c r="AE1025" s="155">
        <v>0</v>
      </c>
      <c r="AF1025" s="157">
        <v>0</v>
      </c>
      <c r="AG1025" s="155">
        <v>0</v>
      </c>
      <c r="AH1025" s="159"/>
    </row>
    <row r="1026" spans="1:34" ht="15" x14ac:dyDescent="0.25">
      <c r="A1026" s="104">
        <v>3517</v>
      </c>
      <c r="B1026" s="102">
        <v>3517239171</v>
      </c>
      <c r="C1026" s="103" t="s">
        <v>559</v>
      </c>
      <c r="D1026" s="104">
        <v>239</v>
      </c>
      <c r="E1026" s="103" t="s">
        <v>271</v>
      </c>
      <c r="F1026" s="104">
        <v>171</v>
      </c>
      <c r="G1026" s="103" t="s">
        <v>203</v>
      </c>
      <c r="H1026" s="179">
        <v>3.45</v>
      </c>
      <c r="I1026" s="152"/>
      <c r="J1026" s="153">
        <v>13237</v>
      </c>
      <c r="K1026" s="153">
        <v>3480</v>
      </c>
      <c r="L1026" s="153">
        <v>0</v>
      </c>
      <c r="M1026" s="153">
        <v>937.65</v>
      </c>
      <c r="N1026" s="153">
        <v>17654.650000000001</v>
      </c>
      <c r="O1026" s="152"/>
      <c r="P1026" s="157">
        <v>3.45</v>
      </c>
      <c r="Q1026" s="157">
        <v>0</v>
      </c>
      <c r="R1026" s="155">
        <v>56787</v>
      </c>
      <c r="S1026" s="155">
        <v>0</v>
      </c>
      <c r="T1026" s="155">
        <v>0</v>
      </c>
      <c r="U1026" s="155">
        <v>3184</v>
      </c>
      <c r="V1026" s="112">
        <v>59971</v>
      </c>
      <c r="W1026" s="156"/>
      <c r="X1026" s="157">
        <v>5.3076923076923674E-2</v>
      </c>
      <c r="Y1026" s="178">
        <v>0.09</v>
      </c>
      <c r="Z1026" s="178">
        <v>5.3062046753210058E-3</v>
      </c>
      <c r="AA1026" s="155">
        <v>0</v>
      </c>
      <c r="AB1026" s="158"/>
      <c r="AC1026" s="157">
        <v>0</v>
      </c>
      <c r="AD1026" s="157">
        <v>0</v>
      </c>
      <c r="AE1026" s="155">
        <v>0</v>
      </c>
      <c r="AF1026" s="157">
        <v>0</v>
      </c>
      <c r="AG1026" s="155">
        <v>0</v>
      </c>
      <c r="AH1026" s="159"/>
    </row>
    <row r="1027" spans="1:34" ht="15" x14ac:dyDescent="0.25">
      <c r="A1027" s="104">
        <v>3517</v>
      </c>
      <c r="B1027" s="102">
        <v>3517239182</v>
      </c>
      <c r="C1027" s="103" t="s">
        <v>559</v>
      </c>
      <c r="D1027" s="104">
        <v>239</v>
      </c>
      <c r="E1027" s="103" t="s">
        <v>271</v>
      </c>
      <c r="F1027" s="104">
        <v>182</v>
      </c>
      <c r="G1027" s="103" t="s">
        <v>214</v>
      </c>
      <c r="H1027" s="179">
        <v>6.43</v>
      </c>
      <c r="I1027" s="152"/>
      <c r="J1027" s="153">
        <v>11880</v>
      </c>
      <c r="K1027" s="153">
        <v>2421</v>
      </c>
      <c r="L1027" s="153">
        <v>0</v>
      </c>
      <c r="M1027" s="153">
        <v>937.65</v>
      </c>
      <c r="N1027" s="153">
        <v>15238.65</v>
      </c>
      <c r="O1027" s="152"/>
      <c r="P1027" s="157">
        <v>6.43</v>
      </c>
      <c r="Q1027" s="157">
        <v>0</v>
      </c>
      <c r="R1027" s="155">
        <v>90541</v>
      </c>
      <c r="S1027" s="155">
        <v>0</v>
      </c>
      <c r="T1027" s="155">
        <v>0</v>
      </c>
      <c r="U1027" s="155">
        <v>5935</v>
      </c>
      <c r="V1027" s="112">
        <v>96476</v>
      </c>
      <c r="W1027" s="156"/>
      <c r="X1027" s="157">
        <v>9.8923076923078029E-2</v>
      </c>
      <c r="Y1027" s="178">
        <v>0.09</v>
      </c>
      <c r="Z1027" s="178">
        <v>1.4449932180339808E-2</v>
      </c>
      <c r="AA1027" s="155">
        <v>0</v>
      </c>
      <c r="AB1027" s="158"/>
      <c r="AC1027" s="157">
        <v>0</v>
      </c>
      <c r="AD1027" s="157">
        <v>0</v>
      </c>
      <c r="AE1027" s="155">
        <v>0</v>
      </c>
      <c r="AF1027" s="157">
        <v>0</v>
      </c>
      <c r="AG1027" s="155">
        <v>0</v>
      </c>
      <c r="AH1027" s="159"/>
    </row>
    <row r="1028" spans="1:34" ht="15" x14ac:dyDescent="0.25">
      <c r="A1028" s="104">
        <v>3517</v>
      </c>
      <c r="B1028" s="102">
        <v>3517239231</v>
      </c>
      <c r="C1028" s="103" t="s">
        <v>559</v>
      </c>
      <c r="D1028" s="104">
        <v>239</v>
      </c>
      <c r="E1028" s="103" t="s">
        <v>271</v>
      </c>
      <c r="F1028" s="104">
        <v>231</v>
      </c>
      <c r="G1028" s="103" t="s">
        <v>263</v>
      </c>
      <c r="H1028" s="179">
        <v>9</v>
      </c>
      <c r="I1028" s="152"/>
      <c r="J1028" s="153">
        <v>13575</v>
      </c>
      <c r="K1028" s="153">
        <v>3232</v>
      </c>
      <c r="L1028" s="153">
        <v>0</v>
      </c>
      <c r="M1028" s="153">
        <v>937.65</v>
      </c>
      <c r="N1028" s="153">
        <v>17744.650000000001</v>
      </c>
      <c r="O1028" s="152"/>
      <c r="P1028" s="157">
        <v>9</v>
      </c>
      <c r="Q1028" s="157">
        <v>0</v>
      </c>
      <c r="R1028" s="155">
        <v>148932</v>
      </c>
      <c r="S1028" s="155">
        <v>0</v>
      </c>
      <c r="T1028" s="155">
        <v>0</v>
      </c>
      <c r="U1028" s="155">
        <v>8307</v>
      </c>
      <c r="V1028" s="112">
        <v>157239</v>
      </c>
      <c r="W1028" s="156"/>
      <c r="X1028" s="157">
        <v>0.13846153846154</v>
      </c>
      <c r="Y1028" s="178">
        <v>0.09</v>
      </c>
      <c r="Z1028" s="178">
        <v>1.7391491602053222E-2</v>
      </c>
      <c r="AA1028" s="155">
        <v>0</v>
      </c>
      <c r="AB1028" s="158"/>
      <c r="AC1028" s="157">
        <v>0</v>
      </c>
      <c r="AD1028" s="157">
        <v>0</v>
      </c>
      <c r="AE1028" s="155">
        <v>0</v>
      </c>
      <c r="AF1028" s="157">
        <v>0</v>
      </c>
      <c r="AG1028" s="155">
        <v>0</v>
      </c>
      <c r="AH1028" s="159"/>
    </row>
    <row r="1029" spans="1:34" ht="15" x14ac:dyDescent="0.25">
      <c r="A1029" s="104">
        <v>3517</v>
      </c>
      <c r="B1029" s="102">
        <v>3517239239</v>
      </c>
      <c r="C1029" s="103" t="s">
        <v>559</v>
      </c>
      <c r="D1029" s="104">
        <v>239</v>
      </c>
      <c r="E1029" s="103" t="s">
        <v>271</v>
      </c>
      <c r="F1029" s="104">
        <v>239</v>
      </c>
      <c r="G1029" s="103" t="s">
        <v>271</v>
      </c>
      <c r="H1029" s="179">
        <v>88.840000000000018</v>
      </c>
      <c r="I1029" s="152"/>
      <c r="J1029" s="153">
        <v>13698</v>
      </c>
      <c r="K1029" s="153">
        <v>5145</v>
      </c>
      <c r="L1029" s="153">
        <v>0</v>
      </c>
      <c r="M1029" s="153">
        <v>937.65</v>
      </c>
      <c r="N1029" s="153">
        <v>19780.650000000001</v>
      </c>
      <c r="O1029" s="152"/>
      <c r="P1029" s="157">
        <v>88.840000000000018</v>
      </c>
      <c r="Q1029" s="157">
        <v>0</v>
      </c>
      <c r="R1029" s="155">
        <v>1648251</v>
      </c>
      <c r="S1029" s="155">
        <v>0</v>
      </c>
      <c r="T1029" s="155">
        <v>0</v>
      </c>
      <c r="U1029" s="155">
        <v>82003</v>
      </c>
      <c r="V1029" s="112">
        <v>1730254</v>
      </c>
      <c r="W1029" s="156"/>
      <c r="X1029" s="157">
        <v>1.3667692307692463</v>
      </c>
      <c r="Y1029" s="178">
        <v>0.09</v>
      </c>
      <c r="Z1029" s="178">
        <v>6.0763938656294453E-2</v>
      </c>
      <c r="AA1029" s="155">
        <v>0</v>
      </c>
      <c r="AB1029" s="158"/>
      <c r="AC1029" s="157">
        <v>0</v>
      </c>
      <c r="AD1029" s="157">
        <v>0</v>
      </c>
      <c r="AE1029" s="155">
        <v>0</v>
      </c>
      <c r="AF1029" s="157">
        <v>0</v>
      </c>
      <c r="AG1029" s="155">
        <v>0</v>
      </c>
      <c r="AH1029" s="159"/>
    </row>
    <row r="1030" spans="1:34" ht="15" x14ac:dyDescent="0.25">
      <c r="A1030" s="104">
        <v>3517</v>
      </c>
      <c r="B1030" s="102">
        <v>3517239243</v>
      </c>
      <c r="C1030" s="103" t="s">
        <v>559</v>
      </c>
      <c r="D1030" s="104">
        <v>239</v>
      </c>
      <c r="E1030" s="103" t="s">
        <v>271</v>
      </c>
      <c r="F1030" s="104">
        <v>243</v>
      </c>
      <c r="G1030" s="103" t="s">
        <v>275</v>
      </c>
      <c r="H1030" s="179">
        <v>0.14000000000000001</v>
      </c>
      <c r="I1030" s="152"/>
      <c r="J1030" s="153">
        <v>10869</v>
      </c>
      <c r="K1030" s="153">
        <v>2250</v>
      </c>
      <c r="L1030" s="153">
        <v>0</v>
      </c>
      <c r="M1030" s="153">
        <v>937.65</v>
      </c>
      <c r="N1030" s="153">
        <v>14056.65</v>
      </c>
      <c r="O1030" s="152"/>
      <c r="P1030" s="157">
        <v>0.14000000000000001</v>
      </c>
      <c r="Q1030" s="157">
        <v>0</v>
      </c>
      <c r="R1030" s="155">
        <v>1808</v>
      </c>
      <c r="S1030" s="155">
        <v>0</v>
      </c>
      <c r="T1030" s="155">
        <v>0</v>
      </c>
      <c r="U1030" s="155">
        <v>129</v>
      </c>
      <c r="V1030" s="112">
        <v>1937</v>
      </c>
      <c r="W1030" s="156"/>
      <c r="X1030" s="157">
        <v>2.153846153846178E-3</v>
      </c>
      <c r="Y1030" s="178">
        <v>0.09</v>
      </c>
      <c r="Z1030" s="178">
        <v>5.107358279857626E-3</v>
      </c>
      <c r="AA1030" s="155">
        <v>0</v>
      </c>
      <c r="AB1030" s="158"/>
      <c r="AC1030" s="157">
        <v>0</v>
      </c>
      <c r="AD1030" s="157">
        <v>0</v>
      </c>
      <c r="AE1030" s="155">
        <v>0</v>
      </c>
      <c r="AF1030" s="157">
        <v>0</v>
      </c>
      <c r="AG1030" s="155">
        <v>0</v>
      </c>
      <c r="AH1030" s="159"/>
    </row>
    <row r="1031" spans="1:34" ht="15" x14ac:dyDescent="0.25">
      <c r="A1031" s="104">
        <v>3517</v>
      </c>
      <c r="B1031" s="102">
        <v>3517239261</v>
      </c>
      <c r="C1031" s="103" t="s">
        <v>559</v>
      </c>
      <c r="D1031" s="104">
        <v>239</v>
      </c>
      <c r="E1031" s="103" t="s">
        <v>271</v>
      </c>
      <c r="F1031" s="104">
        <v>261</v>
      </c>
      <c r="G1031" s="103" t="s">
        <v>293</v>
      </c>
      <c r="H1031" s="179">
        <v>2</v>
      </c>
      <c r="I1031" s="152"/>
      <c r="J1031" s="153">
        <v>10552.056897596538</v>
      </c>
      <c r="K1031" s="153">
        <v>6692</v>
      </c>
      <c r="L1031" s="153">
        <v>0</v>
      </c>
      <c r="M1031" s="153">
        <v>937.65</v>
      </c>
      <c r="N1031" s="153">
        <v>18181.706897596538</v>
      </c>
      <c r="O1031" s="152"/>
      <c r="P1031" s="157">
        <v>2</v>
      </c>
      <c r="Q1031" s="157">
        <v>0</v>
      </c>
      <c r="R1031" s="155">
        <v>33958</v>
      </c>
      <c r="S1031" s="155">
        <v>0</v>
      </c>
      <c r="T1031" s="155">
        <v>0</v>
      </c>
      <c r="U1031" s="155">
        <v>1846</v>
      </c>
      <c r="V1031" s="112">
        <v>35804</v>
      </c>
      <c r="W1031" s="156"/>
      <c r="X1031" s="157">
        <v>3.0769230769231114E-2</v>
      </c>
      <c r="Y1031" s="178">
        <v>0.09</v>
      </c>
      <c r="Z1031" s="178">
        <v>8.1590104982539463E-2</v>
      </c>
      <c r="AA1031" s="155">
        <v>0</v>
      </c>
      <c r="AB1031" s="158"/>
      <c r="AC1031" s="157">
        <v>0</v>
      </c>
      <c r="AD1031" s="157">
        <v>0</v>
      </c>
      <c r="AE1031" s="155">
        <v>0</v>
      </c>
      <c r="AF1031" s="157">
        <v>0</v>
      </c>
      <c r="AG1031" s="155">
        <v>0</v>
      </c>
      <c r="AH1031" s="159"/>
    </row>
    <row r="1032" spans="1:34" ht="15" x14ac:dyDescent="0.25">
      <c r="A1032" s="104">
        <v>3517</v>
      </c>
      <c r="B1032" s="102">
        <v>3517239293</v>
      </c>
      <c r="C1032" s="103" t="s">
        <v>559</v>
      </c>
      <c r="D1032" s="104">
        <v>239</v>
      </c>
      <c r="E1032" s="103" t="s">
        <v>271</v>
      </c>
      <c r="F1032" s="104">
        <v>293</v>
      </c>
      <c r="G1032" s="103" t="s">
        <v>325</v>
      </c>
      <c r="H1032" s="179">
        <v>2.17</v>
      </c>
      <c r="I1032" s="152"/>
      <c r="J1032" s="153">
        <v>14027</v>
      </c>
      <c r="K1032" s="153">
        <v>843</v>
      </c>
      <c r="L1032" s="153">
        <v>0</v>
      </c>
      <c r="M1032" s="153">
        <v>937.65</v>
      </c>
      <c r="N1032" s="153">
        <v>15807.65</v>
      </c>
      <c r="O1032" s="152"/>
      <c r="P1032" s="157">
        <v>2.17</v>
      </c>
      <c r="Q1032" s="157">
        <v>0</v>
      </c>
      <c r="R1032" s="155">
        <v>31771</v>
      </c>
      <c r="S1032" s="155">
        <v>0</v>
      </c>
      <c r="T1032" s="155">
        <v>0</v>
      </c>
      <c r="U1032" s="155">
        <v>2003</v>
      </c>
      <c r="V1032" s="112">
        <v>33774</v>
      </c>
      <c r="W1032" s="156"/>
      <c r="X1032" s="157">
        <v>3.3384615384615762E-2</v>
      </c>
      <c r="Y1032" s="178">
        <v>0.09</v>
      </c>
      <c r="Z1032" s="178">
        <v>7.9585403832054952E-3</v>
      </c>
      <c r="AA1032" s="155">
        <v>0</v>
      </c>
      <c r="AB1032" s="158"/>
      <c r="AC1032" s="157">
        <v>0</v>
      </c>
      <c r="AD1032" s="157">
        <v>0</v>
      </c>
      <c r="AE1032" s="155">
        <v>0</v>
      </c>
      <c r="AF1032" s="157">
        <v>0</v>
      </c>
      <c r="AG1032" s="155">
        <v>0</v>
      </c>
      <c r="AH1032" s="159"/>
    </row>
    <row r="1033" spans="1:34" ht="15" x14ac:dyDescent="0.25">
      <c r="A1033" s="104">
        <v>3517</v>
      </c>
      <c r="B1033" s="102">
        <v>3517239310</v>
      </c>
      <c r="C1033" s="103" t="s">
        <v>559</v>
      </c>
      <c r="D1033" s="104">
        <v>239</v>
      </c>
      <c r="E1033" s="103" t="s">
        <v>271</v>
      </c>
      <c r="F1033" s="104">
        <v>310</v>
      </c>
      <c r="G1033" s="103" t="s">
        <v>342</v>
      </c>
      <c r="H1033" s="179">
        <v>12.64</v>
      </c>
      <c r="I1033" s="152"/>
      <c r="J1033" s="153">
        <v>14421</v>
      </c>
      <c r="K1033" s="153">
        <v>1492</v>
      </c>
      <c r="L1033" s="153">
        <v>0</v>
      </c>
      <c r="M1033" s="153">
        <v>937.65</v>
      </c>
      <c r="N1033" s="153">
        <v>16850.650000000001</v>
      </c>
      <c r="O1033" s="152"/>
      <c r="P1033" s="157">
        <v>12.64</v>
      </c>
      <c r="Q1033" s="157">
        <v>0</v>
      </c>
      <c r="R1033" s="155">
        <v>198044</v>
      </c>
      <c r="S1033" s="155">
        <v>0</v>
      </c>
      <c r="T1033" s="155">
        <v>0</v>
      </c>
      <c r="U1033" s="155">
        <v>11667</v>
      </c>
      <c r="V1033" s="112">
        <v>209711</v>
      </c>
      <c r="W1033" s="156"/>
      <c r="X1033" s="157">
        <v>0.19446153846154063</v>
      </c>
      <c r="Y1033" s="178">
        <v>0.09</v>
      </c>
      <c r="Z1033" s="178">
        <v>3.5758464761969935E-2</v>
      </c>
      <c r="AA1033" s="155">
        <v>0</v>
      </c>
      <c r="AB1033" s="158"/>
      <c r="AC1033" s="157">
        <v>0</v>
      </c>
      <c r="AD1033" s="157">
        <v>0</v>
      </c>
      <c r="AE1033" s="155">
        <v>0</v>
      </c>
      <c r="AF1033" s="157">
        <v>0</v>
      </c>
      <c r="AG1033" s="155">
        <v>0</v>
      </c>
      <c r="AH1033" s="159"/>
    </row>
    <row r="1034" spans="1:34" ht="15" x14ac:dyDescent="0.25">
      <c r="A1034" s="104">
        <v>3517</v>
      </c>
      <c r="B1034" s="102">
        <v>3517239336</v>
      </c>
      <c r="C1034" s="103" t="s">
        <v>559</v>
      </c>
      <c r="D1034" s="104">
        <v>239</v>
      </c>
      <c r="E1034" s="103" t="s">
        <v>271</v>
      </c>
      <c r="F1034" s="104">
        <v>336</v>
      </c>
      <c r="G1034" s="103" t="s">
        <v>368</v>
      </c>
      <c r="H1034" s="179">
        <v>1</v>
      </c>
      <c r="I1034" s="152"/>
      <c r="J1034" s="153">
        <v>15606</v>
      </c>
      <c r="K1034" s="153">
        <v>3386</v>
      </c>
      <c r="L1034" s="153">
        <v>0</v>
      </c>
      <c r="M1034" s="153">
        <v>937.65</v>
      </c>
      <c r="N1034" s="153">
        <v>19929.650000000001</v>
      </c>
      <c r="O1034" s="152"/>
      <c r="P1034" s="157">
        <v>1</v>
      </c>
      <c r="Q1034" s="157">
        <v>0</v>
      </c>
      <c r="R1034" s="155">
        <v>18700</v>
      </c>
      <c r="S1034" s="155">
        <v>0</v>
      </c>
      <c r="T1034" s="155">
        <v>0</v>
      </c>
      <c r="U1034" s="155">
        <v>923</v>
      </c>
      <c r="V1034" s="112">
        <v>19623</v>
      </c>
      <c r="W1034" s="156"/>
      <c r="X1034" s="157">
        <v>1.5384615384615557E-2</v>
      </c>
      <c r="Y1034" s="178">
        <v>0.09</v>
      </c>
      <c r="Z1034" s="178">
        <v>4.2556047363643684E-2</v>
      </c>
      <c r="AA1034" s="155">
        <v>0</v>
      </c>
      <c r="AB1034" s="158"/>
      <c r="AC1034" s="157">
        <v>0</v>
      </c>
      <c r="AD1034" s="157">
        <v>0</v>
      </c>
      <c r="AE1034" s="155">
        <v>0</v>
      </c>
      <c r="AF1034" s="157">
        <v>0</v>
      </c>
      <c r="AG1034" s="155">
        <v>0</v>
      </c>
      <c r="AH1034" s="159"/>
    </row>
    <row r="1035" spans="1:34" ht="15" x14ac:dyDescent="0.25">
      <c r="A1035" s="104">
        <v>3517</v>
      </c>
      <c r="B1035" s="102">
        <v>3517239625</v>
      </c>
      <c r="C1035" s="103" t="s">
        <v>559</v>
      </c>
      <c r="D1035" s="104">
        <v>239</v>
      </c>
      <c r="E1035" s="103" t="s">
        <v>271</v>
      </c>
      <c r="F1035" s="104">
        <v>625</v>
      </c>
      <c r="G1035" s="103" t="s">
        <v>395</v>
      </c>
      <c r="H1035" s="179">
        <v>1</v>
      </c>
      <c r="I1035" s="152"/>
      <c r="J1035" s="153">
        <v>10869</v>
      </c>
      <c r="K1035" s="153">
        <v>1571</v>
      </c>
      <c r="L1035" s="153">
        <v>0</v>
      </c>
      <c r="M1035" s="153">
        <v>937.65</v>
      </c>
      <c r="N1035" s="153">
        <v>13377.65</v>
      </c>
      <c r="O1035" s="152"/>
      <c r="P1035" s="157">
        <v>1</v>
      </c>
      <c r="Q1035" s="157">
        <v>0</v>
      </c>
      <c r="R1035" s="155">
        <v>12249</v>
      </c>
      <c r="S1035" s="155">
        <v>0</v>
      </c>
      <c r="T1035" s="155">
        <v>0</v>
      </c>
      <c r="U1035" s="155">
        <v>923</v>
      </c>
      <c r="V1035" s="112">
        <v>13172</v>
      </c>
      <c r="W1035" s="156"/>
      <c r="X1035" s="157">
        <v>1.5384615384615557E-2</v>
      </c>
      <c r="Y1035" s="178">
        <v>0.09</v>
      </c>
      <c r="Z1035" s="178">
        <v>5.745617253681853E-3</v>
      </c>
      <c r="AA1035" s="155">
        <v>0</v>
      </c>
      <c r="AB1035" s="158"/>
      <c r="AC1035" s="157">
        <v>0</v>
      </c>
      <c r="AD1035" s="157">
        <v>0</v>
      </c>
      <c r="AE1035" s="155">
        <v>0</v>
      </c>
      <c r="AF1035" s="157">
        <v>0</v>
      </c>
      <c r="AG1035" s="155">
        <v>0</v>
      </c>
      <c r="AH1035" s="159"/>
    </row>
    <row r="1036" spans="1:34" ht="15" x14ac:dyDescent="0.25">
      <c r="A1036" s="104">
        <v>3517</v>
      </c>
      <c r="B1036" s="102">
        <v>3517239665</v>
      </c>
      <c r="C1036" s="103" t="s">
        <v>559</v>
      </c>
      <c r="D1036" s="104">
        <v>239</v>
      </c>
      <c r="E1036" s="103" t="s">
        <v>271</v>
      </c>
      <c r="F1036" s="104">
        <v>665</v>
      </c>
      <c r="G1036" s="103" t="s">
        <v>405</v>
      </c>
      <c r="H1036" s="179">
        <v>1</v>
      </c>
      <c r="I1036" s="152"/>
      <c r="J1036" s="153">
        <v>10525.424922197219</v>
      </c>
      <c r="K1036" s="153">
        <v>1889</v>
      </c>
      <c r="L1036" s="153">
        <v>0</v>
      </c>
      <c r="M1036" s="153">
        <v>937.65</v>
      </c>
      <c r="N1036" s="153">
        <v>13352.074922197218</v>
      </c>
      <c r="O1036" s="152"/>
      <c r="P1036" s="157">
        <v>1</v>
      </c>
      <c r="Q1036" s="157">
        <v>0</v>
      </c>
      <c r="R1036" s="155">
        <v>12223</v>
      </c>
      <c r="S1036" s="155">
        <v>0</v>
      </c>
      <c r="T1036" s="155">
        <v>0</v>
      </c>
      <c r="U1036" s="155">
        <v>923</v>
      </c>
      <c r="V1036" s="112">
        <v>13146</v>
      </c>
      <c r="W1036" s="156"/>
      <c r="X1036" s="157">
        <v>1.5384615384615557E-2</v>
      </c>
      <c r="Y1036" s="178">
        <v>0.09</v>
      </c>
      <c r="Z1036" s="178">
        <v>4.6524813376749279E-3</v>
      </c>
      <c r="AA1036" s="155">
        <v>0</v>
      </c>
      <c r="AB1036" s="158"/>
      <c r="AC1036" s="157">
        <v>0</v>
      </c>
      <c r="AD1036" s="157">
        <v>0</v>
      </c>
      <c r="AE1036" s="155">
        <v>0</v>
      </c>
      <c r="AF1036" s="157">
        <v>0</v>
      </c>
      <c r="AG1036" s="155">
        <v>0</v>
      </c>
      <c r="AH1036" s="159"/>
    </row>
    <row r="1037" spans="1:34" ht="15" x14ac:dyDescent="0.25">
      <c r="A1037" s="104">
        <v>3517</v>
      </c>
      <c r="B1037" s="102">
        <v>3517239740</v>
      </c>
      <c r="C1037" s="103" t="s">
        <v>559</v>
      </c>
      <c r="D1037" s="104">
        <v>239</v>
      </c>
      <c r="E1037" s="103" t="s">
        <v>271</v>
      </c>
      <c r="F1037" s="104">
        <v>740</v>
      </c>
      <c r="G1037" s="103" t="s">
        <v>428</v>
      </c>
      <c r="H1037" s="179">
        <v>1</v>
      </c>
      <c r="I1037" s="152"/>
      <c r="J1037" s="153">
        <v>10869</v>
      </c>
      <c r="K1037" s="153">
        <v>4972</v>
      </c>
      <c r="L1037" s="153">
        <v>0</v>
      </c>
      <c r="M1037" s="153">
        <v>937.65</v>
      </c>
      <c r="N1037" s="153">
        <v>16778.650000000001</v>
      </c>
      <c r="O1037" s="152"/>
      <c r="P1037" s="157">
        <v>1</v>
      </c>
      <c r="Q1037" s="157">
        <v>0</v>
      </c>
      <c r="R1037" s="155">
        <v>15597</v>
      </c>
      <c r="S1037" s="155">
        <v>0</v>
      </c>
      <c r="T1037" s="155">
        <v>0</v>
      </c>
      <c r="U1037" s="155">
        <v>923</v>
      </c>
      <c r="V1037" s="112">
        <v>16520</v>
      </c>
      <c r="W1037" s="156"/>
      <c r="X1037" s="157">
        <v>1.5384615384615557E-2</v>
      </c>
      <c r="Y1037" s="178">
        <v>0.09</v>
      </c>
      <c r="Z1037" s="178">
        <v>2.6855765302139494E-3</v>
      </c>
      <c r="AA1037" s="155">
        <v>0</v>
      </c>
      <c r="AB1037" s="158"/>
      <c r="AC1037" s="157">
        <v>0</v>
      </c>
      <c r="AD1037" s="157">
        <v>0</v>
      </c>
      <c r="AE1037" s="155">
        <v>0</v>
      </c>
      <c r="AF1037" s="157">
        <v>0</v>
      </c>
      <c r="AG1037" s="155">
        <v>0</v>
      </c>
      <c r="AH1037" s="159"/>
    </row>
    <row r="1038" spans="1:34" ht="15" x14ac:dyDescent="0.25">
      <c r="A1038" s="104">
        <v>3517</v>
      </c>
      <c r="B1038" s="102">
        <v>3517239760</v>
      </c>
      <c r="C1038" s="103" t="s">
        <v>559</v>
      </c>
      <c r="D1038" s="104">
        <v>239</v>
      </c>
      <c r="E1038" s="103" t="s">
        <v>271</v>
      </c>
      <c r="F1038" s="104">
        <v>760</v>
      </c>
      <c r="G1038" s="103" t="s">
        <v>433</v>
      </c>
      <c r="H1038" s="179">
        <v>8.93</v>
      </c>
      <c r="I1038" s="152"/>
      <c r="J1038" s="153">
        <v>13500</v>
      </c>
      <c r="K1038" s="153">
        <v>3079</v>
      </c>
      <c r="L1038" s="153">
        <v>0</v>
      </c>
      <c r="M1038" s="153">
        <v>937.65</v>
      </c>
      <c r="N1038" s="153">
        <v>17516.650000000001</v>
      </c>
      <c r="O1038" s="152"/>
      <c r="P1038" s="157">
        <v>8.93</v>
      </c>
      <c r="Q1038" s="157">
        <v>0</v>
      </c>
      <c r="R1038" s="155">
        <v>145773</v>
      </c>
      <c r="S1038" s="155">
        <v>0</v>
      </c>
      <c r="T1038" s="155">
        <v>0</v>
      </c>
      <c r="U1038" s="155">
        <v>8243</v>
      </c>
      <c r="V1038" s="112">
        <v>154016</v>
      </c>
      <c r="W1038" s="156"/>
      <c r="X1038" s="157">
        <v>0.13738461538461691</v>
      </c>
      <c r="Y1038" s="178">
        <v>0.09</v>
      </c>
      <c r="Z1038" s="178">
        <v>3.210812750641337E-2</v>
      </c>
      <c r="AA1038" s="155">
        <v>0</v>
      </c>
      <c r="AB1038" s="158"/>
      <c r="AC1038" s="157">
        <v>0</v>
      </c>
      <c r="AD1038" s="157">
        <v>0</v>
      </c>
      <c r="AE1038" s="155">
        <v>0</v>
      </c>
      <c r="AF1038" s="157">
        <v>0</v>
      </c>
      <c r="AG1038" s="155">
        <v>0</v>
      </c>
      <c r="AH1038" s="159"/>
    </row>
    <row r="1039" spans="1:34" ht="15" x14ac:dyDescent="0.25">
      <c r="A1039" s="104">
        <v>3517</v>
      </c>
      <c r="B1039" s="102">
        <v>3517239780</v>
      </c>
      <c r="C1039" s="103" t="s">
        <v>559</v>
      </c>
      <c r="D1039" s="104">
        <v>239</v>
      </c>
      <c r="E1039" s="103" t="s">
        <v>271</v>
      </c>
      <c r="F1039" s="104">
        <v>780</v>
      </c>
      <c r="G1039" s="103" t="s">
        <v>443</v>
      </c>
      <c r="H1039" s="179">
        <v>3</v>
      </c>
      <c r="I1039" s="152"/>
      <c r="J1039" s="153">
        <v>15606</v>
      </c>
      <c r="K1039" s="153">
        <v>2973</v>
      </c>
      <c r="L1039" s="153">
        <v>0</v>
      </c>
      <c r="M1039" s="153">
        <v>937.65</v>
      </c>
      <c r="N1039" s="153">
        <v>19516.650000000001</v>
      </c>
      <c r="O1039" s="152"/>
      <c r="P1039" s="157">
        <v>3</v>
      </c>
      <c r="Q1039" s="157">
        <v>0</v>
      </c>
      <c r="R1039" s="155">
        <v>54879</v>
      </c>
      <c r="S1039" s="155">
        <v>0</v>
      </c>
      <c r="T1039" s="155">
        <v>0</v>
      </c>
      <c r="U1039" s="155">
        <v>2769</v>
      </c>
      <c r="V1039" s="112">
        <v>57648</v>
      </c>
      <c r="W1039" s="156"/>
      <c r="X1039" s="157">
        <v>4.615384615384667E-2</v>
      </c>
      <c r="Y1039" s="178">
        <v>0.09</v>
      </c>
      <c r="Z1039" s="178">
        <v>1.3025618826461723E-2</v>
      </c>
      <c r="AA1039" s="155">
        <v>0</v>
      </c>
      <c r="AB1039" s="158"/>
      <c r="AC1039" s="157">
        <v>0</v>
      </c>
      <c r="AD1039" s="157">
        <v>0</v>
      </c>
      <c r="AE1039" s="155">
        <v>0</v>
      </c>
      <c r="AF1039" s="157">
        <v>0</v>
      </c>
      <c r="AG1039" s="155">
        <v>0</v>
      </c>
      <c r="AH1039" s="159"/>
    </row>
    <row r="1040" spans="1:34" ht="15" x14ac:dyDescent="0.25">
      <c r="A1040" s="104">
        <v>3518</v>
      </c>
      <c r="B1040" s="102">
        <v>3518149128</v>
      </c>
      <c r="C1040" s="103" t="s">
        <v>560</v>
      </c>
      <c r="D1040" s="104">
        <v>149</v>
      </c>
      <c r="E1040" s="103" t="s">
        <v>181</v>
      </c>
      <c r="F1040" s="104">
        <v>128</v>
      </c>
      <c r="G1040" s="103" t="s">
        <v>160</v>
      </c>
      <c r="H1040" s="179">
        <v>16.169999999999998</v>
      </c>
      <c r="I1040" s="152"/>
      <c r="J1040" s="153">
        <v>15145</v>
      </c>
      <c r="K1040" s="153">
        <v>1081</v>
      </c>
      <c r="L1040" s="153">
        <v>0</v>
      </c>
      <c r="M1040" s="153">
        <v>937.65</v>
      </c>
      <c r="N1040" s="153">
        <v>17163.650000000001</v>
      </c>
      <c r="O1040" s="152"/>
      <c r="P1040" s="157">
        <v>16.169999999999998</v>
      </c>
      <c r="Q1040" s="157">
        <v>0</v>
      </c>
      <c r="R1040" s="155">
        <v>262373</v>
      </c>
      <c r="S1040" s="155">
        <v>0</v>
      </c>
      <c r="T1040" s="155">
        <v>0</v>
      </c>
      <c r="U1040" s="155">
        <v>15161</v>
      </c>
      <c r="V1040" s="112">
        <v>277534</v>
      </c>
      <c r="W1040" s="156"/>
      <c r="X1040" s="157">
        <v>0</v>
      </c>
      <c r="Y1040" s="178">
        <v>0.09</v>
      </c>
      <c r="Z1040" s="178">
        <v>3.6122537397744604E-2</v>
      </c>
      <c r="AA1040" s="155">
        <v>0</v>
      </c>
      <c r="AB1040" s="158"/>
      <c r="AC1040" s="157">
        <v>0</v>
      </c>
      <c r="AD1040" s="157">
        <v>0</v>
      </c>
      <c r="AE1040" s="155">
        <v>0</v>
      </c>
      <c r="AF1040" s="157">
        <v>0</v>
      </c>
      <c r="AG1040" s="155">
        <v>0</v>
      </c>
      <c r="AH1040" s="159"/>
    </row>
    <row r="1041" spans="1:34" ht="15" x14ac:dyDescent="0.25">
      <c r="A1041" s="104">
        <v>3518</v>
      </c>
      <c r="B1041" s="102">
        <v>3518149149</v>
      </c>
      <c r="C1041" s="103" t="s">
        <v>560</v>
      </c>
      <c r="D1041" s="104">
        <v>149</v>
      </c>
      <c r="E1041" s="103" t="s">
        <v>181</v>
      </c>
      <c r="F1041" s="104">
        <v>149</v>
      </c>
      <c r="G1041" s="103" t="s">
        <v>181</v>
      </c>
      <c r="H1041" s="179">
        <v>125.58000000000011</v>
      </c>
      <c r="I1041" s="152"/>
      <c r="J1041" s="153">
        <v>14224</v>
      </c>
      <c r="K1041" s="153">
        <v>0</v>
      </c>
      <c r="L1041" s="153">
        <v>0</v>
      </c>
      <c r="M1041" s="153">
        <v>937.65</v>
      </c>
      <c r="N1041" s="153">
        <v>15161.65</v>
      </c>
      <c r="O1041" s="152"/>
      <c r="P1041" s="157">
        <v>125.58000000000011</v>
      </c>
      <c r="Q1041" s="157">
        <v>0</v>
      </c>
      <c r="R1041" s="155">
        <v>1786238</v>
      </c>
      <c r="S1041" s="155">
        <v>0</v>
      </c>
      <c r="T1041" s="155">
        <v>0</v>
      </c>
      <c r="U1041" s="155">
        <v>117766</v>
      </c>
      <c r="V1041" s="112">
        <v>1904004</v>
      </c>
      <c r="W1041" s="156"/>
      <c r="X1041" s="157">
        <v>0</v>
      </c>
      <c r="Y1041" s="178">
        <v>0.09</v>
      </c>
      <c r="Z1041" s="178">
        <v>0.11713940008623763</v>
      </c>
      <c r="AA1041" s="155">
        <v>0</v>
      </c>
      <c r="AB1041" s="158"/>
      <c r="AC1041" s="157">
        <v>0</v>
      </c>
      <c r="AD1041" s="157">
        <v>0</v>
      </c>
      <c r="AE1041" s="155">
        <v>0</v>
      </c>
      <c r="AF1041" s="157">
        <v>0</v>
      </c>
      <c r="AG1041" s="155">
        <v>0</v>
      </c>
      <c r="AH1041" s="159"/>
    </row>
    <row r="1042" spans="1:34" ht="15" x14ac:dyDescent="0.25">
      <c r="A1042" s="104">
        <v>3518</v>
      </c>
      <c r="B1042" s="102">
        <v>3518149160</v>
      </c>
      <c r="C1042" s="103" t="s">
        <v>560</v>
      </c>
      <c r="D1042" s="104">
        <v>149</v>
      </c>
      <c r="E1042" s="103" t="s">
        <v>181</v>
      </c>
      <c r="F1042" s="104">
        <v>160</v>
      </c>
      <c r="G1042" s="103" t="s">
        <v>192</v>
      </c>
      <c r="H1042" s="179">
        <v>0.57999999999999996</v>
      </c>
      <c r="I1042" s="152"/>
      <c r="J1042" s="153">
        <v>15309</v>
      </c>
      <c r="K1042" s="153">
        <v>37</v>
      </c>
      <c r="L1042" s="153">
        <v>0</v>
      </c>
      <c r="M1042" s="153">
        <v>937.65</v>
      </c>
      <c r="N1042" s="153">
        <v>16283.65</v>
      </c>
      <c r="O1042" s="152"/>
      <c r="P1042" s="157">
        <v>0.57999999999999996</v>
      </c>
      <c r="Q1042" s="157">
        <v>0</v>
      </c>
      <c r="R1042" s="155">
        <v>8900</v>
      </c>
      <c r="S1042" s="155">
        <v>0</v>
      </c>
      <c r="T1042" s="155">
        <v>0</v>
      </c>
      <c r="U1042" s="155">
        <v>544</v>
      </c>
      <c r="V1042" s="112">
        <v>9444</v>
      </c>
      <c r="W1042" s="156"/>
      <c r="X1042" s="157">
        <v>0</v>
      </c>
      <c r="Y1042" s="178">
        <v>0.09</v>
      </c>
      <c r="Z1042" s="178">
        <v>0.11305562560291077</v>
      </c>
      <c r="AA1042" s="155">
        <v>0</v>
      </c>
      <c r="AB1042" s="158"/>
      <c r="AC1042" s="157">
        <v>0</v>
      </c>
      <c r="AD1042" s="157">
        <v>0</v>
      </c>
      <c r="AE1042" s="155">
        <v>0</v>
      </c>
      <c r="AF1042" s="157">
        <v>0</v>
      </c>
      <c r="AG1042" s="155">
        <v>0</v>
      </c>
      <c r="AH1042" s="159"/>
    </row>
    <row r="1043" spans="1:34" ht="15" x14ac:dyDescent="0.25">
      <c r="A1043" s="104">
        <v>3518</v>
      </c>
      <c r="B1043" s="102">
        <v>3518149165</v>
      </c>
      <c r="C1043" s="103" t="s">
        <v>560</v>
      </c>
      <c r="D1043" s="104">
        <v>149</v>
      </c>
      <c r="E1043" s="103" t="s">
        <v>181</v>
      </c>
      <c r="F1043" s="104">
        <v>165</v>
      </c>
      <c r="G1043" s="103" t="s">
        <v>197</v>
      </c>
      <c r="H1043" s="179">
        <v>0.14000000000000001</v>
      </c>
      <c r="I1043" s="152"/>
      <c r="J1043" s="153">
        <v>12758.148772361686</v>
      </c>
      <c r="K1043" s="153">
        <v>231</v>
      </c>
      <c r="L1043" s="153">
        <v>0</v>
      </c>
      <c r="M1043" s="153">
        <v>937.65</v>
      </c>
      <c r="N1043" s="153">
        <v>13926.798772361686</v>
      </c>
      <c r="O1043" s="152"/>
      <c r="P1043" s="157">
        <v>0.14000000000000001</v>
      </c>
      <c r="Q1043" s="157">
        <v>0</v>
      </c>
      <c r="R1043" s="155">
        <v>1818</v>
      </c>
      <c r="S1043" s="155">
        <v>0</v>
      </c>
      <c r="T1043" s="155">
        <v>0</v>
      </c>
      <c r="U1043" s="155">
        <v>131</v>
      </c>
      <c r="V1043" s="112">
        <v>1949</v>
      </c>
      <c r="W1043" s="156"/>
      <c r="X1043" s="157">
        <v>0</v>
      </c>
      <c r="Y1043" s="178">
        <v>0.09</v>
      </c>
      <c r="Z1043" s="178">
        <v>0.10085794544540803</v>
      </c>
      <c r="AA1043" s="155">
        <v>0</v>
      </c>
      <c r="AB1043" s="158"/>
      <c r="AC1043" s="157">
        <v>0</v>
      </c>
      <c r="AD1043" s="157">
        <v>0</v>
      </c>
      <c r="AE1043" s="155">
        <v>0</v>
      </c>
      <c r="AF1043" s="157">
        <v>0</v>
      </c>
      <c r="AG1043" s="155">
        <v>0</v>
      </c>
      <c r="AH1043" s="159"/>
    </row>
    <row r="1044" spans="1:34" ht="15" x14ac:dyDescent="0.25">
      <c r="A1044" s="104">
        <v>3518</v>
      </c>
      <c r="B1044" s="102">
        <v>3518149181</v>
      </c>
      <c r="C1044" s="103" t="s">
        <v>560</v>
      </c>
      <c r="D1044" s="104">
        <v>149</v>
      </c>
      <c r="E1044" s="103" t="s">
        <v>181</v>
      </c>
      <c r="F1044" s="104">
        <v>181</v>
      </c>
      <c r="G1044" s="103" t="s">
        <v>213</v>
      </c>
      <c r="H1044" s="179">
        <v>7.54</v>
      </c>
      <c r="I1044" s="152"/>
      <c r="J1044" s="153">
        <v>13315</v>
      </c>
      <c r="K1044" s="153">
        <v>633</v>
      </c>
      <c r="L1044" s="153">
        <v>0</v>
      </c>
      <c r="M1044" s="153">
        <v>937.65</v>
      </c>
      <c r="N1044" s="153">
        <v>14885.65</v>
      </c>
      <c r="O1044" s="152"/>
      <c r="P1044" s="157">
        <v>7.54</v>
      </c>
      <c r="Q1044" s="157">
        <v>0</v>
      </c>
      <c r="R1044" s="155">
        <v>105168</v>
      </c>
      <c r="S1044" s="155">
        <v>0</v>
      </c>
      <c r="T1044" s="155">
        <v>0</v>
      </c>
      <c r="U1044" s="155">
        <v>7071</v>
      </c>
      <c r="V1044" s="112">
        <v>112239</v>
      </c>
      <c r="W1044" s="156"/>
      <c r="X1044" s="157">
        <v>0</v>
      </c>
      <c r="Y1044" s="178">
        <v>0.09</v>
      </c>
      <c r="Z1044" s="178">
        <v>1.7769329049204179E-2</v>
      </c>
      <c r="AA1044" s="155">
        <v>0</v>
      </c>
      <c r="AB1044" s="158"/>
      <c r="AC1044" s="157">
        <v>0</v>
      </c>
      <c r="AD1044" s="157">
        <v>0</v>
      </c>
      <c r="AE1044" s="155">
        <v>0</v>
      </c>
      <c r="AF1044" s="157">
        <v>0</v>
      </c>
      <c r="AG1044" s="155">
        <v>0</v>
      </c>
      <c r="AH1044" s="159"/>
    </row>
    <row r="1045" spans="1:34" ht="8.1" customHeight="1" x14ac:dyDescent="0.25">
      <c r="A1045" s="160"/>
      <c r="B1045" s="102"/>
      <c r="C1045" s="103"/>
      <c r="D1045" s="104"/>
      <c r="E1045" s="103"/>
      <c r="F1045" s="104"/>
      <c r="G1045" s="103"/>
      <c r="H1045" s="162"/>
      <c r="I1045" s="152"/>
      <c r="J1045" s="162"/>
      <c r="K1045" s="162"/>
      <c r="L1045" s="162"/>
      <c r="M1045" s="162"/>
      <c r="N1045" s="162"/>
      <c r="O1045" s="152"/>
      <c r="P1045" s="157"/>
      <c r="Q1045" s="157"/>
      <c r="R1045" s="155"/>
      <c r="S1045" s="155"/>
      <c r="T1045" s="155"/>
      <c r="U1045" s="155"/>
      <c r="V1045" s="112"/>
      <c r="W1045" s="156"/>
      <c r="X1045" s="157"/>
      <c r="Y1045" s="154"/>
      <c r="Z1045" s="154"/>
      <c r="AA1045" s="154"/>
      <c r="AB1045" s="156"/>
      <c r="AC1045" s="154"/>
      <c r="AD1045" s="157"/>
      <c r="AE1045" s="154"/>
      <c r="AF1045" s="157"/>
      <c r="AG1045" s="154"/>
      <c r="AH1045" s="159"/>
    </row>
    <row r="1046" spans="1:34" ht="15.75" thickBot="1" x14ac:dyDescent="0.3">
      <c r="A1046" s="164">
        <v>9999</v>
      </c>
      <c r="B1046" s="165" t="s">
        <v>561</v>
      </c>
      <c r="C1046" s="166" t="s">
        <v>561</v>
      </c>
      <c r="D1046" s="167" t="s">
        <v>561</v>
      </c>
      <c r="E1046" s="167" t="s">
        <v>561</v>
      </c>
      <c r="F1046" s="167" t="s">
        <v>561</v>
      </c>
      <c r="G1046" s="167" t="s">
        <v>561</v>
      </c>
      <c r="H1046" s="170">
        <f t="shared" ref="H1046" si="0">SUBTOTAL(9,H10:H1044)</f>
        <v>44820.250000000036</v>
      </c>
      <c r="I1046" s="59"/>
      <c r="J1046" s="170" t="s">
        <v>561</v>
      </c>
      <c r="K1046" s="170" t="s">
        <v>561</v>
      </c>
      <c r="L1046" s="170" t="s">
        <v>561</v>
      </c>
      <c r="M1046" s="170" t="s">
        <v>561</v>
      </c>
      <c r="N1046" s="170" t="s">
        <v>561</v>
      </c>
      <c r="O1046" s="59"/>
      <c r="P1046" s="175">
        <f t="shared" ref="P1046:V1046" si="1">SUBTOTAL(9,P10:P1044)</f>
        <v>44820.250000000036</v>
      </c>
      <c r="Q1046" s="175">
        <f t="shared" si="1"/>
        <v>3511.8999999999996</v>
      </c>
      <c r="R1046" s="172">
        <f t="shared" si="1"/>
        <v>651240003</v>
      </c>
      <c r="S1046" s="172">
        <f t="shared" si="1"/>
        <v>0</v>
      </c>
      <c r="T1046" s="172">
        <f t="shared" si="1"/>
        <v>4116535</v>
      </c>
      <c r="U1046" s="172">
        <f t="shared" si="1"/>
        <v>41943191</v>
      </c>
      <c r="V1046" s="173">
        <f t="shared" si="1"/>
        <v>697299729</v>
      </c>
      <c r="W1046" s="174"/>
      <c r="X1046" s="175">
        <f t="shared" ref="X1046" si="2">SUBTOTAL(9,X10:X1044)</f>
        <v>99.6700000000004</v>
      </c>
      <c r="Y1046" s="173" t="s">
        <v>561</v>
      </c>
      <c r="Z1046" s="173" t="s">
        <v>561</v>
      </c>
      <c r="AA1046" s="173" t="s">
        <v>561</v>
      </c>
      <c r="AB1046" s="174"/>
      <c r="AC1046" s="171">
        <f t="shared" ref="AC1046:AG1046" si="3">SUBTOTAL(9,AC10:AC1044)</f>
        <v>2574</v>
      </c>
      <c r="AD1046" s="175">
        <f t="shared" si="3"/>
        <v>252.38851929197949</v>
      </c>
      <c r="AE1046" s="172">
        <f t="shared" si="3"/>
        <v>3926700</v>
      </c>
      <c r="AF1046" s="175">
        <f t="shared" si="3"/>
        <v>498.46824904592802</v>
      </c>
      <c r="AG1046" s="172">
        <f t="shared" si="3"/>
        <v>7711251</v>
      </c>
      <c r="AH1046" s="159"/>
    </row>
  </sheetData>
  <autoFilter ref="A9:AK1044" xr:uid="{6F52CD78-CAB2-4DC6-9898-2DA8BC2C1BF1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C76ED-64D7-49D1-BA0F-6578FD744FB7}">
  <sheetPr>
    <tabColor theme="8" tint="0.59999389629810485"/>
  </sheetPr>
  <dimension ref="A1:Z1046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8.33203125" customWidth="1"/>
    <col min="2" max="2" width="14.83203125" customWidth="1"/>
    <col min="3" max="3" width="18.5" customWidth="1"/>
    <col min="4" max="4" width="8.1640625" customWidth="1"/>
    <col min="5" max="5" width="18" customWidth="1"/>
    <col min="6" max="6" width="6.83203125" customWidth="1"/>
    <col min="7" max="7" width="16.6640625" customWidth="1"/>
    <col min="8" max="8" width="11.83203125" customWidth="1"/>
    <col min="9" max="9" width="1.1640625" customWidth="1"/>
    <col min="10" max="10" width="11.5" customWidth="1"/>
    <col min="11" max="11" width="9" customWidth="1"/>
    <col min="12" max="12" width="9.83203125" customWidth="1"/>
    <col min="13" max="13" width="7.83203125" customWidth="1"/>
    <col min="14" max="14" width="8.6640625" customWidth="1"/>
    <col min="15" max="15" width="11.83203125" customWidth="1"/>
    <col min="16" max="16" width="1.1640625" customWidth="1"/>
    <col min="17" max="19" width="10.83203125" customWidth="1"/>
    <col min="20" max="20" width="1.1640625" customWidth="1"/>
    <col min="21" max="23" width="11" customWidth="1"/>
    <col min="24" max="24" width="0" hidden="1" customWidth="1"/>
    <col min="25" max="25" width="11" customWidth="1"/>
    <col min="26" max="26" width="1.1640625" customWidth="1"/>
  </cols>
  <sheetData>
    <row r="1" spans="1:26" ht="25.5" x14ac:dyDescent="0.2">
      <c r="A1" s="75" t="s">
        <v>562</v>
      </c>
    </row>
    <row r="2" spans="1:26" ht="24" x14ac:dyDescent="0.2">
      <c r="A2" s="79" t="s">
        <v>563</v>
      </c>
    </row>
    <row r="3" spans="1:26" ht="17.25" x14ac:dyDescent="0.2">
      <c r="A3" s="80" t="s">
        <v>622</v>
      </c>
    </row>
    <row r="4" spans="1:26" ht="14.1" hidden="1" customHeight="1" x14ac:dyDescent="0.4">
      <c r="A4" s="189"/>
      <c r="B4" s="76"/>
      <c r="C4" s="77"/>
      <c r="D4" s="76"/>
      <c r="E4" s="76"/>
      <c r="F4" s="76"/>
      <c r="G4" s="77"/>
      <c r="H4" s="77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4.1" hidden="1" customHeight="1" x14ac:dyDescent="0.4">
      <c r="A5" s="189"/>
      <c r="B5" s="76"/>
      <c r="C5" s="77"/>
      <c r="D5" s="76"/>
      <c r="E5" s="76"/>
      <c r="F5" s="76"/>
      <c r="G5" s="77"/>
      <c r="H5" s="77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4.1" customHeight="1" x14ac:dyDescent="0.25">
      <c r="A6" s="189"/>
      <c r="B6" s="60"/>
      <c r="C6" s="59"/>
      <c r="D6" s="60"/>
      <c r="E6" s="60"/>
      <c r="F6" s="60"/>
      <c r="G6" s="59"/>
      <c r="H6" s="59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5.75" x14ac:dyDescent="0.2">
      <c r="A7" s="189"/>
      <c r="B7" s="189"/>
      <c r="C7" s="189"/>
      <c r="D7" s="190"/>
      <c r="E7" s="189"/>
      <c r="F7" s="190"/>
      <c r="G7" s="189"/>
      <c r="H7" s="189"/>
      <c r="I7" s="189"/>
      <c r="J7" s="232" t="s">
        <v>623</v>
      </c>
      <c r="K7" s="233"/>
      <c r="L7" s="234"/>
      <c r="M7" s="235"/>
      <c r="N7" s="233"/>
      <c r="O7" s="236"/>
      <c r="P7" s="189"/>
      <c r="Q7" s="232" t="s">
        <v>624</v>
      </c>
      <c r="R7" s="233"/>
      <c r="S7" s="236"/>
      <c r="T7" s="189"/>
      <c r="U7" s="232" t="s">
        <v>625</v>
      </c>
      <c r="V7" s="233"/>
      <c r="W7" s="233"/>
      <c r="X7" s="233"/>
      <c r="Y7" s="236"/>
      <c r="Z7" s="189"/>
    </row>
    <row r="8" spans="1:26" ht="57.75" x14ac:dyDescent="0.2">
      <c r="A8" s="191" t="s">
        <v>474</v>
      </c>
      <c r="B8" s="192" t="s">
        <v>634</v>
      </c>
      <c r="C8" s="193" t="s">
        <v>476</v>
      </c>
      <c r="D8" s="192" t="s">
        <v>477</v>
      </c>
      <c r="E8" s="193" t="s">
        <v>478</v>
      </c>
      <c r="F8" s="192" t="s">
        <v>479</v>
      </c>
      <c r="G8" s="193" t="s">
        <v>480</v>
      </c>
      <c r="H8" s="194" t="s">
        <v>481</v>
      </c>
      <c r="I8" t="s">
        <v>487</v>
      </c>
      <c r="J8" s="195" t="s">
        <v>565</v>
      </c>
      <c r="K8" s="196" t="s">
        <v>566</v>
      </c>
      <c r="L8" s="196" t="s">
        <v>567</v>
      </c>
      <c r="M8" s="196" t="s">
        <v>568</v>
      </c>
      <c r="N8" s="192" t="s">
        <v>569</v>
      </c>
      <c r="O8" s="197" t="s">
        <v>626</v>
      </c>
      <c r="P8" t="s">
        <v>487</v>
      </c>
      <c r="Q8" s="195" t="s">
        <v>627</v>
      </c>
      <c r="R8" s="196" t="s">
        <v>628</v>
      </c>
      <c r="S8" s="197" t="s">
        <v>629</v>
      </c>
      <c r="T8" t="s">
        <v>487</v>
      </c>
      <c r="U8" s="195" t="s">
        <v>627</v>
      </c>
      <c r="V8" s="196" t="s">
        <v>628</v>
      </c>
      <c r="W8" s="196" t="s">
        <v>630</v>
      </c>
      <c r="X8" s="196" t="s">
        <v>631</v>
      </c>
      <c r="Y8" s="197" t="s">
        <v>632</v>
      </c>
      <c r="Z8" t="s">
        <v>487</v>
      </c>
    </row>
    <row r="9" spans="1:26" x14ac:dyDescent="0.2">
      <c r="A9" s="198"/>
      <c r="B9" s="199"/>
      <c r="C9" s="199"/>
      <c r="D9" s="199"/>
      <c r="E9" s="199"/>
      <c r="F9" s="199"/>
      <c r="G9" s="200"/>
      <c r="H9" s="200"/>
      <c r="I9" s="201" t="s">
        <v>487</v>
      </c>
      <c r="J9" s="202"/>
      <c r="K9" s="199"/>
      <c r="L9" s="199"/>
      <c r="M9" s="199"/>
      <c r="N9" s="199"/>
      <c r="O9" s="203"/>
      <c r="P9" s="201" t="s">
        <v>487</v>
      </c>
      <c r="Q9" s="202"/>
      <c r="R9" s="199"/>
      <c r="S9" s="203"/>
      <c r="T9" s="201" t="s">
        <v>487</v>
      </c>
      <c r="U9" s="202"/>
      <c r="V9" s="199"/>
      <c r="W9" s="199"/>
      <c r="X9" s="199"/>
      <c r="Y9" s="203"/>
      <c r="Z9" s="204" t="s">
        <v>487</v>
      </c>
    </row>
    <row r="10" spans="1:26" s="224" customFormat="1" x14ac:dyDescent="0.2">
      <c r="A10" s="222">
        <v>409</v>
      </c>
      <c r="B10" s="222">
        <v>409201003</v>
      </c>
      <c r="C10" s="223" t="s">
        <v>488</v>
      </c>
      <c r="D10" s="222">
        <v>201</v>
      </c>
      <c r="E10" s="223" t="s">
        <v>233</v>
      </c>
      <c r="F10" s="222">
        <v>3</v>
      </c>
      <c r="G10" s="223" t="s">
        <v>35</v>
      </c>
      <c r="H10" s="225">
        <v>2</v>
      </c>
      <c r="I10" s="226"/>
      <c r="J10" s="227">
        <f t="shared" ref="J10:J73" si="0">VLOOKUP($B10,rates20Q4,9,FALSE)</f>
        <v>10568.743303718114</v>
      </c>
      <c r="K10" s="228">
        <f t="shared" ref="K10:K73" si="1">VLOOKUP($B10,rates20Q4,10,FALSE)</f>
        <v>1439</v>
      </c>
      <c r="L10" s="228">
        <f t="shared" ref="L10:L73" si="2">IFERROR(VLOOKUP($B10,rates20Q4,11,FALSE),0)</f>
        <v>0</v>
      </c>
      <c r="M10" s="228">
        <f t="shared" ref="M10:M73" si="3">VLOOKUP($B10,rates20Q4,12,FALSE)</f>
        <v>937.65</v>
      </c>
      <c r="N10" s="229">
        <f>SUM(J10:M10)</f>
        <v>12945.393303718114</v>
      </c>
      <c r="O10" s="230">
        <f t="shared" ref="O10:O73" si="4">IF(Y10="","--",IFERROR(N10-IFERROR(VLOOKUP($B10,rates20Q3,13,FALSE),0),0))</f>
        <v>-2</v>
      </c>
      <c r="P10" s="226"/>
      <c r="Q10" s="227" t="str">
        <f t="shared" ref="Q10:Q201" si="5">IFERROR(VLOOKUP($B10,rates19Q4,8,FALSE),"")</f>
        <v/>
      </c>
      <c r="R10" s="228" t="str">
        <f t="shared" ref="R10:R201" si="6">IFERROR(VLOOKUP($B10,rates20Q1d,8,FALSE),"")</f>
        <v/>
      </c>
      <c r="S10" s="231" t="str">
        <f t="shared" ref="S10:S73" si="7">IFERROR(J10-IFERROR(VLOOKUP($B10,rates19Q4,8,FALSE),""),"")</f>
        <v/>
      </c>
      <c r="T10" s="226"/>
      <c r="U10" s="227" t="str">
        <f t="shared" ref="U10:U201" si="8">IFERROR(VLOOKUP($B10,rates19Q4,9,FALSE),"")</f>
        <v/>
      </c>
      <c r="V10" s="228" t="str">
        <f t="shared" ref="V10:V201" si="9">IFERROR(VLOOKUP($B10,rates20Q1d,9,FALSE),"")</f>
        <v/>
      </c>
      <c r="W10" s="228">
        <f t="shared" ref="W10:W201" si="10">IFERROR(VLOOKUP($B10,rates20Q2,9,FALSE),"")</f>
        <v>1771</v>
      </c>
      <c r="X10" s="228"/>
      <c r="Y10" s="231">
        <f t="shared" ref="Y10:Y73" si="11">IFERROR(VLOOKUP($B10,rates20Q3,10,FALSE),"")</f>
        <v>1441</v>
      </c>
      <c r="Z10" s="226"/>
    </row>
    <row r="11" spans="1:26" s="224" customFormat="1" x14ac:dyDescent="0.2">
      <c r="A11" s="222">
        <v>409</v>
      </c>
      <c r="B11" s="222">
        <v>409201072</v>
      </c>
      <c r="C11" s="223" t="s">
        <v>488</v>
      </c>
      <c r="D11" s="222">
        <v>201</v>
      </c>
      <c r="E11" s="223" t="s">
        <v>233</v>
      </c>
      <c r="F11" s="222">
        <v>72</v>
      </c>
      <c r="G11" s="223" t="s">
        <v>104</v>
      </c>
      <c r="H11" s="225">
        <v>1</v>
      </c>
      <c r="I11" s="226"/>
      <c r="J11" s="227">
        <f t="shared" si="0"/>
        <v>11418</v>
      </c>
      <c r="K11" s="228">
        <f t="shared" si="1"/>
        <v>2574</v>
      </c>
      <c r="L11" s="228">
        <f t="shared" si="2"/>
        <v>0</v>
      </c>
      <c r="M11" s="228">
        <f t="shared" si="3"/>
        <v>937.65</v>
      </c>
      <c r="N11" s="229">
        <f t="shared" ref="N11:N74" si="12">SUM(J11:M11)</f>
        <v>14929.65</v>
      </c>
      <c r="O11" s="230">
        <f t="shared" si="4"/>
        <v>73</v>
      </c>
      <c r="P11" s="226"/>
      <c r="Q11" s="227">
        <f t="shared" si="5"/>
        <v>10739</v>
      </c>
      <c r="R11" s="228" t="str">
        <f t="shared" si="6"/>
        <v/>
      </c>
      <c r="S11" s="231">
        <f t="shared" si="7"/>
        <v>679</v>
      </c>
      <c r="T11" s="226"/>
      <c r="U11" s="227">
        <f t="shared" si="8"/>
        <v>2401</v>
      </c>
      <c r="V11" s="228" t="str">
        <f t="shared" si="9"/>
        <v/>
      </c>
      <c r="W11" s="228">
        <f t="shared" si="10"/>
        <v>2476</v>
      </c>
      <c r="X11" s="228"/>
      <c r="Y11" s="231">
        <f t="shared" si="11"/>
        <v>2501</v>
      </c>
      <c r="Z11" s="226"/>
    </row>
    <row r="12" spans="1:26" s="224" customFormat="1" x14ac:dyDescent="0.2">
      <c r="A12" s="222">
        <v>409</v>
      </c>
      <c r="B12" s="222">
        <v>409201094</v>
      </c>
      <c r="C12" s="223" t="s">
        <v>488</v>
      </c>
      <c r="D12" s="222">
        <v>201</v>
      </c>
      <c r="E12" s="223" t="s">
        <v>233</v>
      </c>
      <c r="F12" s="222">
        <v>94</v>
      </c>
      <c r="G12" s="223" t="s">
        <v>126</v>
      </c>
      <c r="H12" s="225">
        <v>3</v>
      </c>
      <c r="I12" s="226"/>
      <c r="J12" s="227">
        <f t="shared" si="0"/>
        <v>13713</v>
      </c>
      <c r="K12" s="228">
        <f t="shared" si="1"/>
        <v>961</v>
      </c>
      <c r="L12" s="228">
        <f t="shared" si="2"/>
        <v>0</v>
      </c>
      <c r="M12" s="228">
        <f t="shared" si="3"/>
        <v>937.65</v>
      </c>
      <c r="N12" s="229">
        <f t="shared" si="12"/>
        <v>15611.65</v>
      </c>
      <c r="O12" s="230">
        <f t="shared" si="4"/>
        <v>-3</v>
      </c>
      <c r="P12" s="226"/>
      <c r="Q12" s="227">
        <f t="shared" si="5"/>
        <v>12729</v>
      </c>
      <c r="R12" s="228" t="str">
        <f t="shared" si="6"/>
        <v/>
      </c>
      <c r="S12" s="231">
        <f t="shared" si="7"/>
        <v>984</v>
      </c>
      <c r="T12" s="226"/>
      <c r="U12" s="227">
        <f t="shared" si="8"/>
        <v>1200</v>
      </c>
      <c r="V12" s="228" t="str">
        <f t="shared" si="9"/>
        <v/>
      </c>
      <c r="W12" s="228">
        <f t="shared" si="10"/>
        <v>1020</v>
      </c>
      <c r="X12" s="228"/>
      <c r="Y12" s="231">
        <f t="shared" si="11"/>
        <v>964</v>
      </c>
      <c r="Z12" s="226"/>
    </row>
    <row r="13" spans="1:26" s="224" customFormat="1" x14ac:dyDescent="0.2">
      <c r="A13" s="222">
        <v>409</v>
      </c>
      <c r="B13" s="222">
        <v>409201201</v>
      </c>
      <c r="C13" s="223" t="s">
        <v>488</v>
      </c>
      <c r="D13" s="222">
        <v>201</v>
      </c>
      <c r="E13" s="223" t="s">
        <v>233</v>
      </c>
      <c r="F13" s="222">
        <v>201</v>
      </c>
      <c r="G13" s="223" t="s">
        <v>233</v>
      </c>
      <c r="H13" s="225">
        <v>629.87</v>
      </c>
      <c r="I13" s="226"/>
      <c r="J13" s="227">
        <f t="shared" si="0"/>
        <v>12706</v>
      </c>
      <c r="K13" s="228">
        <f t="shared" si="1"/>
        <v>0</v>
      </c>
      <c r="L13" s="228">
        <f t="shared" si="2"/>
        <v>0</v>
      </c>
      <c r="M13" s="228">
        <f t="shared" si="3"/>
        <v>937.65</v>
      </c>
      <c r="N13" s="229">
        <f t="shared" si="12"/>
        <v>13643.65</v>
      </c>
      <c r="O13" s="230">
        <f t="shared" si="4"/>
        <v>0</v>
      </c>
      <c r="P13" s="226"/>
      <c r="Q13" s="227">
        <f t="shared" si="5"/>
        <v>11693</v>
      </c>
      <c r="R13" s="228">
        <f t="shared" si="6"/>
        <v>12706</v>
      </c>
      <c r="S13" s="231">
        <f t="shared" si="7"/>
        <v>1013</v>
      </c>
      <c r="T13" s="226"/>
      <c r="U13" s="227">
        <f t="shared" si="8"/>
        <v>183</v>
      </c>
      <c r="V13" s="228">
        <f t="shared" si="9"/>
        <v>199</v>
      </c>
      <c r="W13" s="228">
        <f t="shared" si="10"/>
        <v>33</v>
      </c>
      <c r="X13" s="228"/>
      <c r="Y13" s="231">
        <f t="shared" si="11"/>
        <v>0</v>
      </c>
      <c r="Z13" s="226"/>
    </row>
    <row r="14" spans="1:26" s="224" customFormat="1" x14ac:dyDescent="0.2">
      <c r="A14" s="222">
        <v>409</v>
      </c>
      <c r="B14" s="222">
        <v>409201293</v>
      </c>
      <c r="C14" s="223" t="s">
        <v>488</v>
      </c>
      <c r="D14" s="222">
        <v>201</v>
      </c>
      <c r="E14" s="223" t="s">
        <v>233</v>
      </c>
      <c r="F14" s="222">
        <v>293</v>
      </c>
      <c r="G14" s="223" t="s">
        <v>325</v>
      </c>
      <c r="H14" s="225">
        <v>1</v>
      </c>
      <c r="I14" s="226"/>
      <c r="J14" s="227">
        <f t="shared" si="0"/>
        <v>9123</v>
      </c>
      <c r="K14" s="228">
        <f t="shared" si="1"/>
        <v>548</v>
      </c>
      <c r="L14" s="228">
        <f t="shared" si="2"/>
        <v>0</v>
      </c>
      <c r="M14" s="228">
        <f t="shared" si="3"/>
        <v>937.65</v>
      </c>
      <c r="N14" s="229">
        <f t="shared" si="12"/>
        <v>10608.65</v>
      </c>
      <c r="O14" s="230">
        <f t="shared" si="4"/>
        <v>-1</v>
      </c>
      <c r="P14" s="226"/>
      <c r="Q14" s="227">
        <f t="shared" si="5"/>
        <v>11641.935415948807</v>
      </c>
      <c r="R14" s="228" t="str">
        <f t="shared" si="6"/>
        <v/>
      </c>
      <c r="S14" s="231">
        <f t="shared" si="7"/>
        <v>-2518.9354159488066</v>
      </c>
      <c r="T14" s="226"/>
      <c r="U14" s="227">
        <f t="shared" si="8"/>
        <v>897</v>
      </c>
      <c r="V14" s="228" t="str">
        <f t="shared" si="9"/>
        <v/>
      </c>
      <c r="W14" s="228">
        <f t="shared" si="10"/>
        <v>549</v>
      </c>
      <c r="X14" s="228"/>
      <c r="Y14" s="231">
        <f t="shared" si="11"/>
        <v>549</v>
      </c>
      <c r="Z14" s="226"/>
    </row>
    <row r="15" spans="1:26" s="224" customFormat="1" x14ac:dyDescent="0.2">
      <c r="A15" s="222">
        <v>409</v>
      </c>
      <c r="B15" s="222">
        <v>409201331</v>
      </c>
      <c r="C15" s="223" t="s">
        <v>488</v>
      </c>
      <c r="D15" s="222">
        <v>201</v>
      </c>
      <c r="E15" s="223" t="s">
        <v>233</v>
      </c>
      <c r="F15" s="222">
        <v>331</v>
      </c>
      <c r="G15" s="223" t="s">
        <v>363</v>
      </c>
      <c r="H15" s="225">
        <v>3</v>
      </c>
      <c r="I15" s="226"/>
      <c r="J15" s="227">
        <f t="shared" si="0"/>
        <v>8954</v>
      </c>
      <c r="K15" s="228">
        <f t="shared" si="1"/>
        <v>3060</v>
      </c>
      <c r="L15" s="228">
        <f t="shared" si="2"/>
        <v>0</v>
      </c>
      <c r="M15" s="228">
        <f t="shared" si="3"/>
        <v>937.65</v>
      </c>
      <c r="N15" s="229">
        <f t="shared" si="12"/>
        <v>12951.65</v>
      </c>
      <c r="O15" s="230">
        <f t="shared" si="4"/>
        <v>-2</v>
      </c>
      <c r="P15" s="226"/>
      <c r="Q15" s="227">
        <f t="shared" si="5"/>
        <v>8580</v>
      </c>
      <c r="R15" s="228" t="str">
        <f t="shared" si="6"/>
        <v/>
      </c>
      <c r="S15" s="231">
        <f t="shared" si="7"/>
        <v>374</v>
      </c>
      <c r="T15" s="226"/>
      <c r="U15" s="227">
        <f t="shared" si="8"/>
        <v>2939</v>
      </c>
      <c r="V15" s="228" t="str">
        <f t="shared" si="9"/>
        <v/>
      </c>
      <c r="W15" s="228">
        <f t="shared" si="10"/>
        <v>2975</v>
      </c>
      <c r="X15" s="228"/>
      <c r="Y15" s="231">
        <f t="shared" si="11"/>
        <v>3062</v>
      </c>
      <c r="Z15" s="226"/>
    </row>
    <row r="16" spans="1:26" s="224" customFormat="1" x14ac:dyDescent="0.2">
      <c r="A16" s="222">
        <v>410</v>
      </c>
      <c r="B16" s="222">
        <v>410035031</v>
      </c>
      <c r="C16" s="223" t="s">
        <v>489</v>
      </c>
      <c r="D16" s="222">
        <v>35</v>
      </c>
      <c r="E16" s="223" t="s">
        <v>67</v>
      </c>
      <c r="F16" s="222">
        <v>31</v>
      </c>
      <c r="G16" s="223" t="s">
        <v>63</v>
      </c>
      <c r="H16" s="225">
        <v>1</v>
      </c>
      <c r="I16" s="226"/>
      <c r="J16" s="227">
        <f t="shared" si="0"/>
        <v>10667.618414395361</v>
      </c>
      <c r="K16" s="228">
        <f t="shared" si="1"/>
        <v>5019</v>
      </c>
      <c r="L16" s="228">
        <f t="shared" si="2"/>
        <v>0</v>
      </c>
      <c r="M16" s="228">
        <f t="shared" si="3"/>
        <v>937.65</v>
      </c>
      <c r="N16" s="229">
        <f t="shared" si="12"/>
        <v>16624.268414395363</v>
      </c>
      <c r="O16" s="230">
        <f t="shared" si="4"/>
        <v>0</v>
      </c>
      <c r="P16" s="226"/>
      <c r="Q16" s="227" t="str">
        <f t="shared" si="5"/>
        <v/>
      </c>
      <c r="R16" s="228" t="str">
        <f t="shared" si="6"/>
        <v/>
      </c>
      <c r="S16" s="231" t="str">
        <f t="shared" si="7"/>
        <v/>
      </c>
      <c r="T16" s="226"/>
      <c r="U16" s="227" t="str">
        <f t="shared" si="8"/>
        <v/>
      </c>
      <c r="V16" s="228" t="str">
        <f t="shared" si="9"/>
        <v/>
      </c>
      <c r="W16" s="228">
        <f t="shared" si="10"/>
        <v>5018</v>
      </c>
      <c r="X16" s="228"/>
      <c r="Y16" s="231">
        <f t="shared" si="11"/>
        <v>5019</v>
      </c>
      <c r="Z16" s="226"/>
    </row>
    <row r="17" spans="1:26" s="224" customFormat="1" x14ac:dyDescent="0.2">
      <c r="A17" s="222">
        <v>410</v>
      </c>
      <c r="B17" s="222">
        <v>410035035</v>
      </c>
      <c r="C17" s="223" t="s">
        <v>489</v>
      </c>
      <c r="D17" s="222">
        <v>35</v>
      </c>
      <c r="E17" s="223" t="s">
        <v>67</v>
      </c>
      <c r="F17" s="222">
        <v>35</v>
      </c>
      <c r="G17" s="223" t="s">
        <v>67</v>
      </c>
      <c r="H17" s="225">
        <v>604.92000000000007</v>
      </c>
      <c r="I17" s="226"/>
      <c r="J17" s="227">
        <f t="shared" si="0"/>
        <v>13170</v>
      </c>
      <c r="K17" s="228">
        <f t="shared" si="1"/>
        <v>4490</v>
      </c>
      <c r="L17" s="228">
        <f t="shared" si="2"/>
        <v>0</v>
      </c>
      <c r="M17" s="228">
        <f t="shared" si="3"/>
        <v>937.65</v>
      </c>
      <c r="N17" s="229">
        <f t="shared" si="12"/>
        <v>18597.650000000001</v>
      </c>
      <c r="O17" s="230">
        <f t="shared" si="4"/>
        <v>-22</v>
      </c>
      <c r="P17" s="226"/>
      <c r="Q17" s="227">
        <f t="shared" si="5"/>
        <v>12508</v>
      </c>
      <c r="R17" s="228">
        <f t="shared" si="6"/>
        <v>13170</v>
      </c>
      <c r="S17" s="231">
        <f t="shared" si="7"/>
        <v>662</v>
      </c>
      <c r="T17" s="226"/>
      <c r="U17" s="227">
        <f t="shared" si="8"/>
        <v>4313</v>
      </c>
      <c r="V17" s="228">
        <f t="shared" si="9"/>
        <v>4541</v>
      </c>
      <c r="W17" s="228">
        <f t="shared" si="10"/>
        <v>4725</v>
      </c>
      <c r="X17" s="228"/>
      <c r="Y17" s="231">
        <f t="shared" si="11"/>
        <v>4512</v>
      </c>
      <c r="Z17" s="226"/>
    </row>
    <row r="18" spans="1:26" s="224" customFormat="1" x14ac:dyDescent="0.2">
      <c r="A18" s="222">
        <v>410</v>
      </c>
      <c r="B18" s="222">
        <v>410035044</v>
      </c>
      <c r="C18" s="223" t="s">
        <v>489</v>
      </c>
      <c r="D18" s="222">
        <v>35</v>
      </c>
      <c r="E18" s="223" t="s">
        <v>67</v>
      </c>
      <c r="F18" s="222">
        <v>44</v>
      </c>
      <c r="G18" s="223" t="s">
        <v>76</v>
      </c>
      <c r="H18" s="225">
        <v>0</v>
      </c>
      <c r="I18" s="226"/>
      <c r="J18" s="227">
        <f t="shared" si="0"/>
        <v>13120.546869664635</v>
      </c>
      <c r="K18" s="228">
        <f t="shared" si="1"/>
        <v>0</v>
      </c>
      <c r="L18" s="228">
        <f t="shared" si="2"/>
        <v>0</v>
      </c>
      <c r="M18" s="228">
        <f t="shared" si="3"/>
        <v>937.65</v>
      </c>
      <c r="N18" s="229">
        <f t="shared" si="12"/>
        <v>14058.196869664635</v>
      </c>
      <c r="O18" s="230" t="str">
        <f t="shared" si="4"/>
        <v>--</v>
      </c>
      <c r="P18" s="226"/>
      <c r="Q18" s="227" t="str">
        <f t="shared" si="5"/>
        <v/>
      </c>
      <c r="R18" s="228" t="str">
        <f t="shared" si="6"/>
        <v/>
      </c>
      <c r="S18" s="231" t="str">
        <f t="shared" si="7"/>
        <v/>
      </c>
      <c r="T18" s="226"/>
      <c r="U18" s="227" t="str">
        <f t="shared" si="8"/>
        <v/>
      </c>
      <c r="V18" s="228" t="str">
        <f t="shared" si="9"/>
        <v/>
      </c>
      <c r="W18" s="228" t="str">
        <f t="shared" si="10"/>
        <v/>
      </c>
      <c r="X18" s="228"/>
      <c r="Y18" s="231" t="str">
        <f t="shared" si="11"/>
        <v/>
      </c>
      <c r="Z18" s="226"/>
    </row>
    <row r="19" spans="1:26" s="224" customFormat="1" x14ac:dyDescent="0.2">
      <c r="A19" s="222">
        <v>410</v>
      </c>
      <c r="B19" s="222">
        <v>410035057</v>
      </c>
      <c r="C19" s="223" t="s">
        <v>489</v>
      </c>
      <c r="D19" s="222">
        <v>35</v>
      </c>
      <c r="E19" s="223" t="s">
        <v>67</v>
      </c>
      <c r="F19" s="222">
        <v>57</v>
      </c>
      <c r="G19" s="223" t="s">
        <v>89</v>
      </c>
      <c r="H19" s="225">
        <v>407.83000000000004</v>
      </c>
      <c r="I19" s="226"/>
      <c r="J19" s="227">
        <f t="shared" si="0"/>
        <v>13598</v>
      </c>
      <c r="K19" s="228">
        <f t="shared" si="1"/>
        <v>364</v>
      </c>
      <c r="L19" s="228">
        <f t="shared" si="2"/>
        <v>0</v>
      </c>
      <c r="M19" s="228">
        <f t="shared" si="3"/>
        <v>937.65</v>
      </c>
      <c r="N19" s="229">
        <f t="shared" si="12"/>
        <v>14899.65</v>
      </c>
      <c r="O19" s="230">
        <f t="shared" si="4"/>
        <v>-15</v>
      </c>
      <c r="P19" s="226"/>
      <c r="Q19" s="227">
        <f t="shared" si="5"/>
        <v>12696</v>
      </c>
      <c r="R19" s="228">
        <f t="shared" si="6"/>
        <v>13598</v>
      </c>
      <c r="S19" s="231">
        <f t="shared" si="7"/>
        <v>902</v>
      </c>
      <c r="T19" s="226"/>
      <c r="U19" s="227">
        <f t="shared" si="8"/>
        <v>308</v>
      </c>
      <c r="V19" s="228">
        <f t="shared" si="9"/>
        <v>330</v>
      </c>
      <c r="W19" s="228">
        <f t="shared" si="10"/>
        <v>487</v>
      </c>
      <c r="X19" s="228"/>
      <c r="Y19" s="231">
        <f t="shared" si="11"/>
        <v>379</v>
      </c>
      <c r="Z19" s="226"/>
    </row>
    <row r="20" spans="1:26" s="224" customFormat="1" x14ac:dyDescent="0.2">
      <c r="A20" s="222">
        <v>410</v>
      </c>
      <c r="B20" s="222">
        <v>410035071</v>
      </c>
      <c r="C20" s="223" t="s">
        <v>489</v>
      </c>
      <c r="D20" s="222">
        <v>35</v>
      </c>
      <c r="E20" s="223" t="s">
        <v>67</v>
      </c>
      <c r="F20" s="222">
        <v>71</v>
      </c>
      <c r="G20" s="223" t="s">
        <v>103</v>
      </c>
      <c r="H20" s="225">
        <v>0</v>
      </c>
      <c r="I20" s="226"/>
      <c r="J20" s="227">
        <f t="shared" si="0"/>
        <v>9361</v>
      </c>
      <c r="K20" s="228">
        <f t="shared" si="1"/>
        <v>4387</v>
      </c>
      <c r="L20" s="228">
        <f t="shared" si="2"/>
        <v>0</v>
      </c>
      <c r="M20" s="228">
        <f t="shared" si="3"/>
        <v>937.65</v>
      </c>
      <c r="N20" s="229">
        <f t="shared" si="12"/>
        <v>14685.65</v>
      </c>
      <c r="O20" s="230" t="str">
        <f t="shared" si="4"/>
        <v>--</v>
      </c>
      <c r="P20" s="226"/>
      <c r="Q20" s="227">
        <f t="shared" si="5"/>
        <v>13209</v>
      </c>
      <c r="R20" s="228">
        <f t="shared" si="6"/>
        <v>9361</v>
      </c>
      <c r="S20" s="231">
        <f t="shared" si="7"/>
        <v>-3848</v>
      </c>
      <c r="T20" s="226"/>
      <c r="U20" s="227">
        <f t="shared" si="8"/>
        <v>6364</v>
      </c>
      <c r="V20" s="228">
        <f t="shared" si="9"/>
        <v>4510</v>
      </c>
      <c r="W20" s="228" t="str">
        <f t="shared" si="10"/>
        <v/>
      </c>
      <c r="X20" s="228"/>
      <c r="Y20" s="231" t="str">
        <f t="shared" si="11"/>
        <v/>
      </c>
      <c r="Z20" s="226"/>
    </row>
    <row r="21" spans="1:26" s="224" customFormat="1" x14ac:dyDescent="0.2">
      <c r="A21" s="222">
        <v>410</v>
      </c>
      <c r="B21" s="222">
        <v>410035093</v>
      </c>
      <c r="C21" s="223" t="s">
        <v>489</v>
      </c>
      <c r="D21" s="222">
        <v>35</v>
      </c>
      <c r="E21" s="223" t="s">
        <v>67</v>
      </c>
      <c r="F21" s="222">
        <v>93</v>
      </c>
      <c r="G21" s="223" t="s">
        <v>125</v>
      </c>
      <c r="H21" s="225">
        <v>7.2100000000000009</v>
      </c>
      <c r="I21" s="226"/>
      <c r="J21" s="227">
        <f t="shared" si="0"/>
        <v>12930</v>
      </c>
      <c r="K21" s="228">
        <f t="shared" si="1"/>
        <v>441</v>
      </c>
      <c r="L21" s="228">
        <f t="shared" si="2"/>
        <v>0</v>
      </c>
      <c r="M21" s="228">
        <f t="shared" si="3"/>
        <v>937.65</v>
      </c>
      <c r="N21" s="229">
        <f t="shared" si="12"/>
        <v>14308.65</v>
      </c>
      <c r="O21" s="230">
        <f t="shared" si="4"/>
        <v>-5</v>
      </c>
      <c r="P21" s="226"/>
      <c r="Q21" s="227">
        <f t="shared" si="5"/>
        <v>11588</v>
      </c>
      <c r="R21" s="228">
        <f t="shared" si="6"/>
        <v>12930</v>
      </c>
      <c r="S21" s="231">
        <f t="shared" si="7"/>
        <v>1342</v>
      </c>
      <c r="T21" s="226"/>
      <c r="U21" s="227">
        <f t="shared" si="8"/>
        <v>575</v>
      </c>
      <c r="V21" s="228">
        <f t="shared" si="9"/>
        <v>641</v>
      </c>
      <c r="W21" s="228">
        <f t="shared" si="10"/>
        <v>518</v>
      </c>
      <c r="X21" s="228"/>
      <c r="Y21" s="231">
        <f t="shared" si="11"/>
        <v>446</v>
      </c>
      <c r="Z21" s="226"/>
    </row>
    <row r="22" spans="1:26" s="224" customFormat="1" x14ac:dyDescent="0.2">
      <c r="A22" s="222">
        <v>410</v>
      </c>
      <c r="B22" s="222">
        <v>410035149</v>
      </c>
      <c r="C22" s="223" t="s">
        <v>489</v>
      </c>
      <c r="D22" s="222">
        <v>35</v>
      </c>
      <c r="E22" s="223" t="s">
        <v>67</v>
      </c>
      <c r="F22" s="222">
        <v>149</v>
      </c>
      <c r="G22" s="223" t="s">
        <v>181</v>
      </c>
      <c r="H22" s="225">
        <v>3.0600000000000005</v>
      </c>
      <c r="I22" s="226"/>
      <c r="J22" s="227">
        <f t="shared" si="0"/>
        <v>13668.070175188335</v>
      </c>
      <c r="K22" s="228">
        <f t="shared" si="1"/>
        <v>0</v>
      </c>
      <c r="L22" s="228">
        <f t="shared" si="2"/>
        <v>0</v>
      </c>
      <c r="M22" s="228">
        <f t="shared" si="3"/>
        <v>937.65</v>
      </c>
      <c r="N22" s="229">
        <f t="shared" si="12"/>
        <v>14605.720175188335</v>
      </c>
      <c r="O22" s="230" t="str">
        <f t="shared" si="4"/>
        <v>--</v>
      </c>
      <c r="P22" s="226"/>
      <c r="Q22" s="227" t="str">
        <f t="shared" si="5"/>
        <v/>
      </c>
      <c r="R22" s="228" t="str">
        <f t="shared" si="6"/>
        <v/>
      </c>
      <c r="S22" s="231" t="str">
        <f t="shared" si="7"/>
        <v/>
      </c>
      <c r="T22" s="226"/>
      <c r="U22" s="227" t="str">
        <f t="shared" si="8"/>
        <v/>
      </c>
      <c r="V22" s="228" t="str">
        <f t="shared" si="9"/>
        <v/>
      </c>
      <c r="W22" s="228" t="str">
        <f t="shared" si="10"/>
        <v/>
      </c>
      <c r="X22" s="228"/>
      <c r="Y22" s="231" t="str">
        <f t="shared" si="11"/>
        <v/>
      </c>
      <c r="Z22" s="226"/>
    </row>
    <row r="23" spans="1:26" s="224" customFormat="1" x14ac:dyDescent="0.2">
      <c r="A23" s="222">
        <v>410</v>
      </c>
      <c r="B23" s="222">
        <v>410035163</v>
      </c>
      <c r="C23" s="223" t="s">
        <v>489</v>
      </c>
      <c r="D23" s="222">
        <v>35</v>
      </c>
      <c r="E23" s="223" t="s">
        <v>67</v>
      </c>
      <c r="F23" s="222">
        <v>163</v>
      </c>
      <c r="G23" s="223" t="s">
        <v>195</v>
      </c>
      <c r="H23" s="225">
        <v>18.78</v>
      </c>
      <c r="I23" s="226"/>
      <c r="J23" s="227">
        <f t="shared" si="0"/>
        <v>11986</v>
      </c>
      <c r="K23" s="228">
        <f t="shared" si="1"/>
        <v>0</v>
      </c>
      <c r="L23" s="228">
        <f t="shared" si="2"/>
        <v>0</v>
      </c>
      <c r="M23" s="228">
        <f t="shared" si="3"/>
        <v>937.65</v>
      </c>
      <c r="N23" s="229">
        <f t="shared" si="12"/>
        <v>12923.65</v>
      </c>
      <c r="O23" s="230">
        <f t="shared" si="4"/>
        <v>0</v>
      </c>
      <c r="P23" s="226"/>
      <c r="Q23" s="227">
        <f t="shared" si="5"/>
        <v>10783</v>
      </c>
      <c r="R23" s="228">
        <f t="shared" si="6"/>
        <v>11986</v>
      </c>
      <c r="S23" s="231">
        <f t="shared" si="7"/>
        <v>1203</v>
      </c>
      <c r="T23" s="226"/>
      <c r="U23" s="227">
        <f t="shared" si="8"/>
        <v>121</v>
      </c>
      <c r="V23" s="228">
        <f t="shared" si="9"/>
        <v>134</v>
      </c>
      <c r="W23" s="228">
        <f t="shared" si="10"/>
        <v>9</v>
      </c>
      <c r="X23" s="228"/>
      <c r="Y23" s="231">
        <f t="shared" si="11"/>
        <v>0</v>
      </c>
      <c r="Z23" s="226"/>
    </row>
    <row r="24" spans="1:26" s="224" customFormat="1" x14ac:dyDescent="0.2">
      <c r="A24" s="222">
        <v>410</v>
      </c>
      <c r="B24" s="222">
        <v>410035165</v>
      </c>
      <c r="C24" s="223" t="s">
        <v>489</v>
      </c>
      <c r="D24" s="222">
        <v>35</v>
      </c>
      <c r="E24" s="223" t="s">
        <v>67</v>
      </c>
      <c r="F24" s="222">
        <v>165</v>
      </c>
      <c r="G24" s="223" t="s">
        <v>197</v>
      </c>
      <c r="H24" s="225">
        <v>4.01</v>
      </c>
      <c r="I24" s="226"/>
      <c r="J24" s="227">
        <f t="shared" si="0"/>
        <v>10402</v>
      </c>
      <c r="K24" s="228">
        <f t="shared" si="1"/>
        <v>189</v>
      </c>
      <c r="L24" s="228">
        <f t="shared" si="2"/>
        <v>0</v>
      </c>
      <c r="M24" s="228">
        <f t="shared" si="3"/>
        <v>937.65</v>
      </c>
      <c r="N24" s="229">
        <f t="shared" si="12"/>
        <v>11528.65</v>
      </c>
      <c r="O24" s="230">
        <f t="shared" si="4"/>
        <v>-2</v>
      </c>
      <c r="P24" s="226"/>
      <c r="Q24" s="227">
        <f t="shared" si="5"/>
        <v>10168</v>
      </c>
      <c r="R24" s="228">
        <f t="shared" si="6"/>
        <v>10402</v>
      </c>
      <c r="S24" s="231">
        <f t="shared" si="7"/>
        <v>234</v>
      </c>
      <c r="T24" s="226"/>
      <c r="U24" s="227">
        <f t="shared" si="8"/>
        <v>382</v>
      </c>
      <c r="V24" s="228">
        <f t="shared" si="9"/>
        <v>390</v>
      </c>
      <c r="W24" s="228">
        <f t="shared" si="10"/>
        <v>204</v>
      </c>
      <c r="X24" s="228"/>
      <c r="Y24" s="231">
        <f t="shared" si="11"/>
        <v>191</v>
      </c>
      <c r="Z24" s="226"/>
    </row>
    <row r="25" spans="1:26" s="224" customFormat="1" x14ac:dyDescent="0.2">
      <c r="A25" s="222">
        <v>410</v>
      </c>
      <c r="B25" s="222">
        <v>410035176</v>
      </c>
      <c r="C25" s="223" t="s">
        <v>489</v>
      </c>
      <c r="D25" s="222">
        <v>35</v>
      </c>
      <c r="E25" s="223" t="s">
        <v>67</v>
      </c>
      <c r="F25" s="222">
        <v>176</v>
      </c>
      <c r="G25" s="223" t="s">
        <v>208</v>
      </c>
      <c r="H25" s="225">
        <v>0.59000000000000008</v>
      </c>
      <c r="I25" s="226"/>
      <c r="J25" s="227">
        <f t="shared" si="0"/>
        <v>16181</v>
      </c>
      <c r="K25" s="228">
        <f t="shared" si="1"/>
        <v>5573</v>
      </c>
      <c r="L25" s="228">
        <f t="shared" si="2"/>
        <v>0</v>
      </c>
      <c r="M25" s="228">
        <f t="shared" si="3"/>
        <v>937.65</v>
      </c>
      <c r="N25" s="229">
        <f t="shared" si="12"/>
        <v>22691.65</v>
      </c>
      <c r="O25" s="230">
        <f t="shared" si="4"/>
        <v>-23</v>
      </c>
      <c r="P25" s="226"/>
      <c r="Q25" s="227">
        <f t="shared" si="5"/>
        <v>15045</v>
      </c>
      <c r="R25" s="228">
        <f t="shared" si="6"/>
        <v>16181</v>
      </c>
      <c r="S25" s="231">
        <f t="shared" si="7"/>
        <v>1136</v>
      </c>
      <c r="T25" s="226"/>
      <c r="U25" s="227">
        <f t="shared" si="8"/>
        <v>5388</v>
      </c>
      <c r="V25" s="228">
        <f t="shared" si="9"/>
        <v>5795</v>
      </c>
      <c r="W25" s="228">
        <f t="shared" si="10"/>
        <v>5795</v>
      </c>
      <c r="X25" s="228"/>
      <c r="Y25" s="231">
        <f t="shared" si="11"/>
        <v>5596</v>
      </c>
      <c r="Z25" s="226"/>
    </row>
    <row r="26" spans="1:26" s="224" customFormat="1" x14ac:dyDescent="0.2">
      <c r="A26" s="222">
        <v>410</v>
      </c>
      <c r="B26" s="222">
        <v>410035217</v>
      </c>
      <c r="C26" s="223" t="s">
        <v>489</v>
      </c>
      <c r="D26" s="222">
        <v>35</v>
      </c>
      <c r="E26" s="223" t="s">
        <v>67</v>
      </c>
      <c r="F26" s="222">
        <v>217</v>
      </c>
      <c r="G26" s="223" t="s">
        <v>249</v>
      </c>
      <c r="H26" s="225">
        <v>1</v>
      </c>
      <c r="I26" s="226"/>
      <c r="J26" s="227">
        <f t="shared" si="0"/>
        <v>11260</v>
      </c>
      <c r="K26" s="228">
        <f t="shared" si="1"/>
        <v>5554</v>
      </c>
      <c r="L26" s="228">
        <f t="shared" si="2"/>
        <v>0</v>
      </c>
      <c r="M26" s="228">
        <f t="shared" si="3"/>
        <v>937.65</v>
      </c>
      <c r="N26" s="229">
        <f t="shared" si="12"/>
        <v>17751.650000000001</v>
      </c>
      <c r="O26" s="230">
        <f t="shared" si="4"/>
        <v>-1</v>
      </c>
      <c r="P26" s="226"/>
      <c r="Q26" s="227">
        <f t="shared" si="5"/>
        <v>10271.147688833953</v>
      </c>
      <c r="R26" s="228">
        <f t="shared" si="6"/>
        <v>11260</v>
      </c>
      <c r="S26" s="231">
        <f t="shared" si="7"/>
        <v>988.852311166047</v>
      </c>
      <c r="T26" s="226"/>
      <c r="U26" s="227">
        <f t="shared" si="8"/>
        <v>4522</v>
      </c>
      <c r="V26" s="228">
        <f t="shared" si="9"/>
        <v>4958</v>
      </c>
      <c r="W26" s="228">
        <f t="shared" si="10"/>
        <v>5553</v>
      </c>
      <c r="X26" s="228"/>
      <c r="Y26" s="231">
        <f t="shared" si="11"/>
        <v>5555</v>
      </c>
      <c r="Z26" s="226"/>
    </row>
    <row r="27" spans="1:26" s="224" customFormat="1" x14ac:dyDescent="0.2">
      <c r="A27" s="222">
        <v>410</v>
      </c>
      <c r="B27" s="222">
        <v>410035248</v>
      </c>
      <c r="C27" s="223" t="s">
        <v>489</v>
      </c>
      <c r="D27" s="222">
        <v>35</v>
      </c>
      <c r="E27" s="223" t="s">
        <v>67</v>
      </c>
      <c r="F27" s="222">
        <v>248</v>
      </c>
      <c r="G27" s="223" t="s">
        <v>280</v>
      </c>
      <c r="H27" s="225">
        <v>61.450000000000017</v>
      </c>
      <c r="I27" s="226"/>
      <c r="J27" s="227">
        <f t="shared" si="0"/>
        <v>12808</v>
      </c>
      <c r="K27" s="228">
        <f t="shared" si="1"/>
        <v>735</v>
      </c>
      <c r="L27" s="228">
        <f t="shared" si="2"/>
        <v>0</v>
      </c>
      <c r="M27" s="228">
        <f t="shared" si="3"/>
        <v>937.65</v>
      </c>
      <c r="N27" s="229">
        <f t="shared" si="12"/>
        <v>14480.65</v>
      </c>
      <c r="O27" s="230">
        <f t="shared" si="4"/>
        <v>-2</v>
      </c>
      <c r="P27" s="226"/>
      <c r="Q27" s="227">
        <f t="shared" si="5"/>
        <v>11401</v>
      </c>
      <c r="R27" s="228">
        <f t="shared" si="6"/>
        <v>12808</v>
      </c>
      <c r="S27" s="231">
        <f t="shared" si="7"/>
        <v>1407</v>
      </c>
      <c r="T27" s="226"/>
      <c r="U27" s="227">
        <f t="shared" si="8"/>
        <v>880</v>
      </c>
      <c r="V27" s="228">
        <f t="shared" si="9"/>
        <v>988</v>
      </c>
      <c r="W27" s="228">
        <f t="shared" si="10"/>
        <v>790</v>
      </c>
      <c r="X27" s="228"/>
      <c r="Y27" s="231">
        <f t="shared" si="11"/>
        <v>737</v>
      </c>
      <c r="Z27" s="226"/>
    </row>
    <row r="28" spans="1:26" s="224" customFormat="1" x14ac:dyDescent="0.2">
      <c r="A28" s="222">
        <v>410</v>
      </c>
      <c r="B28" s="222">
        <v>410035262</v>
      </c>
      <c r="C28" s="223" t="s">
        <v>489</v>
      </c>
      <c r="D28" s="222">
        <v>35</v>
      </c>
      <c r="E28" s="223" t="s">
        <v>67</v>
      </c>
      <c r="F28" s="222">
        <v>262</v>
      </c>
      <c r="G28" s="223" t="s">
        <v>294</v>
      </c>
      <c r="H28" s="225">
        <v>6.58</v>
      </c>
      <c r="I28" s="226"/>
      <c r="J28" s="227">
        <f t="shared" si="0"/>
        <v>13908</v>
      </c>
      <c r="K28" s="228">
        <f t="shared" si="1"/>
        <v>5154</v>
      </c>
      <c r="L28" s="228">
        <f t="shared" si="2"/>
        <v>0</v>
      </c>
      <c r="M28" s="228">
        <f t="shared" si="3"/>
        <v>937.65</v>
      </c>
      <c r="N28" s="229">
        <f t="shared" si="12"/>
        <v>19999.650000000001</v>
      </c>
      <c r="O28" s="230">
        <f t="shared" si="4"/>
        <v>-13</v>
      </c>
      <c r="P28" s="226"/>
      <c r="Q28" s="227">
        <f t="shared" si="5"/>
        <v>11547</v>
      </c>
      <c r="R28" s="228">
        <f t="shared" si="6"/>
        <v>13908</v>
      </c>
      <c r="S28" s="231">
        <f t="shared" si="7"/>
        <v>2361</v>
      </c>
      <c r="T28" s="226"/>
      <c r="U28" s="227">
        <f t="shared" si="8"/>
        <v>5411</v>
      </c>
      <c r="V28" s="228">
        <f t="shared" si="9"/>
        <v>6518</v>
      </c>
      <c r="W28" s="228">
        <f t="shared" si="10"/>
        <v>5241</v>
      </c>
      <c r="X28" s="228"/>
      <c r="Y28" s="231">
        <f t="shared" si="11"/>
        <v>5167</v>
      </c>
      <c r="Z28" s="226"/>
    </row>
    <row r="29" spans="1:26" s="224" customFormat="1" x14ac:dyDescent="0.2">
      <c r="A29" s="222">
        <v>410</v>
      </c>
      <c r="B29" s="222">
        <v>410035284</v>
      </c>
      <c r="C29" s="223" t="s">
        <v>489</v>
      </c>
      <c r="D29" s="222">
        <v>35</v>
      </c>
      <c r="E29" s="223" t="s">
        <v>67</v>
      </c>
      <c r="F29" s="222">
        <v>284</v>
      </c>
      <c r="G29" s="223" t="s">
        <v>316</v>
      </c>
      <c r="H29" s="225">
        <v>0</v>
      </c>
      <c r="I29" s="226"/>
      <c r="J29" s="227">
        <f t="shared" si="0"/>
        <v>10916.746301588897</v>
      </c>
      <c r="K29" s="228">
        <f t="shared" si="1"/>
        <v>4589</v>
      </c>
      <c r="L29" s="228">
        <f t="shared" si="2"/>
        <v>0</v>
      </c>
      <c r="M29" s="228">
        <f t="shared" si="3"/>
        <v>937.65</v>
      </c>
      <c r="N29" s="229">
        <f t="shared" si="12"/>
        <v>16443.396301588898</v>
      </c>
      <c r="O29" s="230" t="str">
        <f t="shared" si="4"/>
        <v>--</v>
      </c>
      <c r="P29" s="226"/>
      <c r="Q29" s="227" t="str">
        <f t="shared" si="5"/>
        <v/>
      </c>
      <c r="R29" s="228" t="str">
        <f t="shared" si="6"/>
        <v/>
      </c>
      <c r="S29" s="231" t="str">
        <f t="shared" si="7"/>
        <v/>
      </c>
      <c r="T29" s="226"/>
      <c r="U29" s="227" t="str">
        <f t="shared" si="8"/>
        <v/>
      </c>
      <c r="V29" s="228" t="str">
        <f t="shared" si="9"/>
        <v/>
      </c>
      <c r="W29" s="228" t="str">
        <f t="shared" si="10"/>
        <v/>
      </c>
      <c r="X29" s="228"/>
      <c r="Y29" s="231" t="str">
        <f t="shared" si="11"/>
        <v/>
      </c>
      <c r="Z29" s="226"/>
    </row>
    <row r="30" spans="1:26" s="224" customFormat="1" x14ac:dyDescent="0.2">
      <c r="A30" s="222">
        <v>410</v>
      </c>
      <c r="B30" s="222">
        <v>410035293</v>
      </c>
      <c r="C30" s="223" t="s">
        <v>489</v>
      </c>
      <c r="D30" s="222">
        <v>35</v>
      </c>
      <c r="E30" s="223" t="s">
        <v>67</v>
      </c>
      <c r="F30" s="222">
        <v>293</v>
      </c>
      <c r="G30" s="223" t="s">
        <v>325</v>
      </c>
      <c r="H30" s="225">
        <v>0</v>
      </c>
      <c r="I30" s="226"/>
      <c r="J30" s="227">
        <f t="shared" si="0"/>
        <v>12430.019406017627</v>
      </c>
      <c r="K30" s="228">
        <f t="shared" si="1"/>
        <v>747</v>
      </c>
      <c r="L30" s="228">
        <f t="shared" si="2"/>
        <v>0</v>
      </c>
      <c r="M30" s="228">
        <f t="shared" si="3"/>
        <v>937.65</v>
      </c>
      <c r="N30" s="229">
        <f t="shared" si="12"/>
        <v>14114.669406017627</v>
      </c>
      <c r="O30" s="230" t="str">
        <f t="shared" si="4"/>
        <v>--</v>
      </c>
      <c r="P30" s="226"/>
      <c r="Q30" s="227" t="str">
        <f t="shared" si="5"/>
        <v/>
      </c>
      <c r="R30" s="228" t="str">
        <f t="shared" si="6"/>
        <v/>
      </c>
      <c r="S30" s="231" t="str">
        <f t="shared" si="7"/>
        <v/>
      </c>
      <c r="T30" s="226"/>
      <c r="U30" s="227" t="str">
        <f t="shared" si="8"/>
        <v/>
      </c>
      <c r="V30" s="228" t="str">
        <f t="shared" si="9"/>
        <v/>
      </c>
      <c r="W30" s="228" t="str">
        <f t="shared" si="10"/>
        <v/>
      </c>
      <c r="X30" s="228"/>
      <c r="Y30" s="231" t="str">
        <f t="shared" si="11"/>
        <v/>
      </c>
      <c r="Z30" s="226"/>
    </row>
    <row r="31" spans="1:26" s="224" customFormat="1" x14ac:dyDescent="0.2">
      <c r="A31" s="222">
        <v>410</v>
      </c>
      <c r="B31" s="222">
        <v>410035336</v>
      </c>
      <c r="C31" s="223" t="s">
        <v>489</v>
      </c>
      <c r="D31" s="222">
        <v>35</v>
      </c>
      <c r="E31" s="223" t="s">
        <v>67</v>
      </c>
      <c r="F31" s="222">
        <v>336</v>
      </c>
      <c r="G31" s="223" t="s">
        <v>368</v>
      </c>
      <c r="H31" s="225">
        <v>0</v>
      </c>
      <c r="I31" s="226"/>
      <c r="J31" s="227">
        <f t="shared" si="0"/>
        <v>12033.357723379762</v>
      </c>
      <c r="K31" s="228">
        <f t="shared" si="1"/>
        <v>2611</v>
      </c>
      <c r="L31" s="228">
        <f t="shared" si="2"/>
        <v>0</v>
      </c>
      <c r="M31" s="228">
        <f t="shared" si="3"/>
        <v>937.65</v>
      </c>
      <c r="N31" s="229">
        <f t="shared" si="12"/>
        <v>15582.007723379762</v>
      </c>
      <c r="O31" s="230" t="str">
        <f t="shared" si="4"/>
        <v>--</v>
      </c>
      <c r="P31" s="226"/>
      <c r="Q31" s="227" t="str">
        <f t="shared" si="5"/>
        <v/>
      </c>
      <c r="R31" s="228" t="str">
        <f t="shared" si="6"/>
        <v/>
      </c>
      <c r="S31" s="231" t="str">
        <f t="shared" si="7"/>
        <v/>
      </c>
      <c r="T31" s="226"/>
      <c r="U31" s="227" t="str">
        <f t="shared" si="8"/>
        <v/>
      </c>
      <c r="V31" s="228" t="str">
        <f t="shared" si="9"/>
        <v/>
      </c>
      <c r="W31" s="228" t="str">
        <f t="shared" si="10"/>
        <v/>
      </c>
      <c r="X31" s="228"/>
      <c r="Y31" s="231" t="str">
        <f t="shared" si="11"/>
        <v/>
      </c>
      <c r="Z31" s="226"/>
    </row>
    <row r="32" spans="1:26" s="224" customFormat="1" x14ac:dyDescent="0.2">
      <c r="A32" s="222">
        <v>410</v>
      </c>
      <c r="B32" s="222">
        <v>410035346</v>
      </c>
      <c r="C32" s="223" t="s">
        <v>489</v>
      </c>
      <c r="D32" s="222">
        <v>35</v>
      </c>
      <c r="E32" s="223" t="s">
        <v>67</v>
      </c>
      <c r="F32" s="222">
        <v>346</v>
      </c>
      <c r="G32" s="223" t="s">
        <v>378</v>
      </c>
      <c r="H32" s="225">
        <v>7.05</v>
      </c>
      <c r="I32" s="226"/>
      <c r="J32" s="227">
        <f t="shared" si="0"/>
        <v>13291</v>
      </c>
      <c r="K32" s="228">
        <f t="shared" si="1"/>
        <v>1403</v>
      </c>
      <c r="L32" s="228">
        <f t="shared" si="2"/>
        <v>0</v>
      </c>
      <c r="M32" s="228">
        <f t="shared" si="3"/>
        <v>937.65</v>
      </c>
      <c r="N32" s="229">
        <f t="shared" si="12"/>
        <v>15631.65</v>
      </c>
      <c r="O32" s="230">
        <f t="shared" si="4"/>
        <v>-1</v>
      </c>
      <c r="P32" s="226"/>
      <c r="Q32" s="227">
        <f t="shared" si="5"/>
        <v>11841</v>
      </c>
      <c r="R32" s="228">
        <f t="shared" si="6"/>
        <v>13291</v>
      </c>
      <c r="S32" s="231">
        <f t="shared" si="7"/>
        <v>1450</v>
      </c>
      <c r="T32" s="226"/>
      <c r="U32" s="227">
        <f t="shared" si="8"/>
        <v>1122</v>
      </c>
      <c r="V32" s="228">
        <f t="shared" si="9"/>
        <v>1260</v>
      </c>
      <c r="W32" s="228">
        <f t="shared" si="10"/>
        <v>1488</v>
      </c>
      <c r="X32" s="228"/>
      <c r="Y32" s="231">
        <f t="shared" si="11"/>
        <v>1404</v>
      </c>
      <c r="Z32" s="226"/>
    </row>
    <row r="33" spans="1:26" s="224" customFormat="1" x14ac:dyDescent="0.2">
      <c r="A33" s="222">
        <v>410</v>
      </c>
      <c r="B33" s="222">
        <v>410057035</v>
      </c>
      <c r="C33" s="223" t="s">
        <v>489</v>
      </c>
      <c r="D33" s="222">
        <v>57</v>
      </c>
      <c r="E33" s="223" t="s">
        <v>89</v>
      </c>
      <c r="F33" s="222">
        <v>35</v>
      </c>
      <c r="G33" s="223" t="s">
        <v>67</v>
      </c>
      <c r="H33" s="225">
        <v>8.9</v>
      </c>
      <c r="I33" s="226"/>
      <c r="J33" s="227">
        <f t="shared" si="0"/>
        <v>13827</v>
      </c>
      <c r="K33" s="228">
        <f t="shared" si="1"/>
        <v>4714</v>
      </c>
      <c r="L33" s="228">
        <f t="shared" si="2"/>
        <v>0</v>
      </c>
      <c r="M33" s="228">
        <f t="shared" si="3"/>
        <v>937.65</v>
      </c>
      <c r="N33" s="229">
        <f t="shared" si="12"/>
        <v>19478.650000000001</v>
      </c>
      <c r="O33" s="230">
        <f t="shared" si="4"/>
        <v>-24</v>
      </c>
      <c r="P33" s="226"/>
      <c r="Q33" s="227">
        <f t="shared" si="5"/>
        <v>12895</v>
      </c>
      <c r="R33" s="228">
        <f t="shared" si="6"/>
        <v>13827</v>
      </c>
      <c r="S33" s="231">
        <f t="shared" si="7"/>
        <v>932</v>
      </c>
      <c r="T33" s="226"/>
      <c r="U33" s="227">
        <f t="shared" si="8"/>
        <v>4446</v>
      </c>
      <c r="V33" s="228">
        <f t="shared" si="9"/>
        <v>4768</v>
      </c>
      <c r="W33" s="228">
        <f t="shared" si="10"/>
        <v>4960</v>
      </c>
      <c r="X33" s="228"/>
      <c r="Y33" s="231">
        <f t="shared" si="11"/>
        <v>4738</v>
      </c>
      <c r="Z33" s="226"/>
    </row>
    <row r="34" spans="1:26" s="224" customFormat="1" x14ac:dyDescent="0.2">
      <c r="A34" s="222">
        <v>410</v>
      </c>
      <c r="B34" s="222">
        <v>410057057</v>
      </c>
      <c r="C34" s="223" t="s">
        <v>489</v>
      </c>
      <c r="D34" s="222">
        <v>57</v>
      </c>
      <c r="E34" s="223" t="s">
        <v>89</v>
      </c>
      <c r="F34" s="222">
        <v>57</v>
      </c>
      <c r="G34" s="223" t="s">
        <v>89</v>
      </c>
      <c r="H34" s="225">
        <v>198.2</v>
      </c>
      <c r="I34" s="226"/>
      <c r="J34" s="227">
        <f t="shared" si="0"/>
        <v>12461</v>
      </c>
      <c r="K34" s="228">
        <f t="shared" si="1"/>
        <v>333</v>
      </c>
      <c r="L34" s="228">
        <f t="shared" si="2"/>
        <v>0</v>
      </c>
      <c r="M34" s="228">
        <f t="shared" si="3"/>
        <v>937.65</v>
      </c>
      <c r="N34" s="229">
        <f t="shared" si="12"/>
        <v>13731.65</v>
      </c>
      <c r="O34" s="230">
        <f t="shared" si="4"/>
        <v>-15</v>
      </c>
      <c r="P34" s="226"/>
      <c r="Q34" s="227">
        <f t="shared" si="5"/>
        <v>11557</v>
      </c>
      <c r="R34" s="228">
        <f t="shared" si="6"/>
        <v>12461</v>
      </c>
      <c r="S34" s="231">
        <f t="shared" si="7"/>
        <v>904</v>
      </c>
      <c r="T34" s="226"/>
      <c r="U34" s="227">
        <f t="shared" si="8"/>
        <v>280</v>
      </c>
      <c r="V34" s="228">
        <f t="shared" si="9"/>
        <v>302</v>
      </c>
      <c r="W34" s="228">
        <f t="shared" si="10"/>
        <v>446</v>
      </c>
      <c r="X34" s="228"/>
      <c r="Y34" s="231">
        <f t="shared" si="11"/>
        <v>348</v>
      </c>
      <c r="Z34" s="226"/>
    </row>
    <row r="35" spans="1:26" s="224" customFormat="1" x14ac:dyDescent="0.2">
      <c r="A35" s="222">
        <v>410</v>
      </c>
      <c r="B35" s="222">
        <v>410057093</v>
      </c>
      <c r="C35" s="223" t="s">
        <v>489</v>
      </c>
      <c r="D35" s="222">
        <v>57</v>
      </c>
      <c r="E35" s="223" t="s">
        <v>89</v>
      </c>
      <c r="F35" s="222">
        <v>93</v>
      </c>
      <c r="G35" s="223" t="s">
        <v>125</v>
      </c>
      <c r="H35" s="225">
        <v>6</v>
      </c>
      <c r="I35" s="226"/>
      <c r="J35" s="227">
        <f t="shared" si="0"/>
        <v>12618</v>
      </c>
      <c r="K35" s="228">
        <f t="shared" si="1"/>
        <v>431</v>
      </c>
      <c r="L35" s="228">
        <f t="shared" si="2"/>
        <v>0</v>
      </c>
      <c r="M35" s="228">
        <f t="shared" si="3"/>
        <v>937.65</v>
      </c>
      <c r="N35" s="229">
        <f t="shared" si="12"/>
        <v>13986.65</v>
      </c>
      <c r="O35" s="230">
        <f t="shared" si="4"/>
        <v>-4</v>
      </c>
      <c r="P35" s="226"/>
      <c r="Q35" s="227">
        <f t="shared" si="5"/>
        <v>13372</v>
      </c>
      <c r="R35" s="228">
        <f t="shared" si="6"/>
        <v>12618</v>
      </c>
      <c r="S35" s="231">
        <f t="shared" si="7"/>
        <v>-754</v>
      </c>
      <c r="T35" s="226"/>
      <c r="U35" s="227">
        <f t="shared" si="8"/>
        <v>663</v>
      </c>
      <c r="V35" s="228">
        <f t="shared" si="9"/>
        <v>626</v>
      </c>
      <c r="W35" s="228">
        <f t="shared" si="10"/>
        <v>505</v>
      </c>
      <c r="X35" s="228"/>
      <c r="Y35" s="231">
        <f t="shared" si="11"/>
        <v>435</v>
      </c>
      <c r="Z35" s="226"/>
    </row>
    <row r="36" spans="1:26" s="224" customFormat="1" x14ac:dyDescent="0.2">
      <c r="A36" s="222">
        <v>410</v>
      </c>
      <c r="B36" s="222">
        <v>410057095</v>
      </c>
      <c r="C36" s="223" t="s">
        <v>489</v>
      </c>
      <c r="D36" s="222">
        <v>57</v>
      </c>
      <c r="E36" s="223" t="s">
        <v>89</v>
      </c>
      <c r="F36" s="222">
        <v>95</v>
      </c>
      <c r="G36" s="223" t="s">
        <v>127</v>
      </c>
      <c r="H36" s="225">
        <v>0</v>
      </c>
      <c r="I36" s="226"/>
      <c r="J36" s="227">
        <f t="shared" si="0"/>
        <v>13523.922462156292</v>
      </c>
      <c r="K36" s="228">
        <f t="shared" si="1"/>
        <v>0</v>
      </c>
      <c r="L36" s="228">
        <f t="shared" si="2"/>
        <v>0</v>
      </c>
      <c r="M36" s="228">
        <f t="shared" si="3"/>
        <v>937.65</v>
      </c>
      <c r="N36" s="229">
        <f t="shared" si="12"/>
        <v>14461.572462156291</v>
      </c>
      <c r="O36" s="230" t="str">
        <f t="shared" si="4"/>
        <v>--</v>
      </c>
      <c r="P36" s="226"/>
      <c r="Q36" s="227" t="str">
        <f t="shared" si="5"/>
        <v/>
      </c>
      <c r="R36" s="228" t="str">
        <f t="shared" si="6"/>
        <v/>
      </c>
      <c r="S36" s="231" t="str">
        <f t="shared" si="7"/>
        <v/>
      </c>
      <c r="T36" s="226"/>
      <c r="U36" s="227" t="str">
        <f t="shared" si="8"/>
        <v/>
      </c>
      <c r="V36" s="228" t="str">
        <f t="shared" si="9"/>
        <v/>
      </c>
      <c r="W36" s="228" t="str">
        <f t="shared" si="10"/>
        <v/>
      </c>
      <c r="X36" s="228"/>
      <c r="Y36" s="231" t="str">
        <f t="shared" si="11"/>
        <v/>
      </c>
      <c r="Z36" s="226"/>
    </row>
    <row r="37" spans="1:26" s="224" customFormat="1" x14ac:dyDescent="0.2">
      <c r="A37" s="222">
        <v>410</v>
      </c>
      <c r="B37" s="222">
        <v>410057163</v>
      </c>
      <c r="C37" s="223" t="s">
        <v>489</v>
      </c>
      <c r="D37" s="222">
        <v>57</v>
      </c>
      <c r="E37" s="223" t="s">
        <v>89</v>
      </c>
      <c r="F37" s="222">
        <v>163</v>
      </c>
      <c r="G37" s="223" t="s">
        <v>195</v>
      </c>
      <c r="H37" s="225">
        <v>4.0600000000000005</v>
      </c>
      <c r="I37" s="226"/>
      <c r="J37" s="227">
        <f t="shared" si="0"/>
        <v>11003</v>
      </c>
      <c r="K37" s="228">
        <f t="shared" si="1"/>
        <v>0</v>
      </c>
      <c r="L37" s="228">
        <f t="shared" si="2"/>
        <v>0</v>
      </c>
      <c r="M37" s="228">
        <f t="shared" si="3"/>
        <v>937.65</v>
      </c>
      <c r="N37" s="229">
        <f t="shared" si="12"/>
        <v>11940.65</v>
      </c>
      <c r="O37" s="230">
        <f t="shared" si="4"/>
        <v>0</v>
      </c>
      <c r="P37" s="226"/>
      <c r="Q37" s="227">
        <f t="shared" si="5"/>
        <v>10695</v>
      </c>
      <c r="R37" s="228">
        <f t="shared" si="6"/>
        <v>11003</v>
      </c>
      <c r="S37" s="231">
        <f t="shared" si="7"/>
        <v>308</v>
      </c>
      <c r="T37" s="226"/>
      <c r="U37" s="227">
        <f t="shared" si="8"/>
        <v>120</v>
      </c>
      <c r="V37" s="228">
        <f t="shared" si="9"/>
        <v>123</v>
      </c>
      <c r="W37" s="228">
        <f t="shared" si="10"/>
        <v>9</v>
      </c>
      <c r="X37" s="228"/>
      <c r="Y37" s="231">
        <f t="shared" si="11"/>
        <v>0</v>
      </c>
      <c r="Z37" s="226"/>
    </row>
    <row r="38" spans="1:26" s="224" customFormat="1" x14ac:dyDescent="0.2">
      <c r="A38" s="222">
        <v>410</v>
      </c>
      <c r="B38" s="222">
        <v>410057176</v>
      </c>
      <c r="C38" s="223" t="s">
        <v>489</v>
      </c>
      <c r="D38" s="222">
        <v>57</v>
      </c>
      <c r="E38" s="223" t="s">
        <v>89</v>
      </c>
      <c r="F38" s="222">
        <v>176</v>
      </c>
      <c r="G38" s="223" t="s">
        <v>208</v>
      </c>
      <c r="H38" s="225">
        <v>0.46</v>
      </c>
      <c r="I38" s="226"/>
      <c r="J38" s="227">
        <f t="shared" si="0"/>
        <v>14141</v>
      </c>
      <c r="K38" s="228">
        <f t="shared" si="1"/>
        <v>4870</v>
      </c>
      <c r="L38" s="228">
        <f t="shared" si="2"/>
        <v>0</v>
      </c>
      <c r="M38" s="228">
        <f t="shared" si="3"/>
        <v>937.65</v>
      </c>
      <c r="N38" s="229">
        <f t="shared" si="12"/>
        <v>19948.650000000001</v>
      </c>
      <c r="O38" s="230">
        <f t="shared" si="4"/>
        <v>-20</v>
      </c>
      <c r="P38" s="226"/>
      <c r="Q38" s="227">
        <f t="shared" si="5"/>
        <v>12923</v>
      </c>
      <c r="R38" s="228">
        <f t="shared" si="6"/>
        <v>14141</v>
      </c>
      <c r="S38" s="231">
        <f t="shared" si="7"/>
        <v>1218</v>
      </c>
      <c r="T38" s="226"/>
      <c r="U38" s="227">
        <f t="shared" si="8"/>
        <v>4628</v>
      </c>
      <c r="V38" s="228">
        <f t="shared" si="9"/>
        <v>5064</v>
      </c>
      <c r="W38" s="228">
        <f t="shared" si="10"/>
        <v>5064</v>
      </c>
      <c r="X38" s="228"/>
      <c r="Y38" s="231">
        <f t="shared" si="11"/>
        <v>4890</v>
      </c>
      <c r="Z38" s="226"/>
    </row>
    <row r="39" spans="1:26" s="224" customFormat="1" x14ac:dyDescent="0.2">
      <c r="A39" s="222">
        <v>410</v>
      </c>
      <c r="B39" s="222">
        <v>410057248</v>
      </c>
      <c r="C39" s="223" t="s">
        <v>489</v>
      </c>
      <c r="D39" s="222">
        <v>57</v>
      </c>
      <c r="E39" s="223" t="s">
        <v>89</v>
      </c>
      <c r="F39" s="222">
        <v>248</v>
      </c>
      <c r="G39" s="223" t="s">
        <v>280</v>
      </c>
      <c r="H39" s="225">
        <v>12.06</v>
      </c>
      <c r="I39" s="226"/>
      <c r="J39" s="227">
        <f t="shared" si="0"/>
        <v>9709</v>
      </c>
      <c r="K39" s="228">
        <f t="shared" si="1"/>
        <v>557</v>
      </c>
      <c r="L39" s="228">
        <f t="shared" si="2"/>
        <v>0</v>
      </c>
      <c r="M39" s="228">
        <f t="shared" si="3"/>
        <v>937.65</v>
      </c>
      <c r="N39" s="229">
        <f t="shared" si="12"/>
        <v>11203.65</v>
      </c>
      <c r="O39" s="230">
        <f t="shared" si="4"/>
        <v>-1</v>
      </c>
      <c r="P39" s="226"/>
      <c r="Q39" s="227">
        <f t="shared" si="5"/>
        <v>8974</v>
      </c>
      <c r="R39" s="228">
        <f t="shared" si="6"/>
        <v>9709</v>
      </c>
      <c r="S39" s="231">
        <f t="shared" si="7"/>
        <v>735</v>
      </c>
      <c r="T39" s="226"/>
      <c r="U39" s="227">
        <f t="shared" si="8"/>
        <v>692</v>
      </c>
      <c r="V39" s="228">
        <f t="shared" si="9"/>
        <v>749</v>
      </c>
      <c r="W39" s="228">
        <f t="shared" si="10"/>
        <v>599</v>
      </c>
      <c r="X39" s="228"/>
      <c r="Y39" s="231">
        <f t="shared" si="11"/>
        <v>558</v>
      </c>
      <c r="Z39" s="226"/>
    </row>
    <row r="40" spans="1:26" s="224" customFormat="1" x14ac:dyDescent="0.2">
      <c r="A40" s="222">
        <v>410</v>
      </c>
      <c r="B40" s="222">
        <v>410057262</v>
      </c>
      <c r="C40" s="223" t="s">
        <v>489</v>
      </c>
      <c r="D40" s="222">
        <v>57</v>
      </c>
      <c r="E40" s="223" t="s">
        <v>89</v>
      </c>
      <c r="F40" s="222">
        <v>262</v>
      </c>
      <c r="G40" s="223" t="s">
        <v>294</v>
      </c>
      <c r="H40" s="225">
        <v>2</v>
      </c>
      <c r="I40" s="226"/>
      <c r="J40" s="227">
        <f t="shared" si="0"/>
        <v>9048</v>
      </c>
      <c r="K40" s="228">
        <f t="shared" si="1"/>
        <v>3353</v>
      </c>
      <c r="L40" s="228">
        <f t="shared" si="2"/>
        <v>0</v>
      </c>
      <c r="M40" s="228">
        <f t="shared" si="3"/>
        <v>937.65</v>
      </c>
      <c r="N40" s="229">
        <f t="shared" si="12"/>
        <v>13338.65</v>
      </c>
      <c r="O40" s="230">
        <f t="shared" si="4"/>
        <v>-8</v>
      </c>
      <c r="P40" s="226"/>
      <c r="Q40" s="227">
        <f t="shared" si="5"/>
        <v>8643</v>
      </c>
      <c r="R40" s="228">
        <f t="shared" si="6"/>
        <v>9048</v>
      </c>
      <c r="S40" s="231">
        <f t="shared" si="7"/>
        <v>405</v>
      </c>
      <c r="T40" s="226"/>
      <c r="U40" s="227">
        <f t="shared" si="8"/>
        <v>4050</v>
      </c>
      <c r="V40" s="228">
        <f t="shared" si="9"/>
        <v>4240</v>
      </c>
      <c r="W40" s="228">
        <f t="shared" si="10"/>
        <v>3410</v>
      </c>
      <c r="X40" s="228"/>
      <c r="Y40" s="231">
        <f t="shared" si="11"/>
        <v>3361</v>
      </c>
      <c r="Z40" s="226"/>
    </row>
    <row r="41" spans="1:26" s="224" customFormat="1" x14ac:dyDescent="0.2">
      <c r="A41" s="222">
        <v>412</v>
      </c>
      <c r="B41" s="222">
        <v>412035035</v>
      </c>
      <c r="C41" s="223" t="s">
        <v>490</v>
      </c>
      <c r="D41" s="222">
        <v>35</v>
      </c>
      <c r="E41" s="223" t="s">
        <v>67</v>
      </c>
      <c r="F41" s="222">
        <v>35</v>
      </c>
      <c r="G41" s="223" t="s">
        <v>67</v>
      </c>
      <c r="H41" s="225">
        <v>501.59999999999997</v>
      </c>
      <c r="I41" s="226"/>
      <c r="J41" s="227">
        <f t="shared" si="0"/>
        <v>12973</v>
      </c>
      <c r="K41" s="228">
        <f t="shared" si="1"/>
        <v>4423</v>
      </c>
      <c r="L41" s="228">
        <f t="shared" si="2"/>
        <v>0</v>
      </c>
      <c r="M41" s="228">
        <f t="shared" si="3"/>
        <v>937.65</v>
      </c>
      <c r="N41" s="229">
        <f t="shared" si="12"/>
        <v>18333.650000000001</v>
      </c>
      <c r="O41" s="230">
        <f t="shared" si="4"/>
        <v>-22</v>
      </c>
      <c r="P41" s="226"/>
      <c r="Q41" s="227">
        <f t="shared" si="5"/>
        <v>12108</v>
      </c>
      <c r="R41" s="228">
        <f t="shared" si="6"/>
        <v>12973</v>
      </c>
      <c r="S41" s="231">
        <f t="shared" si="7"/>
        <v>865</v>
      </c>
      <c r="T41" s="226"/>
      <c r="U41" s="227">
        <f t="shared" si="8"/>
        <v>4175</v>
      </c>
      <c r="V41" s="228">
        <f t="shared" si="9"/>
        <v>4473</v>
      </c>
      <c r="W41" s="228">
        <f t="shared" si="10"/>
        <v>4654</v>
      </c>
      <c r="X41" s="228"/>
      <c r="Y41" s="231">
        <f t="shared" si="11"/>
        <v>4445</v>
      </c>
      <c r="Z41" s="226"/>
    </row>
    <row r="42" spans="1:26" s="224" customFormat="1" x14ac:dyDescent="0.2">
      <c r="A42" s="222">
        <v>412</v>
      </c>
      <c r="B42" s="222">
        <v>412035044</v>
      </c>
      <c r="C42" s="223" t="s">
        <v>490</v>
      </c>
      <c r="D42" s="222">
        <v>35</v>
      </c>
      <c r="E42" s="223" t="s">
        <v>67</v>
      </c>
      <c r="F42" s="222">
        <v>44</v>
      </c>
      <c r="G42" s="223" t="s">
        <v>76</v>
      </c>
      <c r="H42" s="225">
        <v>8.36</v>
      </c>
      <c r="I42" s="226"/>
      <c r="J42" s="227">
        <f t="shared" si="0"/>
        <v>12771</v>
      </c>
      <c r="K42" s="228">
        <f t="shared" si="1"/>
        <v>0</v>
      </c>
      <c r="L42" s="228">
        <f t="shared" si="2"/>
        <v>0</v>
      </c>
      <c r="M42" s="228">
        <f t="shared" si="3"/>
        <v>937.65</v>
      </c>
      <c r="N42" s="229">
        <f t="shared" si="12"/>
        <v>13708.65</v>
      </c>
      <c r="O42" s="230">
        <f t="shared" si="4"/>
        <v>0</v>
      </c>
      <c r="P42" s="226"/>
      <c r="Q42" s="227">
        <f t="shared" si="5"/>
        <v>9773</v>
      </c>
      <c r="R42" s="228">
        <f t="shared" si="6"/>
        <v>12771</v>
      </c>
      <c r="S42" s="231">
        <f t="shared" si="7"/>
        <v>2998</v>
      </c>
      <c r="T42" s="226"/>
      <c r="U42" s="227">
        <f t="shared" si="8"/>
        <v>197</v>
      </c>
      <c r="V42" s="228">
        <f t="shared" si="9"/>
        <v>258</v>
      </c>
      <c r="W42" s="228">
        <f t="shared" si="10"/>
        <v>54</v>
      </c>
      <c r="X42" s="228"/>
      <c r="Y42" s="231">
        <f t="shared" si="11"/>
        <v>0</v>
      </c>
      <c r="Z42" s="226"/>
    </row>
    <row r="43" spans="1:26" s="224" customFormat="1" x14ac:dyDescent="0.2">
      <c r="A43" s="222">
        <v>412</v>
      </c>
      <c r="B43" s="222">
        <v>412035073</v>
      </c>
      <c r="C43" s="223" t="s">
        <v>490</v>
      </c>
      <c r="D43" s="222">
        <v>35</v>
      </c>
      <c r="E43" s="223" t="s">
        <v>67</v>
      </c>
      <c r="F43" s="222">
        <v>73</v>
      </c>
      <c r="G43" s="223" t="s">
        <v>105</v>
      </c>
      <c r="H43" s="225">
        <v>1</v>
      </c>
      <c r="I43" s="226"/>
      <c r="J43" s="227">
        <f t="shared" si="0"/>
        <v>16181</v>
      </c>
      <c r="K43" s="228">
        <f t="shared" si="1"/>
        <v>10571</v>
      </c>
      <c r="L43" s="228">
        <f t="shared" si="2"/>
        <v>0</v>
      </c>
      <c r="M43" s="228">
        <f t="shared" si="3"/>
        <v>937.65</v>
      </c>
      <c r="N43" s="229">
        <f t="shared" si="12"/>
        <v>27689.65</v>
      </c>
      <c r="O43" s="230">
        <f t="shared" si="4"/>
        <v>-26</v>
      </c>
      <c r="P43" s="226"/>
      <c r="Q43" s="227">
        <f t="shared" si="5"/>
        <v>15045</v>
      </c>
      <c r="R43" s="228">
        <f t="shared" si="6"/>
        <v>16181</v>
      </c>
      <c r="S43" s="231">
        <f t="shared" si="7"/>
        <v>1136</v>
      </c>
      <c r="T43" s="226"/>
      <c r="U43" s="227">
        <f t="shared" si="8"/>
        <v>10481</v>
      </c>
      <c r="V43" s="228">
        <f t="shared" si="9"/>
        <v>11272</v>
      </c>
      <c r="W43" s="228">
        <f t="shared" si="10"/>
        <v>10613</v>
      </c>
      <c r="X43" s="228"/>
      <c r="Y43" s="231">
        <f t="shared" si="11"/>
        <v>10597</v>
      </c>
      <c r="Z43" s="226"/>
    </row>
    <row r="44" spans="1:26" s="224" customFormat="1" x14ac:dyDescent="0.2">
      <c r="A44" s="222">
        <v>412</v>
      </c>
      <c r="B44" s="222">
        <v>412035100</v>
      </c>
      <c r="C44" s="223" t="s">
        <v>490</v>
      </c>
      <c r="D44" s="222">
        <v>35</v>
      </c>
      <c r="E44" s="223" t="s">
        <v>67</v>
      </c>
      <c r="F44" s="222">
        <v>100</v>
      </c>
      <c r="G44" s="223" t="s">
        <v>132</v>
      </c>
      <c r="H44" s="225">
        <v>7.0000000000000007E-2</v>
      </c>
      <c r="I44" s="226"/>
      <c r="J44" s="227">
        <f t="shared" si="0"/>
        <v>12221.43885767517</v>
      </c>
      <c r="K44" s="228">
        <f t="shared" si="1"/>
        <v>5033</v>
      </c>
      <c r="L44" s="228">
        <f t="shared" si="2"/>
        <v>0</v>
      </c>
      <c r="M44" s="228">
        <f t="shared" si="3"/>
        <v>937.65</v>
      </c>
      <c r="N44" s="229">
        <f t="shared" si="12"/>
        <v>18192.088857675171</v>
      </c>
      <c r="O44" s="230" t="str">
        <f t="shared" si="4"/>
        <v>--</v>
      </c>
      <c r="P44" s="226"/>
      <c r="Q44" s="227">
        <f t="shared" si="5"/>
        <v>11702.677558601861</v>
      </c>
      <c r="R44" s="228" t="str">
        <f t="shared" si="6"/>
        <v/>
      </c>
      <c r="S44" s="231">
        <f t="shared" si="7"/>
        <v>518.76129907330869</v>
      </c>
      <c r="T44" s="226"/>
      <c r="U44" s="227">
        <f t="shared" si="8"/>
        <v>5303</v>
      </c>
      <c r="V44" s="228" t="str">
        <f t="shared" si="9"/>
        <v/>
      </c>
      <c r="W44" s="228" t="str">
        <f t="shared" si="10"/>
        <v/>
      </c>
      <c r="X44" s="228"/>
      <c r="Y44" s="231" t="str">
        <f t="shared" si="11"/>
        <v/>
      </c>
      <c r="Z44" s="226"/>
    </row>
    <row r="45" spans="1:26" s="224" customFormat="1" x14ac:dyDescent="0.2">
      <c r="A45" s="222">
        <v>412</v>
      </c>
      <c r="B45" s="222">
        <v>412035220</v>
      </c>
      <c r="C45" s="223" t="s">
        <v>490</v>
      </c>
      <c r="D45" s="222">
        <v>35</v>
      </c>
      <c r="E45" s="223" t="s">
        <v>67</v>
      </c>
      <c r="F45" s="222">
        <v>220</v>
      </c>
      <c r="G45" s="223" t="s">
        <v>252</v>
      </c>
      <c r="H45" s="225">
        <v>3</v>
      </c>
      <c r="I45" s="226"/>
      <c r="J45" s="227">
        <f t="shared" si="0"/>
        <v>12538</v>
      </c>
      <c r="K45" s="228">
        <f t="shared" si="1"/>
        <v>5375</v>
      </c>
      <c r="L45" s="228">
        <f t="shared" si="2"/>
        <v>0</v>
      </c>
      <c r="M45" s="228">
        <f t="shared" si="3"/>
        <v>937.65</v>
      </c>
      <c r="N45" s="229">
        <f t="shared" si="12"/>
        <v>18850.650000000001</v>
      </c>
      <c r="O45" s="230">
        <f t="shared" si="4"/>
        <v>-1</v>
      </c>
      <c r="P45" s="226"/>
      <c r="Q45" s="227">
        <f t="shared" si="5"/>
        <v>12913</v>
      </c>
      <c r="R45" s="228">
        <f t="shared" si="6"/>
        <v>12538</v>
      </c>
      <c r="S45" s="231">
        <f t="shared" si="7"/>
        <v>-375</v>
      </c>
      <c r="T45" s="226"/>
      <c r="U45" s="227">
        <f t="shared" si="8"/>
        <v>5143</v>
      </c>
      <c r="V45" s="228">
        <f t="shared" si="9"/>
        <v>4994</v>
      </c>
      <c r="W45" s="228">
        <f t="shared" si="10"/>
        <v>5413</v>
      </c>
      <c r="X45" s="228"/>
      <c r="Y45" s="231">
        <f t="shared" si="11"/>
        <v>5376</v>
      </c>
      <c r="Z45" s="226"/>
    </row>
    <row r="46" spans="1:26" s="224" customFormat="1" x14ac:dyDescent="0.2">
      <c r="A46" s="222">
        <v>412</v>
      </c>
      <c r="B46" s="222">
        <v>412035243</v>
      </c>
      <c r="C46" s="223" t="s">
        <v>490</v>
      </c>
      <c r="D46" s="222">
        <v>35</v>
      </c>
      <c r="E46" s="223" t="s">
        <v>67</v>
      </c>
      <c r="F46" s="222">
        <v>243</v>
      </c>
      <c r="G46" s="223" t="s">
        <v>275</v>
      </c>
      <c r="H46" s="225">
        <v>0.71</v>
      </c>
      <c r="I46" s="226"/>
      <c r="J46" s="227">
        <f t="shared" si="0"/>
        <v>13081.185426445938</v>
      </c>
      <c r="K46" s="228">
        <f t="shared" si="1"/>
        <v>2707</v>
      </c>
      <c r="L46" s="228">
        <f t="shared" si="2"/>
        <v>0</v>
      </c>
      <c r="M46" s="228">
        <f t="shared" si="3"/>
        <v>937.65</v>
      </c>
      <c r="N46" s="229">
        <f t="shared" si="12"/>
        <v>16725.835426445938</v>
      </c>
      <c r="O46" s="230" t="str">
        <f t="shared" si="4"/>
        <v>--</v>
      </c>
      <c r="P46" s="226"/>
      <c r="Q46" s="227" t="str">
        <f t="shared" si="5"/>
        <v/>
      </c>
      <c r="R46" s="228" t="str">
        <f t="shared" si="6"/>
        <v/>
      </c>
      <c r="S46" s="231" t="str">
        <f t="shared" si="7"/>
        <v/>
      </c>
      <c r="T46" s="226"/>
      <c r="U46" s="227" t="str">
        <f t="shared" si="8"/>
        <v/>
      </c>
      <c r="V46" s="228" t="str">
        <f t="shared" si="9"/>
        <v/>
      </c>
      <c r="W46" s="228" t="str">
        <f t="shared" si="10"/>
        <v/>
      </c>
      <c r="X46" s="228"/>
      <c r="Y46" s="231" t="str">
        <f t="shared" si="11"/>
        <v/>
      </c>
      <c r="Z46" s="226"/>
    </row>
    <row r="47" spans="1:26" s="224" customFormat="1" x14ac:dyDescent="0.2">
      <c r="A47" s="222">
        <v>412</v>
      </c>
      <c r="B47" s="222">
        <v>412035244</v>
      </c>
      <c r="C47" s="223" t="s">
        <v>490</v>
      </c>
      <c r="D47" s="222">
        <v>35</v>
      </c>
      <c r="E47" s="223" t="s">
        <v>67</v>
      </c>
      <c r="F47" s="222">
        <v>244</v>
      </c>
      <c r="G47" s="223" t="s">
        <v>276</v>
      </c>
      <c r="H47" s="225">
        <v>8.48</v>
      </c>
      <c r="I47" s="226"/>
      <c r="J47" s="227">
        <f t="shared" si="0"/>
        <v>14044</v>
      </c>
      <c r="K47" s="228">
        <f t="shared" si="1"/>
        <v>5064</v>
      </c>
      <c r="L47" s="228">
        <f t="shared" si="2"/>
        <v>0</v>
      </c>
      <c r="M47" s="228">
        <f t="shared" si="3"/>
        <v>937.65</v>
      </c>
      <c r="N47" s="229">
        <f t="shared" si="12"/>
        <v>20045.650000000001</v>
      </c>
      <c r="O47" s="230">
        <f t="shared" si="4"/>
        <v>-14</v>
      </c>
      <c r="P47" s="226"/>
      <c r="Q47" s="227">
        <f t="shared" si="5"/>
        <v>11941</v>
      </c>
      <c r="R47" s="228">
        <f t="shared" si="6"/>
        <v>14044</v>
      </c>
      <c r="S47" s="231">
        <f t="shared" si="7"/>
        <v>2103</v>
      </c>
      <c r="T47" s="226"/>
      <c r="U47" s="227">
        <f t="shared" si="8"/>
        <v>4652</v>
      </c>
      <c r="V47" s="228">
        <f t="shared" si="9"/>
        <v>5472</v>
      </c>
      <c r="W47" s="228">
        <f t="shared" si="10"/>
        <v>5236</v>
      </c>
      <c r="X47" s="228"/>
      <c r="Y47" s="231">
        <f t="shared" si="11"/>
        <v>5078</v>
      </c>
      <c r="Z47" s="226"/>
    </row>
    <row r="48" spans="1:26" s="224" customFormat="1" x14ac:dyDescent="0.2">
      <c r="A48" s="222">
        <v>412</v>
      </c>
      <c r="B48" s="222">
        <v>412035285</v>
      </c>
      <c r="C48" s="223" t="s">
        <v>490</v>
      </c>
      <c r="D48" s="222">
        <v>35</v>
      </c>
      <c r="E48" s="223" t="s">
        <v>67</v>
      </c>
      <c r="F48" s="222">
        <v>285</v>
      </c>
      <c r="G48" s="223" t="s">
        <v>317</v>
      </c>
      <c r="H48" s="225">
        <v>7.88</v>
      </c>
      <c r="I48" s="226"/>
      <c r="J48" s="227">
        <f t="shared" si="0"/>
        <v>10310</v>
      </c>
      <c r="K48" s="228">
        <f t="shared" si="1"/>
        <v>2921</v>
      </c>
      <c r="L48" s="228">
        <f t="shared" si="2"/>
        <v>0</v>
      </c>
      <c r="M48" s="228">
        <f t="shared" si="3"/>
        <v>937.65</v>
      </c>
      <c r="N48" s="229">
        <f t="shared" si="12"/>
        <v>14168.65</v>
      </c>
      <c r="O48" s="230">
        <f t="shared" si="4"/>
        <v>-3</v>
      </c>
      <c r="P48" s="226"/>
      <c r="Q48" s="227">
        <f t="shared" si="5"/>
        <v>9783</v>
      </c>
      <c r="R48" s="228">
        <f t="shared" si="6"/>
        <v>10310</v>
      </c>
      <c r="S48" s="231">
        <f t="shared" si="7"/>
        <v>527</v>
      </c>
      <c r="T48" s="226"/>
      <c r="U48" s="227">
        <f t="shared" si="8"/>
        <v>2759</v>
      </c>
      <c r="V48" s="228">
        <f t="shared" si="9"/>
        <v>2908</v>
      </c>
      <c r="W48" s="228">
        <f t="shared" si="10"/>
        <v>2936</v>
      </c>
      <c r="X48" s="228"/>
      <c r="Y48" s="231">
        <f t="shared" si="11"/>
        <v>2924</v>
      </c>
      <c r="Z48" s="226"/>
    </row>
    <row r="49" spans="1:26" s="224" customFormat="1" x14ac:dyDescent="0.2">
      <c r="A49" s="222">
        <v>412</v>
      </c>
      <c r="B49" s="222">
        <v>412035293</v>
      </c>
      <c r="C49" s="223" t="s">
        <v>490</v>
      </c>
      <c r="D49" s="222">
        <v>35</v>
      </c>
      <c r="E49" s="223" t="s">
        <v>67</v>
      </c>
      <c r="F49" s="222">
        <v>293</v>
      </c>
      <c r="G49" s="223" t="s">
        <v>325</v>
      </c>
      <c r="H49" s="225">
        <v>2</v>
      </c>
      <c r="I49" s="226"/>
      <c r="J49" s="227">
        <f t="shared" si="0"/>
        <v>9361</v>
      </c>
      <c r="K49" s="228">
        <f t="shared" si="1"/>
        <v>563</v>
      </c>
      <c r="L49" s="228">
        <f t="shared" si="2"/>
        <v>0</v>
      </c>
      <c r="M49" s="228">
        <f t="shared" si="3"/>
        <v>937.65</v>
      </c>
      <c r="N49" s="229">
        <f t="shared" si="12"/>
        <v>10861.65</v>
      </c>
      <c r="O49" s="230">
        <f t="shared" si="4"/>
        <v>-1</v>
      </c>
      <c r="P49" s="226"/>
      <c r="Q49" s="227">
        <f t="shared" si="5"/>
        <v>8944</v>
      </c>
      <c r="R49" s="228">
        <f t="shared" si="6"/>
        <v>9361</v>
      </c>
      <c r="S49" s="231">
        <f t="shared" si="7"/>
        <v>417</v>
      </c>
      <c r="T49" s="226"/>
      <c r="U49" s="227">
        <f t="shared" si="8"/>
        <v>689</v>
      </c>
      <c r="V49" s="228">
        <f t="shared" si="9"/>
        <v>721</v>
      </c>
      <c r="W49" s="228">
        <f t="shared" si="10"/>
        <v>563</v>
      </c>
      <c r="X49" s="228"/>
      <c r="Y49" s="231">
        <f t="shared" si="11"/>
        <v>564</v>
      </c>
      <c r="Z49" s="226"/>
    </row>
    <row r="50" spans="1:26" s="224" customFormat="1" x14ac:dyDescent="0.2">
      <c r="A50" s="222">
        <v>412</v>
      </c>
      <c r="B50" s="222">
        <v>412035314</v>
      </c>
      <c r="C50" s="223" t="s">
        <v>490</v>
      </c>
      <c r="D50" s="222">
        <v>35</v>
      </c>
      <c r="E50" s="223" t="s">
        <v>67</v>
      </c>
      <c r="F50" s="222">
        <v>314</v>
      </c>
      <c r="G50" s="223" t="s">
        <v>346</v>
      </c>
      <c r="H50" s="225">
        <v>1</v>
      </c>
      <c r="I50" s="226"/>
      <c r="J50" s="227">
        <f t="shared" si="0"/>
        <v>11260</v>
      </c>
      <c r="K50" s="228">
        <f t="shared" si="1"/>
        <v>9026</v>
      </c>
      <c r="L50" s="228">
        <f t="shared" si="2"/>
        <v>0</v>
      </c>
      <c r="M50" s="228">
        <f t="shared" si="3"/>
        <v>937.65</v>
      </c>
      <c r="N50" s="229">
        <f t="shared" si="12"/>
        <v>21223.65</v>
      </c>
      <c r="O50" s="230">
        <f t="shared" si="4"/>
        <v>-1</v>
      </c>
      <c r="P50" s="226"/>
      <c r="Q50" s="227">
        <f t="shared" si="5"/>
        <v>10780</v>
      </c>
      <c r="R50" s="228">
        <f t="shared" si="6"/>
        <v>11260</v>
      </c>
      <c r="S50" s="231">
        <f t="shared" si="7"/>
        <v>480</v>
      </c>
      <c r="T50" s="226"/>
      <c r="U50" s="227">
        <f t="shared" si="8"/>
        <v>8965</v>
      </c>
      <c r="V50" s="228">
        <f t="shared" si="9"/>
        <v>9365</v>
      </c>
      <c r="W50" s="228">
        <f t="shared" si="10"/>
        <v>9365</v>
      </c>
      <c r="X50" s="228"/>
      <c r="Y50" s="231">
        <f t="shared" si="11"/>
        <v>9027</v>
      </c>
      <c r="Z50" s="226"/>
    </row>
    <row r="51" spans="1:26" s="224" customFormat="1" x14ac:dyDescent="0.2">
      <c r="A51" s="222">
        <v>412</v>
      </c>
      <c r="B51" s="222">
        <v>412035335</v>
      </c>
      <c r="C51" s="223" t="s">
        <v>490</v>
      </c>
      <c r="D51" s="222">
        <v>35</v>
      </c>
      <c r="E51" s="223" t="s">
        <v>67</v>
      </c>
      <c r="F51" s="222">
        <v>335</v>
      </c>
      <c r="G51" s="223" t="s">
        <v>367</v>
      </c>
      <c r="H51" s="225">
        <v>1</v>
      </c>
      <c r="I51" s="226"/>
      <c r="J51" s="227">
        <f t="shared" si="0"/>
        <v>11260</v>
      </c>
      <c r="K51" s="228">
        <f t="shared" si="1"/>
        <v>8228</v>
      </c>
      <c r="L51" s="228">
        <f t="shared" si="2"/>
        <v>0</v>
      </c>
      <c r="M51" s="228">
        <f t="shared" si="3"/>
        <v>937.65</v>
      </c>
      <c r="N51" s="229">
        <f t="shared" si="12"/>
        <v>20425.650000000001</v>
      </c>
      <c r="O51" s="230">
        <f t="shared" si="4"/>
        <v>0</v>
      </c>
      <c r="P51" s="226"/>
      <c r="Q51" s="227">
        <f t="shared" si="5"/>
        <v>10780</v>
      </c>
      <c r="R51" s="228">
        <f t="shared" si="6"/>
        <v>11260</v>
      </c>
      <c r="S51" s="231">
        <f t="shared" si="7"/>
        <v>480</v>
      </c>
      <c r="T51" s="226"/>
      <c r="U51" s="227">
        <f t="shared" si="8"/>
        <v>7684</v>
      </c>
      <c r="V51" s="228">
        <f t="shared" si="9"/>
        <v>8026</v>
      </c>
      <c r="W51" s="228">
        <f t="shared" si="10"/>
        <v>8229</v>
      </c>
      <c r="X51" s="228"/>
      <c r="Y51" s="231">
        <f t="shared" si="11"/>
        <v>8228</v>
      </c>
      <c r="Z51" s="226"/>
    </row>
    <row r="52" spans="1:26" s="224" customFormat="1" x14ac:dyDescent="0.2">
      <c r="A52" s="222">
        <v>412</v>
      </c>
      <c r="B52" s="222">
        <v>412035336</v>
      </c>
      <c r="C52" s="223" t="s">
        <v>490</v>
      </c>
      <c r="D52" s="222">
        <v>35</v>
      </c>
      <c r="E52" s="223" t="s">
        <v>67</v>
      </c>
      <c r="F52" s="222">
        <v>336</v>
      </c>
      <c r="G52" s="223" t="s">
        <v>368</v>
      </c>
      <c r="H52" s="225">
        <v>1</v>
      </c>
      <c r="I52" s="226"/>
      <c r="J52" s="227">
        <f t="shared" si="0"/>
        <v>11260</v>
      </c>
      <c r="K52" s="228">
        <f t="shared" si="1"/>
        <v>2443</v>
      </c>
      <c r="L52" s="228">
        <f t="shared" si="2"/>
        <v>0</v>
      </c>
      <c r="M52" s="228">
        <f t="shared" si="3"/>
        <v>937.65</v>
      </c>
      <c r="N52" s="229">
        <f t="shared" si="12"/>
        <v>14640.65</v>
      </c>
      <c r="O52" s="230">
        <f t="shared" si="4"/>
        <v>-533</v>
      </c>
      <c r="P52" s="226"/>
      <c r="Q52" s="227">
        <f t="shared" si="5"/>
        <v>10780</v>
      </c>
      <c r="R52" s="228">
        <f t="shared" si="6"/>
        <v>11260</v>
      </c>
      <c r="S52" s="231">
        <f t="shared" si="7"/>
        <v>480</v>
      </c>
      <c r="T52" s="226"/>
      <c r="U52" s="227">
        <f t="shared" si="8"/>
        <v>2849</v>
      </c>
      <c r="V52" s="228">
        <f t="shared" si="9"/>
        <v>2976</v>
      </c>
      <c r="W52" s="228">
        <f t="shared" si="10"/>
        <v>3763</v>
      </c>
      <c r="X52" s="228"/>
      <c r="Y52" s="231">
        <f t="shared" si="11"/>
        <v>2976</v>
      </c>
      <c r="Z52" s="226"/>
    </row>
    <row r="53" spans="1:26" s="224" customFormat="1" x14ac:dyDescent="0.2">
      <c r="A53" s="222">
        <v>413</v>
      </c>
      <c r="B53" s="222">
        <v>413114091</v>
      </c>
      <c r="C53" s="223" t="s">
        <v>491</v>
      </c>
      <c r="D53" s="222">
        <v>114</v>
      </c>
      <c r="E53" s="223" t="s">
        <v>146</v>
      </c>
      <c r="F53" s="222">
        <v>91</v>
      </c>
      <c r="G53" s="223" t="s">
        <v>123</v>
      </c>
      <c r="H53" s="225">
        <v>1.54</v>
      </c>
      <c r="I53" s="226"/>
      <c r="J53" s="227">
        <f t="shared" si="0"/>
        <v>12850</v>
      </c>
      <c r="K53" s="228">
        <f t="shared" si="1"/>
        <v>16256</v>
      </c>
      <c r="L53" s="228">
        <f t="shared" si="2"/>
        <v>0</v>
      </c>
      <c r="M53" s="228">
        <f t="shared" si="3"/>
        <v>937.65</v>
      </c>
      <c r="N53" s="229">
        <f t="shared" si="12"/>
        <v>30043.65</v>
      </c>
      <c r="O53" s="230">
        <f t="shared" si="4"/>
        <v>-4</v>
      </c>
      <c r="P53" s="226"/>
      <c r="Q53" s="227">
        <f t="shared" si="5"/>
        <v>12117</v>
      </c>
      <c r="R53" s="228">
        <f t="shared" si="6"/>
        <v>12850</v>
      </c>
      <c r="S53" s="231">
        <f t="shared" si="7"/>
        <v>733</v>
      </c>
      <c r="T53" s="226"/>
      <c r="U53" s="227">
        <f t="shared" si="8"/>
        <v>15572</v>
      </c>
      <c r="V53" s="228">
        <f t="shared" si="9"/>
        <v>16514</v>
      </c>
      <c r="W53" s="228">
        <f t="shared" si="10"/>
        <v>16518</v>
      </c>
      <c r="X53" s="228"/>
      <c r="Y53" s="231">
        <f t="shared" si="11"/>
        <v>16260</v>
      </c>
      <c r="Z53" s="226"/>
    </row>
    <row r="54" spans="1:26" s="224" customFormat="1" x14ac:dyDescent="0.2">
      <c r="A54" s="222">
        <v>413</v>
      </c>
      <c r="B54" s="222">
        <v>413114114</v>
      </c>
      <c r="C54" s="223" t="s">
        <v>491</v>
      </c>
      <c r="D54" s="222">
        <v>114</v>
      </c>
      <c r="E54" s="223" t="s">
        <v>146</v>
      </c>
      <c r="F54" s="222">
        <v>114</v>
      </c>
      <c r="G54" s="223" t="s">
        <v>146</v>
      </c>
      <c r="H54" s="225">
        <v>72.169999999999987</v>
      </c>
      <c r="I54" s="226"/>
      <c r="J54" s="227">
        <f t="shared" si="0"/>
        <v>11441</v>
      </c>
      <c r="K54" s="228">
        <f t="shared" si="1"/>
        <v>2023</v>
      </c>
      <c r="L54" s="228">
        <f t="shared" si="2"/>
        <v>0</v>
      </c>
      <c r="M54" s="228">
        <f t="shared" si="3"/>
        <v>937.65</v>
      </c>
      <c r="N54" s="229">
        <f t="shared" si="12"/>
        <v>14401.65</v>
      </c>
      <c r="O54" s="230">
        <f t="shared" si="4"/>
        <v>-10</v>
      </c>
      <c r="P54" s="226"/>
      <c r="Q54" s="227">
        <f t="shared" si="5"/>
        <v>11244</v>
      </c>
      <c r="R54" s="228">
        <f t="shared" si="6"/>
        <v>11441</v>
      </c>
      <c r="S54" s="231">
        <f t="shared" si="7"/>
        <v>197</v>
      </c>
      <c r="T54" s="226"/>
      <c r="U54" s="227">
        <f t="shared" si="8"/>
        <v>2323</v>
      </c>
      <c r="V54" s="228">
        <f t="shared" si="9"/>
        <v>2363</v>
      </c>
      <c r="W54" s="228">
        <f t="shared" si="10"/>
        <v>2363</v>
      </c>
      <c r="X54" s="228"/>
      <c r="Y54" s="231">
        <f t="shared" si="11"/>
        <v>2033</v>
      </c>
      <c r="Z54" s="226"/>
    </row>
    <row r="55" spans="1:26" s="224" customFormat="1" x14ac:dyDescent="0.2">
      <c r="A55" s="222">
        <v>413</v>
      </c>
      <c r="B55" s="222">
        <v>413114127</v>
      </c>
      <c r="C55" s="223" t="s">
        <v>491</v>
      </c>
      <c r="D55" s="222">
        <v>114</v>
      </c>
      <c r="E55" s="223" t="s">
        <v>146</v>
      </c>
      <c r="F55" s="222">
        <v>127</v>
      </c>
      <c r="G55" s="223" t="s">
        <v>159</v>
      </c>
      <c r="H55" s="225">
        <v>1</v>
      </c>
      <c r="I55" s="226"/>
      <c r="J55" s="227">
        <f t="shared" si="0"/>
        <v>10891.760368363764</v>
      </c>
      <c r="K55" s="228">
        <f t="shared" si="1"/>
        <v>5109</v>
      </c>
      <c r="L55" s="228">
        <f t="shared" si="2"/>
        <v>0</v>
      </c>
      <c r="M55" s="228">
        <f t="shared" si="3"/>
        <v>937.65</v>
      </c>
      <c r="N55" s="229">
        <f t="shared" si="12"/>
        <v>16938.410368363766</v>
      </c>
      <c r="O55" s="230">
        <f t="shared" si="4"/>
        <v>-7</v>
      </c>
      <c r="P55" s="226"/>
      <c r="Q55" s="227" t="str">
        <f t="shared" si="5"/>
        <v/>
      </c>
      <c r="R55" s="228" t="str">
        <f t="shared" si="6"/>
        <v/>
      </c>
      <c r="S55" s="231" t="str">
        <f t="shared" si="7"/>
        <v/>
      </c>
      <c r="T55" s="226"/>
      <c r="U55" s="227" t="str">
        <f t="shared" si="8"/>
        <v/>
      </c>
      <c r="V55" s="228" t="str">
        <f t="shared" si="9"/>
        <v/>
      </c>
      <c r="W55" s="228">
        <f t="shared" si="10"/>
        <v>5167</v>
      </c>
      <c r="X55" s="228"/>
      <c r="Y55" s="231">
        <f t="shared" si="11"/>
        <v>5116</v>
      </c>
      <c r="Z55" s="226"/>
    </row>
    <row r="56" spans="1:26" s="224" customFormat="1" x14ac:dyDescent="0.2">
      <c r="A56" s="222">
        <v>413</v>
      </c>
      <c r="B56" s="222">
        <v>413114253</v>
      </c>
      <c r="C56" s="223" t="s">
        <v>491</v>
      </c>
      <c r="D56" s="222">
        <v>114</v>
      </c>
      <c r="E56" s="223" t="s">
        <v>146</v>
      </c>
      <c r="F56" s="222">
        <v>253</v>
      </c>
      <c r="G56" s="223" t="s">
        <v>285</v>
      </c>
      <c r="H56" s="225">
        <v>1</v>
      </c>
      <c r="I56" s="226"/>
      <c r="J56" s="227">
        <f t="shared" si="0"/>
        <v>9966</v>
      </c>
      <c r="K56" s="228">
        <f t="shared" si="1"/>
        <v>26094</v>
      </c>
      <c r="L56" s="228">
        <f t="shared" si="2"/>
        <v>0</v>
      </c>
      <c r="M56" s="228">
        <f t="shared" si="3"/>
        <v>937.65</v>
      </c>
      <c r="N56" s="229">
        <f t="shared" si="12"/>
        <v>36997.65</v>
      </c>
      <c r="O56" s="230">
        <f t="shared" si="4"/>
        <v>-11</v>
      </c>
      <c r="P56" s="226"/>
      <c r="Q56" s="227">
        <f t="shared" si="5"/>
        <v>10127</v>
      </c>
      <c r="R56" s="228">
        <f t="shared" si="6"/>
        <v>9966</v>
      </c>
      <c r="S56" s="231">
        <f t="shared" si="7"/>
        <v>-161</v>
      </c>
      <c r="T56" s="226"/>
      <c r="U56" s="227">
        <f t="shared" si="8"/>
        <v>23120</v>
      </c>
      <c r="V56" s="228">
        <f t="shared" si="9"/>
        <v>22753</v>
      </c>
      <c r="W56" s="228">
        <f t="shared" si="10"/>
        <v>26807</v>
      </c>
      <c r="X56" s="228"/>
      <c r="Y56" s="231">
        <f t="shared" si="11"/>
        <v>26105</v>
      </c>
      <c r="Z56" s="226"/>
    </row>
    <row r="57" spans="1:26" s="224" customFormat="1" x14ac:dyDescent="0.2">
      <c r="A57" s="222">
        <v>413</v>
      </c>
      <c r="B57" s="222">
        <v>413114605</v>
      </c>
      <c r="C57" s="223" t="s">
        <v>491</v>
      </c>
      <c r="D57" s="222">
        <v>114</v>
      </c>
      <c r="E57" s="223" t="s">
        <v>146</v>
      </c>
      <c r="F57" s="222">
        <v>605</v>
      </c>
      <c r="G57" s="223" t="s">
        <v>388</v>
      </c>
      <c r="H57" s="225">
        <v>1</v>
      </c>
      <c r="I57" s="226"/>
      <c r="J57" s="227">
        <f t="shared" si="0"/>
        <v>11828.973587331911</v>
      </c>
      <c r="K57" s="228">
        <f t="shared" si="1"/>
        <v>8466</v>
      </c>
      <c r="L57" s="228">
        <f t="shared" si="2"/>
        <v>0</v>
      </c>
      <c r="M57" s="228">
        <f t="shared" si="3"/>
        <v>937.65</v>
      </c>
      <c r="N57" s="229">
        <f t="shared" si="12"/>
        <v>21232.623587331913</v>
      </c>
      <c r="O57" s="230">
        <f t="shared" si="4"/>
        <v>-32</v>
      </c>
      <c r="P57" s="226"/>
      <c r="Q57" s="227" t="str">
        <f t="shared" si="5"/>
        <v/>
      </c>
      <c r="R57" s="228" t="str">
        <f t="shared" si="6"/>
        <v/>
      </c>
      <c r="S57" s="231" t="str">
        <f t="shared" si="7"/>
        <v/>
      </c>
      <c r="T57" s="226"/>
      <c r="U57" s="227" t="str">
        <f t="shared" si="8"/>
        <v/>
      </c>
      <c r="V57" s="228" t="str">
        <f t="shared" si="9"/>
        <v/>
      </c>
      <c r="W57" s="228">
        <f t="shared" si="10"/>
        <v>9107</v>
      </c>
      <c r="X57" s="228"/>
      <c r="Y57" s="231">
        <f t="shared" si="11"/>
        <v>8498</v>
      </c>
      <c r="Z57" s="226"/>
    </row>
    <row r="58" spans="1:26" s="224" customFormat="1" x14ac:dyDescent="0.2">
      <c r="A58" s="222">
        <v>413</v>
      </c>
      <c r="B58" s="222">
        <v>413114670</v>
      </c>
      <c r="C58" s="223" t="s">
        <v>491</v>
      </c>
      <c r="D58" s="222">
        <v>114</v>
      </c>
      <c r="E58" s="223" t="s">
        <v>146</v>
      </c>
      <c r="F58" s="222">
        <v>670</v>
      </c>
      <c r="G58" s="223" t="s">
        <v>406</v>
      </c>
      <c r="H58" s="225">
        <v>27.36</v>
      </c>
      <c r="I58" s="226"/>
      <c r="J58" s="227">
        <f t="shared" si="0"/>
        <v>10330</v>
      </c>
      <c r="K58" s="228">
        <f t="shared" si="1"/>
        <v>8139</v>
      </c>
      <c r="L58" s="228">
        <f t="shared" si="2"/>
        <v>0</v>
      </c>
      <c r="M58" s="228">
        <f t="shared" si="3"/>
        <v>937.65</v>
      </c>
      <c r="N58" s="229">
        <f t="shared" si="12"/>
        <v>19406.650000000001</v>
      </c>
      <c r="O58" s="230">
        <f t="shared" si="4"/>
        <v>11</v>
      </c>
      <c r="P58" s="226"/>
      <c r="Q58" s="227">
        <f t="shared" si="5"/>
        <v>9466</v>
      </c>
      <c r="R58" s="228">
        <f t="shared" si="6"/>
        <v>10330</v>
      </c>
      <c r="S58" s="231">
        <f t="shared" si="7"/>
        <v>864</v>
      </c>
      <c r="T58" s="226"/>
      <c r="U58" s="227">
        <f t="shared" si="8"/>
        <v>5809</v>
      </c>
      <c r="V58" s="228">
        <f t="shared" si="9"/>
        <v>6339</v>
      </c>
      <c r="W58" s="228">
        <f t="shared" si="10"/>
        <v>7975</v>
      </c>
      <c r="X58" s="228"/>
      <c r="Y58" s="231">
        <f t="shared" si="11"/>
        <v>8128</v>
      </c>
      <c r="Z58" s="226"/>
    </row>
    <row r="59" spans="1:26" s="224" customFormat="1" x14ac:dyDescent="0.2">
      <c r="A59" s="222">
        <v>413</v>
      </c>
      <c r="B59" s="222">
        <v>413114674</v>
      </c>
      <c r="C59" s="223" t="s">
        <v>491</v>
      </c>
      <c r="D59" s="222">
        <v>114</v>
      </c>
      <c r="E59" s="223" t="s">
        <v>146</v>
      </c>
      <c r="F59" s="222">
        <v>674</v>
      </c>
      <c r="G59" s="223" t="s">
        <v>409</v>
      </c>
      <c r="H59" s="225">
        <v>39.559999999999995</v>
      </c>
      <c r="I59" s="226"/>
      <c r="J59" s="227">
        <f t="shared" si="0"/>
        <v>11178</v>
      </c>
      <c r="K59" s="228">
        <f t="shared" si="1"/>
        <v>3956</v>
      </c>
      <c r="L59" s="228">
        <f t="shared" si="2"/>
        <v>0</v>
      </c>
      <c r="M59" s="228">
        <f t="shared" si="3"/>
        <v>937.65</v>
      </c>
      <c r="N59" s="229">
        <f t="shared" si="12"/>
        <v>16071.65</v>
      </c>
      <c r="O59" s="230">
        <f t="shared" si="4"/>
        <v>49</v>
      </c>
      <c r="P59" s="226"/>
      <c r="Q59" s="227">
        <f t="shared" si="5"/>
        <v>11010</v>
      </c>
      <c r="R59" s="228">
        <f t="shared" si="6"/>
        <v>11178</v>
      </c>
      <c r="S59" s="231">
        <f t="shared" si="7"/>
        <v>168</v>
      </c>
      <c r="T59" s="226"/>
      <c r="U59" s="227">
        <f t="shared" si="8"/>
        <v>4082</v>
      </c>
      <c r="V59" s="228">
        <f t="shared" si="9"/>
        <v>4145</v>
      </c>
      <c r="W59" s="228">
        <f t="shared" si="10"/>
        <v>2973</v>
      </c>
      <c r="X59" s="228"/>
      <c r="Y59" s="231">
        <f t="shared" si="11"/>
        <v>3907</v>
      </c>
      <c r="Z59" s="226"/>
    </row>
    <row r="60" spans="1:26" s="224" customFormat="1" x14ac:dyDescent="0.2">
      <c r="A60" s="222">
        <v>413</v>
      </c>
      <c r="B60" s="222">
        <v>413114683</v>
      </c>
      <c r="C60" s="223" t="s">
        <v>491</v>
      </c>
      <c r="D60" s="222">
        <v>114</v>
      </c>
      <c r="E60" s="223" t="s">
        <v>146</v>
      </c>
      <c r="F60" s="222">
        <v>683</v>
      </c>
      <c r="G60" s="223" t="s">
        <v>412</v>
      </c>
      <c r="H60" s="225">
        <v>1</v>
      </c>
      <c r="I60" s="226"/>
      <c r="J60" s="227">
        <f t="shared" si="0"/>
        <v>9670</v>
      </c>
      <c r="K60" s="228">
        <f t="shared" si="1"/>
        <v>6902</v>
      </c>
      <c r="L60" s="228">
        <f t="shared" si="2"/>
        <v>0</v>
      </c>
      <c r="M60" s="228">
        <f t="shared" si="3"/>
        <v>937.65</v>
      </c>
      <c r="N60" s="229">
        <f t="shared" si="12"/>
        <v>17509.650000000001</v>
      </c>
      <c r="O60" s="230">
        <f t="shared" si="4"/>
        <v>6</v>
      </c>
      <c r="P60" s="226"/>
      <c r="Q60" s="227">
        <f t="shared" si="5"/>
        <v>9698</v>
      </c>
      <c r="R60" s="228">
        <f t="shared" si="6"/>
        <v>9670</v>
      </c>
      <c r="S60" s="231">
        <f t="shared" si="7"/>
        <v>-28</v>
      </c>
      <c r="T60" s="226"/>
      <c r="U60" s="227">
        <f t="shared" si="8"/>
        <v>7405</v>
      </c>
      <c r="V60" s="228">
        <f t="shared" si="9"/>
        <v>7384</v>
      </c>
      <c r="W60" s="228">
        <f t="shared" si="10"/>
        <v>6667</v>
      </c>
      <c r="X60" s="228"/>
      <c r="Y60" s="231">
        <f t="shared" si="11"/>
        <v>6896</v>
      </c>
      <c r="Z60" s="226"/>
    </row>
    <row r="61" spans="1:26" s="224" customFormat="1" x14ac:dyDescent="0.2">
      <c r="A61" s="222">
        <v>413</v>
      </c>
      <c r="B61" s="222">
        <v>413114717</v>
      </c>
      <c r="C61" s="223" t="s">
        <v>491</v>
      </c>
      <c r="D61" s="222">
        <v>114</v>
      </c>
      <c r="E61" s="223" t="s">
        <v>146</v>
      </c>
      <c r="F61" s="222">
        <v>717</v>
      </c>
      <c r="G61" s="223" t="s">
        <v>422</v>
      </c>
      <c r="H61" s="225">
        <v>43.46</v>
      </c>
      <c r="I61" s="226"/>
      <c r="J61" s="227">
        <f t="shared" si="0"/>
        <v>11860</v>
      </c>
      <c r="K61" s="228">
        <f t="shared" si="1"/>
        <v>6398</v>
      </c>
      <c r="L61" s="228">
        <f t="shared" si="2"/>
        <v>0</v>
      </c>
      <c r="M61" s="228">
        <f t="shared" si="3"/>
        <v>937.65</v>
      </c>
      <c r="N61" s="229">
        <f t="shared" si="12"/>
        <v>19195.650000000001</v>
      </c>
      <c r="O61" s="230">
        <f t="shared" si="4"/>
        <v>27</v>
      </c>
      <c r="P61" s="226"/>
      <c r="Q61" s="227">
        <f t="shared" si="5"/>
        <v>11338</v>
      </c>
      <c r="R61" s="228">
        <f t="shared" si="6"/>
        <v>11860</v>
      </c>
      <c r="S61" s="231">
        <f t="shared" si="7"/>
        <v>522</v>
      </c>
      <c r="T61" s="226"/>
      <c r="U61" s="227">
        <f t="shared" si="8"/>
        <v>5871</v>
      </c>
      <c r="V61" s="228">
        <f t="shared" si="9"/>
        <v>6141</v>
      </c>
      <c r="W61" s="228">
        <f t="shared" si="10"/>
        <v>5828</v>
      </c>
      <c r="X61" s="228"/>
      <c r="Y61" s="231">
        <f t="shared" si="11"/>
        <v>6371</v>
      </c>
      <c r="Z61" s="226"/>
    </row>
    <row r="62" spans="1:26" s="224" customFormat="1" x14ac:dyDescent="0.2">
      <c r="A62" s="222">
        <v>413</v>
      </c>
      <c r="B62" s="222">
        <v>413114750</v>
      </c>
      <c r="C62" s="223" t="s">
        <v>491</v>
      </c>
      <c r="D62" s="222">
        <v>114</v>
      </c>
      <c r="E62" s="223" t="s">
        <v>146</v>
      </c>
      <c r="F62" s="222">
        <v>750</v>
      </c>
      <c r="G62" s="223" t="s">
        <v>430</v>
      </c>
      <c r="H62" s="225">
        <v>22.759999999999998</v>
      </c>
      <c r="I62" s="226"/>
      <c r="J62" s="227">
        <f t="shared" si="0"/>
        <v>10452</v>
      </c>
      <c r="K62" s="228">
        <f t="shared" si="1"/>
        <v>6747</v>
      </c>
      <c r="L62" s="228">
        <f t="shared" si="2"/>
        <v>0</v>
      </c>
      <c r="M62" s="228">
        <f t="shared" si="3"/>
        <v>937.65</v>
      </c>
      <c r="N62" s="229">
        <f t="shared" si="12"/>
        <v>18136.650000000001</v>
      </c>
      <c r="O62" s="230">
        <f t="shared" si="4"/>
        <v>-520</v>
      </c>
      <c r="P62" s="226"/>
      <c r="Q62" s="227">
        <f t="shared" si="5"/>
        <v>10714</v>
      </c>
      <c r="R62" s="228">
        <f t="shared" si="6"/>
        <v>10452</v>
      </c>
      <c r="S62" s="231">
        <f t="shared" si="7"/>
        <v>-262</v>
      </c>
      <c r="T62" s="226"/>
      <c r="U62" s="227">
        <f t="shared" si="8"/>
        <v>7763</v>
      </c>
      <c r="V62" s="228">
        <f t="shared" si="9"/>
        <v>7573</v>
      </c>
      <c r="W62" s="228">
        <f t="shared" si="10"/>
        <v>7573</v>
      </c>
      <c r="X62" s="228"/>
      <c r="Y62" s="231">
        <f t="shared" si="11"/>
        <v>7267</v>
      </c>
      <c r="Z62" s="226"/>
    </row>
    <row r="63" spans="1:26" s="224" customFormat="1" x14ac:dyDescent="0.2">
      <c r="A63" s="222">
        <v>413</v>
      </c>
      <c r="B63" s="222">
        <v>413114755</v>
      </c>
      <c r="C63" s="223" t="s">
        <v>491</v>
      </c>
      <c r="D63" s="222">
        <v>114</v>
      </c>
      <c r="E63" s="223" t="s">
        <v>146</v>
      </c>
      <c r="F63" s="222">
        <v>755</v>
      </c>
      <c r="G63" s="223" t="s">
        <v>432</v>
      </c>
      <c r="H63" s="225">
        <v>5.1100000000000003</v>
      </c>
      <c r="I63" s="226"/>
      <c r="J63" s="227">
        <f t="shared" si="0"/>
        <v>11396</v>
      </c>
      <c r="K63" s="228">
        <f t="shared" si="1"/>
        <v>5679</v>
      </c>
      <c r="L63" s="228">
        <f t="shared" si="2"/>
        <v>0</v>
      </c>
      <c r="M63" s="228">
        <f t="shared" si="3"/>
        <v>937.65</v>
      </c>
      <c r="N63" s="229">
        <f t="shared" si="12"/>
        <v>18012.650000000001</v>
      </c>
      <c r="O63" s="230">
        <f t="shared" si="4"/>
        <v>-4</v>
      </c>
      <c r="P63" s="226"/>
      <c r="Q63" s="227">
        <f t="shared" si="5"/>
        <v>11570</v>
      </c>
      <c r="R63" s="228">
        <f t="shared" si="6"/>
        <v>11396</v>
      </c>
      <c r="S63" s="231">
        <f t="shared" si="7"/>
        <v>-174</v>
      </c>
      <c r="T63" s="226"/>
      <c r="U63" s="227">
        <f t="shared" si="8"/>
        <v>4837</v>
      </c>
      <c r="V63" s="228">
        <f t="shared" si="9"/>
        <v>4764</v>
      </c>
      <c r="W63" s="228">
        <f t="shared" si="10"/>
        <v>5911</v>
      </c>
      <c r="X63" s="228"/>
      <c r="Y63" s="231">
        <f t="shared" si="11"/>
        <v>5683</v>
      </c>
      <c r="Z63" s="226"/>
    </row>
    <row r="64" spans="1:26" s="224" customFormat="1" x14ac:dyDescent="0.2">
      <c r="A64" s="222">
        <v>414</v>
      </c>
      <c r="B64" s="222">
        <v>414603098</v>
      </c>
      <c r="C64" s="223" t="s">
        <v>492</v>
      </c>
      <c r="D64" s="222">
        <v>603</v>
      </c>
      <c r="E64" s="223" t="s">
        <v>615</v>
      </c>
      <c r="F64" s="222">
        <v>98</v>
      </c>
      <c r="G64" s="223" t="s">
        <v>130</v>
      </c>
      <c r="H64" s="225">
        <v>3</v>
      </c>
      <c r="I64" s="226"/>
      <c r="J64" s="227">
        <f t="shared" si="0"/>
        <v>11965</v>
      </c>
      <c r="K64" s="228">
        <f t="shared" si="1"/>
        <v>12012</v>
      </c>
      <c r="L64" s="228">
        <f t="shared" si="2"/>
        <v>0</v>
      </c>
      <c r="M64" s="228">
        <f t="shared" si="3"/>
        <v>937.65</v>
      </c>
      <c r="N64" s="229">
        <f t="shared" si="12"/>
        <v>24914.65</v>
      </c>
      <c r="O64" s="230">
        <f t="shared" si="4"/>
        <v>-124</v>
      </c>
      <c r="P64" s="226"/>
      <c r="Q64" s="227">
        <f t="shared" si="5"/>
        <v>10270.894</v>
      </c>
      <c r="R64" s="228">
        <f t="shared" si="6"/>
        <v>11965</v>
      </c>
      <c r="S64" s="231">
        <f t="shared" si="7"/>
        <v>1694.1059999999998</v>
      </c>
      <c r="T64" s="226"/>
      <c r="U64" s="227">
        <f t="shared" si="8"/>
        <v>15791</v>
      </c>
      <c r="V64" s="228">
        <f t="shared" si="9"/>
        <v>18396</v>
      </c>
      <c r="W64" s="228">
        <f t="shared" si="10"/>
        <v>12582</v>
      </c>
      <c r="X64" s="228"/>
      <c r="Y64" s="231">
        <f t="shared" si="11"/>
        <v>12136</v>
      </c>
      <c r="Z64" s="226"/>
    </row>
    <row r="65" spans="1:26" s="224" customFormat="1" x14ac:dyDescent="0.2">
      <c r="A65" s="222">
        <v>414</v>
      </c>
      <c r="B65" s="222">
        <v>414603152</v>
      </c>
      <c r="C65" s="223" t="s">
        <v>492</v>
      </c>
      <c r="D65" s="222">
        <v>603</v>
      </c>
      <c r="E65" s="223" t="s">
        <v>615</v>
      </c>
      <c r="F65" s="222">
        <v>152</v>
      </c>
      <c r="G65" s="223" t="s">
        <v>184</v>
      </c>
      <c r="H65" s="225">
        <v>1</v>
      </c>
      <c r="I65" s="226"/>
      <c r="J65" s="227">
        <f t="shared" si="0"/>
        <v>11157.857995775226</v>
      </c>
      <c r="K65" s="228">
        <f t="shared" si="1"/>
        <v>15989</v>
      </c>
      <c r="L65" s="228">
        <f t="shared" si="2"/>
        <v>0</v>
      </c>
      <c r="M65" s="228">
        <f t="shared" si="3"/>
        <v>937.65</v>
      </c>
      <c r="N65" s="229">
        <f t="shared" si="12"/>
        <v>28084.507995775228</v>
      </c>
      <c r="O65" s="230">
        <f t="shared" si="4"/>
        <v>-3</v>
      </c>
      <c r="P65" s="226"/>
      <c r="Q65" s="227" t="str">
        <f t="shared" si="5"/>
        <v/>
      </c>
      <c r="R65" s="228" t="str">
        <f t="shared" si="6"/>
        <v/>
      </c>
      <c r="S65" s="231" t="str">
        <f t="shared" si="7"/>
        <v/>
      </c>
      <c r="T65" s="226"/>
      <c r="U65" s="227" t="str">
        <f t="shared" si="8"/>
        <v/>
      </c>
      <c r="V65" s="228" t="str">
        <f t="shared" si="9"/>
        <v/>
      </c>
      <c r="W65" s="228">
        <f t="shared" si="10"/>
        <v>15854</v>
      </c>
      <c r="X65" s="228"/>
      <c r="Y65" s="231">
        <f t="shared" si="11"/>
        <v>15992</v>
      </c>
      <c r="Z65" s="226"/>
    </row>
    <row r="66" spans="1:26" s="224" customFormat="1" x14ac:dyDescent="0.2">
      <c r="A66" s="222">
        <v>414</v>
      </c>
      <c r="B66" s="222">
        <v>414603209</v>
      </c>
      <c r="C66" s="223" t="s">
        <v>492</v>
      </c>
      <c r="D66" s="222">
        <v>603</v>
      </c>
      <c r="E66" s="223" t="s">
        <v>615</v>
      </c>
      <c r="F66" s="222">
        <v>209</v>
      </c>
      <c r="G66" s="223" t="s">
        <v>241</v>
      </c>
      <c r="H66" s="225">
        <v>70.750000000000014</v>
      </c>
      <c r="I66" s="226"/>
      <c r="J66" s="227">
        <f t="shared" si="0"/>
        <v>12061</v>
      </c>
      <c r="K66" s="228">
        <f t="shared" si="1"/>
        <v>2706</v>
      </c>
      <c r="L66" s="228">
        <f t="shared" si="2"/>
        <v>0</v>
      </c>
      <c r="M66" s="228">
        <f t="shared" si="3"/>
        <v>937.65</v>
      </c>
      <c r="N66" s="229">
        <f t="shared" si="12"/>
        <v>15704.65</v>
      </c>
      <c r="O66" s="230">
        <f t="shared" si="4"/>
        <v>-4</v>
      </c>
      <c r="P66" s="226"/>
      <c r="Q66" s="227">
        <f t="shared" si="5"/>
        <v>11468</v>
      </c>
      <c r="R66" s="228">
        <f t="shared" si="6"/>
        <v>12061</v>
      </c>
      <c r="S66" s="231">
        <f t="shared" si="7"/>
        <v>593</v>
      </c>
      <c r="T66" s="226"/>
      <c r="U66" s="227">
        <f t="shared" si="8"/>
        <v>2532</v>
      </c>
      <c r="V66" s="228">
        <f t="shared" si="9"/>
        <v>2663</v>
      </c>
      <c r="W66" s="228">
        <f t="shared" si="10"/>
        <v>2657</v>
      </c>
      <c r="X66" s="228"/>
      <c r="Y66" s="231">
        <f t="shared" si="11"/>
        <v>2710</v>
      </c>
      <c r="Z66" s="226"/>
    </row>
    <row r="67" spans="1:26" s="224" customFormat="1" x14ac:dyDescent="0.2">
      <c r="A67" s="222">
        <v>414</v>
      </c>
      <c r="B67" s="222">
        <v>414603236</v>
      </c>
      <c r="C67" s="223" t="s">
        <v>492</v>
      </c>
      <c r="D67" s="222">
        <v>603</v>
      </c>
      <c r="E67" s="223" t="s">
        <v>615</v>
      </c>
      <c r="F67" s="222">
        <v>236</v>
      </c>
      <c r="G67" s="223" t="s">
        <v>268</v>
      </c>
      <c r="H67" s="225">
        <v>178</v>
      </c>
      <c r="I67" s="226"/>
      <c r="J67" s="227">
        <f t="shared" si="0"/>
        <v>12053</v>
      </c>
      <c r="K67" s="228">
        <f t="shared" si="1"/>
        <v>2197</v>
      </c>
      <c r="L67" s="228">
        <f t="shared" si="2"/>
        <v>0</v>
      </c>
      <c r="M67" s="228">
        <f t="shared" si="3"/>
        <v>937.65</v>
      </c>
      <c r="N67" s="229">
        <f t="shared" si="12"/>
        <v>15187.65</v>
      </c>
      <c r="O67" s="230">
        <f t="shared" si="4"/>
        <v>-3</v>
      </c>
      <c r="P67" s="226"/>
      <c r="Q67" s="227">
        <f t="shared" si="5"/>
        <v>11274</v>
      </c>
      <c r="R67" s="228">
        <f t="shared" si="6"/>
        <v>12053</v>
      </c>
      <c r="S67" s="231">
        <f t="shared" si="7"/>
        <v>779</v>
      </c>
      <c r="T67" s="226"/>
      <c r="U67" s="227">
        <f t="shared" si="8"/>
        <v>2205</v>
      </c>
      <c r="V67" s="228">
        <f t="shared" si="9"/>
        <v>2357</v>
      </c>
      <c r="W67" s="228">
        <f t="shared" si="10"/>
        <v>2289</v>
      </c>
      <c r="X67" s="228"/>
      <c r="Y67" s="231">
        <f t="shared" si="11"/>
        <v>2200</v>
      </c>
      <c r="Z67" s="226"/>
    </row>
    <row r="68" spans="1:26" s="224" customFormat="1" x14ac:dyDescent="0.2">
      <c r="A68" s="222">
        <v>414</v>
      </c>
      <c r="B68" s="222">
        <v>414603263</v>
      </c>
      <c r="C68" s="223" t="s">
        <v>492</v>
      </c>
      <c r="D68" s="222">
        <v>603</v>
      </c>
      <c r="E68" s="223" t="s">
        <v>615</v>
      </c>
      <c r="F68" s="222">
        <v>263</v>
      </c>
      <c r="G68" s="223" t="s">
        <v>295</v>
      </c>
      <c r="H68" s="225">
        <v>3</v>
      </c>
      <c r="I68" s="226"/>
      <c r="J68" s="227">
        <f t="shared" si="0"/>
        <v>9966</v>
      </c>
      <c r="K68" s="228">
        <f t="shared" si="1"/>
        <v>2435</v>
      </c>
      <c r="L68" s="228">
        <f t="shared" si="2"/>
        <v>0</v>
      </c>
      <c r="M68" s="228">
        <f t="shared" si="3"/>
        <v>937.65</v>
      </c>
      <c r="N68" s="229">
        <f t="shared" si="12"/>
        <v>13338.65</v>
      </c>
      <c r="O68" s="230">
        <f t="shared" si="4"/>
        <v>-18</v>
      </c>
      <c r="P68" s="226"/>
      <c r="Q68" s="227">
        <f t="shared" si="5"/>
        <v>10188</v>
      </c>
      <c r="R68" s="228">
        <f t="shared" si="6"/>
        <v>9966</v>
      </c>
      <c r="S68" s="231">
        <f t="shared" si="7"/>
        <v>-222</v>
      </c>
      <c r="T68" s="226"/>
      <c r="U68" s="227">
        <f t="shared" si="8"/>
        <v>3971</v>
      </c>
      <c r="V68" s="228">
        <f t="shared" si="9"/>
        <v>3885</v>
      </c>
      <c r="W68" s="228">
        <f t="shared" si="10"/>
        <v>2961</v>
      </c>
      <c r="X68" s="228"/>
      <c r="Y68" s="231">
        <f t="shared" si="11"/>
        <v>2453</v>
      </c>
      <c r="Z68" s="226"/>
    </row>
    <row r="69" spans="1:26" s="224" customFormat="1" x14ac:dyDescent="0.2">
      <c r="A69" s="222">
        <v>414</v>
      </c>
      <c r="B69" s="222">
        <v>414603281</v>
      </c>
      <c r="C69" s="223" t="s">
        <v>492</v>
      </c>
      <c r="D69" s="222">
        <v>603</v>
      </c>
      <c r="E69" s="223" t="s">
        <v>615</v>
      </c>
      <c r="F69" s="222">
        <v>281</v>
      </c>
      <c r="G69" s="223" t="s">
        <v>313</v>
      </c>
      <c r="H69" s="225">
        <v>0.05</v>
      </c>
      <c r="I69" s="226"/>
      <c r="J69" s="227">
        <f t="shared" si="0"/>
        <v>13882.813143669249</v>
      </c>
      <c r="K69" s="228">
        <f t="shared" si="1"/>
        <v>0</v>
      </c>
      <c r="L69" s="228">
        <f t="shared" si="2"/>
        <v>0</v>
      </c>
      <c r="M69" s="228">
        <f t="shared" si="3"/>
        <v>937.65</v>
      </c>
      <c r="N69" s="229">
        <f t="shared" si="12"/>
        <v>14820.463143669249</v>
      </c>
      <c r="O69" s="230" t="str">
        <f t="shared" si="4"/>
        <v>--</v>
      </c>
      <c r="P69" s="226"/>
      <c r="Q69" s="227">
        <f t="shared" si="5"/>
        <v>12932.051162790694</v>
      </c>
      <c r="R69" s="228" t="str">
        <f t="shared" si="6"/>
        <v/>
      </c>
      <c r="S69" s="231">
        <f t="shared" si="7"/>
        <v>950.76198087855482</v>
      </c>
      <c r="T69" s="226"/>
      <c r="U69" s="227">
        <f t="shared" si="8"/>
        <v>99</v>
      </c>
      <c r="V69" s="228" t="str">
        <f t="shared" si="9"/>
        <v/>
      </c>
      <c r="W69" s="228" t="str">
        <f t="shared" si="10"/>
        <v/>
      </c>
      <c r="X69" s="228"/>
      <c r="Y69" s="231" t="str">
        <f t="shared" si="11"/>
        <v/>
      </c>
      <c r="Z69" s="226"/>
    </row>
    <row r="70" spans="1:26" s="224" customFormat="1" x14ac:dyDescent="0.2">
      <c r="A70" s="222">
        <v>414</v>
      </c>
      <c r="B70" s="222">
        <v>414603603</v>
      </c>
      <c r="C70" s="223" t="s">
        <v>492</v>
      </c>
      <c r="D70" s="222">
        <v>603</v>
      </c>
      <c r="E70" s="223" t="s">
        <v>615</v>
      </c>
      <c r="F70" s="222">
        <v>603</v>
      </c>
      <c r="G70" s="223" t="s">
        <v>615</v>
      </c>
      <c r="H70" s="225">
        <v>79.13</v>
      </c>
      <c r="I70" s="226"/>
      <c r="J70" s="227">
        <f t="shared" si="0"/>
        <v>11544</v>
      </c>
      <c r="K70" s="228">
        <f t="shared" si="1"/>
        <v>1800</v>
      </c>
      <c r="L70" s="228">
        <f t="shared" si="2"/>
        <v>0</v>
      </c>
      <c r="M70" s="228">
        <f t="shared" si="3"/>
        <v>937.65</v>
      </c>
      <c r="N70" s="229">
        <f t="shared" si="12"/>
        <v>14281.65</v>
      </c>
      <c r="O70" s="230">
        <f t="shared" si="4"/>
        <v>25</v>
      </c>
      <c r="P70" s="226"/>
      <c r="Q70" s="227">
        <f t="shared" si="5"/>
        <v>10729</v>
      </c>
      <c r="R70" s="228">
        <f t="shared" si="6"/>
        <v>11544</v>
      </c>
      <c r="S70" s="231">
        <f t="shared" si="7"/>
        <v>815</v>
      </c>
      <c r="T70" s="226"/>
      <c r="U70" s="227">
        <f t="shared" si="8"/>
        <v>1684</v>
      </c>
      <c r="V70" s="228">
        <f t="shared" si="9"/>
        <v>1812</v>
      </c>
      <c r="W70" s="228">
        <f t="shared" si="10"/>
        <v>1305</v>
      </c>
      <c r="X70" s="228"/>
      <c r="Y70" s="231">
        <f t="shared" si="11"/>
        <v>1775</v>
      </c>
      <c r="Z70" s="226"/>
    </row>
    <row r="71" spans="1:26" s="224" customFormat="1" x14ac:dyDescent="0.2">
      <c r="A71" s="222">
        <v>414</v>
      </c>
      <c r="B71" s="222">
        <v>414603635</v>
      </c>
      <c r="C71" s="223" t="s">
        <v>492</v>
      </c>
      <c r="D71" s="222">
        <v>603</v>
      </c>
      <c r="E71" s="223" t="s">
        <v>615</v>
      </c>
      <c r="F71" s="222">
        <v>635</v>
      </c>
      <c r="G71" s="223" t="s">
        <v>397</v>
      </c>
      <c r="H71" s="225">
        <v>21.08</v>
      </c>
      <c r="I71" s="226"/>
      <c r="J71" s="227">
        <f t="shared" si="0"/>
        <v>10572</v>
      </c>
      <c r="K71" s="228">
        <f t="shared" si="1"/>
        <v>4420</v>
      </c>
      <c r="L71" s="228">
        <f t="shared" si="2"/>
        <v>0</v>
      </c>
      <c r="M71" s="228">
        <f t="shared" si="3"/>
        <v>937.65</v>
      </c>
      <c r="N71" s="229">
        <f t="shared" si="12"/>
        <v>15929.65</v>
      </c>
      <c r="O71" s="230">
        <f t="shared" si="4"/>
        <v>3</v>
      </c>
      <c r="P71" s="226"/>
      <c r="Q71" s="227">
        <f t="shared" si="5"/>
        <v>10399</v>
      </c>
      <c r="R71" s="228">
        <f t="shared" si="6"/>
        <v>10572</v>
      </c>
      <c r="S71" s="231">
        <f t="shared" si="7"/>
        <v>173</v>
      </c>
      <c r="T71" s="226"/>
      <c r="U71" s="227">
        <f t="shared" si="8"/>
        <v>4890</v>
      </c>
      <c r="V71" s="228">
        <f t="shared" si="9"/>
        <v>4971</v>
      </c>
      <c r="W71" s="228">
        <f t="shared" si="10"/>
        <v>4138</v>
      </c>
      <c r="X71" s="228"/>
      <c r="Y71" s="231">
        <f t="shared" si="11"/>
        <v>4417</v>
      </c>
      <c r="Z71" s="226"/>
    </row>
    <row r="72" spans="1:26" s="224" customFormat="1" x14ac:dyDescent="0.2">
      <c r="A72" s="222">
        <v>414</v>
      </c>
      <c r="B72" s="222">
        <v>414603680</v>
      </c>
      <c r="C72" s="223" t="s">
        <v>492</v>
      </c>
      <c r="D72" s="222">
        <v>603</v>
      </c>
      <c r="E72" s="223" t="s">
        <v>615</v>
      </c>
      <c r="F72" s="222">
        <v>680</v>
      </c>
      <c r="G72" s="223" t="s">
        <v>411</v>
      </c>
      <c r="H72" s="225">
        <v>0.08</v>
      </c>
      <c r="I72" s="226"/>
      <c r="J72" s="227">
        <f t="shared" si="0"/>
        <v>10611.143691650279</v>
      </c>
      <c r="K72" s="228">
        <f t="shared" si="1"/>
        <v>3552</v>
      </c>
      <c r="L72" s="228">
        <f t="shared" si="2"/>
        <v>0</v>
      </c>
      <c r="M72" s="228">
        <f t="shared" si="3"/>
        <v>937.65</v>
      </c>
      <c r="N72" s="229">
        <f t="shared" si="12"/>
        <v>15100.793691650279</v>
      </c>
      <c r="O72" s="230" t="str">
        <f t="shared" si="4"/>
        <v>--</v>
      </c>
      <c r="P72" s="226"/>
      <c r="Q72" s="227" t="str">
        <f t="shared" si="5"/>
        <v/>
      </c>
      <c r="R72" s="228" t="str">
        <f t="shared" si="6"/>
        <v/>
      </c>
      <c r="S72" s="231" t="str">
        <f t="shared" si="7"/>
        <v/>
      </c>
      <c r="T72" s="226"/>
      <c r="U72" s="227" t="str">
        <f t="shared" si="8"/>
        <v/>
      </c>
      <c r="V72" s="228" t="str">
        <f t="shared" si="9"/>
        <v/>
      </c>
      <c r="W72" s="228" t="str">
        <f t="shared" si="10"/>
        <v/>
      </c>
      <c r="X72" s="228"/>
      <c r="Y72" s="231" t="str">
        <f t="shared" si="11"/>
        <v/>
      </c>
      <c r="Z72" s="226"/>
    </row>
    <row r="73" spans="1:26" s="224" customFormat="1" x14ac:dyDescent="0.2">
      <c r="A73" s="222">
        <v>414</v>
      </c>
      <c r="B73" s="222">
        <v>414603715</v>
      </c>
      <c r="C73" s="223" t="s">
        <v>492</v>
      </c>
      <c r="D73" s="222">
        <v>603</v>
      </c>
      <c r="E73" s="223" t="s">
        <v>615</v>
      </c>
      <c r="F73" s="222">
        <v>715</v>
      </c>
      <c r="G73" s="223" t="s">
        <v>421</v>
      </c>
      <c r="H73" s="225">
        <v>8.2799999999999994</v>
      </c>
      <c r="I73" s="226"/>
      <c r="J73" s="227">
        <f t="shared" si="0"/>
        <v>11538</v>
      </c>
      <c r="K73" s="228">
        <f t="shared" si="1"/>
        <v>6617</v>
      </c>
      <c r="L73" s="228">
        <f t="shared" si="2"/>
        <v>0</v>
      </c>
      <c r="M73" s="228">
        <f t="shared" si="3"/>
        <v>937.65</v>
      </c>
      <c r="N73" s="229">
        <f t="shared" si="12"/>
        <v>19092.650000000001</v>
      </c>
      <c r="O73" s="230">
        <f t="shared" si="4"/>
        <v>-29</v>
      </c>
      <c r="P73" s="226"/>
      <c r="Q73" s="227">
        <f t="shared" si="5"/>
        <v>10200</v>
      </c>
      <c r="R73" s="228">
        <f t="shared" si="6"/>
        <v>11538</v>
      </c>
      <c r="S73" s="231">
        <f t="shared" si="7"/>
        <v>1338</v>
      </c>
      <c r="T73" s="226"/>
      <c r="U73" s="227">
        <f t="shared" si="8"/>
        <v>6961</v>
      </c>
      <c r="V73" s="228">
        <f t="shared" si="9"/>
        <v>7874</v>
      </c>
      <c r="W73" s="228">
        <f t="shared" si="10"/>
        <v>9936</v>
      </c>
      <c r="X73" s="228"/>
      <c r="Y73" s="231">
        <f t="shared" si="11"/>
        <v>6646</v>
      </c>
      <c r="Z73" s="226"/>
    </row>
    <row r="74" spans="1:26" s="224" customFormat="1" x14ac:dyDescent="0.2">
      <c r="A74" s="222">
        <v>416</v>
      </c>
      <c r="B74" s="222">
        <v>416035001</v>
      </c>
      <c r="C74" s="223" t="s">
        <v>493</v>
      </c>
      <c r="D74" s="222">
        <v>35</v>
      </c>
      <c r="E74" s="223" t="s">
        <v>67</v>
      </c>
      <c r="F74" s="222">
        <v>1</v>
      </c>
      <c r="G74" s="223" t="s">
        <v>33</v>
      </c>
      <c r="H74" s="225">
        <v>1</v>
      </c>
      <c r="I74" s="226"/>
      <c r="J74" s="227">
        <f t="shared" ref="J74:J137" si="13">VLOOKUP($B74,rates20Q4,9,FALSE)</f>
        <v>11110.9152540226</v>
      </c>
      <c r="K74" s="228">
        <f t="shared" ref="K74:K137" si="14">VLOOKUP($B74,rates20Q4,10,FALSE)</f>
        <v>1989</v>
      </c>
      <c r="L74" s="228">
        <f t="shared" ref="L74:L137" si="15">IFERROR(VLOOKUP($B74,rates20Q4,11,FALSE),0)</f>
        <v>0</v>
      </c>
      <c r="M74" s="228">
        <f t="shared" ref="M74:M137" si="16">VLOOKUP($B74,rates20Q4,12,FALSE)</f>
        <v>937.65</v>
      </c>
      <c r="N74" s="229">
        <f t="shared" si="12"/>
        <v>14037.5652540226</v>
      </c>
      <c r="O74" s="230">
        <f t="shared" ref="O74:O137" si="17">IF(Y74="","--",IFERROR(N74-IFERROR(VLOOKUP($B74,rates20Q3,13,FALSE),0),0))</f>
        <v>0</v>
      </c>
      <c r="P74" s="226"/>
      <c r="Q74" s="227">
        <f t="shared" si="5"/>
        <v>10630.415125790516</v>
      </c>
      <c r="R74" s="228" t="str">
        <f t="shared" si="6"/>
        <v/>
      </c>
      <c r="S74" s="231">
        <f t="shared" ref="S74:S137" si="18">IFERROR(J74-IFERROR(VLOOKUP($B74,rates19Q4,8,FALSE),""),"")</f>
        <v>480.50012823208453</v>
      </c>
      <c r="T74" s="226"/>
      <c r="U74" s="227">
        <f t="shared" si="8"/>
        <v>2489</v>
      </c>
      <c r="V74" s="228" t="str">
        <f t="shared" si="9"/>
        <v/>
      </c>
      <c r="W74" s="228">
        <f t="shared" si="10"/>
        <v>1982</v>
      </c>
      <c r="X74" s="228"/>
      <c r="Y74" s="231">
        <f t="shared" ref="Y74:Y137" si="19">IFERROR(VLOOKUP($B74,rates20Q3,10,FALSE),"")</f>
        <v>1989</v>
      </c>
      <c r="Z74" s="226"/>
    </row>
    <row r="75" spans="1:26" s="224" customFormat="1" x14ac:dyDescent="0.2">
      <c r="A75" s="222">
        <v>416</v>
      </c>
      <c r="B75" s="222">
        <v>416035035</v>
      </c>
      <c r="C75" s="223" t="s">
        <v>493</v>
      </c>
      <c r="D75" s="222">
        <v>35</v>
      </c>
      <c r="E75" s="223" t="s">
        <v>67</v>
      </c>
      <c r="F75" s="222">
        <v>35</v>
      </c>
      <c r="G75" s="223" t="s">
        <v>67</v>
      </c>
      <c r="H75" s="225">
        <v>551.78</v>
      </c>
      <c r="I75" s="226"/>
      <c r="J75" s="227">
        <f t="shared" si="13"/>
        <v>13597</v>
      </c>
      <c r="K75" s="228">
        <f t="shared" si="14"/>
        <v>4636</v>
      </c>
      <c r="L75" s="228">
        <f t="shared" si="15"/>
        <v>74.23792091050781</v>
      </c>
      <c r="M75" s="228">
        <f t="shared" si="16"/>
        <v>937.65</v>
      </c>
      <c r="N75" s="229">
        <f t="shared" ref="N75:N138" si="20">SUM(J75:M75)</f>
        <v>19244.887920910511</v>
      </c>
      <c r="O75" s="230">
        <f t="shared" si="17"/>
        <v>-560.76207908949073</v>
      </c>
      <c r="P75" s="226"/>
      <c r="Q75" s="227">
        <f t="shared" si="5"/>
        <v>12639</v>
      </c>
      <c r="R75" s="228">
        <f t="shared" si="6"/>
        <v>13597</v>
      </c>
      <c r="S75" s="231">
        <f t="shared" si="18"/>
        <v>958</v>
      </c>
      <c r="T75" s="226"/>
      <c r="U75" s="227">
        <f t="shared" si="8"/>
        <v>4358</v>
      </c>
      <c r="V75" s="228">
        <f t="shared" si="9"/>
        <v>4688</v>
      </c>
      <c r="W75" s="228">
        <f t="shared" si="10"/>
        <v>4878</v>
      </c>
      <c r="X75" s="228"/>
      <c r="Y75" s="231">
        <f t="shared" si="19"/>
        <v>4659</v>
      </c>
      <c r="Z75" s="226"/>
    </row>
    <row r="76" spans="1:26" s="224" customFormat="1" x14ac:dyDescent="0.2">
      <c r="A76" s="222">
        <v>416</v>
      </c>
      <c r="B76" s="222">
        <v>416035044</v>
      </c>
      <c r="C76" s="223" t="s">
        <v>493</v>
      </c>
      <c r="D76" s="222">
        <v>35</v>
      </c>
      <c r="E76" s="223" t="s">
        <v>67</v>
      </c>
      <c r="F76" s="222">
        <v>44</v>
      </c>
      <c r="G76" s="223" t="s">
        <v>76</v>
      </c>
      <c r="H76" s="225">
        <v>6.15</v>
      </c>
      <c r="I76" s="226"/>
      <c r="J76" s="227">
        <f t="shared" si="13"/>
        <v>12780</v>
      </c>
      <c r="K76" s="228">
        <f t="shared" si="14"/>
        <v>0</v>
      </c>
      <c r="L76" s="228">
        <f t="shared" si="15"/>
        <v>0</v>
      </c>
      <c r="M76" s="228">
        <f t="shared" si="16"/>
        <v>937.65</v>
      </c>
      <c r="N76" s="229">
        <f t="shared" si="20"/>
        <v>13717.65</v>
      </c>
      <c r="O76" s="230">
        <f t="shared" si="17"/>
        <v>0</v>
      </c>
      <c r="P76" s="226"/>
      <c r="Q76" s="227">
        <f t="shared" si="5"/>
        <v>11995</v>
      </c>
      <c r="R76" s="228">
        <f t="shared" si="6"/>
        <v>12780</v>
      </c>
      <c r="S76" s="231">
        <f t="shared" si="18"/>
        <v>785</v>
      </c>
      <c r="T76" s="226"/>
      <c r="U76" s="227">
        <f t="shared" si="8"/>
        <v>242</v>
      </c>
      <c r="V76" s="228">
        <f t="shared" si="9"/>
        <v>258</v>
      </c>
      <c r="W76" s="228">
        <f t="shared" si="10"/>
        <v>54</v>
      </c>
      <c r="X76" s="228"/>
      <c r="Y76" s="231">
        <f t="shared" si="19"/>
        <v>0</v>
      </c>
      <c r="Z76" s="226"/>
    </row>
    <row r="77" spans="1:26" s="224" customFormat="1" x14ac:dyDescent="0.2">
      <c r="A77" s="222">
        <v>416</v>
      </c>
      <c r="B77" s="222">
        <v>416035048</v>
      </c>
      <c r="C77" s="223" t="s">
        <v>493</v>
      </c>
      <c r="D77" s="222">
        <v>35</v>
      </c>
      <c r="E77" s="223" t="s">
        <v>67</v>
      </c>
      <c r="F77" s="222">
        <v>48</v>
      </c>
      <c r="G77" s="223" t="s">
        <v>80</v>
      </c>
      <c r="H77" s="225">
        <v>0.49</v>
      </c>
      <c r="I77" s="226"/>
      <c r="J77" s="227">
        <f t="shared" si="13"/>
        <v>11098.353773469309</v>
      </c>
      <c r="K77" s="228">
        <f t="shared" si="14"/>
        <v>8919</v>
      </c>
      <c r="L77" s="228">
        <f t="shared" si="15"/>
        <v>0</v>
      </c>
      <c r="M77" s="228">
        <f t="shared" si="16"/>
        <v>937.65</v>
      </c>
      <c r="N77" s="229">
        <f t="shared" si="20"/>
        <v>20955.003773469311</v>
      </c>
      <c r="O77" s="230" t="str">
        <f t="shared" si="17"/>
        <v>--</v>
      </c>
      <c r="P77" s="226"/>
      <c r="Q77" s="227" t="str">
        <f t="shared" si="5"/>
        <v/>
      </c>
      <c r="R77" s="228" t="str">
        <f t="shared" si="6"/>
        <v/>
      </c>
      <c r="S77" s="231" t="str">
        <f t="shared" si="18"/>
        <v/>
      </c>
      <c r="T77" s="226"/>
      <c r="U77" s="227" t="str">
        <f t="shared" si="8"/>
        <v/>
      </c>
      <c r="V77" s="228" t="str">
        <f t="shared" si="9"/>
        <v/>
      </c>
      <c r="W77" s="228" t="str">
        <f t="shared" si="10"/>
        <v/>
      </c>
      <c r="X77" s="228"/>
      <c r="Y77" s="231" t="str">
        <f t="shared" si="19"/>
        <v/>
      </c>
      <c r="Z77" s="226"/>
    </row>
    <row r="78" spans="1:26" s="224" customFormat="1" x14ac:dyDescent="0.2">
      <c r="A78" s="222">
        <v>416</v>
      </c>
      <c r="B78" s="222">
        <v>416035049</v>
      </c>
      <c r="C78" s="223" t="s">
        <v>493</v>
      </c>
      <c r="D78" s="222">
        <v>35</v>
      </c>
      <c r="E78" s="223" t="s">
        <v>67</v>
      </c>
      <c r="F78" s="222">
        <v>49</v>
      </c>
      <c r="G78" s="223" t="s">
        <v>81</v>
      </c>
      <c r="H78" s="225">
        <v>1</v>
      </c>
      <c r="I78" s="226"/>
      <c r="J78" s="227">
        <f t="shared" si="13"/>
        <v>12835.73758161946</v>
      </c>
      <c r="K78" s="228">
        <f t="shared" si="14"/>
        <v>15278</v>
      </c>
      <c r="L78" s="228">
        <f t="shared" si="15"/>
        <v>0</v>
      </c>
      <c r="M78" s="228">
        <f t="shared" si="16"/>
        <v>937.65</v>
      </c>
      <c r="N78" s="229">
        <f t="shared" si="20"/>
        <v>29051.387581619463</v>
      </c>
      <c r="O78" s="230">
        <f t="shared" si="17"/>
        <v>-16</v>
      </c>
      <c r="P78" s="226"/>
      <c r="Q78" s="227" t="str">
        <f t="shared" si="5"/>
        <v/>
      </c>
      <c r="R78" s="228" t="str">
        <f t="shared" si="6"/>
        <v/>
      </c>
      <c r="S78" s="231" t="str">
        <f t="shared" si="18"/>
        <v/>
      </c>
      <c r="T78" s="226"/>
      <c r="U78" s="227" t="str">
        <f t="shared" si="8"/>
        <v/>
      </c>
      <c r="V78" s="228" t="str">
        <f t="shared" si="9"/>
        <v/>
      </c>
      <c r="W78" s="228">
        <f t="shared" si="10"/>
        <v>15462</v>
      </c>
      <c r="X78" s="228"/>
      <c r="Y78" s="231">
        <f t="shared" si="19"/>
        <v>15294</v>
      </c>
      <c r="Z78" s="226"/>
    </row>
    <row r="79" spans="1:26" s="224" customFormat="1" x14ac:dyDescent="0.2">
      <c r="A79" s="222">
        <v>416</v>
      </c>
      <c r="B79" s="222">
        <v>416035073</v>
      </c>
      <c r="C79" s="223" t="s">
        <v>493</v>
      </c>
      <c r="D79" s="222">
        <v>35</v>
      </c>
      <c r="E79" s="223" t="s">
        <v>67</v>
      </c>
      <c r="F79" s="222">
        <v>73</v>
      </c>
      <c r="G79" s="223" t="s">
        <v>105</v>
      </c>
      <c r="H79" s="225">
        <v>3</v>
      </c>
      <c r="I79" s="226"/>
      <c r="J79" s="227">
        <f t="shared" si="13"/>
        <v>16825</v>
      </c>
      <c r="K79" s="228">
        <f t="shared" si="14"/>
        <v>10992</v>
      </c>
      <c r="L79" s="228">
        <f t="shared" si="15"/>
        <v>0</v>
      </c>
      <c r="M79" s="228">
        <f t="shared" si="16"/>
        <v>937.65</v>
      </c>
      <c r="N79" s="229">
        <f t="shared" si="20"/>
        <v>28754.65</v>
      </c>
      <c r="O79" s="230">
        <f t="shared" si="17"/>
        <v>-27</v>
      </c>
      <c r="P79" s="226"/>
      <c r="Q79" s="227">
        <f t="shared" si="5"/>
        <v>10780</v>
      </c>
      <c r="R79" s="228">
        <f t="shared" si="6"/>
        <v>16825</v>
      </c>
      <c r="S79" s="231">
        <f t="shared" si="18"/>
        <v>6045</v>
      </c>
      <c r="T79" s="226"/>
      <c r="U79" s="227">
        <f t="shared" si="8"/>
        <v>7510</v>
      </c>
      <c r="V79" s="228">
        <f t="shared" si="9"/>
        <v>11721</v>
      </c>
      <c r="W79" s="228">
        <f t="shared" si="10"/>
        <v>11035</v>
      </c>
      <c r="X79" s="228"/>
      <c r="Y79" s="231">
        <f t="shared" si="19"/>
        <v>11019</v>
      </c>
      <c r="Z79" s="226"/>
    </row>
    <row r="80" spans="1:26" s="224" customFormat="1" x14ac:dyDescent="0.2">
      <c r="A80" s="222">
        <v>416</v>
      </c>
      <c r="B80" s="222">
        <v>416035220</v>
      </c>
      <c r="C80" s="223" t="s">
        <v>493</v>
      </c>
      <c r="D80" s="222">
        <v>35</v>
      </c>
      <c r="E80" s="223" t="s">
        <v>67</v>
      </c>
      <c r="F80" s="222">
        <v>220</v>
      </c>
      <c r="G80" s="223" t="s">
        <v>252</v>
      </c>
      <c r="H80" s="225">
        <v>1</v>
      </c>
      <c r="I80" s="226"/>
      <c r="J80" s="227">
        <f t="shared" si="13"/>
        <v>11691.573738218611</v>
      </c>
      <c r="K80" s="228">
        <f t="shared" si="14"/>
        <v>5012</v>
      </c>
      <c r="L80" s="228">
        <f t="shared" si="15"/>
        <v>0</v>
      </c>
      <c r="M80" s="228">
        <f t="shared" si="16"/>
        <v>937.65</v>
      </c>
      <c r="N80" s="229">
        <f t="shared" si="20"/>
        <v>17641.223738218614</v>
      </c>
      <c r="O80" s="230">
        <f t="shared" si="17"/>
        <v>-1</v>
      </c>
      <c r="P80" s="226"/>
      <c r="Q80" s="227">
        <f t="shared" si="5"/>
        <v>11093.762837015447</v>
      </c>
      <c r="R80" s="228" t="str">
        <f t="shared" si="6"/>
        <v/>
      </c>
      <c r="S80" s="231">
        <f t="shared" si="18"/>
        <v>597.81090120316367</v>
      </c>
      <c r="T80" s="226"/>
      <c r="U80" s="227">
        <f t="shared" si="8"/>
        <v>4419</v>
      </c>
      <c r="V80" s="228" t="str">
        <f t="shared" si="9"/>
        <v/>
      </c>
      <c r="W80" s="228">
        <f t="shared" si="10"/>
        <v>5048</v>
      </c>
      <c r="X80" s="228"/>
      <c r="Y80" s="231">
        <f t="shared" si="19"/>
        <v>5013</v>
      </c>
      <c r="Z80" s="226"/>
    </row>
    <row r="81" spans="1:26" s="224" customFormat="1" x14ac:dyDescent="0.2">
      <c r="A81" s="222">
        <v>416</v>
      </c>
      <c r="B81" s="222">
        <v>416035244</v>
      </c>
      <c r="C81" s="223" t="s">
        <v>493</v>
      </c>
      <c r="D81" s="222">
        <v>35</v>
      </c>
      <c r="E81" s="223" t="s">
        <v>67</v>
      </c>
      <c r="F81" s="222">
        <v>244</v>
      </c>
      <c r="G81" s="223" t="s">
        <v>276</v>
      </c>
      <c r="H81" s="225">
        <v>6.8100000000000005</v>
      </c>
      <c r="I81" s="226"/>
      <c r="J81" s="227">
        <f t="shared" si="13"/>
        <v>13892</v>
      </c>
      <c r="K81" s="228">
        <f t="shared" si="14"/>
        <v>5009</v>
      </c>
      <c r="L81" s="228">
        <f t="shared" si="15"/>
        <v>0</v>
      </c>
      <c r="M81" s="228">
        <f t="shared" si="16"/>
        <v>937.65</v>
      </c>
      <c r="N81" s="229">
        <f t="shared" si="20"/>
        <v>19838.650000000001</v>
      </c>
      <c r="O81" s="230">
        <f t="shared" si="17"/>
        <v>-14</v>
      </c>
      <c r="P81" s="226"/>
      <c r="Q81" s="227">
        <f t="shared" si="5"/>
        <v>12091</v>
      </c>
      <c r="R81" s="228">
        <f t="shared" si="6"/>
        <v>13892</v>
      </c>
      <c r="S81" s="231">
        <f t="shared" si="18"/>
        <v>1801</v>
      </c>
      <c r="T81" s="226"/>
      <c r="U81" s="227">
        <f t="shared" si="8"/>
        <v>4711</v>
      </c>
      <c r="V81" s="228">
        <f t="shared" si="9"/>
        <v>5412</v>
      </c>
      <c r="W81" s="228">
        <f t="shared" si="10"/>
        <v>5179</v>
      </c>
      <c r="X81" s="228"/>
      <c r="Y81" s="231">
        <f t="shared" si="19"/>
        <v>5023</v>
      </c>
      <c r="Z81" s="226"/>
    </row>
    <row r="82" spans="1:26" s="224" customFormat="1" x14ac:dyDescent="0.2">
      <c r="A82" s="222">
        <v>416</v>
      </c>
      <c r="B82" s="222">
        <v>416035285</v>
      </c>
      <c r="C82" s="223" t="s">
        <v>493</v>
      </c>
      <c r="D82" s="222">
        <v>35</v>
      </c>
      <c r="E82" s="223" t="s">
        <v>67</v>
      </c>
      <c r="F82" s="222">
        <v>285</v>
      </c>
      <c r="G82" s="223" t="s">
        <v>317</v>
      </c>
      <c r="H82" s="225">
        <v>3</v>
      </c>
      <c r="I82" s="226"/>
      <c r="J82" s="227">
        <f t="shared" si="13"/>
        <v>11260</v>
      </c>
      <c r="K82" s="228">
        <f t="shared" si="14"/>
        <v>3191</v>
      </c>
      <c r="L82" s="228">
        <f t="shared" si="15"/>
        <v>0</v>
      </c>
      <c r="M82" s="228">
        <f t="shared" si="16"/>
        <v>937.65</v>
      </c>
      <c r="N82" s="229">
        <f t="shared" si="20"/>
        <v>15388.65</v>
      </c>
      <c r="O82" s="230">
        <f t="shared" si="17"/>
        <v>-3</v>
      </c>
      <c r="P82" s="226"/>
      <c r="Q82" s="227">
        <f t="shared" si="5"/>
        <v>10780</v>
      </c>
      <c r="R82" s="228">
        <f t="shared" si="6"/>
        <v>11260</v>
      </c>
      <c r="S82" s="231">
        <f t="shared" si="18"/>
        <v>480</v>
      </c>
      <c r="T82" s="226"/>
      <c r="U82" s="227">
        <f t="shared" si="8"/>
        <v>3041</v>
      </c>
      <c r="V82" s="228">
        <f t="shared" si="9"/>
        <v>3176</v>
      </c>
      <c r="W82" s="228">
        <f t="shared" si="10"/>
        <v>3206</v>
      </c>
      <c r="X82" s="228"/>
      <c r="Y82" s="231">
        <f t="shared" si="19"/>
        <v>3194</v>
      </c>
      <c r="Z82" s="226"/>
    </row>
    <row r="83" spans="1:26" s="224" customFormat="1" x14ac:dyDescent="0.2">
      <c r="A83" s="222">
        <v>416</v>
      </c>
      <c r="B83" s="222">
        <v>416035305</v>
      </c>
      <c r="C83" s="223" t="s">
        <v>493</v>
      </c>
      <c r="D83" s="222">
        <v>35</v>
      </c>
      <c r="E83" s="223" t="s">
        <v>67</v>
      </c>
      <c r="F83" s="222">
        <v>305</v>
      </c>
      <c r="G83" s="223" t="s">
        <v>337</v>
      </c>
      <c r="H83" s="225">
        <v>0.51</v>
      </c>
      <c r="I83" s="226"/>
      <c r="J83" s="227">
        <f t="shared" si="13"/>
        <v>16181</v>
      </c>
      <c r="K83" s="228">
        <f t="shared" si="14"/>
        <v>5973</v>
      </c>
      <c r="L83" s="228">
        <f t="shared" si="15"/>
        <v>0</v>
      </c>
      <c r="M83" s="228">
        <f t="shared" si="16"/>
        <v>937.65</v>
      </c>
      <c r="N83" s="229">
        <f t="shared" si="20"/>
        <v>23091.65</v>
      </c>
      <c r="O83" s="230">
        <f t="shared" si="17"/>
        <v>-1</v>
      </c>
      <c r="P83" s="226"/>
      <c r="Q83" s="227">
        <f t="shared" si="5"/>
        <v>14127</v>
      </c>
      <c r="R83" s="228">
        <f t="shared" si="6"/>
        <v>16181</v>
      </c>
      <c r="S83" s="231">
        <f t="shared" si="18"/>
        <v>2054</v>
      </c>
      <c r="T83" s="226"/>
      <c r="U83" s="227">
        <f t="shared" si="8"/>
        <v>5091</v>
      </c>
      <c r="V83" s="228">
        <f t="shared" si="9"/>
        <v>5831</v>
      </c>
      <c r="W83" s="228">
        <f t="shared" si="10"/>
        <v>6026</v>
      </c>
      <c r="X83" s="228"/>
      <c r="Y83" s="231">
        <f t="shared" si="19"/>
        <v>5974</v>
      </c>
      <c r="Z83" s="226"/>
    </row>
    <row r="84" spans="1:26" s="224" customFormat="1" x14ac:dyDescent="0.2">
      <c r="A84" s="222">
        <v>416</v>
      </c>
      <c r="B84" s="222">
        <v>416035307</v>
      </c>
      <c r="C84" s="223" t="s">
        <v>493</v>
      </c>
      <c r="D84" s="222">
        <v>35</v>
      </c>
      <c r="E84" s="223" t="s">
        <v>67</v>
      </c>
      <c r="F84" s="222">
        <v>307</v>
      </c>
      <c r="G84" s="223" t="s">
        <v>339</v>
      </c>
      <c r="H84" s="225">
        <v>1</v>
      </c>
      <c r="I84" s="226"/>
      <c r="J84" s="227">
        <f t="shared" si="13"/>
        <v>11260</v>
      </c>
      <c r="K84" s="228">
        <f t="shared" si="14"/>
        <v>4734</v>
      </c>
      <c r="L84" s="228">
        <f t="shared" si="15"/>
        <v>0</v>
      </c>
      <c r="M84" s="228">
        <f t="shared" si="16"/>
        <v>937.65</v>
      </c>
      <c r="N84" s="229">
        <f t="shared" si="20"/>
        <v>16931.650000000001</v>
      </c>
      <c r="O84" s="230">
        <f t="shared" si="17"/>
        <v>-3</v>
      </c>
      <c r="P84" s="226"/>
      <c r="Q84" s="227">
        <f t="shared" si="5"/>
        <v>10780</v>
      </c>
      <c r="R84" s="228" t="str">
        <f t="shared" si="6"/>
        <v/>
      </c>
      <c r="S84" s="231">
        <f t="shared" si="18"/>
        <v>480</v>
      </c>
      <c r="T84" s="226"/>
      <c r="U84" s="227">
        <f t="shared" si="8"/>
        <v>4233</v>
      </c>
      <c r="V84" s="228" t="str">
        <f t="shared" si="9"/>
        <v/>
      </c>
      <c r="W84" s="228">
        <f t="shared" si="10"/>
        <v>4752</v>
      </c>
      <c r="X84" s="228"/>
      <c r="Y84" s="231">
        <f t="shared" si="19"/>
        <v>4737</v>
      </c>
      <c r="Z84" s="226"/>
    </row>
    <row r="85" spans="1:26" s="224" customFormat="1" x14ac:dyDescent="0.2">
      <c r="A85" s="222">
        <v>417</v>
      </c>
      <c r="B85" s="222">
        <v>417035035</v>
      </c>
      <c r="C85" s="223" t="s">
        <v>494</v>
      </c>
      <c r="D85" s="222">
        <v>35</v>
      </c>
      <c r="E85" s="223" t="s">
        <v>67</v>
      </c>
      <c r="F85" s="222">
        <v>35</v>
      </c>
      <c r="G85" s="223" t="s">
        <v>67</v>
      </c>
      <c r="H85" s="225">
        <v>315.88</v>
      </c>
      <c r="I85" s="226"/>
      <c r="J85" s="227">
        <f t="shared" si="13"/>
        <v>13531</v>
      </c>
      <c r="K85" s="228">
        <f t="shared" si="14"/>
        <v>4613</v>
      </c>
      <c r="L85" s="228">
        <f t="shared" si="15"/>
        <v>0</v>
      </c>
      <c r="M85" s="228">
        <f t="shared" si="16"/>
        <v>937.65</v>
      </c>
      <c r="N85" s="229">
        <f t="shared" si="20"/>
        <v>19081.650000000001</v>
      </c>
      <c r="O85" s="230">
        <f t="shared" si="17"/>
        <v>-23</v>
      </c>
      <c r="P85" s="226"/>
      <c r="Q85" s="227">
        <f t="shared" si="5"/>
        <v>12527</v>
      </c>
      <c r="R85" s="228">
        <f t="shared" si="6"/>
        <v>13531</v>
      </c>
      <c r="S85" s="231">
        <f t="shared" si="18"/>
        <v>1004</v>
      </c>
      <c r="T85" s="226"/>
      <c r="U85" s="227">
        <f t="shared" si="8"/>
        <v>4319</v>
      </c>
      <c r="V85" s="228">
        <f t="shared" si="9"/>
        <v>4666</v>
      </c>
      <c r="W85" s="228">
        <f t="shared" si="10"/>
        <v>4854</v>
      </c>
      <c r="X85" s="228"/>
      <c r="Y85" s="231">
        <f t="shared" si="19"/>
        <v>4636</v>
      </c>
      <c r="Z85" s="226"/>
    </row>
    <row r="86" spans="1:26" s="224" customFormat="1" x14ac:dyDescent="0.2">
      <c r="A86" s="222">
        <v>417</v>
      </c>
      <c r="B86" s="222">
        <v>417035044</v>
      </c>
      <c r="C86" s="223" t="s">
        <v>494</v>
      </c>
      <c r="D86" s="222">
        <v>35</v>
      </c>
      <c r="E86" s="223" t="s">
        <v>67</v>
      </c>
      <c r="F86" s="222">
        <v>44</v>
      </c>
      <c r="G86" s="223" t="s">
        <v>76</v>
      </c>
      <c r="H86" s="225">
        <v>2</v>
      </c>
      <c r="I86" s="226"/>
      <c r="J86" s="227">
        <f t="shared" si="13"/>
        <v>13120.546869664635</v>
      </c>
      <c r="K86" s="228">
        <f t="shared" si="14"/>
        <v>0</v>
      </c>
      <c r="L86" s="228">
        <f t="shared" si="15"/>
        <v>0</v>
      </c>
      <c r="M86" s="228">
        <f t="shared" si="16"/>
        <v>937.65</v>
      </c>
      <c r="N86" s="229">
        <f t="shared" si="20"/>
        <v>14058.196869664635</v>
      </c>
      <c r="O86" s="230">
        <f t="shared" si="17"/>
        <v>0</v>
      </c>
      <c r="P86" s="226"/>
      <c r="Q86" s="227" t="str">
        <f t="shared" si="5"/>
        <v/>
      </c>
      <c r="R86" s="228" t="str">
        <f t="shared" si="6"/>
        <v/>
      </c>
      <c r="S86" s="231" t="str">
        <f t="shared" si="18"/>
        <v/>
      </c>
      <c r="T86" s="226"/>
      <c r="U86" s="227" t="str">
        <f t="shared" si="8"/>
        <v/>
      </c>
      <c r="V86" s="228" t="str">
        <f t="shared" si="9"/>
        <v/>
      </c>
      <c r="W86" s="228">
        <f t="shared" si="10"/>
        <v>55</v>
      </c>
      <c r="X86" s="228"/>
      <c r="Y86" s="231">
        <f t="shared" si="19"/>
        <v>0</v>
      </c>
      <c r="Z86" s="226"/>
    </row>
    <row r="87" spans="1:26" s="224" customFormat="1" x14ac:dyDescent="0.2">
      <c r="A87" s="222">
        <v>417</v>
      </c>
      <c r="B87" s="222">
        <v>417035100</v>
      </c>
      <c r="C87" s="223" t="s">
        <v>494</v>
      </c>
      <c r="D87" s="222">
        <v>35</v>
      </c>
      <c r="E87" s="223" t="s">
        <v>67</v>
      </c>
      <c r="F87" s="222">
        <v>100</v>
      </c>
      <c r="G87" s="223" t="s">
        <v>132</v>
      </c>
      <c r="H87" s="225">
        <v>4</v>
      </c>
      <c r="I87" s="226"/>
      <c r="J87" s="227">
        <f t="shared" si="13"/>
        <v>14633</v>
      </c>
      <c r="K87" s="228">
        <f t="shared" si="14"/>
        <v>6026</v>
      </c>
      <c r="L87" s="228">
        <f t="shared" si="15"/>
        <v>0</v>
      </c>
      <c r="M87" s="228">
        <f t="shared" si="16"/>
        <v>937.65</v>
      </c>
      <c r="N87" s="229">
        <f t="shared" si="20"/>
        <v>21596.65</v>
      </c>
      <c r="O87" s="230">
        <f t="shared" si="17"/>
        <v>-7</v>
      </c>
      <c r="P87" s="226"/>
      <c r="Q87" s="227">
        <f t="shared" si="5"/>
        <v>13559</v>
      </c>
      <c r="R87" s="228">
        <f t="shared" si="6"/>
        <v>14633</v>
      </c>
      <c r="S87" s="231">
        <f t="shared" si="18"/>
        <v>1074</v>
      </c>
      <c r="T87" s="226"/>
      <c r="U87" s="227">
        <f t="shared" si="8"/>
        <v>6144</v>
      </c>
      <c r="V87" s="228">
        <f t="shared" si="9"/>
        <v>6631</v>
      </c>
      <c r="W87" s="228">
        <f t="shared" si="10"/>
        <v>6631</v>
      </c>
      <c r="X87" s="228"/>
      <c r="Y87" s="231">
        <f t="shared" si="19"/>
        <v>6033</v>
      </c>
      <c r="Z87" s="226"/>
    </row>
    <row r="88" spans="1:26" s="224" customFormat="1" x14ac:dyDescent="0.2">
      <c r="A88" s="222">
        <v>417</v>
      </c>
      <c r="B88" s="222">
        <v>417035133</v>
      </c>
      <c r="C88" s="223" t="s">
        <v>494</v>
      </c>
      <c r="D88" s="222">
        <v>35</v>
      </c>
      <c r="E88" s="223" t="s">
        <v>67</v>
      </c>
      <c r="F88" s="222">
        <v>133</v>
      </c>
      <c r="G88" s="223" t="s">
        <v>165</v>
      </c>
      <c r="H88" s="225">
        <v>2</v>
      </c>
      <c r="I88" s="226"/>
      <c r="J88" s="227">
        <f t="shared" si="13"/>
        <v>7008</v>
      </c>
      <c r="K88" s="228">
        <f t="shared" si="14"/>
        <v>1386</v>
      </c>
      <c r="L88" s="228">
        <f t="shared" si="15"/>
        <v>0</v>
      </c>
      <c r="M88" s="228">
        <f t="shared" si="16"/>
        <v>937.65</v>
      </c>
      <c r="N88" s="229">
        <f t="shared" si="20"/>
        <v>9331.65</v>
      </c>
      <c r="O88" s="230">
        <f t="shared" si="17"/>
        <v>0</v>
      </c>
      <c r="P88" s="226"/>
      <c r="Q88" s="227">
        <f t="shared" si="5"/>
        <v>9311</v>
      </c>
      <c r="R88" s="228">
        <f t="shared" si="6"/>
        <v>7008</v>
      </c>
      <c r="S88" s="231">
        <f t="shared" si="18"/>
        <v>-2303</v>
      </c>
      <c r="T88" s="226"/>
      <c r="U88" s="227">
        <f t="shared" si="8"/>
        <v>2319</v>
      </c>
      <c r="V88" s="228">
        <f t="shared" si="9"/>
        <v>1745</v>
      </c>
      <c r="W88" s="228">
        <f t="shared" si="10"/>
        <v>1378</v>
      </c>
      <c r="X88" s="228"/>
      <c r="Y88" s="231">
        <f t="shared" si="19"/>
        <v>1386</v>
      </c>
      <c r="Z88" s="226"/>
    </row>
    <row r="89" spans="1:26" s="224" customFormat="1" x14ac:dyDescent="0.2">
      <c r="A89" s="222">
        <v>417</v>
      </c>
      <c r="B89" s="222">
        <v>417035220</v>
      </c>
      <c r="C89" s="223" t="s">
        <v>494</v>
      </c>
      <c r="D89" s="222">
        <v>35</v>
      </c>
      <c r="E89" s="223" t="s">
        <v>67</v>
      </c>
      <c r="F89" s="222">
        <v>220</v>
      </c>
      <c r="G89" s="223" t="s">
        <v>252</v>
      </c>
      <c r="H89" s="225">
        <v>0.61</v>
      </c>
      <c r="I89" s="226"/>
      <c r="J89" s="227">
        <f t="shared" si="13"/>
        <v>11691.573738218611</v>
      </c>
      <c r="K89" s="228">
        <f t="shared" si="14"/>
        <v>5012</v>
      </c>
      <c r="L89" s="228">
        <f t="shared" si="15"/>
        <v>0</v>
      </c>
      <c r="M89" s="228">
        <f t="shared" si="16"/>
        <v>937.65</v>
      </c>
      <c r="N89" s="229">
        <f t="shared" si="20"/>
        <v>17641.223738218614</v>
      </c>
      <c r="O89" s="230">
        <f t="shared" si="17"/>
        <v>-1</v>
      </c>
      <c r="P89" s="226"/>
      <c r="Q89" s="227" t="str">
        <f t="shared" si="5"/>
        <v/>
      </c>
      <c r="R89" s="228" t="str">
        <f t="shared" si="6"/>
        <v/>
      </c>
      <c r="S89" s="231" t="str">
        <f t="shared" si="18"/>
        <v/>
      </c>
      <c r="T89" s="226"/>
      <c r="U89" s="227" t="str">
        <f t="shared" si="8"/>
        <v/>
      </c>
      <c r="V89" s="228" t="str">
        <f t="shared" si="9"/>
        <v/>
      </c>
      <c r="W89" s="228">
        <f t="shared" si="10"/>
        <v>5048</v>
      </c>
      <c r="X89" s="228"/>
      <c r="Y89" s="231">
        <f t="shared" si="19"/>
        <v>5013</v>
      </c>
      <c r="Z89" s="226"/>
    </row>
    <row r="90" spans="1:26" s="224" customFormat="1" x14ac:dyDescent="0.2">
      <c r="A90" s="222">
        <v>417</v>
      </c>
      <c r="B90" s="222">
        <v>417035243</v>
      </c>
      <c r="C90" s="223" t="s">
        <v>494</v>
      </c>
      <c r="D90" s="222">
        <v>35</v>
      </c>
      <c r="E90" s="223" t="s">
        <v>67</v>
      </c>
      <c r="F90" s="222">
        <v>243</v>
      </c>
      <c r="G90" s="223" t="s">
        <v>275</v>
      </c>
      <c r="H90" s="225">
        <v>1</v>
      </c>
      <c r="I90" s="226"/>
      <c r="J90" s="227">
        <f t="shared" si="13"/>
        <v>13081.185426445938</v>
      </c>
      <c r="K90" s="228">
        <f t="shared" si="14"/>
        <v>2707</v>
      </c>
      <c r="L90" s="228">
        <f t="shared" si="15"/>
        <v>0</v>
      </c>
      <c r="M90" s="228">
        <f t="shared" si="16"/>
        <v>937.65</v>
      </c>
      <c r="N90" s="229">
        <f t="shared" si="20"/>
        <v>16725.835426445938</v>
      </c>
      <c r="O90" s="230">
        <f t="shared" si="17"/>
        <v>-1</v>
      </c>
      <c r="P90" s="226"/>
      <c r="Q90" s="227">
        <f t="shared" si="5"/>
        <v>9311</v>
      </c>
      <c r="R90" s="228" t="str">
        <f t="shared" si="6"/>
        <v/>
      </c>
      <c r="S90" s="231">
        <f t="shared" si="18"/>
        <v>3770.185426445938</v>
      </c>
      <c r="T90" s="226"/>
      <c r="U90" s="227">
        <f t="shared" si="8"/>
        <v>1935</v>
      </c>
      <c r="V90" s="228" t="str">
        <f t="shared" si="9"/>
        <v/>
      </c>
      <c r="W90" s="228">
        <f t="shared" si="10"/>
        <v>3092</v>
      </c>
      <c r="X90" s="228"/>
      <c r="Y90" s="231">
        <f t="shared" si="19"/>
        <v>2708</v>
      </c>
      <c r="Z90" s="226"/>
    </row>
    <row r="91" spans="1:26" s="224" customFormat="1" x14ac:dyDescent="0.2">
      <c r="A91" s="222">
        <v>417</v>
      </c>
      <c r="B91" s="222">
        <v>417035244</v>
      </c>
      <c r="C91" s="223" t="s">
        <v>494</v>
      </c>
      <c r="D91" s="222">
        <v>35</v>
      </c>
      <c r="E91" s="223" t="s">
        <v>67</v>
      </c>
      <c r="F91" s="222">
        <v>244</v>
      </c>
      <c r="G91" s="223" t="s">
        <v>276</v>
      </c>
      <c r="H91" s="225">
        <v>6</v>
      </c>
      <c r="I91" s="226"/>
      <c r="J91" s="227">
        <f t="shared" si="13"/>
        <v>12861</v>
      </c>
      <c r="K91" s="228">
        <f t="shared" si="14"/>
        <v>4638</v>
      </c>
      <c r="L91" s="228">
        <f t="shared" si="15"/>
        <v>0</v>
      </c>
      <c r="M91" s="228">
        <f t="shared" si="16"/>
        <v>937.65</v>
      </c>
      <c r="N91" s="229">
        <f t="shared" si="20"/>
        <v>18436.650000000001</v>
      </c>
      <c r="O91" s="230">
        <f t="shared" si="17"/>
        <v>-13</v>
      </c>
      <c r="P91" s="226"/>
      <c r="Q91" s="227">
        <f t="shared" si="5"/>
        <v>12947</v>
      </c>
      <c r="R91" s="228">
        <f t="shared" si="6"/>
        <v>12861</v>
      </c>
      <c r="S91" s="231">
        <f t="shared" si="18"/>
        <v>-86</v>
      </c>
      <c r="T91" s="226"/>
      <c r="U91" s="227">
        <f t="shared" si="8"/>
        <v>5044</v>
      </c>
      <c r="V91" s="228">
        <f t="shared" si="9"/>
        <v>5011</v>
      </c>
      <c r="W91" s="228">
        <f t="shared" si="10"/>
        <v>4795</v>
      </c>
      <c r="X91" s="228"/>
      <c r="Y91" s="231">
        <f t="shared" si="19"/>
        <v>4651</v>
      </c>
      <c r="Z91" s="226"/>
    </row>
    <row r="92" spans="1:26" s="224" customFormat="1" x14ac:dyDescent="0.2">
      <c r="A92" s="222">
        <v>417</v>
      </c>
      <c r="B92" s="222">
        <v>417035258</v>
      </c>
      <c r="C92" s="223" t="s">
        <v>494</v>
      </c>
      <c r="D92" s="222">
        <v>35</v>
      </c>
      <c r="E92" s="223" t="s">
        <v>67</v>
      </c>
      <c r="F92" s="222">
        <v>258</v>
      </c>
      <c r="G92" s="223" t="s">
        <v>290</v>
      </c>
      <c r="H92" s="225">
        <v>2</v>
      </c>
      <c r="I92" s="226"/>
      <c r="J92" s="227">
        <f t="shared" si="13"/>
        <v>12941.452297129659</v>
      </c>
      <c r="K92" s="228">
        <f t="shared" si="14"/>
        <v>2794</v>
      </c>
      <c r="L92" s="228">
        <f t="shared" si="15"/>
        <v>0</v>
      </c>
      <c r="M92" s="228">
        <f t="shared" si="16"/>
        <v>937.65</v>
      </c>
      <c r="N92" s="229">
        <f t="shared" si="20"/>
        <v>16673.102297129659</v>
      </c>
      <c r="O92" s="230">
        <f t="shared" si="17"/>
        <v>-4</v>
      </c>
      <c r="P92" s="226"/>
      <c r="Q92" s="227" t="str">
        <f t="shared" si="5"/>
        <v/>
      </c>
      <c r="R92" s="228" t="str">
        <f t="shared" si="6"/>
        <v/>
      </c>
      <c r="S92" s="231" t="str">
        <f t="shared" si="18"/>
        <v/>
      </c>
      <c r="T92" s="226"/>
      <c r="U92" s="227" t="str">
        <f t="shared" si="8"/>
        <v/>
      </c>
      <c r="V92" s="228" t="str">
        <f t="shared" si="9"/>
        <v/>
      </c>
      <c r="W92" s="228">
        <f t="shared" si="10"/>
        <v>2868</v>
      </c>
      <c r="X92" s="228"/>
      <c r="Y92" s="231">
        <f t="shared" si="19"/>
        <v>2798</v>
      </c>
      <c r="Z92" s="226"/>
    </row>
    <row r="93" spans="1:26" s="224" customFormat="1" x14ac:dyDescent="0.2">
      <c r="A93" s="222">
        <v>417</v>
      </c>
      <c r="B93" s="222">
        <v>417035285</v>
      </c>
      <c r="C93" s="223" t="s">
        <v>494</v>
      </c>
      <c r="D93" s="222">
        <v>35</v>
      </c>
      <c r="E93" s="223" t="s">
        <v>67</v>
      </c>
      <c r="F93" s="222">
        <v>285</v>
      </c>
      <c r="G93" s="223" t="s">
        <v>317</v>
      </c>
      <c r="H93" s="225">
        <v>2</v>
      </c>
      <c r="I93" s="226"/>
      <c r="J93" s="227">
        <f t="shared" si="13"/>
        <v>11688.430466808875</v>
      </c>
      <c r="K93" s="228">
        <f t="shared" si="14"/>
        <v>3312</v>
      </c>
      <c r="L93" s="228">
        <f t="shared" si="15"/>
        <v>0</v>
      </c>
      <c r="M93" s="228">
        <f t="shared" si="16"/>
        <v>937.65</v>
      </c>
      <c r="N93" s="229">
        <f t="shared" si="20"/>
        <v>15938.080466808875</v>
      </c>
      <c r="O93" s="230">
        <f t="shared" si="17"/>
        <v>-3</v>
      </c>
      <c r="P93" s="226"/>
      <c r="Q93" s="227" t="str">
        <f t="shared" si="5"/>
        <v/>
      </c>
      <c r="R93" s="228" t="str">
        <f t="shared" si="6"/>
        <v/>
      </c>
      <c r="S93" s="231" t="str">
        <f t="shared" si="18"/>
        <v/>
      </c>
      <c r="T93" s="226"/>
      <c r="U93" s="227" t="str">
        <f t="shared" si="8"/>
        <v/>
      </c>
      <c r="V93" s="228" t="str">
        <f t="shared" si="9"/>
        <v/>
      </c>
      <c r="W93" s="228">
        <f t="shared" si="10"/>
        <v>3328</v>
      </c>
      <c r="X93" s="228"/>
      <c r="Y93" s="231">
        <f t="shared" si="19"/>
        <v>3315</v>
      </c>
      <c r="Z93" s="226"/>
    </row>
    <row r="94" spans="1:26" s="224" customFormat="1" x14ac:dyDescent="0.2">
      <c r="A94" s="222">
        <v>418</v>
      </c>
      <c r="B94" s="222">
        <v>418100014</v>
      </c>
      <c r="C94" s="223" t="s">
        <v>495</v>
      </c>
      <c r="D94" s="222">
        <v>100</v>
      </c>
      <c r="E94" s="223" t="s">
        <v>132</v>
      </c>
      <c r="F94" s="222">
        <v>14</v>
      </c>
      <c r="G94" s="223" t="s">
        <v>46</v>
      </c>
      <c r="H94" s="225">
        <v>4</v>
      </c>
      <c r="I94" s="226"/>
      <c r="J94" s="227">
        <f t="shared" si="13"/>
        <v>9941</v>
      </c>
      <c r="K94" s="228">
        <f t="shared" si="14"/>
        <v>2660</v>
      </c>
      <c r="L94" s="228">
        <f t="shared" si="15"/>
        <v>0</v>
      </c>
      <c r="M94" s="228">
        <f t="shared" si="16"/>
        <v>937.65</v>
      </c>
      <c r="N94" s="229">
        <f t="shared" si="20"/>
        <v>13538.65</v>
      </c>
      <c r="O94" s="230">
        <f t="shared" si="17"/>
        <v>42</v>
      </c>
      <c r="P94" s="226"/>
      <c r="Q94" s="227">
        <f t="shared" si="5"/>
        <v>9340</v>
      </c>
      <c r="R94" s="228">
        <f t="shared" si="6"/>
        <v>9941</v>
      </c>
      <c r="S94" s="231">
        <f t="shared" si="18"/>
        <v>601</v>
      </c>
      <c r="T94" s="226"/>
      <c r="U94" s="227">
        <f t="shared" si="8"/>
        <v>2916</v>
      </c>
      <c r="V94" s="228">
        <f t="shared" si="9"/>
        <v>3104</v>
      </c>
      <c r="W94" s="228">
        <f t="shared" si="10"/>
        <v>2634</v>
      </c>
      <c r="X94" s="228"/>
      <c r="Y94" s="231">
        <f t="shared" si="19"/>
        <v>2618</v>
      </c>
      <c r="Z94" s="226"/>
    </row>
    <row r="95" spans="1:26" s="224" customFormat="1" x14ac:dyDescent="0.2">
      <c r="A95" s="222">
        <v>418</v>
      </c>
      <c r="B95" s="222">
        <v>418100100</v>
      </c>
      <c r="C95" s="223" t="s">
        <v>495</v>
      </c>
      <c r="D95" s="222">
        <v>100</v>
      </c>
      <c r="E95" s="223" t="s">
        <v>132</v>
      </c>
      <c r="F95" s="222">
        <v>100</v>
      </c>
      <c r="G95" s="223" t="s">
        <v>132</v>
      </c>
      <c r="H95" s="225">
        <v>347.1</v>
      </c>
      <c r="I95" s="226"/>
      <c r="J95" s="227">
        <f t="shared" si="13"/>
        <v>10363</v>
      </c>
      <c r="K95" s="228">
        <f t="shared" si="14"/>
        <v>4268</v>
      </c>
      <c r="L95" s="228">
        <f t="shared" si="15"/>
        <v>0</v>
      </c>
      <c r="M95" s="228">
        <f t="shared" si="16"/>
        <v>937.65</v>
      </c>
      <c r="N95" s="229">
        <f t="shared" si="20"/>
        <v>15568.65</v>
      </c>
      <c r="O95" s="230">
        <f t="shared" si="17"/>
        <v>-4</v>
      </c>
      <c r="P95" s="226"/>
      <c r="Q95" s="227">
        <f t="shared" si="5"/>
        <v>9863</v>
      </c>
      <c r="R95" s="228">
        <f t="shared" si="6"/>
        <v>10363</v>
      </c>
      <c r="S95" s="231">
        <f t="shared" si="18"/>
        <v>500</v>
      </c>
      <c r="T95" s="226"/>
      <c r="U95" s="227">
        <f t="shared" si="8"/>
        <v>4470</v>
      </c>
      <c r="V95" s="228">
        <f t="shared" si="9"/>
        <v>4696</v>
      </c>
      <c r="W95" s="228">
        <f t="shared" si="10"/>
        <v>4696</v>
      </c>
      <c r="X95" s="228"/>
      <c r="Y95" s="231">
        <f t="shared" si="19"/>
        <v>4272</v>
      </c>
      <c r="Z95" s="226"/>
    </row>
    <row r="96" spans="1:26" s="224" customFormat="1" x14ac:dyDescent="0.2">
      <c r="A96" s="222">
        <v>418</v>
      </c>
      <c r="B96" s="222">
        <v>418100136</v>
      </c>
      <c r="C96" s="223" t="s">
        <v>495</v>
      </c>
      <c r="D96" s="222">
        <v>100</v>
      </c>
      <c r="E96" s="223" t="s">
        <v>132</v>
      </c>
      <c r="F96" s="222">
        <v>136</v>
      </c>
      <c r="G96" s="223" t="s">
        <v>168</v>
      </c>
      <c r="H96" s="225">
        <v>11.07</v>
      </c>
      <c r="I96" s="226"/>
      <c r="J96" s="227">
        <f t="shared" si="13"/>
        <v>9941</v>
      </c>
      <c r="K96" s="228">
        <f t="shared" si="14"/>
        <v>3159</v>
      </c>
      <c r="L96" s="228">
        <f t="shared" si="15"/>
        <v>0</v>
      </c>
      <c r="M96" s="228">
        <f t="shared" si="16"/>
        <v>937.65</v>
      </c>
      <c r="N96" s="229">
        <f t="shared" si="20"/>
        <v>14037.65</v>
      </c>
      <c r="O96" s="230">
        <f t="shared" si="17"/>
        <v>-2</v>
      </c>
      <c r="P96" s="226"/>
      <c r="Q96" s="227">
        <f t="shared" si="5"/>
        <v>9956</v>
      </c>
      <c r="R96" s="228">
        <f t="shared" si="6"/>
        <v>9941</v>
      </c>
      <c r="S96" s="231">
        <f t="shared" si="18"/>
        <v>-15</v>
      </c>
      <c r="T96" s="226"/>
      <c r="U96" s="227">
        <f t="shared" si="8"/>
        <v>3276</v>
      </c>
      <c r="V96" s="228">
        <f t="shared" si="9"/>
        <v>3271</v>
      </c>
      <c r="W96" s="228">
        <f t="shared" si="10"/>
        <v>3336</v>
      </c>
      <c r="X96" s="228"/>
      <c r="Y96" s="231">
        <f t="shared" si="19"/>
        <v>3161</v>
      </c>
      <c r="Z96" s="226"/>
    </row>
    <row r="97" spans="1:26" s="224" customFormat="1" x14ac:dyDescent="0.2">
      <c r="A97" s="222">
        <v>418</v>
      </c>
      <c r="B97" s="222">
        <v>418100139</v>
      </c>
      <c r="C97" s="223" t="s">
        <v>495</v>
      </c>
      <c r="D97" s="222">
        <v>100</v>
      </c>
      <c r="E97" s="223" t="s">
        <v>132</v>
      </c>
      <c r="F97" s="222">
        <v>139</v>
      </c>
      <c r="G97" s="223" t="s">
        <v>171</v>
      </c>
      <c r="H97" s="225">
        <v>4.0999999999999996</v>
      </c>
      <c r="I97" s="226"/>
      <c r="J97" s="227">
        <f t="shared" si="13"/>
        <v>9041</v>
      </c>
      <c r="K97" s="228">
        <f t="shared" si="14"/>
        <v>2997</v>
      </c>
      <c r="L97" s="228">
        <f t="shared" si="15"/>
        <v>0</v>
      </c>
      <c r="M97" s="228">
        <f t="shared" si="16"/>
        <v>937.65</v>
      </c>
      <c r="N97" s="229">
        <f t="shared" si="20"/>
        <v>12975.65</v>
      </c>
      <c r="O97" s="230">
        <f t="shared" si="17"/>
        <v>0</v>
      </c>
      <c r="P97" s="226"/>
      <c r="Q97" s="227">
        <f t="shared" si="5"/>
        <v>8745</v>
      </c>
      <c r="R97" s="228">
        <f t="shared" si="6"/>
        <v>9041</v>
      </c>
      <c r="S97" s="231">
        <f t="shared" si="18"/>
        <v>296</v>
      </c>
      <c r="T97" s="226"/>
      <c r="U97" s="227">
        <f t="shared" si="8"/>
        <v>3028</v>
      </c>
      <c r="V97" s="228">
        <f t="shared" si="9"/>
        <v>3130</v>
      </c>
      <c r="W97" s="228">
        <f t="shared" si="10"/>
        <v>3020</v>
      </c>
      <c r="X97" s="228"/>
      <c r="Y97" s="231">
        <f t="shared" si="19"/>
        <v>2997</v>
      </c>
      <c r="Z97" s="226"/>
    </row>
    <row r="98" spans="1:26" s="224" customFormat="1" x14ac:dyDescent="0.2">
      <c r="A98" s="222">
        <v>418</v>
      </c>
      <c r="B98" s="222">
        <v>418100170</v>
      </c>
      <c r="C98" s="223" t="s">
        <v>495</v>
      </c>
      <c r="D98" s="222">
        <v>100</v>
      </c>
      <c r="E98" s="223" t="s">
        <v>132</v>
      </c>
      <c r="F98" s="222">
        <v>170</v>
      </c>
      <c r="G98" s="223" t="s">
        <v>202</v>
      </c>
      <c r="H98" s="225">
        <v>6</v>
      </c>
      <c r="I98" s="226"/>
      <c r="J98" s="227">
        <f t="shared" si="13"/>
        <v>11410</v>
      </c>
      <c r="K98" s="228">
        <f t="shared" si="14"/>
        <v>3645</v>
      </c>
      <c r="L98" s="228">
        <f t="shared" si="15"/>
        <v>0</v>
      </c>
      <c r="M98" s="228">
        <f t="shared" si="16"/>
        <v>937.65</v>
      </c>
      <c r="N98" s="229">
        <f t="shared" si="20"/>
        <v>15992.65</v>
      </c>
      <c r="O98" s="230">
        <f t="shared" si="17"/>
        <v>534</v>
      </c>
      <c r="P98" s="226"/>
      <c r="Q98" s="227">
        <f t="shared" si="5"/>
        <v>10090</v>
      </c>
      <c r="R98" s="228">
        <f t="shared" si="6"/>
        <v>11410</v>
      </c>
      <c r="S98" s="231">
        <f t="shared" si="18"/>
        <v>1320</v>
      </c>
      <c r="T98" s="226"/>
      <c r="U98" s="227">
        <f t="shared" si="8"/>
        <v>3418</v>
      </c>
      <c r="V98" s="228">
        <f t="shared" si="9"/>
        <v>3865</v>
      </c>
      <c r="W98" s="228">
        <f t="shared" si="10"/>
        <v>3169</v>
      </c>
      <c r="X98" s="228"/>
      <c r="Y98" s="231">
        <f t="shared" si="19"/>
        <v>3111</v>
      </c>
      <c r="Z98" s="226"/>
    </row>
    <row r="99" spans="1:26" s="224" customFormat="1" x14ac:dyDescent="0.2">
      <c r="A99" s="222">
        <v>418</v>
      </c>
      <c r="B99" s="222">
        <v>418100185</v>
      </c>
      <c r="C99" s="223" t="s">
        <v>495</v>
      </c>
      <c r="D99" s="222">
        <v>100</v>
      </c>
      <c r="E99" s="223" t="s">
        <v>132</v>
      </c>
      <c r="F99" s="222">
        <v>185</v>
      </c>
      <c r="G99" s="223" t="s">
        <v>217</v>
      </c>
      <c r="H99" s="225">
        <v>1</v>
      </c>
      <c r="I99" s="226"/>
      <c r="J99" s="227">
        <f t="shared" si="13"/>
        <v>12079.893070956668</v>
      </c>
      <c r="K99" s="228">
        <f t="shared" si="14"/>
        <v>1966</v>
      </c>
      <c r="L99" s="228">
        <f t="shared" si="15"/>
        <v>0</v>
      </c>
      <c r="M99" s="228">
        <f t="shared" si="16"/>
        <v>937.65</v>
      </c>
      <c r="N99" s="229">
        <f t="shared" si="20"/>
        <v>14983.543070956668</v>
      </c>
      <c r="O99" s="230">
        <f t="shared" si="17"/>
        <v>-7</v>
      </c>
      <c r="P99" s="226"/>
      <c r="Q99" s="227" t="str">
        <f t="shared" si="5"/>
        <v/>
      </c>
      <c r="R99" s="228" t="str">
        <f t="shared" si="6"/>
        <v/>
      </c>
      <c r="S99" s="231" t="str">
        <f t="shared" si="18"/>
        <v/>
      </c>
      <c r="T99" s="226"/>
      <c r="U99" s="227" t="str">
        <f t="shared" si="8"/>
        <v/>
      </c>
      <c r="V99" s="228" t="str">
        <f t="shared" si="9"/>
        <v/>
      </c>
      <c r="W99" s="228">
        <f t="shared" si="10"/>
        <v>1997</v>
      </c>
      <c r="X99" s="228"/>
      <c r="Y99" s="231">
        <f t="shared" si="19"/>
        <v>1973</v>
      </c>
      <c r="Z99" s="226"/>
    </row>
    <row r="100" spans="1:26" s="224" customFormat="1" x14ac:dyDescent="0.2">
      <c r="A100" s="222">
        <v>418</v>
      </c>
      <c r="B100" s="222">
        <v>418100198</v>
      </c>
      <c r="C100" s="223" t="s">
        <v>495</v>
      </c>
      <c r="D100" s="222">
        <v>100</v>
      </c>
      <c r="E100" s="223" t="s">
        <v>132</v>
      </c>
      <c r="F100" s="222">
        <v>198</v>
      </c>
      <c r="G100" s="223" t="s">
        <v>230</v>
      </c>
      <c r="H100" s="225">
        <v>19</v>
      </c>
      <c r="I100" s="226"/>
      <c r="J100" s="227">
        <f t="shared" si="13"/>
        <v>9549</v>
      </c>
      <c r="K100" s="228">
        <f t="shared" si="14"/>
        <v>3528</v>
      </c>
      <c r="L100" s="228">
        <f t="shared" si="15"/>
        <v>0</v>
      </c>
      <c r="M100" s="228">
        <f t="shared" si="16"/>
        <v>937.65</v>
      </c>
      <c r="N100" s="229">
        <f t="shared" si="20"/>
        <v>14014.65</v>
      </c>
      <c r="O100" s="230">
        <f t="shared" si="17"/>
        <v>0</v>
      </c>
      <c r="P100" s="226"/>
      <c r="Q100" s="227">
        <f t="shared" si="5"/>
        <v>9026</v>
      </c>
      <c r="R100" s="228">
        <f t="shared" si="6"/>
        <v>9549</v>
      </c>
      <c r="S100" s="231">
        <f t="shared" si="18"/>
        <v>523</v>
      </c>
      <c r="T100" s="226"/>
      <c r="U100" s="227">
        <f t="shared" si="8"/>
        <v>3741</v>
      </c>
      <c r="V100" s="228">
        <f t="shared" si="9"/>
        <v>3958</v>
      </c>
      <c r="W100" s="228">
        <f t="shared" si="10"/>
        <v>3546</v>
      </c>
      <c r="X100" s="228"/>
      <c r="Y100" s="231">
        <f t="shared" si="19"/>
        <v>3528</v>
      </c>
      <c r="Z100" s="226"/>
    </row>
    <row r="101" spans="1:26" s="224" customFormat="1" x14ac:dyDescent="0.2">
      <c r="A101" s="222">
        <v>418</v>
      </c>
      <c r="B101" s="222">
        <v>418100243</v>
      </c>
      <c r="C101" s="223" t="s">
        <v>495</v>
      </c>
      <c r="D101" s="222">
        <v>100</v>
      </c>
      <c r="E101" s="223" t="s">
        <v>132</v>
      </c>
      <c r="F101" s="222">
        <v>243</v>
      </c>
      <c r="G101" s="223" t="s">
        <v>275</v>
      </c>
      <c r="H101" s="225">
        <v>0.5</v>
      </c>
      <c r="I101" s="226"/>
      <c r="J101" s="227">
        <f t="shared" si="13"/>
        <v>13081.185426445938</v>
      </c>
      <c r="K101" s="228">
        <f t="shared" si="14"/>
        <v>2707</v>
      </c>
      <c r="L101" s="228">
        <f t="shared" si="15"/>
        <v>0</v>
      </c>
      <c r="M101" s="228">
        <f t="shared" si="16"/>
        <v>937.65</v>
      </c>
      <c r="N101" s="229">
        <f t="shared" si="20"/>
        <v>16725.835426445938</v>
      </c>
      <c r="O101" s="230" t="str">
        <f t="shared" si="17"/>
        <v>--</v>
      </c>
      <c r="P101" s="226"/>
      <c r="Q101" s="227" t="str">
        <f t="shared" si="5"/>
        <v/>
      </c>
      <c r="R101" s="228" t="str">
        <f t="shared" si="6"/>
        <v/>
      </c>
      <c r="S101" s="231" t="str">
        <f t="shared" si="18"/>
        <v/>
      </c>
      <c r="T101" s="226"/>
      <c r="U101" s="227" t="str">
        <f t="shared" si="8"/>
        <v/>
      </c>
      <c r="V101" s="228" t="str">
        <f t="shared" si="9"/>
        <v/>
      </c>
      <c r="W101" s="228" t="str">
        <f t="shared" si="10"/>
        <v/>
      </c>
      <c r="X101" s="228"/>
      <c r="Y101" s="231" t="str">
        <f t="shared" si="19"/>
        <v/>
      </c>
      <c r="Z101" s="226"/>
    </row>
    <row r="102" spans="1:26" s="224" customFormat="1" x14ac:dyDescent="0.2">
      <c r="A102" s="222">
        <v>418</v>
      </c>
      <c r="B102" s="222">
        <v>418100288</v>
      </c>
      <c r="C102" s="223" t="s">
        <v>495</v>
      </c>
      <c r="D102" s="222">
        <v>100</v>
      </c>
      <c r="E102" s="223" t="s">
        <v>132</v>
      </c>
      <c r="F102" s="222">
        <v>288</v>
      </c>
      <c r="G102" s="223" t="s">
        <v>320</v>
      </c>
      <c r="H102" s="225">
        <v>3</v>
      </c>
      <c r="I102" s="226"/>
      <c r="J102" s="227">
        <f t="shared" si="13"/>
        <v>9041</v>
      </c>
      <c r="K102" s="228">
        <f t="shared" si="14"/>
        <v>6132</v>
      </c>
      <c r="L102" s="228">
        <f t="shared" si="15"/>
        <v>0</v>
      </c>
      <c r="M102" s="228">
        <f t="shared" si="16"/>
        <v>937.65</v>
      </c>
      <c r="N102" s="229">
        <f t="shared" si="20"/>
        <v>16110.65</v>
      </c>
      <c r="O102" s="230">
        <f t="shared" si="17"/>
        <v>-1</v>
      </c>
      <c r="P102" s="226"/>
      <c r="Q102" s="227">
        <f t="shared" si="5"/>
        <v>8745</v>
      </c>
      <c r="R102" s="228" t="str">
        <f t="shared" si="6"/>
        <v/>
      </c>
      <c r="S102" s="231">
        <f t="shared" si="18"/>
        <v>296</v>
      </c>
      <c r="T102" s="226"/>
      <c r="U102" s="227">
        <f t="shared" si="8"/>
        <v>5553</v>
      </c>
      <c r="V102" s="228" t="str">
        <f t="shared" si="9"/>
        <v/>
      </c>
      <c r="W102" s="228">
        <f t="shared" si="10"/>
        <v>6310</v>
      </c>
      <c r="X102" s="228"/>
      <c r="Y102" s="231">
        <f t="shared" si="19"/>
        <v>6133</v>
      </c>
      <c r="Z102" s="226"/>
    </row>
    <row r="103" spans="1:26" s="224" customFormat="1" x14ac:dyDescent="0.2">
      <c r="A103" s="222">
        <v>418</v>
      </c>
      <c r="B103" s="222">
        <v>418100304</v>
      </c>
      <c r="C103" s="223" t="s">
        <v>495</v>
      </c>
      <c r="D103" s="222">
        <v>100</v>
      </c>
      <c r="E103" s="223" t="s">
        <v>132</v>
      </c>
      <c r="F103" s="222">
        <v>304</v>
      </c>
      <c r="G103" s="223" t="s">
        <v>336</v>
      </c>
      <c r="H103" s="225">
        <v>0.5</v>
      </c>
      <c r="I103" s="226"/>
      <c r="J103" s="227">
        <f t="shared" si="13"/>
        <v>10749.758678863611</v>
      </c>
      <c r="K103" s="228">
        <f t="shared" si="14"/>
        <v>4068</v>
      </c>
      <c r="L103" s="228">
        <f t="shared" si="15"/>
        <v>0</v>
      </c>
      <c r="M103" s="228">
        <f t="shared" si="16"/>
        <v>937.65</v>
      </c>
      <c r="N103" s="229">
        <f t="shared" si="20"/>
        <v>15755.40867886361</v>
      </c>
      <c r="O103" s="230" t="str">
        <f t="shared" si="17"/>
        <v>--</v>
      </c>
      <c r="P103" s="226"/>
      <c r="Q103" s="227" t="str">
        <f t="shared" si="5"/>
        <v/>
      </c>
      <c r="R103" s="228" t="str">
        <f t="shared" si="6"/>
        <v/>
      </c>
      <c r="S103" s="231" t="str">
        <f t="shared" si="18"/>
        <v/>
      </c>
      <c r="T103" s="226"/>
      <c r="U103" s="227" t="str">
        <f t="shared" si="8"/>
        <v/>
      </c>
      <c r="V103" s="228" t="str">
        <f t="shared" si="9"/>
        <v/>
      </c>
      <c r="W103" s="228" t="str">
        <f t="shared" si="10"/>
        <v/>
      </c>
      <c r="X103" s="228"/>
      <c r="Y103" s="231" t="str">
        <f t="shared" si="19"/>
        <v/>
      </c>
      <c r="Z103" s="226"/>
    </row>
    <row r="104" spans="1:26" s="224" customFormat="1" x14ac:dyDescent="0.2">
      <c r="A104" s="222">
        <v>419</v>
      </c>
      <c r="B104" s="222">
        <v>419035035</v>
      </c>
      <c r="C104" s="223" t="s">
        <v>496</v>
      </c>
      <c r="D104" s="222">
        <v>35</v>
      </c>
      <c r="E104" s="223" t="s">
        <v>67</v>
      </c>
      <c r="F104" s="222">
        <v>35</v>
      </c>
      <c r="G104" s="223" t="s">
        <v>67</v>
      </c>
      <c r="H104" s="225">
        <v>184.57999999999996</v>
      </c>
      <c r="I104" s="226"/>
      <c r="J104" s="227">
        <f t="shared" si="13"/>
        <v>13242</v>
      </c>
      <c r="K104" s="228">
        <f t="shared" si="14"/>
        <v>4515</v>
      </c>
      <c r="L104" s="228">
        <f t="shared" si="15"/>
        <v>0</v>
      </c>
      <c r="M104" s="228">
        <f t="shared" si="16"/>
        <v>937.65</v>
      </c>
      <c r="N104" s="229">
        <f t="shared" si="20"/>
        <v>18694.650000000001</v>
      </c>
      <c r="O104" s="230">
        <f t="shared" si="17"/>
        <v>-22</v>
      </c>
      <c r="P104" s="226"/>
      <c r="Q104" s="227">
        <f t="shared" si="5"/>
        <v>11876</v>
      </c>
      <c r="R104" s="228">
        <f t="shared" si="6"/>
        <v>13242</v>
      </c>
      <c r="S104" s="231">
        <f t="shared" si="18"/>
        <v>1366</v>
      </c>
      <c r="T104" s="226"/>
      <c r="U104" s="227">
        <f t="shared" si="8"/>
        <v>4095</v>
      </c>
      <c r="V104" s="228">
        <f t="shared" si="9"/>
        <v>4566</v>
      </c>
      <c r="W104" s="228">
        <f t="shared" si="10"/>
        <v>4750</v>
      </c>
      <c r="X104" s="228"/>
      <c r="Y104" s="231">
        <f t="shared" si="19"/>
        <v>4537</v>
      </c>
      <c r="Z104" s="226"/>
    </row>
    <row r="105" spans="1:26" s="224" customFormat="1" x14ac:dyDescent="0.2">
      <c r="A105" s="222">
        <v>419</v>
      </c>
      <c r="B105" s="222">
        <v>419035040</v>
      </c>
      <c r="C105" s="223" t="s">
        <v>496</v>
      </c>
      <c r="D105" s="222">
        <v>35</v>
      </c>
      <c r="E105" s="223" t="s">
        <v>67</v>
      </c>
      <c r="F105" s="222">
        <v>40</v>
      </c>
      <c r="G105" s="223" t="s">
        <v>72</v>
      </c>
      <c r="H105" s="225">
        <v>0.28999999999999998</v>
      </c>
      <c r="I105" s="226"/>
      <c r="J105" s="227">
        <f t="shared" si="13"/>
        <v>11093.29775429089</v>
      </c>
      <c r="K105" s="228">
        <f t="shared" si="14"/>
        <v>2878</v>
      </c>
      <c r="L105" s="228">
        <f t="shared" si="15"/>
        <v>0</v>
      </c>
      <c r="M105" s="228">
        <f t="shared" si="16"/>
        <v>937.65</v>
      </c>
      <c r="N105" s="229">
        <f t="shared" si="20"/>
        <v>14908.94775429089</v>
      </c>
      <c r="O105" s="230">
        <f t="shared" si="17"/>
        <v>0</v>
      </c>
      <c r="P105" s="226"/>
      <c r="Q105" s="227" t="str">
        <f t="shared" si="5"/>
        <v/>
      </c>
      <c r="R105" s="228" t="str">
        <f t="shared" si="6"/>
        <v/>
      </c>
      <c r="S105" s="231" t="str">
        <f t="shared" si="18"/>
        <v/>
      </c>
      <c r="T105" s="226"/>
      <c r="U105" s="227" t="str">
        <f t="shared" si="8"/>
        <v/>
      </c>
      <c r="V105" s="228" t="str">
        <f t="shared" si="9"/>
        <v/>
      </c>
      <c r="W105" s="228">
        <f t="shared" si="10"/>
        <v>2880</v>
      </c>
      <c r="X105" s="228"/>
      <c r="Y105" s="231">
        <f t="shared" si="19"/>
        <v>2878</v>
      </c>
      <c r="Z105" s="226"/>
    </row>
    <row r="106" spans="1:26" s="224" customFormat="1" x14ac:dyDescent="0.2">
      <c r="A106" s="222">
        <v>419</v>
      </c>
      <c r="B106" s="222">
        <v>419035044</v>
      </c>
      <c r="C106" s="223" t="s">
        <v>496</v>
      </c>
      <c r="D106" s="222">
        <v>35</v>
      </c>
      <c r="E106" s="223" t="s">
        <v>67</v>
      </c>
      <c r="F106" s="222">
        <v>44</v>
      </c>
      <c r="G106" s="223" t="s">
        <v>76</v>
      </c>
      <c r="H106" s="225">
        <v>2</v>
      </c>
      <c r="I106" s="226"/>
      <c r="J106" s="227">
        <f t="shared" si="13"/>
        <v>13120.546869664635</v>
      </c>
      <c r="K106" s="228">
        <f t="shared" si="14"/>
        <v>0</v>
      </c>
      <c r="L106" s="228">
        <f t="shared" si="15"/>
        <v>0</v>
      </c>
      <c r="M106" s="228">
        <f t="shared" si="16"/>
        <v>937.65</v>
      </c>
      <c r="N106" s="229">
        <f t="shared" si="20"/>
        <v>14058.196869664635</v>
      </c>
      <c r="O106" s="230">
        <f t="shared" si="17"/>
        <v>0</v>
      </c>
      <c r="P106" s="226"/>
      <c r="Q106" s="227" t="str">
        <f t="shared" si="5"/>
        <v/>
      </c>
      <c r="R106" s="228" t="str">
        <f t="shared" si="6"/>
        <v/>
      </c>
      <c r="S106" s="231" t="str">
        <f t="shared" si="18"/>
        <v/>
      </c>
      <c r="T106" s="226"/>
      <c r="U106" s="227" t="str">
        <f t="shared" si="8"/>
        <v/>
      </c>
      <c r="V106" s="228" t="str">
        <f t="shared" si="9"/>
        <v/>
      </c>
      <c r="W106" s="228">
        <f t="shared" si="10"/>
        <v>55</v>
      </c>
      <c r="X106" s="228"/>
      <c r="Y106" s="231">
        <f t="shared" si="19"/>
        <v>0</v>
      </c>
      <c r="Z106" s="226"/>
    </row>
    <row r="107" spans="1:26" s="224" customFormat="1" x14ac:dyDescent="0.2">
      <c r="A107" s="222">
        <v>419</v>
      </c>
      <c r="B107" s="222">
        <v>419035049</v>
      </c>
      <c r="C107" s="223" t="s">
        <v>496</v>
      </c>
      <c r="D107" s="222">
        <v>35</v>
      </c>
      <c r="E107" s="223" t="s">
        <v>67</v>
      </c>
      <c r="F107" s="222">
        <v>49</v>
      </c>
      <c r="G107" s="223" t="s">
        <v>81</v>
      </c>
      <c r="H107" s="225">
        <v>1</v>
      </c>
      <c r="I107" s="226"/>
      <c r="J107" s="227">
        <f t="shared" si="13"/>
        <v>14283</v>
      </c>
      <c r="K107" s="228">
        <f t="shared" si="14"/>
        <v>17001</v>
      </c>
      <c r="L107" s="228">
        <f t="shared" si="15"/>
        <v>0</v>
      </c>
      <c r="M107" s="228">
        <f t="shared" si="16"/>
        <v>937.65</v>
      </c>
      <c r="N107" s="229">
        <f t="shared" si="20"/>
        <v>32221.65</v>
      </c>
      <c r="O107" s="230">
        <f t="shared" si="17"/>
        <v>-17</v>
      </c>
      <c r="P107" s="226"/>
      <c r="Q107" s="227">
        <f t="shared" si="5"/>
        <v>13209</v>
      </c>
      <c r="R107" s="228">
        <f t="shared" si="6"/>
        <v>14283</v>
      </c>
      <c r="S107" s="231">
        <f t="shared" si="18"/>
        <v>1074</v>
      </c>
      <c r="T107" s="226"/>
      <c r="U107" s="227">
        <f t="shared" si="8"/>
        <v>16641</v>
      </c>
      <c r="V107" s="228">
        <f t="shared" si="9"/>
        <v>17994</v>
      </c>
      <c r="W107" s="228">
        <f t="shared" si="10"/>
        <v>17206</v>
      </c>
      <c r="X107" s="228"/>
      <c r="Y107" s="231">
        <f t="shared" si="19"/>
        <v>17018</v>
      </c>
      <c r="Z107" s="226"/>
    </row>
    <row r="108" spans="1:26" s="224" customFormat="1" x14ac:dyDescent="0.2">
      <c r="A108" s="222">
        <v>419</v>
      </c>
      <c r="B108" s="222">
        <v>419035165</v>
      </c>
      <c r="C108" s="223" t="s">
        <v>496</v>
      </c>
      <c r="D108" s="222">
        <v>35</v>
      </c>
      <c r="E108" s="223" t="s">
        <v>67</v>
      </c>
      <c r="F108" s="222">
        <v>165</v>
      </c>
      <c r="G108" s="223" t="s">
        <v>197</v>
      </c>
      <c r="H108" s="225">
        <v>2</v>
      </c>
      <c r="I108" s="226"/>
      <c r="J108" s="227">
        <f t="shared" si="13"/>
        <v>12758.148772361686</v>
      </c>
      <c r="K108" s="228">
        <f t="shared" si="14"/>
        <v>231</v>
      </c>
      <c r="L108" s="228">
        <f t="shared" si="15"/>
        <v>0</v>
      </c>
      <c r="M108" s="228">
        <f t="shared" si="16"/>
        <v>937.65</v>
      </c>
      <c r="N108" s="229">
        <f t="shared" si="20"/>
        <v>13926.798772361686</v>
      </c>
      <c r="O108" s="230">
        <f t="shared" si="17"/>
        <v>-3</v>
      </c>
      <c r="P108" s="226"/>
      <c r="Q108" s="227" t="str">
        <f t="shared" si="5"/>
        <v/>
      </c>
      <c r="R108" s="228" t="str">
        <f t="shared" si="6"/>
        <v/>
      </c>
      <c r="S108" s="231" t="str">
        <f t="shared" si="18"/>
        <v/>
      </c>
      <c r="T108" s="226"/>
      <c r="U108" s="227" t="str">
        <f t="shared" si="8"/>
        <v/>
      </c>
      <c r="V108" s="228" t="str">
        <f t="shared" si="9"/>
        <v/>
      </c>
      <c r="W108" s="228">
        <f t="shared" si="10"/>
        <v>250</v>
      </c>
      <c r="X108" s="228"/>
      <c r="Y108" s="231">
        <f t="shared" si="19"/>
        <v>234</v>
      </c>
      <c r="Z108" s="226"/>
    </row>
    <row r="109" spans="1:26" s="224" customFormat="1" x14ac:dyDescent="0.2">
      <c r="A109" s="222">
        <v>419</v>
      </c>
      <c r="B109" s="222">
        <v>419035243</v>
      </c>
      <c r="C109" s="223" t="s">
        <v>496</v>
      </c>
      <c r="D109" s="222">
        <v>35</v>
      </c>
      <c r="E109" s="223" t="s">
        <v>67</v>
      </c>
      <c r="F109" s="222">
        <v>243</v>
      </c>
      <c r="G109" s="223" t="s">
        <v>275</v>
      </c>
      <c r="H109" s="225">
        <v>3.98</v>
      </c>
      <c r="I109" s="226"/>
      <c r="J109" s="227">
        <f t="shared" si="13"/>
        <v>14283</v>
      </c>
      <c r="K109" s="228">
        <f t="shared" si="14"/>
        <v>2956</v>
      </c>
      <c r="L109" s="228">
        <f t="shared" si="15"/>
        <v>0</v>
      </c>
      <c r="M109" s="228">
        <f t="shared" si="16"/>
        <v>937.65</v>
      </c>
      <c r="N109" s="229">
        <f t="shared" si="20"/>
        <v>18176.650000000001</v>
      </c>
      <c r="O109" s="230">
        <f t="shared" si="17"/>
        <v>-1</v>
      </c>
      <c r="P109" s="226"/>
      <c r="Q109" s="227">
        <f t="shared" si="5"/>
        <v>12143</v>
      </c>
      <c r="R109" s="228">
        <f t="shared" si="6"/>
        <v>14283</v>
      </c>
      <c r="S109" s="231">
        <f t="shared" si="18"/>
        <v>2140</v>
      </c>
      <c r="T109" s="226"/>
      <c r="U109" s="227">
        <f t="shared" si="8"/>
        <v>2523</v>
      </c>
      <c r="V109" s="228">
        <f t="shared" si="9"/>
        <v>2968</v>
      </c>
      <c r="W109" s="228">
        <f t="shared" si="10"/>
        <v>3377</v>
      </c>
      <c r="X109" s="228"/>
      <c r="Y109" s="231">
        <f t="shared" si="19"/>
        <v>2957</v>
      </c>
      <c r="Z109" s="226"/>
    </row>
    <row r="110" spans="1:26" s="224" customFormat="1" x14ac:dyDescent="0.2">
      <c r="A110" s="222">
        <v>419</v>
      </c>
      <c r="B110" s="222">
        <v>419035244</v>
      </c>
      <c r="C110" s="223" t="s">
        <v>496</v>
      </c>
      <c r="D110" s="222">
        <v>35</v>
      </c>
      <c r="E110" s="223" t="s">
        <v>67</v>
      </c>
      <c r="F110" s="222">
        <v>244</v>
      </c>
      <c r="G110" s="223" t="s">
        <v>276</v>
      </c>
      <c r="H110" s="225">
        <v>5.77</v>
      </c>
      <c r="I110" s="226"/>
      <c r="J110" s="227">
        <f t="shared" si="13"/>
        <v>11244</v>
      </c>
      <c r="K110" s="228">
        <f t="shared" si="14"/>
        <v>4055</v>
      </c>
      <c r="L110" s="228">
        <f t="shared" si="15"/>
        <v>0</v>
      </c>
      <c r="M110" s="228">
        <f t="shared" si="16"/>
        <v>937.65</v>
      </c>
      <c r="N110" s="229">
        <f t="shared" si="20"/>
        <v>16236.65</v>
      </c>
      <c r="O110" s="230">
        <f t="shared" si="17"/>
        <v>-11</v>
      </c>
      <c r="P110" s="226"/>
      <c r="Q110" s="227">
        <f t="shared" si="5"/>
        <v>12143</v>
      </c>
      <c r="R110" s="228">
        <f t="shared" si="6"/>
        <v>11244</v>
      </c>
      <c r="S110" s="231">
        <f t="shared" si="18"/>
        <v>-899</v>
      </c>
      <c r="T110" s="226"/>
      <c r="U110" s="227">
        <f t="shared" si="8"/>
        <v>4731</v>
      </c>
      <c r="V110" s="228">
        <f t="shared" si="9"/>
        <v>4381</v>
      </c>
      <c r="W110" s="228">
        <f t="shared" si="10"/>
        <v>4192</v>
      </c>
      <c r="X110" s="228"/>
      <c r="Y110" s="231">
        <f t="shared" si="19"/>
        <v>4066</v>
      </c>
      <c r="Z110" s="226"/>
    </row>
    <row r="111" spans="1:26" s="224" customFormat="1" x14ac:dyDescent="0.2">
      <c r="A111" s="222">
        <v>419</v>
      </c>
      <c r="B111" s="222">
        <v>419035251</v>
      </c>
      <c r="C111" s="223" t="s">
        <v>496</v>
      </c>
      <c r="D111" s="222">
        <v>35</v>
      </c>
      <c r="E111" s="223" t="s">
        <v>67</v>
      </c>
      <c r="F111" s="222">
        <v>251</v>
      </c>
      <c r="G111" s="223" t="s">
        <v>283</v>
      </c>
      <c r="H111" s="225">
        <v>0.99</v>
      </c>
      <c r="I111" s="226"/>
      <c r="J111" s="227">
        <f t="shared" si="13"/>
        <v>12087.64868019136</v>
      </c>
      <c r="K111" s="228">
        <f t="shared" si="14"/>
        <v>2778</v>
      </c>
      <c r="L111" s="228">
        <f t="shared" si="15"/>
        <v>0</v>
      </c>
      <c r="M111" s="228">
        <f t="shared" si="16"/>
        <v>937.65</v>
      </c>
      <c r="N111" s="229">
        <f t="shared" si="20"/>
        <v>15803.298680191359</v>
      </c>
      <c r="O111" s="230">
        <f t="shared" si="17"/>
        <v>-2</v>
      </c>
      <c r="P111" s="226"/>
      <c r="Q111" s="227">
        <f t="shared" si="5"/>
        <v>11346.970713710527</v>
      </c>
      <c r="R111" s="228" t="str">
        <f t="shared" si="6"/>
        <v/>
      </c>
      <c r="S111" s="231">
        <f t="shared" si="18"/>
        <v>740.67796648083277</v>
      </c>
      <c r="T111" s="226"/>
      <c r="U111" s="227">
        <f t="shared" si="8"/>
        <v>3148</v>
      </c>
      <c r="V111" s="228" t="str">
        <f t="shared" si="9"/>
        <v/>
      </c>
      <c r="W111" s="228">
        <f t="shared" si="10"/>
        <v>2820</v>
      </c>
      <c r="X111" s="228"/>
      <c r="Y111" s="231">
        <f t="shared" si="19"/>
        <v>2780</v>
      </c>
      <c r="Z111" s="226"/>
    </row>
    <row r="112" spans="1:26" s="224" customFormat="1" x14ac:dyDescent="0.2">
      <c r="A112" s="222">
        <v>419</v>
      </c>
      <c r="B112" s="222">
        <v>419035285</v>
      </c>
      <c r="C112" s="223" t="s">
        <v>496</v>
      </c>
      <c r="D112" s="222">
        <v>35</v>
      </c>
      <c r="E112" s="223" t="s">
        <v>67</v>
      </c>
      <c r="F112" s="222">
        <v>285</v>
      </c>
      <c r="G112" s="223" t="s">
        <v>317</v>
      </c>
      <c r="H112" s="225">
        <v>0.92</v>
      </c>
      <c r="I112" s="226"/>
      <c r="J112" s="227">
        <f t="shared" si="13"/>
        <v>14283</v>
      </c>
      <c r="K112" s="228">
        <f t="shared" si="14"/>
        <v>4047</v>
      </c>
      <c r="L112" s="228">
        <f t="shared" si="15"/>
        <v>0</v>
      </c>
      <c r="M112" s="228">
        <f t="shared" si="16"/>
        <v>937.65</v>
      </c>
      <c r="N112" s="229">
        <f t="shared" si="20"/>
        <v>19267.650000000001</v>
      </c>
      <c r="O112" s="230">
        <f t="shared" si="17"/>
        <v>-4</v>
      </c>
      <c r="P112" s="226"/>
      <c r="Q112" s="227">
        <f t="shared" si="5"/>
        <v>13209</v>
      </c>
      <c r="R112" s="228">
        <f t="shared" si="6"/>
        <v>14283</v>
      </c>
      <c r="S112" s="231">
        <f t="shared" si="18"/>
        <v>1074</v>
      </c>
      <c r="T112" s="226"/>
      <c r="U112" s="227">
        <f t="shared" si="8"/>
        <v>3726</v>
      </c>
      <c r="V112" s="228">
        <f t="shared" si="9"/>
        <v>4029</v>
      </c>
      <c r="W112" s="228">
        <f t="shared" si="10"/>
        <v>4067</v>
      </c>
      <c r="X112" s="228"/>
      <c r="Y112" s="231">
        <f t="shared" si="19"/>
        <v>4051</v>
      </c>
      <c r="Z112" s="226"/>
    </row>
    <row r="113" spans="1:26" s="224" customFormat="1" x14ac:dyDescent="0.2">
      <c r="A113" s="222">
        <v>420</v>
      </c>
      <c r="B113" s="222">
        <v>420049010</v>
      </c>
      <c r="C113" s="223" t="s">
        <v>497</v>
      </c>
      <c r="D113" s="222">
        <v>49</v>
      </c>
      <c r="E113" s="223" t="s">
        <v>81</v>
      </c>
      <c r="F113" s="222">
        <v>10</v>
      </c>
      <c r="G113" s="223" t="s">
        <v>42</v>
      </c>
      <c r="H113" s="225">
        <v>3.01</v>
      </c>
      <c r="I113" s="226"/>
      <c r="J113" s="227">
        <f t="shared" si="13"/>
        <v>13353</v>
      </c>
      <c r="K113" s="228">
        <f t="shared" si="14"/>
        <v>4336</v>
      </c>
      <c r="L113" s="228">
        <f t="shared" si="15"/>
        <v>0</v>
      </c>
      <c r="M113" s="228">
        <f t="shared" si="16"/>
        <v>937.65</v>
      </c>
      <c r="N113" s="229">
        <f t="shared" si="20"/>
        <v>18626.650000000001</v>
      </c>
      <c r="O113" s="230">
        <f t="shared" si="17"/>
        <v>-1</v>
      </c>
      <c r="P113" s="226"/>
      <c r="Q113" s="227">
        <f t="shared" si="5"/>
        <v>9117</v>
      </c>
      <c r="R113" s="228">
        <f t="shared" si="6"/>
        <v>13353</v>
      </c>
      <c r="S113" s="231">
        <f t="shared" si="18"/>
        <v>4236</v>
      </c>
      <c r="T113" s="226"/>
      <c r="U113" s="227">
        <f t="shared" si="8"/>
        <v>3008</v>
      </c>
      <c r="V113" s="228">
        <f t="shared" si="9"/>
        <v>4406</v>
      </c>
      <c r="W113" s="228">
        <f t="shared" si="10"/>
        <v>4346</v>
      </c>
      <c r="X113" s="228"/>
      <c r="Y113" s="231">
        <f t="shared" si="19"/>
        <v>4337</v>
      </c>
      <c r="Z113" s="226"/>
    </row>
    <row r="114" spans="1:26" s="224" customFormat="1" x14ac:dyDescent="0.2">
      <c r="A114" s="222">
        <v>420</v>
      </c>
      <c r="B114" s="222">
        <v>420049014</v>
      </c>
      <c r="C114" s="223" t="s">
        <v>497</v>
      </c>
      <c r="D114" s="222">
        <v>49</v>
      </c>
      <c r="E114" s="223" t="s">
        <v>81</v>
      </c>
      <c r="F114" s="222">
        <v>14</v>
      </c>
      <c r="G114" s="223" t="s">
        <v>46</v>
      </c>
      <c r="H114" s="225">
        <v>2</v>
      </c>
      <c r="I114" s="226"/>
      <c r="J114" s="227">
        <f t="shared" si="13"/>
        <v>9870</v>
      </c>
      <c r="K114" s="228">
        <f t="shared" si="14"/>
        <v>2641</v>
      </c>
      <c r="L114" s="228">
        <f t="shared" si="15"/>
        <v>0</v>
      </c>
      <c r="M114" s="228">
        <f t="shared" si="16"/>
        <v>937.65</v>
      </c>
      <c r="N114" s="229">
        <f t="shared" si="20"/>
        <v>13448.65</v>
      </c>
      <c r="O114" s="230">
        <f t="shared" si="17"/>
        <v>42</v>
      </c>
      <c r="P114" s="226"/>
      <c r="Q114" s="227">
        <f t="shared" si="5"/>
        <v>10207.180083820223</v>
      </c>
      <c r="R114" s="228">
        <f t="shared" si="6"/>
        <v>9870</v>
      </c>
      <c r="S114" s="231">
        <f t="shared" si="18"/>
        <v>-337.18008382022344</v>
      </c>
      <c r="T114" s="226"/>
      <c r="U114" s="227">
        <f t="shared" si="8"/>
        <v>3187</v>
      </c>
      <c r="V114" s="228">
        <f t="shared" si="9"/>
        <v>3082</v>
      </c>
      <c r="W114" s="228">
        <f t="shared" si="10"/>
        <v>2615</v>
      </c>
      <c r="X114" s="228"/>
      <c r="Y114" s="231">
        <f t="shared" si="19"/>
        <v>2599</v>
      </c>
      <c r="Z114" s="226"/>
    </row>
    <row r="115" spans="1:26" s="224" customFormat="1" x14ac:dyDescent="0.2">
      <c r="A115" s="222">
        <v>420</v>
      </c>
      <c r="B115" s="222">
        <v>420049023</v>
      </c>
      <c r="C115" s="223" t="s">
        <v>497</v>
      </c>
      <c r="D115" s="222">
        <v>49</v>
      </c>
      <c r="E115" s="223" t="s">
        <v>81</v>
      </c>
      <c r="F115" s="222">
        <v>23</v>
      </c>
      <c r="G115" s="223" t="s">
        <v>55</v>
      </c>
      <c r="H115" s="225">
        <v>1</v>
      </c>
      <c r="I115" s="226"/>
      <c r="J115" s="227">
        <f t="shared" si="13"/>
        <v>4350</v>
      </c>
      <c r="K115" s="228">
        <f t="shared" si="14"/>
        <v>2578</v>
      </c>
      <c r="L115" s="228">
        <f t="shared" si="15"/>
        <v>0</v>
      </c>
      <c r="M115" s="228">
        <f t="shared" si="16"/>
        <v>937.65</v>
      </c>
      <c r="N115" s="229">
        <f t="shared" si="20"/>
        <v>7865.65</v>
      </c>
      <c r="O115" s="230">
        <f t="shared" si="17"/>
        <v>0</v>
      </c>
      <c r="P115" s="226"/>
      <c r="Q115" s="227">
        <f t="shared" si="5"/>
        <v>10489.32201792559</v>
      </c>
      <c r="R115" s="228">
        <f t="shared" si="6"/>
        <v>4350</v>
      </c>
      <c r="S115" s="231">
        <f t="shared" si="18"/>
        <v>-6139.3220179255895</v>
      </c>
      <c r="T115" s="226"/>
      <c r="U115" s="227">
        <f t="shared" si="8"/>
        <v>6658</v>
      </c>
      <c r="V115" s="228">
        <f t="shared" si="9"/>
        <v>2761</v>
      </c>
      <c r="W115" s="228">
        <f t="shared" si="10"/>
        <v>2786</v>
      </c>
      <c r="X115" s="228"/>
      <c r="Y115" s="231">
        <f t="shared" si="19"/>
        <v>2578</v>
      </c>
      <c r="Z115" s="226"/>
    </row>
    <row r="116" spans="1:26" s="224" customFormat="1" x14ac:dyDescent="0.2">
      <c r="A116" s="222">
        <v>420</v>
      </c>
      <c r="B116" s="222">
        <v>420049026</v>
      </c>
      <c r="C116" s="223" t="s">
        <v>497</v>
      </c>
      <c r="D116" s="222">
        <v>49</v>
      </c>
      <c r="E116" s="223" t="s">
        <v>81</v>
      </c>
      <c r="F116" s="222">
        <v>26</v>
      </c>
      <c r="G116" s="223" t="s">
        <v>58</v>
      </c>
      <c r="H116" s="225">
        <v>2</v>
      </c>
      <c r="I116" s="226"/>
      <c r="J116" s="227">
        <f t="shared" si="13"/>
        <v>12110</v>
      </c>
      <c r="K116" s="228">
        <f t="shared" si="14"/>
        <v>3883</v>
      </c>
      <c r="L116" s="228">
        <f t="shared" si="15"/>
        <v>0</v>
      </c>
      <c r="M116" s="228">
        <f t="shared" si="16"/>
        <v>937.65</v>
      </c>
      <c r="N116" s="229">
        <f t="shared" si="20"/>
        <v>16930.650000000001</v>
      </c>
      <c r="O116" s="230">
        <f t="shared" si="17"/>
        <v>0</v>
      </c>
      <c r="P116" s="226"/>
      <c r="Q116" s="227">
        <f t="shared" si="5"/>
        <v>11410</v>
      </c>
      <c r="R116" s="228">
        <f t="shared" si="6"/>
        <v>12110</v>
      </c>
      <c r="S116" s="231">
        <f t="shared" si="18"/>
        <v>700</v>
      </c>
      <c r="T116" s="226"/>
      <c r="U116" s="227">
        <f t="shared" si="8"/>
        <v>3440</v>
      </c>
      <c r="V116" s="228">
        <f t="shared" si="9"/>
        <v>3651</v>
      </c>
      <c r="W116" s="228">
        <f t="shared" si="10"/>
        <v>3878</v>
      </c>
      <c r="X116" s="228"/>
      <c r="Y116" s="231">
        <f t="shared" si="19"/>
        <v>3883</v>
      </c>
      <c r="Z116" s="226"/>
    </row>
    <row r="117" spans="1:26" s="224" customFormat="1" x14ac:dyDescent="0.2">
      <c r="A117" s="222">
        <v>420</v>
      </c>
      <c r="B117" s="222">
        <v>420049031</v>
      </c>
      <c r="C117" s="223" t="s">
        <v>497</v>
      </c>
      <c r="D117" s="222">
        <v>49</v>
      </c>
      <c r="E117" s="223" t="s">
        <v>81</v>
      </c>
      <c r="F117" s="222">
        <v>31</v>
      </c>
      <c r="G117" s="223" t="s">
        <v>63</v>
      </c>
      <c r="H117" s="225">
        <v>2</v>
      </c>
      <c r="I117" s="226"/>
      <c r="J117" s="227">
        <f t="shared" si="13"/>
        <v>9870</v>
      </c>
      <c r="K117" s="228">
        <f t="shared" si="14"/>
        <v>4644</v>
      </c>
      <c r="L117" s="228">
        <f t="shared" si="15"/>
        <v>0</v>
      </c>
      <c r="M117" s="228">
        <f t="shared" si="16"/>
        <v>937.65</v>
      </c>
      <c r="N117" s="229">
        <f t="shared" si="20"/>
        <v>15451.65</v>
      </c>
      <c r="O117" s="230">
        <f t="shared" si="17"/>
        <v>0</v>
      </c>
      <c r="P117" s="226"/>
      <c r="Q117" s="227">
        <f t="shared" si="5"/>
        <v>9433</v>
      </c>
      <c r="R117" s="228">
        <f t="shared" si="6"/>
        <v>9870</v>
      </c>
      <c r="S117" s="231">
        <f t="shared" si="18"/>
        <v>437</v>
      </c>
      <c r="T117" s="226"/>
      <c r="U117" s="227">
        <f t="shared" si="8"/>
        <v>4496</v>
      </c>
      <c r="V117" s="228">
        <f t="shared" si="9"/>
        <v>4705</v>
      </c>
      <c r="W117" s="228">
        <f t="shared" si="10"/>
        <v>4643</v>
      </c>
      <c r="X117" s="228"/>
      <c r="Y117" s="231">
        <f t="shared" si="19"/>
        <v>4644</v>
      </c>
      <c r="Z117" s="226"/>
    </row>
    <row r="118" spans="1:26" s="224" customFormat="1" x14ac:dyDescent="0.2">
      <c r="A118" s="222">
        <v>420</v>
      </c>
      <c r="B118" s="222">
        <v>420049035</v>
      </c>
      <c r="C118" s="223" t="s">
        <v>497</v>
      </c>
      <c r="D118" s="222">
        <v>49</v>
      </c>
      <c r="E118" s="223" t="s">
        <v>81</v>
      </c>
      <c r="F118" s="222">
        <v>35</v>
      </c>
      <c r="G118" s="223" t="s">
        <v>67</v>
      </c>
      <c r="H118" s="225">
        <v>55.739999999999995</v>
      </c>
      <c r="I118" s="226"/>
      <c r="J118" s="227">
        <f t="shared" si="13"/>
        <v>13126</v>
      </c>
      <c r="K118" s="228">
        <f t="shared" si="14"/>
        <v>4475</v>
      </c>
      <c r="L118" s="228">
        <f t="shared" si="15"/>
        <v>0</v>
      </c>
      <c r="M118" s="228">
        <f t="shared" si="16"/>
        <v>937.65</v>
      </c>
      <c r="N118" s="229">
        <f t="shared" si="20"/>
        <v>18538.650000000001</v>
      </c>
      <c r="O118" s="230">
        <f t="shared" si="17"/>
        <v>-22</v>
      </c>
      <c r="P118" s="226"/>
      <c r="Q118" s="227">
        <f t="shared" si="5"/>
        <v>11951</v>
      </c>
      <c r="R118" s="228">
        <f t="shared" si="6"/>
        <v>13126</v>
      </c>
      <c r="S118" s="231">
        <f t="shared" si="18"/>
        <v>1175</v>
      </c>
      <c r="T118" s="226"/>
      <c r="U118" s="227">
        <f t="shared" si="8"/>
        <v>4121</v>
      </c>
      <c r="V118" s="228">
        <f t="shared" si="9"/>
        <v>4526</v>
      </c>
      <c r="W118" s="228">
        <f t="shared" si="10"/>
        <v>4709</v>
      </c>
      <c r="X118" s="228"/>
      <c r="Y118" s="231">
        <f t="shared" si="19"/>
        <v>4497</v>
      </c>
      <c r="Z118" s="226"/>
    </row>
    <row r="119" spans="1:26" s="224" customFormat="1" x14ac:dyDescent="0.2">
      <c r="A119" s="222">
        <v>420</v>
      </c>
      <c r="B119" s="222">
        <v>420049044</v>
      </c>
      <c r="C119" s="223" t="s">
        <v>497</v>
      </c>
      <c r="D119" s="222">
        <v>49</v>
      </c>
      <c r="E119" s="223" t="s">
        <v>81</v>
      </c>
      <c r="F119" s="222">
        <v>44</v>
      </c>
      <c r="G119" s="223" t="s">
        <v>76</v>
      </c>
      <c r="H119" s="225">
        <v>2</v>
      </c>
      <c r="I119" s="226"/>
      <c r="J119" s="227">
        <f t="shared" si="13"/>
        <v>13420</v>
      </c>
      <c r="K119" s="228">
        <f t="shared" si="14"/>
        <v>0</v>
      </c>
      <c r="L119" s="228">
        <f t="shared" si="15"/>
        <v>0</v>
      </c>
      <c r="M119" s="228">
        <f t="shared" si="16"/>
        <v>937.65</v>
      </c>
      <c r="N119" s="229">
        <f t="shared" si="20"/>
        <v>14357.65</v>
      </c>
      <c r="O119" s="230">
        <f t="shared" si="17"/>
        <v>0</v>
      </c>
      <c r="P119" s="226"/>
      <c r="Q119" s="227">
        <f t="shared" si="5"/>
        <v>12695</v>
      </c>
      <c r="R119" s="228">
        <f t="shared" si="6"/>
        <v>13420</v>
      </c>
      <c r="S119" s="231">
        <f t="shared" si="18"/>
        <v>725</v>
      </c>
      <c r="T119" s="226"/>
      <c r="U119" s="227">
        <f t="shared" si="8"/>
        <v>256</v>
      </c>
      <c r="V119" s="228">
        <f t="shared" si="9"/>
        <v>271</v>
      </c>
      <c r="W119" s="228">
        <f t="shared" si="10"/>
        <v>57</v>
      </c>
      <c r="X119" s="228"/>
      <c r="Y119" s="231">
        <f t="shared" si="19"/>
        <v>0</v>
      </c>
      <c r="Z119" s="226"/>
    </row>
    <row r="120" spans="1:26" s="224" customFormat="1" x14ac:dyDescent="0.2">
      <c r="A120" s="222">
        <v>420</v>
      </c>
      <c r="B120" s="222">
        <v>420049049</v>
      </c>
      <c r="C120" s="223" t="s">
        <v>497</v>
      </c>
      <c r="D120" s="222">
        <v>49</v>
      </c>
      <c r="E120" s="223" t="s">
        <v>81</v>
      </c>
      <c r="F120" s="222">
        <v>49</v>
      </c>
      <c r="G120" s="223" t="s">
        <v>81</v>
      </c>
      <c r="H120" s="225">
        <v>190.68000000000004</v>
      </c>
      <c r="I120" s="226"/>
      <c r="J120" s="227">
        <f t="shared" si="13"/>
        <v>13067</v>
      </c>
      <c r="K120" s="228">
        <f t="shared" si="14"/>
        <v>15553</v>
      </c>
      <c r="L120" s="228">
        <f t="shared" si="15"/>
        <v>0</v>
      </c>
      <c r="M120" s="228">
        <f t="shared" si="16"/>
        <v>937.65</v>
      </c>
      <c r="N120" s="229">
        <f t="shared" si="20"/>
        <v>29557.65</v>
      </c>
      <c r="O120" s="230">
        <f t="shared" si="17"/>
        <v>-16</v>
      </c>
      <c r="P120" s="226"/>
      <c r="Q120" s="227">
        <f t="shared" si="5"/>
        <v>12579</v>
      </c>
      <c r="R120" s="228">
        <f t="shared" si="6"/>
        <v>13067</v>
      </c>
      <c r="S120" s="231">
        <f t="shared" si="18"/>
        <v>488</v>
      </c>
      <c r="T120" s="226"/>
      <c r="U120" s="227">
        <f t="shared" si="8"/>
        <v>15848</v>
      </c>
      <c r="V120" s="228">
        <f t="shared" si="9"/>
        <v>16462</v>
      </c>
      <c r="W120" s="228">
        <f t="shared" si="10"/>
        <v>15741</v>
      </c>
      <c r="X120" s="228"/>
      <c r="Y120" s="231">
        <f t="shared" si="19"/>
        <v>15569</v>
      </c>
      <c r="Z120" s="226"/>
    </row>
    <row r="121" spans="1:26" s="224" customFormat="1" x14ac:dyDescent="0.2">
      <c r="A121" s="222">
        <v>420</v>
      </c>
      <c r="B121" s="222">
        <v>420049057</v>
      </c>
      <c r="C121" s="223" t="s">
        <v>497</v>
      </c>
      <c r="D121" s="222">
        <v>49</v>
      </c>
      <c r="E121" s="223" t="s">
        <v>81</v>
      </c>
      <c r="F121" s="222">
        <v>57</v>
      </c>
      <c r="G121" s="223" t="s">
        <v>89</v>
      </c>
      <c r="H121" s="225">
        <v>6</v>
      </c>
      <c r="I121" s="226"/>
      <c r="J121" s="227">
        <f t="shared" si="13"/>
        <v>10679</v>
      </c>
      <c r="K121" s="228">
        <f t="shared" si="14"/>
        <v>286</v>
      </c>
      <c r="L121" s="228">
        <f t="shared" si="15"/>
        <v>0</v>
      </c>
      <c r="M121" s="228">
        <f t="shared" si="16"/>
        <v>937.65</v>
      </c>
      <c r="N121" s="229">
        <f t="shared" si="20"/>
        <v>11902.65</v>
      </c>
      <c r="O121" s="230">
        <f t="shared" si="17"/>
        <v>-12</v>
      </c>
      <c r="P121" s="226"/>
      <c r="Q121" s="227">
        <f t="shared" si="5"/>
        <v>11906</v>
      </c>
      <c r="R121" s="228">
        <f t="shared" si="6"/>
        <v>10679</v>
      </c>
      <c r="S121" s="231">
        <f t="shared" si="18"/>
        <v>-1227</v>
      </c>
      <c r="T121" s="226"/>
      <c r="U121" s="227">
        <f t="shared" si="8"/>
        <v>289</v>
      </c>
      <c r="V121" s="228">
        <f t="shared" si="9"/>
        <v>259</v>
      </c>
      <c r="W121" s="228">
        <f t="shared" si="10"/>
        <v>382</v>
      </c>
      <c r="X121" s="228"/>
      <c r="Y121" s="231">
        <f t="shared" si="19"/>
        <v>298</v>
      </c>
      <c r="Z121" s="226"/>
    </row>
    <row r="122" spans="1:26" s="224" customFormat="1" x14ac:dyDescent="0.2">
      <c r="A122" s="222">
        <v>420</v>
      </c>
      <c r="B122" s="222">
        <v>420049067</v>
      </c>
      <c r="C122" s="223" t="s">
        <v>497</v>
      </c>
      <c r="D122" s="222">
        <v>49</v>
      </c>
      <c r="E122" s="223" t="s">
        <v>81</v>
      </c>
      <c r="F122" s="222">
        <v>67</v>
      </c>
      <c r="G122" s="223" t="s">
        <v>99</v>
      </c>
      <c r="H122" s="225">
        <v>1</v>
      </c>
      <c r="I122" s="226"/>
      <c r="J122" s="227">
        <f t="shared" si="13"/>
        <v>9870</v>
      </c>
      <c r="K122" s="228">
        <f t="shared" si="14"/>
        <v>9883</v>
      </c>
      <c r="L122" s="228">
        <f t="shared" si="15"/>
        <v>0</v>
      </c>
      <c r="M122" s="228">
        <f t="shared" si="16"/>
        <v>937.65</v>
      </c>
      <c r="N122" s="229">
        <f t="shared" si="20"/>
        <v>20690.650000000001</v>
      </c>
      <c r="O122" s="230">
        <f t="shared" si="17"/>
        <v>2</v>
      </c>
      <c r="P122" s="226"/>
      <c r="Q122" s="227">
        <f t="shared" si="5"/>
        <v>9383</v>
      </c>
      <c r="R122" s="228">
        <f t="shared" si="6"/>
        <v>9870</v>
      </c>
      <c r="S122" s="231">
        <f t="shared" si="18"/>
        <v>487</v>
      </c>
      <c r="T122" s="226"/>
      <c r="U122" s="227">
        <f t="shared" si="8"/>
        <v>9396</v>
      </c>
      <c r="V122" s="228">
        <f t="shared" si="9"/>
        <v>9884</v>
      </c>
      <c r="W122" s="228">
        <f t="shared" si="10"/>
        <v>7994</v>
      </c>
      <c r="X122" s="228"/>
      <c r="Y122" s="231">
        <f t="shared" si="19"/>
        <v>9881</v>
      </c>
      <c r="Z122" s="226"/>
    </row>
    <row r="123" spans="1:26" s="224" customFormat="1" x14ac:dyDescent="0.2">
      <c r="A123" s="222">
        <v>420</v>
      </c>
      <c r="B123" s="222">
        <v>420049093</v>
      </c>
      <c r="C123" s="223" t="s">
        <v>497</v>
      </c>
      <c r="D123" s="222">
        <v>49</v>
      </c>
      <c r="E123" s="223" t="s">
        <v>81</v>
      </c>
      <c r="F123" s="222">
        <v>93</v>
      </c>
      <c r="G123" s="223" t="s">
        <v>125</v>
      </c>
      <c r="H123" s="225">
        <v>20.170000000000002</v>
      </c>
      <c r="I123" s="226"/>
      <c r="J123" s="227">
        <f t="shared" si="13"/>
        <v>13079</v>
      </c>
      <c r="K123" s="228">
        <f t="shared" si="14"/>
        <v>446</v>
      </c>
      <c r="L123" s="228">
        <f t="shared" si="15"/>
        <v>0</v>
      </c>
      <c r="M123" s="228">
        <f t="shared" si="16"/>
        <v>937.65</v>
      </c>
      <c r="N123" s="229">
        <f t="shared" si="20"/>
        <v>14462.65</v>
      </c>
      <c r="O123" s="230">
        <f t="shared" si="17"/>
        <v>-5</v>
      </c>
      <c r="P123" s="226"/>
      <c r="Q123" s="227">
        <f t="shared" si="5"/>
        <v>12098</v>
      </c>
      <c r="R123" s="228">
        <f t="shared" si="6"/>
        <v>13079</v>
      </c>
      <c r="S123" s="231">
        <f t="shared" si="18"/>
        <v>981</v>
      </c>
      <c r="T123" s="226"/>
      <c r="U123" s="227">
        <f t="shared" si="8"/>
        <v>600</v>
      </c>
      <c r="V123" s="228">
        <f t="shared" si="9"/>
        <v>649</v>
      </c>
      <c r="W123" s="228">
        <f t="shared" si="10"/>
        <v>524</v>
      </c>
      <c r="X123" s="228"/>
      <c r="Y123" s="231">
        <f t="shared" si="19"/>
        <v>451</v>
      </c>
      <c r="Z123" s="226"/>
    </row>
    <row r="124" spans="1:26" s="224" customFormat="1" x14ac:dyDescent="0.2">
      <c r="A124" s="222">
        <v>420</v>
      </c>
      <c r="B124" s="222">
        <v>420049153</v>
      </c>
      <c r="C124" s="223" t="s">
        <v>497</v>
      </c>
      <c r="D124" s="222">
        <v>49</v>
      </c>
      <c r="E124" s="223" t="s">
        <v>81</v>
      </c>
      <c r="F124" s="222">
        <v>153</v>
      </c>
      <c r="G124" s="223" t="s">
        <v>185</v>
      </c>
      <c r="H124" s="225">
        <v>0.55000000000000004</v>
      </c>
      <c r="I124" s="226"/>
      <c r="J124" s="227">
        <f t="shared" si="13"/>
        <v>12534.140483424882</v>
      </c>
      <c r="K124" s="228">
        <f t="shared" si="14"/>
        <v>97</v>
      </c>
      <c r="L124" s="228">
        <f t="shared" si="15"/>
        <v>0</v>
      </c>
      <c r="M124" s="228">
        <f t="shared" si="16"/>
        <v>937.65</v>
      </c>
      <c r="N124" s="229">
        <f t="shared" si="20"/>
        <v>13568.790483424882</v>
      </c>
      <c r="O124" s="230" t="str">
        <f t="shared" si="17"/>
        <v>--</v>
      </c>
      <c r="P124" s="226"/>
      <c r="Q124" s="227" t="str">
        <f t="shared" si="5"/>
        <v/>
      </c>
      <c r="R124" s="228" t="str">
        <f t="shared" si="6"/>
        <v/>
      </c>
      <c r="S124" s="231" t="str">
        <f t="shared" si="18"/>
        <v/>
      </c>
      <c r="T124" s="226"/>
      <c r="U124" s="227" t="str">
        <f t="shared" si="8"/>
        <v/>
      </c>
      <c r="V124" s="228" t="str">
        <f t="shared" si="9"/>
        <v/>
      </c>
      <c r="W124" s="228" t="str">
        <f t="shared" si="10"/>
        <v/>
      </c>
      <c r="X124" s="228"/>
      <c r="Y124" s="231" t="str">
        <f t="shared" si="19"/>
        <v/>
      </c>
      <c r="Z124" s="226"/>
    </row>
    <row r="125" spans="1:26" s="224" customFormat="1" x14ac:dyDescent="0.2">
      <c r="A125" s="222">
        <v>420</v>
      </c>
      <c r="B125" s="222">
        <v>420049155</v>
      </c>
      <c r="C125" s="223" t="s">
        <v>497</v>
      </c>
      <c r="D125" s="222">
        <v>49</v>
      </c>
      <c r="E125" s="223" t="s">
        <v>81</v>
      </c>
      <c r="F125" s="222">
        <v>155</v>
      </c>
      <c r="G125" s="223" t="s">
        <v>187</v>
      </c>
      <c r="H125" s="225">
        <v>1</v>
      </c>
      <c r="I125" s="226"/>
      <c r="J125" s="227">
        <f t="shared" si="13"/>
        <v>10942.185655019268</v>
      </c>
      <c r="K125" s="228">
        <f t="shared" si="14"/>
        <v>7289</v>
      </c>
      <c r="L125" s="228">
        <f t="shared" si="15"/>
        <v>0</v>
      </c>
      <c r="M125" s="228">
        <f t="shared" si="16"/>
        <v>937.65</v>
      </c>
      <c r="N125" s="229">
        <f t="shared" si="20"/>
        <v>19168.835655019269</v>
      </c>
      <c r="O125" s="230">
        <f t="shared" si="17"/>
        <v>0</v>
      </c>
      <c r="P125" s="226"/>
      <c r="Q125" s="227" t="str">
        <f t="shared" si="5"/>
        <v/>
      </c>
      <c r="R125" s="228" t="str">
        <f t="shared" si="6"/>
        <v/>
      </c>
      <c r="S125" s="231" t="str">
        <f t="shared" si="18"/>
        <v/>
      </c>
      <c r="T125" s="226"/>
      <c r="U125" s="227" t="str">
        <f t="shared" si="8"/>
        <v/>
      </c>
      <c r="V125" s="228" t="str">
        <f t="shared" si="9"/>
        <v/>
      </c>
      <c r="W125" s="228">
        <f t="shared" si="10"/>
        <v>7656</v>
      </c>
      <c r="X125" s="228"/>
      <c r="Y125" s="231">
        <f t="shared" si="19"/>
        <v>7289</v>
      </c>
      <c r="Z125" s="226"/>
    </row>
    <row r="126" spans="1:26" s="224" customFormat="1" x14ac:dyDescent="0.2">
      <c r="A126" s="222">
        <v>420</v>
      </c>
      <c r="B126" s="222">
        <v>420049160</v>
      </c>
      <c r="C126" s="223" t="s">
        <v>497</v>
      </c>
      <c r="D126" s="222">
        <v>49</v>
      </c>
      <c r="E126" s="223" t="s">
        <v>81</v>
      </c>
      <c r="F126" s="222">
        <v>160</v>
      </c>
      <c r="G126" s="223" t="s">
        <v>192</v>
      </c>
      <c r="H126" s="225">
        <v>1</v>
      </c>
      <c r="I126" s="226"/>
      <c r="J126" s="227">
        <f t="shared" si="13"/>
        <v>9870</v>
      </c>
      <c r="K126" s="228">
        <f t="shared" si="14"/>
        <v>24</v>
      </c>
      <c r="L126" s="228">
        <f t="shared" si="15"/>
        <v>0</v>
      </c>
      <c r="M126" s="228">
        <f t="shared" si="16"/>
        <v>937.65</v>
      </c>
      <c r="N126" s="229">
        <f t="shared" si="20"/>
        <v>10831.65</v>
      </c>
      <c r="O126" s="230">
        <f t="shared" si="17"/>
        <v>-9</v>
      </c>
      <c r="P126" s="226"/>
      <c r="Q126" s="227">
        <f t="shared" si="5"/>
        <v>9433</v>
      </c>
      <c r="R126" s="228">
        <f t="shared" si="6"/>
        <v>9870</v>
      </c>
      <c r="S126" s="231">
        <f t="shared" si="18"/>
        <v>437</v>
      </c>
      <c r="T126" s="226"/>
      <c r="U126" s="227">
        <f t="shared" si="8"/>
        <v>104</v>
      </c>
      <c r="V126" s="228">
        <f t="shared" si="9"/>
        <v>109</v>
      </c>
      <c r="W126" s="228">
        <f t="shared" si="10"/>
        <v>99</v>
      </c>
      <c r="X126" s="228"/>
      <c r="Y126" s="231">
        <f t="shared" si="19"/>
        <v>33</v>
      </c>
      <c r="Z126" s="226"/>
    </row>
    <row r="127" spans="1:26" s="224" customFormat="1" x14ac:dyDescent="0.2">
      <c r="A127" s="222">
        <v>420</v>
      </c>
      <c r="B127" s="222">
        <v>420049163</v>
      </c>
      <c r="C127" s="223" t="s">
        <v>497</v>
      </c>
      <c r="D127" s="222">
        <v>49</v>
      </c>
      <c r="E127" s="223" t="s">
        <v>81</v>
      </c>
      <c r="F127" s="222">
        <v>163</v>
      </c>
      <c r="G127" s="223" t="s">
        <v>195</v>
      </c>
      <c r="H127" s="225">
        <v>1</v>
      </c>
      <c r="I127" s="226"/>
      <c r="J127" s="227">
        <f t="shared" si="13"/>
        <v>13524.833516994266</v>
      </c>
      <c r="K127" s="228">
        <f t="shared" si="14"/>
        <v>0</v>
      </c>
      <c r="L127" s="228">
        <f t="shared" si="15"/>
        <v>0</v>
      </c>
      <c r="M127" s="228">
        <f t="shared" si="16"/>
        <v>937.65</v>
      </c>
      <c r="N127" s="229">
        <f t="shared" si="20"/>
        <v>14462.483516994265</v>
      </c>
      <c r="O127" s="230">
        <f t="shared" si="17"/>
        <v>0</v>
      </c>
      <c r="P127" s="226"/>
      <c r="Q127" s="227" t="str">
        <f t="shared" si="5"/>
        <v/>
      </c>
      <c r="R127" s="228" t="str">
        <f t="shared" si="6"/>
        <v/>
      </c>
      <c r="S127" s="231" t="str">
        <f t="shared" si="18"/>
        <v/>
      </c>
      <c r="T127" s="226"/>
      <c r="U127" s="227" t="str">
        <f t="shared" si="8"/>
        <v/>
      </c>
      <c r="V127" s="228" t="str">
        <f t="shared" si="9"/>
        <v/>
      </c>
      <c r="W127" s="228">
        <f t="shared" si="10"/>
        <v>11</v>
      </c>
      <c r="X127" s="228"/>
      <c r="Y127" s="231">
        <f t="shared" si="19"/>
        <v>0</v>
      </c>
      <c r="Z127" s="226"/>
    </row>
    <row r="128" spans="1:26" s="224" customFormat="1" x14ac:dyDescent="0.2">
      <c r="A128" s="222">
        <v>420</v>
      </c>
      <c r="B128" s="222">
        <v>420049165</v>
      </c>
      <c r="C128" s="223" t="s">
        <v>497</v>
      </c>
      <c r="D128" s="222">
        <v>49</v>
      </c>
      <c r="E128" s="223" t="s">
        <v>81</v>
      </c>
      <c r="F128" s="222">
        <v>165</v>
      </c>
      <c r="G128" s="223" t="s">
        <v>197</v>
      </c>
      <c r="H128" s="225">
        <v>10.9</v>
      </c>
      <c r="I128" s="226"/>
      <c r="J128" s="227">
        <f t="shared" si="13"/>
        <v>13248</v>
      </c>
      <c r="K128" s="228">
        <f t="shared" si="14"/>
        <v>240</v>
      </c>
      <c r="L128" s="228">
        <f t="shared" si="15"/>
        <v>0</v>
      </c>
      <c r="M128" s="228">
        <f t="shared" si="16"/>
        <v>937.65</v>
      </c>
      <c r="N128" s="229">
        <f t="shared" si="20"/>
        <v>14425.65</v>
      </c>
      <c r="O128" s="230">
        <f t="shared" si="17"/>
        <v>-3</v>
      </c>
      <c r="P128" s="226"/>
      <c r="Q128" s="227">
        <f t="shared" si="5"/>
        <v>12715</v>
      </c>
      <c r="R128" s="228">
        <f t="shared" si="6"/>
        <v>13248</v>
      </c>
      <c r="S128" s="231">
        <f t="shared" si="18"/>
        <v>533</v>
      </c>
      <c r="T128" s="226"/>
      <c r="U128" s="227">
        <f t="shared" si="8"/>
        <v>477</v>
      </c>
      <c r="V128" s="228">
        <f t="shared" si="9"/>
        <v>497</v>
      </c>
      <c r="W128" s="228">
        <f t="shared" si="10"/>
        <v>260</v>
      </c>
      <c r="X128" s="228"/>
      <c r="Y128" s="231">
        <f t="shared" si="19"/>
        <v>243</v>
      </c>
      <c r="Z128" s="226"/>
    </row>
    <row r="129" spans="1:26" s="224" customFormat="1" x14ac:dyDescent="0.2">
      <c r="A129" s="222">
        <v>420</v>
      </c>
      <c r="B129" s="222">
        <v>420049176</v>
      </c>
      <c r="C129" s="223" t="s">
        <v>497</v>
      </c>
      <c r="D129" s="222">
        <v>49</v>
      </c>
      <c r="E129" s="223" t="s">
        <v>81</v>
      </c>
      <c r="F129" s="222">
        <v>176</v>
      </c>
      <c r="G129" s="223" t="s">
        <v>208</v>
      </c>
      <c r="H129" s="225">
        <v>10.98</v>
      </c>
      <c r="I129" s="226"/>
      <c r="J129" s="227">
        <f t="shared" si="13"/>
        <v>10203</v>
      </c>
      <c r="K129" s="228">
        <f t="shared" si="14"/>
        <v>3514</v>
      </c>
      <c r="L129" s="228">
        <f t="shared" si="15"/>
        <v>0</v>
      </c>
      <c r="M129" s="228">
        <f t="shared" si="16"/>
        <v>937.65</v>
      </c>
      <c r="N129" s="229">
        <f t="shared" si="20"/>
        <v>14654.65</v>
      </c>
      <c r="O129" s="230">
        <f t="shared" si="17"/>
        <v>-14</v>
      </c>
      <c r="P129" s="226"/>
      <c r="Q129" s="227">
        <f t="shared" si="5"/>
        <v>11190</v>
      </c>
      <c r="R129" s="228">
        <f t="shared" si="6"/>
        <v>10203</v>
      </c>
      <c r="S129" s="231">
        <f t="shared" si="18"/>
        <v>-987</v>
      </c>
      <c r="T129" s="226"/>
      <c r="U129" s="227">
        <f t="shared" si="8"/>
        <v>4008</v>
      </c>
      <c r="V129" s="228">
        <f t="shared" si="9"/>
        <v>3654</v>
      </c>
      <c r="W129" s="228">
        <f t="shared" si="10"/>
        <v>3654</v>
      </c>
      <c r="X129" s="228"/>
      <c r="Y129" s="231">
        <f t="shared" si="19"/>
        <v>3528</v>
      </c>
      <c r="Z129" s="226"/>
    </row>
    <row r="130" spans="1:26" s="224" customFormat="1" x14ac:dyDescent="0.2">
      <c r="A130" s="222">
        <v>420</v>
      </c>
      <c r="B130" s="222">
        <v>420049181</v>
      </c>
      <c r="C130" s="223" t="s">
        <v>497</v>
      </c>
      <c r="D130" s="222">
        <v>49</v>
      </c>
      <c r="E130" s="223" t="s">
        <v>81</v>
      </c>
      <c r="F130" s="222">
        <v>181</v>
      </c>
      <c r="G130" s="223" t="s">
        <v>213</v>
      </c>
      <c r="H130" s="225">
        <v>2</v>
      </c>
      <c r="I130" s="226"/>
      <c r="J130" s="227">
        <f t="shared" si="13"/>
        <v>11104</v>
      </c>
      <c r="K130" s="228">
        <f t="shared" si="14"/>
        <v>528</v>
      </c>
      <c r="L130" s="228">
        <f t="shared" si="15"/>
        <v>0</v>
      </c>
      <c r="M130" s="228">
        <f t="shared" si="16"/>
        <v>937.65</v>
      </c>
      <c r="N130" s="229">
        <f t="shared" si="20"/>
        <v>12569.65</v>
      </c>
      <c r="O130" s="230">
        <f t="shared" si="17"/>
        <v>68</v>
      </c>
      <c r="P130" s="226"/>
      <c r="Q130" s="227">
        <f t="shared" si="5"/>
        <v>10027</v>
      </c>
      <c r="R130" s="228">
        <f t="shared" si="6"/>
        <v>11104</v>
      </c>
      <c r="S130" s="231">
        <f t="shared" si="18"/>
        <v>1077</v>
      </c>
      <c r="T130" s="226"/>
      <c r="U130" s="227">
        <f t="shared" si="8"/>
        <v>647</v>
      </c>
      <c r="V130" s="228">
        <f t="shared" si="9"/>
        <v>717</v>
      </c>
      <c r="W130" s="228">
        <f t="shared" si="10"/>
        <v>466</v>
      </c>
      <c r="X130" s="228"/>
      <c r="Y130" s="231">
        <f t="shared" si="19"/>
        <v>460</v>
      </c>
      <c r="Z130" s="226"/>
    </row>
    <row r="131" spans="1:26" s="224" customFormat="1" x14ac:dyDescent="0.2">
      <c r="A131" s="222">
        <v>420</v>
      </c>
      <c r="B131" s="222">
        <v>420049199</v>
      </c>
      <c r="C131" s="223" t="s">
        <v>497</v>
      </c>
      <c r="D131" s="222">
        <v>49</v>
      </c>
      <c r="E131" s="223" t="s">
        <v>81</v>
      </c>
      <c r="F131" s="222">
        <v>199</v>
      </c>
      <c r="G131" s="223" t="s">
        <v>231</v>
      </c>
      <c r="H131" s="225">
        <v>2</v>
      </c>
      <c r="I131" s="226"/>
      <c r="J131" s="227">
        <f t="shared" si="13"/>
        <v>16104</v>
      </c>
      <c r="K131" s="228">
        <f t="shared" si="14"/>
        <v>10872</v>
      </c>
      <c r="L131" s="228">
        <f t="shared" si="15"/>
        <v>0</v>
      </c>
      <c r="M131" s="228">
        <f t="shared" si="16"/>
        <v>937.65</v>
      </c>
      <c r="N131" s="229">
        <f t="shared" si="20"/>
        <v>27913.65</v>
      </c>
      <c r="O131" s="230">
        <f t="shared" si="17"/>
        <v>0</v>
      </c>
      <c r="P131" s="226"/>
      <c r="Q131" s="227">
        <f t="shared" si="5"/>
        <v>10270.273693743404</v>
      </c>
      <c r="R131" s="228">
        <f t="shared" si="6"/>
        <v>16104</v>
      </c>
      <c r="S131" s="231">
        <f t="shared" si="18"/>
        <v>5833.7263062565962</v>
      </c>
      <c r="T131" s="226"/>
      <c r="U131" s="227">
        <f t="shared" si="8"/>
        <v>6902</v>
      </c>
      <c r="V131" s="228">
        <f t="shared" si="9"/>
        <v>10823</v>
      </c>
      <c r="W131" s="228">
        <f t="shared" si="10"/>
        <v>10875</v>
      </c>
      <c r="X131" s="228"/>
      <c r="Y131" s="231">
        <f t="shared" si="19"/>
        <v>10872</v>
      </c>
      <c r="Z131" s="226"/>
    </row>
    <row r="132" spans="1:26" s="224" customFormat="1" x14ac:dyDescent="0.2">
      <c r="A132" s="222">
        <v>420</v>
      </c>
      <c r="B132" s="222">
        <v>420049243</v>
      </c>
      <c r="C132" s="223" t="s">
        <v>497</v>
      </c>
      <c r="D132" s="222">
        <v>49</v>
      </c>
      <c r="E132" s="223" t="s">
        <v>81</v>
      </c>
      <c r="F132" s="222">
        <v>243</v>
      </c>
      <c r="G132" s="223" t="s">
        <v>275</v>
      </c>
      <c r="H132" s="225">
        <v>3</v>
      </c>
      <c r="I132" s="226"/>
      <c r="J132" s="227">
        <f t="shared" si="13"/>
        <v>14870</v>
      </c>
      <c r="K132" s="228">
        <f t="shared" si="14"/>
        <v>3078</v>
      </c>
      <c r="L132" s="228">
        <f t="shared" si="15"/>
        <v>0</v>
      </c>
      <c r="M132" s="228">
        <f t="shared" si="16"/>
        <v>937.65</v>
      </c>
      <c r="N132" s="229">
        <f t="shared" si="20"/>
        <v>18885.650000000001</v>
      </c>
      <c r="O132" s="230">
        <f t="shared" si="17"/>
        <v>0</v>
      </c>
      <c r="P132" s="226"/>
      <c r="Q132" s="227">
        <f t="shared" si="5"/>
        <v>13760</v>
      </c>
      <c r="R132" s="228">
        <f t="shared" si="6"/>
        <v>14870</v>
      </c>
      <c r="S132" s="231">
        <f t="shared" si="18"/>
        <v>1110</v>
      </c>
      <c r="T132" s="226"/>
      <c r="U132" s="227">
        <f t="shared" si="8"/>
        <v>2859</v>
      </c>
      <c r="V132" s="228">
        <f t="shared" si="9"/>
        <v>3090</v>
      </c>
      <c r="W132" s="228">
        <f t="shared" si="10"/>
        <v>3515</v>
      </c>
      <c r="X132" s="228"/>
      <c r="Y132" s="231">
        <f t="shared" si="19"/>
        <v>3078</v>
      </c>
      <c r="Z132" s="226"/>
    </row>
    <row r="133" spans="1:26" s="224" customFormat="1" x14ac:dyDescent="0.2">
      <c r="A133" s="222">
        <v>420</v>
      </c>
      <c r="B133" s="222">
        <v>420049244</v>
      </c>
      <c r="C133" s="223" t="s">
        <v>497</v>
      </c>
      <c r="D133" s="222">
        <v>49</v>
      </c>
      <c r="E133" s="223" t="s">
        <v>81</v>
      </c>
      <c r="F133" s="222">
        <v>244</v>
      </c>
      <c r="G133" s="223" t="s">
        <v>276</v>
      </c>
      <c r="H133" s="225">
        <v>4</v>
      </c>
      <c r="I133" s="226"/>
      <c r="J133" s="227">
        <f t="shared" si="13"/>
        <v>9870</v>
      </c>
      <c r="K133" s="228">
        <f t="shared" si="14"/>
        <v>3559</v>
      </c>
      <c r="L133" s="228">
        <f t="shared" si="15"/>
        <v>0</v>
      </c>
      <c r="M133" s="228">
        <f t="shared" si="16"/>
        <v>937.65</v>
      </c>
      <c r="N133" s="229">
        <f t="shared" si="20"/>
        <v>14366.65</v>
      </c>
      <c r="O133" s="230">
        <f t="shared" si="17"/>
        <v>-10</v>
      </c>
      <c r="P133" s="226"/>
      <c r="Q133" s="227">
        <f t="shared" si="5"/>
        <v>10033</v>
      </c>
      <c r="R133" s="228">
        <f t="shared" si="6"/>
        <v>9870</v>
      </c>
      <c r="S133" s="231">
        <f t="shared" si="18"/>
        <v>-163</v>
      </c>
      <c r="T133" s="226"/>
      <c r="U133" s="227">
        <f t="shared" si="8"/>
        <v>3909</v>
      </c>
      <c r="V133" s="228">
        <f t="shared" si="9"/>
        <v>3845</v>
      </c>
      <c r="W133" s="228">
        <f t="shared" si="10"/>
        <v>3680</v>
      </c>
      <c r="X133" s="228"/>
      <c r="Y133" s="231">
        <f t="shared" si="19"/>
        <v>3569</v>
      </c>
      <c r="Z133" s="226"/>
    </row>
    <row r="134" spans="1:26" s="224" customFormat="1" x14ac:dyDescent="0.2">
      <c r="A134" s="222">
        <v>420</v>
      </c>
      <c r="B134" s="222">
        <v>420049248</v>
      </c>
      <c r="C134" s="223" t="s">
        <v>497</v>
      </c>
      <c r="D134" s="222">
        <v>49</v>
      </c>
      <c r="E134" s="223" t="s">
        <v>81</v>
      </c>
      <c r="F134" s="222">
        <v>248</v>
      </c>
      <c r="G134" s="223" t="s">
        <v>280</v>
      </c>
      <c r="H134" s="225">
        <v>5.82</v>
      </c>
      <c r="I134" s="226"/>
      <c r="J134" s="227">
        <f t="shared" si="13"/>
        <v>9770</v>
      </c>
      <c r="K134" s="228">
        <f t="shared" si="14"/>
        <v>560</v>
      </c>
      <c r="L134" s="228">
        <f t="shared" si="15"/>
        <v>0</v>
      </c>
      <c r="M134" s="228">
        <f t="shared" si="16"/>
        <v>937.65</v>
      </c>
      <c r="N134" s="229">
        <f t="shared" si="20"/>
        <v>11267.65</v>
      </c>
      <c r="O134" s="230">
        <f t="shared" si="17"/>
        <v>-2</v>
      </c>
      <c r="P134" s="226"/>
      <c r="Q134" s="227">
        <f t="shared" si="5"/>
        <v>9372</v>
      </c>
      <c r="R134" s="228">
        <f t="shared" si="6"/>
        <v>9770</v>
      </c>
      <c r="S134" s="231">
        <f t="shared" si="18"/>
        <v>398</v>
      </c>
      <c r="T134" s="226"/>
      <c r="U134" s="227">
        <f t="shared" si="8"/>
        <v>723</v>
      </c>
      <c r="V134" s="228">
        <f t="shared" si="9"/>
        <v>754</v>
      </c>
      <c r="W134" s="228">
        <f t="shared" si="10"/>
        <v>603</v>
      </c>
      <c r="X134" s="228"/>
      <c r="Y134" s="231">
        <f t="shared" si="19"/>
        <v>562</v>
      </c>
      <c r="Z134" s="226"/>
    </row>
    <row r="135" spans="1:26" s="224" customFormat="1" x14ac:dyDescent="0.2">
      <c r="A135" s="222">
        <v>420</v>
      </c>
      <c r="B135" s="222">
        <v>420049258</v>
      </c>
      <c r="C135" s="223" t="s">
        <v>497</v>
      </c>
      <c r="D135" s="222">
        <v>49</v>
      </c>
      <c r="E135" s="223" t="s">
        <v>81</v>
      </c>
      <c r="F135" s="222">
        <v>258</v>
      </c>
      <c r="G135" s="223" t="s">
        <v>290</v>
      </c>
      <c r="H135" s="225">
        <v>0.91</v>
      </c>
      <c r="I135" s="226"/>
      <c r="J135" s="227">
        <f t="shared" si="13"/>
        <v>12941.452297129659</v>
      </c>
      <c r="K135" s="228">
        <f t="shared" si="14"/>
        <v>2794</v>
      </c>
      <c r="L135" s="228">
        <f t="shared" si="15"/>
        <v>0</v>
      </c>
      <c r="M135" s="228">
        <f t="shared" si="16"/>
        <v>937.65</v>
      </c>
      <c r="N135" s="229">
        <f t="shared" si="20"/>
        <v>16673.102297129659</v>
      </c>
      <c r="O135" s="230">
        <f t="shared" si="17"/>
        <v>-4</v>
      </c>
      <c r="P135" s="226"/>
      <c r="Q135" s="227" t="str">
        <f t="shared" si="5"/>
        <v/>
      </c>
      <c r="R135" s="228" t="str">
        <f t="shared" si="6"/>
        <v/>
      </c>
      <c r="S135" s="231" t="str">
        <f t="shared" si="18"/>
        <v/>
      </c>
      <c r="T135" s="226"/>
      <c r="U135" s="227" t="str">
        <f t="shared" si="8"/>
        <v/>
      </c>
      <c r="V135" s="228" t="str">
        <f t="shared" si="9"/>
        <v/>
      </c>
      <c r="W135" s="228">
        <f t="shared" si="10"/>
        <v>2868</v>
      </c>
      <c r="X135" s="228"/>
      <c r="Y135" s="231">
        <f t="shared" si="19"/>
        <v>2798</v>
      </c>
      <c r="Z135" s="226"/>
    </row>
    <row r="136" spans="1:26" s="224" customFormat="1" x14ac:dyDescent="0.2">
      <c r="A136" s="222">
        <v>420</v>
      </c>
      <c r="B136" s="222">
        <v>420049262</v>
      </c>
      <c r="C136" s="223" t="s">
        <v>497</v>
      </c>
      <c r="D136" s="222">
        <v>49</v>
      </c>
      <c r="E136" s="223" t="s">
        <v>81</v>
      </c>
      <c r="F136" s="222">
        <v>262</v>
      </c>
      <c r="G136" s="223" t="s">
        <v>294</v>
      </c>
      <c r="H136" s="225">
        <v>1</v>
      </c>
      <c r="I136" s="226"/>
      <c r="J136" s="227">
        <f t="shared" si="13"/>
        <v>11379.205712709654</v>
      </c>
      <c r="K136" s="228">
        <f t="shared" si="14"/>
        <v>4217</v>
      </c>
      <c r="L136" s="228">
        <f t="shared" si="15"/>
        <v>0</v>
      </c>
      <c r="M136" s="228">
        <f t="shared" si="16"/>
        <v>937.65</v>
      </c>
      <c r="N136" s="229">
        <f t="shared" si="20"/>
        <v>16533.855712709654</v>
      </c>
      <c r="O136" s="230">
        <f t="shared" si="17"/>
        <v>-10</v>
      </c>
      <c r="P136" s="226"/>
      <c r="Q136" s="227" t="str">
        <f t="shared" si="5"/>
        <v/>
      </c>
      <c r="R136" s="228" t="str">
        <f t="shared" si="6"/>
        <v/>
      </c>
      <c r="S136" s="231" t="str">
        <f t="shared" si="18"/>
        <v/>
      </c>
      <c r="T136" s="226"/>
      <c r="U136" s="227" t="str">
        <f t="shared" si="8"/>
        <v/>
      </c>
      <c r="V136" s="228" t="str">
        <f t="shared" si="9"/>
        <v/>
      </c>
      <c r="W136" s="228">
        <f t="shared" si="10"/>
        <v>4288</v>
      </c>
      <c r="X136" s="228"/>
      <c r="Y136" s="231">
        <f t="shared" si="19"/>
        <v>4227</v>
      </c>
      <c r="Z136" s="226"/>
    </row>
    <row r="137" spans="1:26" s="224" customFormat="1" x14ac:dyDescent="0.2">
      <c r="A137" s="222">
        <v>420</v>
      </c>
      <c r="B137" s="222">
        <v>420049295</v>
      </c>
      <c r="C137" s="223" t="s">
        <v>497</v>
      </c>
      <c r="D137" s="222">
        <v>49</v>
      </c>
      <c r="E137" s="223" t="s">
        <v>81</v>
      </c>
      <c r="F137" s="222">
        <v>295</v>
      </c>
      <c r="G137" s="223" t="s">
        <v>327</v>
      </c>
      <c r="H137" s="225">
        <v>1</v>
      </c>
      <c r="I137" s="226"/>
      <c r="J137" s="227">
        <f t="shared" si="13"/>
        <v>10515.244450766257</v>
      </c>
      <c r="K137" s="228">
        <f t="shared" si="14"/>
        <v>5818</v>
      </c>
      <c r="L137" s="228">
        <f t="shared" si="15"/>
        <v>0</v>
      </c>
      <c r="M137" s="228">
        <f t="shared" si="16"/>
        <v>937.65</v>
      </c>
      <c r="N137" s="229">
        <f t="shared" si="20"/>
        <v>17270.894450766256</v>
      </c>
      <c r="O137" s="230">
        <f t="shared" si="17"/>
        <v>0</v>
      </c>
      <c r="P137" s="226"/>
      <c r="Q137" s="227" t="str">
        <f t="shared" si="5"/>
        <v/>
      </c>
      <c r="R137" s="228" t="str">
        <f t="shared" si="6"/>
        <v/>
      </c>
      <c r="S137" s="231" t="str">
        <f t="shared" si="18"/>
        <v/>
      </c>
      <c r="T137" s="226"/>
      <c r="U137" s="227" t="str">
        <f t="shared" si="8"/>
        <v/>
      </c>
      <c r="V137" s="228" t="str">
        <f t="shared" si="9"/>
        <v/>
      </c>
      <c r="W137" s="228">
        <f t="shared" si="10"/>
        <v>5824</v>
      </c>
      <c r="X137" s="228"/>
      <c r="Y137" s="231">
        <f t="shared" si="19"/>
        <v>5818</v>
      </c>
      <c r="Z137" s="226"/>
    </row>
    <row r="138" spans="1:26" s="224" customFormat="1" x14ac:dyDescent="0.2">
      <c r="A138" s="222">
        <v>420</v>
      </c>
      <c r="B138" s="222">
        <v>420049314</v>
      </c>
      <c r="C138" s="223" t="s">
        <v>497</v>
      </c>
      <c r="D138" s="222">
        <v>49</v>
      </c>
      <c r="E138" s="223" t="s">
        <v>81</v>
      </c>
      <c r="F138" s="222">
        <v>314</v>
      </c>
      <c r="G138" s="223" t="s">
        <v>346</v>
      </c>
      <c r="H138" s="225">
        <v>1</v>
      </c>
      <c r="I138" s="226"/>
      <c r="J138" s="227">
        <f t="shared" ref="J138:J201" si="21">VLOOKUP($B138,rates20Q4,9,FALSE)</f>
        <v>14870</v>
      </c>
      <c r="K138" s="228">
        <f t="shared" ref="K138:K201" si="22">VLOOKUP($B138,rates20Q4,10,FALSE)</f>
        <v>11920</v>
      </c>
      <c r="L138" s="228">
        <f t="shared" ref="L138:L201" si="23">IFERROR(VLOOKUP($B138,rates20Q4,11,FALSE),0)</f>
        <v>0</v>
      </c>
      <c r="M138" s="228">
        <f t="shared" ref="M138:M201" si="24">VLOOKUP($B138,rates20Q4,12,FALSE)</f>
        <v>937.65</v>
      </c>
      <c r="N138" s="229">
        <f t="shared" si="20"/>
        <v>27727.65</v>
      </c>
      <c r="O138" s="230">
        <f t="shared" ref="O138:O201" si="25">IF(Y138="","--",IFERROR(N138-IFERROR(VLOOKUP($B138,rates20Q3,13,FALSE),0),0))</f>
        <v>-1</v>
      </c>
      <c r="P138" s="226"/>
      <c r="Q138" s="227">
        <f t="shared" si="5"/>
        <v>13711</v>
      </c>
      <c r="R138" s="228">
        <f t="shared" si="6"/>
        <v>14870</v>
      </c>
      <c r="S138" s="231">
        <f t="shared" ref="S138:S201" si="26">IFERROR(J138-IFERROR(VLOOKUP($B138,rates19Q4,8,FALSE),""),"")</f>
        <v>1159</v>
      </c>
      <c r="T138" s="226"/>
      <c r="U138" s="227">
        <f t="shared" si="8"/>
        <v>11403</v>
      </c>
      <c r="V138" s="228">
        <f t="shared" si="9"/>
        <v>12367</v>
      </c>
      <c r="W138" s="228">
        <f t="shared" si="10"/>
        <v>12367</v>
      </c>
      <c r="X138" s="228"/>
      <c r="Y138" s="231">
        <f t="shared" ref="Y138:Y201" si="27">IFERROR(VLOOKUP($B138,rates20Q3,10,FALSE),"")</f>
        <v>11921</v>
      </c>
      <c r="Z138" s="226"/>
    </row>
    <row r="139" spans="1:26" s="224" customFormat="1" x14ac:dyDescent="0.2">
      <c r="A139" s="222">
        <v>420</v>
      </c>
      <c r="B139" s="222">
        <v>420049347</v>
      </c>
      <c r="C139" s="223" t="s">
        <v>497</v>
      </c>
      <c r="D139" s="222">
        <v>49</v>
      </c>
      <c r="E139" s="223" t="s">
        <v>81</v>
      </c>
      <c r="F139" s="222">
        <v>347</v>
      </c>
      <c r="G139" s="223" t="s">
        <v>379</v>
      </c>
      <c r="H139" s="225">
        <v>3</v>
      </c>
      <c r="I139" s="226"/>
      <c r="J139" s="227">
        <f t="shared" si="21"/>
        <v>12870</v>
      </c>
      <c r="K139" s="228">
        <f t="shared" si="22"/>
        <v>5756</v>
      </c>
      <c r="L139" s="228">
        <f t="shared" si="23"/>
        <v>0</v>
      </c>
      <c r="M139" s="228">
        <f t="shared" si="24"/>
        <v>937.65</v>
      </c>
      <c r="N139" s="229">
        <f t="shared" ref="N139:N202" si="28">SUM(J139:M139)</f>
        <v>19563.650000000001</v>
      </c>
      <c r="O139" s="230">
        <f t="shared" si="25"/>
        <v>-2</v>
      </c>
      <c r="P139" s="226"/>
      <c r="Q139" s="227">
        <f t="shared" si="5"/>
        <v>11119</v>
      </c>
      <c r="R139" s="228">
        <f t="shared" si="6"/>
        <v>12870</v>
      </c>
      <c r="S139" s="231">
        <f t="shared" si="26"/>
        <v>1751</v>
      </c>
      <c r="T139" s="226"/>
      <c r="U139" s="227">
        <f t="shared" si="8"/>
        <v>5024</v>
      </c>
      <c r="V139" s="228">
        <f t="shared" si="9"/>
        <v>5816</v>
      </c>
      <c r="W139" s="228">
        <f t="shared" si="10"/>
        <v>5760</v>
      </c>
      <c r="X139" s="228"/>
      <c r="Y139" s="231">
        <f t="shared" si="27"/>
        <v>5758</v>
      </c>
      <c r="Z139" s="226"/>
    </row>
    <row r="140" spans="1:26" s="224" customFormat="1" x14ac:dyDescent="0.2">
      <c r="A140" s="222">
        <v>420</v>
      </c>
      <c r="B140" s="222">
        <v>420049616</v>
      </c>
      <c r="C140" s="223" t="s">
        <v>497</v>
      </c>
      <c r="D140" s="222">
        <v>49</v>
      </c>
      <c r="E140" s="223" t="s">
        <v>81</v>
      </c>
      <c r="F140" s="222">
        <v>616</v>
      </c>
      <c r="G140" s="223" t="s">
        <v>391</v>
      </c>
      <c r="H140" s="225">
        <v>1</v>
      </c>
      <c r="I140" s="226"/>
      <c r="J140" s="227">
        <f t="shared" si="21"/>
        <v>9870</v>
      </c>
      <c r="K140" s="228">
        <f t="shared" si="22"/>
        <v>2974</v>
      </c>
      <c r="L140" s="228">
        <f t="shared" si="23"/>
        <v>0</v>
      </c>
      <c r="M140" s="228">
        <f t="shared" si="24"/>
        <v>937.65</v>
      </c>
      <c r="N140" s="229">
        <f t="shared" si="28"/>
        <v>13781.65</v>
      </c>
      <c r="O140" s="230">
        <f t="shared" si="25"/>
        <v>-25</v>
      </c>
      <c r="P140" s="226"/>
      <c r="Q140" s="227">
        <f t="shared" si="5"/>
        <v>10477.429810126583</v>
      </c>
      <c r="R140" s="228">
        <f t="shared" si="6"/>
        <v>9870</v>
      </c>
      <c r="S140" s="231">
        <f t="shared" si="26"/>
        <v>-607.42981012658311</v>
      </c>
      <c r="T140" s="226"/>
      <c r="U140" s="227">
        <f t="shared" si="8"/>
        <v>3524</v>
      </c>
      <c r="V140" s="228">
        <f t="shared" si="9"/>
        <v>3320</v>
      </c>
      <c r="W140" s="228">
        <f t="shared" si="10"/>
        <v>3739</v>
      </c>
      <c r="X140" s="228"/>
      <c r="Y140" s="231">
        <f t="shared" si="27"/>
        <v>2999</v>
      </c>
      <c r="Z140" s="226"/>
    </row>
    <row r="141" spans="1:26" s="224" customFormat="1" x14ac:dyDescent="0.2">
      <c r="A141" s="222">
        <v>426</v>
      </c>
      <c r="B141" s="222">
        <v>426149128</v>
      </c>
      <c r="C141" s="223" t="s">
        <v>498</v>
      </c>
      <c r="D141" s="222">
        <v>149</v>
      </c>
      <c r="E141" s="223" t="s">
        <v>181</v>
      </c>
      <c r="F141" s="222">
        <v>128</v>
      </c>
      <c r="G141" s="223" t="s">
        <v>160</v>
      </c>
      <c r="H141" s="225">
        <v>13</v>
      </c>
      <c r="I141" s="226"/>
      <c r="J141" s="227">
        <f t="shared" si="21"/>
        <v>12877</v>
      </c>
      <c r="K141" s="228">
        <f t="shared" si="22"/>
        <v>919</v>
      </c>
      <c r="L141" s="228">
        <f t="shared" si="23"/>
        <v>0</v>
      </c>
      <c r="M141" s="228">
        <f t="shared" si="24"/>
        <v>937.65</v>
      </c>
      <c r="N141" s="229">
        <f t="shared" si="28"/>
        <v>14733.65</v>
      </c>
      <c r="O141" s="230">
        <f t="shared" si="25"/>
        <v>-3</v>
      </c>
      <c r="P141" s="226"/>
      <c r="Q141" s="227">
        <f t="shared" si="5"/>
        <v>12411</v>
      </c>
      <c r="R141" s="228">
        <f t="shared" si="6"/>
        <v>12877</v>
      </c>
      <c r="S141" s="231">
        <f t="shared" si="26"/>
        <v>466</v>
      </c>
      <c r="T141" s="226"/>
      <c r="U141" s="227">
        <f t="shared" si="8"/>
        <v>627</v>
      </c>
      <c r="V141" s="228">
        <f t="shared" si="9"/>
        <v>651</v>
      </c>
      <c r="W141" s="228">
        <f t="shared" si="10"/>
        <v>937</v>
      </c>
      <c r="X141" s="228"/>
      <c r="Y141" s="231">
        <f t="shared" si="27"/>
        <v>922</v>
      </c>
      <c r="Z141" s="226"/>
    </row>
    <row r="142" spans="1:26" s="224" customFormat="1" x14ac:dyDescent="0.2">
      <c r="A142" s="222">
        <v>426</v>
      </c>
      <c r="B142" s="222">
        <v>426149149</v>
      </c>
      <c r="C142" s="223" t="s">
        <v>498</v>
      </c>
      <c r="D142" s="222">
        <v>149</v>
      </c>
      <c r="E142" s="223" t="s">
        <v>181</v>
      </c>
      <c r="F142" s="222">
        <v>149</v>
      </c>
      <c r="G142" s="223" t="s">
        <v>181</v>
      </c>
      <c r="H142" s="225">
        <v>367.22</v>
      </c>
      <c r="I142" s="226"/>
      <c r="J142" s="227">
        <f t="shared" si="21"/>
        <v>12199</v>
      </c>
      <c r="K142" s="228">
        <f t="shared" si="22"/>
        <v>0</v>
      </c>
      <c r="L142" s="228">
        <f t="shared" si="23"/>
        <v>672.50081967213112</v>
      </c>
      <c r="M142" s="228">
        <f t="shared" si="24"/>
        <v>937.65</v>
      </c>
      <c r="N142" s="229">
        <f t="shared" si="28"/>
        <v>13809.150819672132</v>
      </c>
      <c r="O142" s="230">
        <f t="shared" si="25"/>
        <v>672.50081967213191</v>
      </c>
      <c r="P142" s="226"/>
      <c r="Q142" s="227">
        <f t="shared" si="5"/>
        <v>11701</v>
      </c>
      <c r="R142" s="228">
        <f t="shared" si="6"/>
        <v>12199</v>
      </c>
      <c r="S142" s="231">
        <f t="shared" si="26"/>
        <v>498</v>
      </c>
      <c r="T142" s="226"/>
      <c r="U142" s="227">
        <f t="shared" si="8"/>
        <v>173</v>
      </c>
      <c r="V142" s="228">
        <f t="shared" si="9"/>
        <v>181</v>
      </c>
      <c r="W142" s="228">
        <f t="shared" si="10"/>
        <v>10</v>
      </c>
      <c r="X142" s="228"/>
      <c r="Y142" s="231">
        <f t="shared" si="27"/>
        <v>0</v>
      </c>
      <c r="Z142" s="226"/>
    </row>
    <row r="143" spans="1:26" s="224" customFormat="1" x14ac:dyDescent="0.2">
      <c r="A143" s="222">
        <v>426</v>
      </c>
      <c r="B143" s="222">
        <v>426149181</v>
      </c>
      <c r="C143" s="223" t="s">
        <v>498</v>
      </c>
      <c r="D143" s="222">
        <v>149</v>
      </c>
      <c r="E143" s="223" t="s">
        <v>181</v>
      </c>
      <c r="F143" s="222">
        <v>181</v>
      </c>
      <c r="G143" s="223" t="s">
        <v>213</v>
      </c>
      <c r="H143" s="225">
        <v>17</v>
      </c>
      <c r="I143" s="226"/>
      <c r="J143" s="227">
        <f t="shared" si="21"/>
        <v>10493</v>
      </c>
      <c r="K143" s="228">
        <f t="shared" si="22"/>
        <v>499</v>
      </c>
      <c r="L143" s="228">
        <f t="shared" si="23"/>
        <v>0</v>
      </c>
      <c r="M143" s="228">
        <f t="shared" si="24"/>
        <v>937.65</v>
      </c>
      <c r="N143" s="229">
        <f t="shared" si="28"/>
        <v>11929.65</v>
      </c>
      <c r="O143" s="230">
        <f t="shared" si="25"/>
        <v>65</v>
      </c>
      <c r="P143" s="226"/>
      <c r="Q143" s="227">
        <f t="shared" si="5"/>
        <v>10019</v>
      </c>
      <c r="R143" s="228">
        <f t="shared" si="6"/>
        <v>10493</v>
      </c>
      <c r="S143" s="231">
        <f t="shared" si="26"/>
        <v>474</v>
      </c>
      <c r="T143" s="226"/>
      <c r="U143" s="227">
        <f t="shared" si="8"/>
        <v>647</v>
      </c>
      <c r="V143" s="228">
        <f t="shared" si="9"/>
        <v>677</v>
      </c>
      <c r="W143" s="228">
        <f t="shared" si="10"/>
        <v>440</v>
      </c>
      <c r="X143" s="228"/>
      <c r="Y143" s="231">
        <f t="shared" si="27"/>
        <v>434</v>
      </c>
      <c r="Z143" s="226"/>
    </row>
    <row r="144" spans="1:26" s="224" customFormat="1" x14ac:dyDescent="0.2">
      <c r="A144" s="222">
        <v>426</v>
      </c>
      <c r="B144" s="222">
        <v>426149211</v>
      </c>
      <c r="C144" s="223" t="s">
        <v>498</v>
      </c>
      <c r="D144" s="222">
        <v>149</v>
      </c>
      <c r="E144" s="223" t="s">
        <v>181</v>
      </c>
      <c r="F144" s="222">
        <v>211</v>
      </c>
      <c r="G144" s="223" t="s">
        <v>243</v>
      </c>
      <c r="H144" s="225">
        <v>2</v>
      </c>
      <c r="I144" s="226"/>
      <c r="J144" s="227">
        <f t="shared" si="21"/>
        <v>13544</v>
      </c>
      <c r="K144" s="228">
        <f t="shared" si="22"/>
        <v>2548</v>
      </c>
      <c r="L144" s="228">
        <f t="shared" si="23"/>
        <v>0</v>
      </c>
      <c r="M144" s="228">
        <f t="shared" si="24"/>
        <v>937.65</v>
      </c>
      <c r="N144" s="229">
        <f t="shared" si="28"/>
        <v>17029.650000000001</v>
      </c>
      <c r="O144" s="230">
        <f t="shared" si="25"/>
        <v>0</v>
      </c>
      <c r="P144" s="226"/>
      <c r="Q144" s="227">
        <f t="shared" si="5"/>
        <v>13676</v>
      </c>
      <c r="R144" s="228">
        <f t="shared" si="6"/>
        <v>13544</v>
      </c>
      <c r="S144" s="231">
        <f t="shared" si="26"/>
        <v>-132</v>
      </c>
      <c r="T144" s="226"/>
      <c r="U144" s="227">
        <f t="shared" si="8"/>
        <v>2321</v>
      </c>
      <c r="V144" s="228">
        <f t="shared" si="9"/>
        <v>2299</v>
      </c>
      <c r="W144" s="228">
        <f t="shared" si="10"/>
        <v>2554</v>
      </c>
      <c r="X144" s="228"/>
      <c r="Y144" s="231">
        <f t="shared" si="27"/>
        <v>2548</v>
      </c>
      <c r="Z144" s="226"/>
    </row>
    <row r="145" spans="1:26" s="224" customFormat="1" x14ac:dyDescent="0.2">
      <c r="A145" s="222">
        <v>426</v>
      </c>
      <c r="B145" s="222">
        <v>426149295</v>
      </c>
      <c r="C145" s="223" t="s">
        <v>498</v>
      </c>
      <c r="D145" s="222">
        <v>149</v>
      </c>
      <c r="E145" s="223" t="s">
        <v>181</v>
      </c>
      <c r="F145" s="222">
        <v>295</v>
      </c>
      <c r="G145" s="223" t="s">
        <v>327</v>
      </c>
      <c r="H145" s="225">
        <v>1</v>
      </c>
      <c r="I145" s="226"/>
      <c r="J145" s="227">
        <f t="shared" si="21"/>
        <v>10515.244450766257</v>
      </c>
      <c r="K145" s="228">
        <f t="shared" si="22"/>
        <v>5818</v>
      </c>
      <c r="L145" s="228">
        <f t="shared" si="23"/>
        <v>0</v>
      </c>
      <c r="M145" s="228">
        <f t="shared" si="24"/>
        <v>937.65</v>
      </c>
      <c r="N145" s="229">
        <f t="shared" si="28"/>
        <v>17270.894450766256</v>
      </c>
      <c r="O145" s="230" t="str">
        <f t="shared" si="25"/>
        <v>--</v>
      </c>
      <c r="P145" s="226"/>
      <c r="Q145" s="227">
        <f t="shared" si="5"/>
        <v>10019.359361151082</v>
      </c>
      <c r="R145" s="228">
        <f t="shared" si="6"/>
        <v>10515.244450766257</v>
      </c>
      <c r="S145" s="231">
        <f t="shared" si="26"/>
        <v>495.88508961517437</v>
      </c>
      <c r="T145" s="226"/>
      <c r="U145" s="227">
        <f t="shared" si="8"/>
        <v>5428</v>
      </c>
      <c r="V145" s="228">
        <f t="shared" si="9"/>
        <v>5697</v>
      </c>
      <c r="W145" s="228" t="str">
        <f t="shared" si="10"/>
        <v/>
      </c>
      <c r="X145" s="228"/>
      <c r="Y145" s="231" t="str">
        <f t="shared" si="27"/>
        <v/>
      </c>
      <c r="Z145" s="226"/>
    </row>
    <row r="146" spans="1:26" s="224" customFormat="1" x14ac:dyDescent="0.2">
      <c r="A146" s="222">
        <v>428</v>
      </c>
      <c r="B146" s="222">
        <v>428035016</v>
      </c>
      <c r="C146" s="223" t="s">
        <v>499</v>
      </c>
      <c r="D146" s="222">
        <v>35</v>
      </c>
      <c r="E146" s="223" t="s">
        <v>67</v>
      </c>
      <c r="F146" s="222">
        <v>16</v>
      </c>
      <c r="G146" s="223" t="s">
        <v>48</v>
      </c>
      <c r="H146" s="225">
        <v>5</v>
      </c>
      <c r="I146" s="226"/>
      <c r="J146" s="227">
        <f t="shared" si="21"/>
        <v>12236.155870717672</v>
      </c>
      <c r="K146" s="228">
        <f t="shared" si="22"/>
        <v>295</v>
      </c>
      <c r="L146" s="228">
        <f t="shared" si="23"/>
        <v>0</v>
      </c>
      <c r="M146" s="228">
        <f t="shared" si="24"/>
        <v>937.65</v>
      </c>
      <c r="N146" s="229">
        <f t="shared" si="28"/>
        <v>13468.805870717671</v>
      </c>
      <c r="O146" s="230">
        <f t="shared" si="25"/>
        <v>-1</v>
      </c>
      <c r="P146" s="226"/>
      <c r="Q146" s="227">
        <f t="shared" si="5"/>
        <v>11564.065731262874</v>
      </c>
      <c r="R146" s="228">
        <f t="shared" si="6"/>
        <v>12236.155870717672</v>
      </c>
      <c r="S146" s="231">
        <f t="shared" si="26"/>
        <v>672.09013945479819</v>
      </c>
      <c r="T146" s="226"/>
      <c r="U146" s="227">
        <f t="shared" si="8"/>
        <v>479</v>
      </c>
      <c r="V146" s="228">
        <f t="shared" si="9"/>
        <v>507</v>
      </c>
      <c r="W146" s="228">
        <f t="shared" si="10"/>
        <v>313</v>
      </c>
      <c r="X146" s="228"/>
      <c r="Y146" s="231">
        <f t="shared" si="27"/>
        <v>296</v>
      </c>
      <c r="Z146" s="226"/>
    </row>
    <row r="147" spans="1:26" s="224" customFormat="1" x14ac:dyDescent="0.2">
      <c r="A147" s="222">
        <v>428</v>
      </c>
      <c r="B147" s="222">
        <v>428035018</v>
      </c>
      <c r="C147" s="223" t="s">
        <v>499</v>
      </c>
      <c r="D147" s="222">
        <v>35</v>
      </c>
      <c r="E147" s="223" t="s">
        <v>67</v>
      </c>
      <c r="F147" s="222">
        <v>18</v>
      </c>
      <c r="G147" s="223" t="s">
        <v>50</v>
      </c>
      <c r="H147" s="225">
        <v>1</v>
      </c>
      <c r="I147" s="226"/>
      <c r="J147" s="227">
        <f t="shared" si="21"/>
        <v>11818.706982097145</v>
      </c>
      <c r="K147" s="228">
        <f t="shared" si="22"/>
        <v>7332</v>
      </c>
      <c r="L147" s="228">
        <f t="shared" si="23"/>
        <v>0</v>
      </c>
      <c r="M147" s="228">
        <f t="shared" si="24"/>
        <v>937.65</v>
      </c>
      <c r="N147" s="229">
        <f t="shared" si="28"/>
        <v>20088.356982097146</v>
      </c>
      <c r="O147" s="230">
        <f t="shared" si="25"/>
        <v>-11</v>
      </c>
      <c r="P147" s="226"/>
      <c r="Q147" s="227">
        <f t="shared" si="5"/>
        <v>11040.81823529412</v>
      </c>
      <c r="R147" s="228">
        <f t="shared" si="6"/>
        <v>11818.706982097145</v>
      </c>
      <c r="S147" s="231">
        <f t="shared" si="26"/>
        <v>777.88874680302433</v>
      </c>
      <c r="T147" s="226"/>
      <c r="U147" s="227">
        <f t="shared" si="8"/>
        <v>7638</v>
      </c>
      <c r="V147" s="228">
        <f t="shared" si="9"/>
        <v>8176</v>
      </c>
      <c r="W147" s="228">
        <f t="shared" si="10"/>
        <v>7359</v>
      </c>
      <c r="X147" s="228"/>
      <c r="Y147" s="231">
        <f t="shared" si="27"/>
        <v>7343</v>
      </c>
      <c r="Z147" s="226"/>
    </row>
    <row r="148" spans="1:26" s="224" customFormat="1" x14ac:dyDescent="0.2">
      <c r="A148" s="222">
        <v>428</v>
      </c>
      <c r="B148" s="222">
        <v>428035025</v>
      </c>
      <c r="C148" s="223" t="s">
        <v>499</v>
      </c>
      <c r="D148" s="222">
        <v>35</v>
      </c>
      <c r="E148" s="223" t="s">
        <v>67</v>
      </c>
      <c r="F148" s="222">
        <v>25</v>
      </c>
      <c r="G148" s="223" t="s">
        <v>57</v>
      </c>
      <c r="H148" s="225">
        <v>2</v>
      </c>
      <c r="I148" s="226"/>
      <c r="J148" s="227">
        <f t="shared" si="21"/>
        <v>10735.752154660322</v>
      </c>
      <c r="K148" s="228">
        <f t="shared" si="22"/>
        <v>4207</v>
      </c>
      <c r="L148" s="228">
        <f t="shared" si="23"/>
        <v>0</v>
      </c>
      <c r="M148" s="228">
        <f t="shared" si="24"/>
        <v>937.65</v>
      </c>
      <c r="N148" s="229">
        <f t="shared" si="28"/>
        <v>15880.402154660322</v>
      </c>
      <c r="O148" s="230">
        <f t="shared" si="25"/>
        <v>-25</v>
      </c>
      <c r="P148" s="226"/>
      <c r="Q148" s="227">
        <f t="shared" si="5"/>
        <v>10232.887776824033</v>
      </c>
      <c r="R148" s="228">
        <f t="shared" si="6"/>
        <v>10735.752154660322</v>
      </c>
      <c r="S148" s="231">
        <f t="shared" si="26"/>
        <v>502.86437783628935</v>
      </c>
      <c r="T148" s="226"/>
      <c r="U148" s="227">
        <f t="shared" si="8"/>
        <v>4046</v>
      </c>
      <c r="V148" s="228">
        <f t="shared" si="9"/>
        <v>4245</v>
      </c>
      <c r="W148" s="228">
        <f t="shared" si="10"/>
        <v>4367</v>
      </c>
      <c r="X148" s="228"/>
      <c r="Y148" s="231">
        <f t="shared" si="27"/>
        <v>4232</v>
      </c>
      <c r="Z148" s="226"/>
    </row>
    <row r="149" spans="1:26" s="224" customFormat="1" x14ac:dyDescent="0.2">
      <c r="A149" s="222">
        <v>428</v>
      </c>
      <c r="B149" s="222">
        <v>428035035</v>
      </c>
      <c r="C149" s="223" t="s">
        <v>499</v>
      </c>
      <c r="D149" s="222">
        <v>35</v>
      </c>
      <c r="E149" s="223" t="s">
        <v>67</v>
      </c>
      <c r="F149" s="222">
        <v>35</v>
      </c>
      <c r="G149" s="223" t="s">
        <v>67</v>
      </c>
      <c r="H149" s="225">
        <v>1675.3199999999995</v>
      </c>
      <c r="I149" s="226"/>
      <c r="J149" s="227">
        <f t="shared" si="21"/>
        <v>12738</v>
      </c>
      <c r="K149" s="228">
        <f t="shared" si="22"/>
        <v>4343</v>
      </c>
      <c r="L149" s="228">
        <f t="shared" si="23"/>
        <v>0</v>
      </c>
      <c r="M149" s="228">
        <f t="shared" si="24"/>
        <v>937.65</v>
      </c>
      <c r="N149" s="229">
        <f t="shared" si="28"/>
        <v>18018.650000000001</v>
      </c>
      <c r="O149" s="230">
        <f t="shared" si="25"/>
        <v>-21</v>
      </c>
      <c r="P149" s="226"/>
      <c r="Q149" s="227">
        <f t="shared" si="5"/>
        <v>11830</v>
      </c>
      <c r="R149" s="228">
        <f t="shared" si="6"/>
        <v>12738</v>
      </c>
      <c r="S149" s="231">
        <f t="shared" si="26"/>
        <v>908</v>
      </c>
      <c r="T149" s="226"/>
      <c r="U149" s="227">
        <f t="shared" si="8"/>
        <v>4079</v>
      </c>
      <c r="V149" s="228">
        <f t="shared" si="9"/>
        <v>4392</v>
      </c>
      <c r="W149" s="228">
        <f t="shared" si="10"/>
        <v>4570</v>
      </c>
      <c r="X149" s="228"/>
      <c r="Y149" s="231">
        <f t="shared" si="27"/>
        <v>4364</v>
      </c>
      <c r="Z149" s="226"/>
    </row>
    <row r="150" spans="1:26" s="224" customFormat="1" x14ac:dyDescent="0.2">
      <c r="A150" s="222">
        <v>428</v>
      </c>
      <c r="B150" s="222">
        <v>428035044</v>
      </c>
      <c r="C150" s="223" t="s">
        <v>499</v>
      </c>
      <c r="D150" s="222">
        <v>35</v>
      </c>
      <c r="E150" s="223" t="s">
        <v>67</v>
      </c>
      <c r="F150" s="222">
        <v>44</v>
      </c>
      <c r="G150" s="223" t="s">
        <v>76</v>
      </c>
      <c r="H150" s="225">
        <v>15.81</v>
      </c>
      <c r="I150" s="226"/>
      <c r="J150" s="227">
        <f t="shared" si="21"/>
        <v>10011</v>
      </c>
      <c r="K150" s="228">
        <f t="shared" si="22"/>
        <v>0</v>
      </c>
      <c r="L150" s="228">
        <f t="shared" si="23"/>
        <v>0</v>
      </c>
      <c r="M150" s="228">
        <f t="shared" si="24"/>
        <v>937.65</v>
      </c>
      <c r="N150" s="229">
        <f t="shared" si="28"/>
        <v>10948.65</v>
      </c>
      <c r="O150" s="230">
        <f t="shared" si="25"/>
        <v>0</v>
      </c>
      <c r="P150" s="226"/>
      <c r="Q150" s="227">
        <f t="shared" si="5"/>
        <v>9885</v>
      </c>
      <c r="R150" s="228">
        <f t="shared" si="6"/>
        <v>10011</v>
      </c>
      <c r="S150" s="231">
        <f t="shared" si="26"/>
        <v>126</v>
      </c>
      <c r="T150" s="226"/>
      <c r="U150" s="227">
        <f t="shared" si="8"/>
        <v>199</v>
      </c>
      <c r="V150" s="228">
        <f t="shared" si="9"/>
        <v>202</v>
      </c>
      <c r="W150" s="228">
        <f t="shared" si="10"/>
        <v>42</v>
      </c>
      <c r="X150" s="228"/>
      <c r="Y150" s="231">
        <f t="shared" si="27"/>
        <v>0</v>
      </c>
      <c r="Z150" s="226"/>
    </row>
    <row r="151" spans="1:26" s="224" customFormat="1" x14ac:dyDescent="0.2">
      <c r="A151" s="222">
        <v>428</v>
      </c>
      <c r="B151" s="222">
        <v>428035049</v>
      </c>
      <c r="C151" s="223" t="s">
        <v>499</v>
      </c>
      <c r="D151" s="222">
        <v>35</v>
      </c>
      <c r="E151" s="223" t="s">
        <v>67</v>
      </c>
      <c r="F151" s="222">
        <v>49</v>
      </c>
      <c r="G151" s="223" t="s">
        <v>81</v>
      </c>
      <c r="H151" s="225">
        <v>1</v>
      </c>
      <c r="I151" s="226"/>
      <c r="J151" s="227">
        <f t="shared" si="21"/>
        <v>12835.73758161946</v>
      </c>
      <c r="K151" s="228">
        <f t="shared" si="22"/>
        <v>15278</v>
      </c>
      <c r="L151" s="228">
        <f t="shared" si="23"/>
        <v>0</v>
      </c>
      <c r="M151" s="228">
        <f t="shared" si="24"/>
        <v>937.65</v>
      </c>
      <c r="N151" s="229">
        <f t="shared" si="28"/>
        <v>29051.387581619463</v>
      </c>
      <c r="O151" s="230">
        <f t="shared" si="25"/>
        <v>-16</v>
      </c>
      <c r="P151" s="226"/>
      <c r="Q151" s="227" t="str">
        <f t="shared" si="5"/>
        <v/>
      </c>
      <c r="R151" s="228">
        <f t="shared" si="6"/>
        <v>12835.73758161946</v>
      </c>
      <c r="S151" s="231" t="str">
        <f t="shared" si="26"/>
        <v/>
      </c>
      <c r="T151" s="226"/>
      <c r="U151" s="227" t="str">
        <f t="shared" si="8"/>
        <v/>
      </c>
      <c r="V151" s="228">
        <f t="shared" si="9"/>
        <v>16171</v>
      </c>
      <c r="W151" s="228">
        <f t="shared" si="10"/>
        <v>15462</v>
      </c>
      <c r="X151" s="228"/>
      <c r="Y151" s="231">
        <f t="shared" si="27"/>
        <v>15294</v>
      </c>
      <c r="Z151" s="226"/>
    </row>
    <row r="152" spans="1:26" s="224" customFormat="1" x14ac:dyDescent="0.2">
      <c r="A152" s="222">
        <v>428</v>
      </c>
      <c r="B152" s="222">
        <v>428035050</v>
      </c>
      <c r="C152" s="223" t="s">
        <v>499</v>
      </c>
      <c r="D152" s="222">
        <v>35</v>
      </c>
      <c r="E152" s="223" t="s">
        <v>67</v>
      </c>
      <c r="F152" s="222">
        <v>50</v>
      </c>
      <c r="G152" s="223" t="s">
        <v>82</v>
      </c>
      <c r="H152" s="225">
        <v>0.34</v>
      </c>
      <c r="I152" s="226"/>
      <c r="J152" s="227">
        <f t="shared" si="21"/>
        <v>14283</v>
      </c>
      <c r="K152" s="228">
        <f t="shared" si="22"/>
        <v>5977</v>
      </c>
      <c r="L152" s="228">
        <f t="shared" si="23"/>
        <v>0</v>
      </c>
      <c r="M152" s="228">
        <f t="shared" si="24"/>
        <v>937.65</v>
      </c>
      <c r="N152" s="229">
        <f t="shared" si="28"/>
        <v>21197.65</v>
      </c>
      <c r="O152" s="230">
        <f t="shared" si="25"/>
        <v>-148</v>
      </c>
      <c r="P152" s="226"/>
      <c r="Q152" s="227">
        <f t="shared" si="5"/>
        <v>13209</v>
      </c>
      <c r="R152" s="228">
        <f t="shared" si="6"/>
        <v>14283</v>
      </c>
      <c r="S152" s="231">
        <f t="shared" si="26"/>
        <v>1074</v>
      </c>
      <c r="T152" s="226"/>
      <c r="U152" s="227">
        <f t="shared" si="8"/>
        <v>5619</v>
      </c>
      <c r="V152" s="228">
        <f t="shared" si="9"/>
        <v>6076</v>
      </c>
      <c r="W152" s="228">
        <f t="shared" si="10"/>
        <v>6277</v>
      </c>
      <c r="X152" s="228"/>
      <c r="Y152" s="231">
        <f t="shared" si="27"/>
        <v>6125</v>
      </c>
      <c r="Z152" s="226"/>
    </row>
    <row r="153" spans="1:26" s="224" customFormat="1" x14ac:dyDescent="0.2">
      <c r="A153" s="222">
        <v>428</v>
      </c>
      <c r="B153" s="222">
        <v>428035057</v>
      </c>
      <c r="C153" s="223" t="s">
        <v>499</v>
      </c>
      <c r="D153" s="222">
        <v>35</v>
      </c>
      <c r="E153" s="223" t="s">
        <v>67</v>
      </c>
      <c r="F153" s="222">
        <v>57</v>
      </c>
      <c r="G153" s="223" t="s">
        <v>89</v>
      </c>
      <c r="H153" s="225">
        <v>159.24</v>
      </c>
      <c r="I153" s="226"/>
      <c r="J153" s="227">
        <f t="shared" si="21"/>
        <v>12578</v>
      </c>
      <c r="K153" s="228">
        <f t="shared" si="22"/>
        <v>336</v>
      </c>
      <c r="L153" s="228">
        <f t="shared" si="23"/>
        <v>0</v>
      </c>
      <c r="M153" s="228">
        <f t="shared" si="24"/>
        <v>937.65</v>
      </c>
      <c r="N153" s="229">
        <f t="shared" si="28"/>
        <v>13851.65</v>
      </c>
      <c r="O153" s="230">
        <f t="shared" si="25"/>
        <v>-15</v>
      </c>
      <c r="P153" s="226"/>
      <c r="Q153" s="227">
        <f t="shared" si="5"/>
        <v>12112</v>
      </c>
      <c r="R153" s="228">
        <f t="shared" si="6"/>
        <v>12578</v>
      </c>
      <c r="S153" s="231">
        <f t="shared" si="26"/>
        <v>466</v>
      </c>
      <c r="T153" s="226"/>
      <c r="U153" s="227">
        <f t="shared" si="8"/>
        <v>294</v>
      </c>
      <c r="V153" s="228">
        <f t="shared" si="9"/>
        <v>305</v>
      </c>
      <c r="W153" s="228">
        <f t="shared" si="10"/>
        <v>450</v>
      </c>
      <c r="X153" s="228"/>
      <c r="Y153" s="231">
        <f t="shared" si="27"/>
        <v>351</v>
      </c>
      <c r="Z153" s="226"/>
    </row>
    <row r="154" spans="1:26" s="224" customFormat="1" x14ac:dyDescent="0.2">
      <c r="A154" s="222">
        <v>428</v>
      </c>
      <c r="B154" s="222">
        <v>428035073</v>
      </c>
      <c r="C154" s="223" t="s">
        <v>499</v>
      </c>
      <c r="D154" s="222">
        <v>35</v>
      </c>
      <c r="E154" s="223" t="s">
        <v>67</v>
      </c>
      <c r="F154" s="222">
        <v>73</v>
      </c>
      <c r="G154" s="223" t="s">
        <v>105</v>
      </c>
      <c r="H154" s="225">
        <v>12</v>
      </c>
      <c r="I154" s="226"/>
      <c r="J154" s="227">
        <f t="shared" si="21"/>
        <v>10646</v>
      </c>
      <c r="K154" s="228">
        <f t="shared" si="22"/>
        <v>6955</v>
      </c>
      <c r="L154" s="228">
        <f t="shared" si="23"/>
        <v>0</v>
      </c>
      <c r="M154" s="228">
        <f t="shared" si="24"/>
        <v>937.65</v>
      </c>
      <c r="N154" s="229">
        <f t="shared" si="28"/>
        <v>18538.650000000001</v>
      </c>
      <c r="O154" s="230">
        <f t="shared" si="25"/>
        <v>-17</v>
      </c>
      <c r="P154" s="226"/>
      <c r="Q154" s="227">
        <f t="shared" si="5"/>
        <v>9720</v>
      </c>
      <c r="R154" s="228">
        <f t="shared" si="6"/>
        <v>10646</v>
      </c>
      <c r="S154" s="231">
        <f t="shared" si="26"/>
        <v>926</v>
      </c>
      <c r="T154" s="226"/>
      <c r="U154" s="227">
        <f t="shared" si="8"/>
        <v>6771</v>
      </c>
      <c r="V154" s="228">
        <f t="shared" si="9"/>
        <v>7416</v>
      </c>
      <c r="W154" s="228">
        <f t="shared" si="10"/>
        <v>6982</v>
      </c>
      <c r="X154" s="228"/>
      <c r="Y154" s="231">
        <f t="shared" si="27"/>
        <v>6972</v>
      </c>
      <c r="Z154" s="226"/>
    </row>
    <row r="155" spans="1:26" s="224" customFormat="1" x14ac:dyDescent="0.2">
      <c r="A155" s="222">
        <v>428</v>
      </c>
      <c r="B155" s="222">
        <v>428035088</v>
      </c>
      <c r="C155" s="223" t="s">
        <v>499</v>
      </c>
      <c r="D155" s="222">
        <v>35</v>
      </c>
      <c r="E155" s="223" t="s">
        <v>67</v>
      </c>
      <c r="F155" s="222">
        <v>88</v>
      </c>
      <c r="G155" s="223" t="s">
        <v>120</v>
      </c>
      <c r="H155" s="225">
        <v>2</v>
      </c>
      <c r="I155" s="226"/>
      <c r="J155" s="227">
        <f t="shared" si="21"/>
        <v>9678</v>
      </c>
      <c r="K155" s="228">
        <f t="shared" si="22"/>
        <v>2837</v>
      </c>
      <c r="L155" s="228">
        <f t="shared" si="23"/>
        <v>0</v>
      </c>
      <c r="M155" s="228">
        <f t="shared" si="24"/>
        <v>937.65</v>
      </c>
      <c r="N155" s="229">
        <f t="shared" si="28"/>
        <v>13452.65</v>
      </c>
      <c r="O155" s="230">
        <f t="shared" si="25"/>
        <v>0</v>
      </c>
      <c r="P155" s="226"/>
      <c r="Q155" s="227">
        <f t="shared" si="5"/>
        <v>9967.4776608671636</v>
      </c>
      <c r="R155" s="228">
        <f t="shared" si="6"/>
        <v>9678</v>
      </c>
      <c r="S155" s="231">
        <f t="shared" si="26"/>
        <v>-289.47766086716365</v>
      </c>
      <c r="T155" s="226"/>
      <c r="U155" s="227">
        <f t="shared" si="8"/>
        <v>3021</v>
      </c>
      <c r="V155" s="228">
        <f t="shared" si="9"/>
        <v>2933</v>
      </c>
      <c r="W155" s="228">
        <f t="shared" si="10"/>
        <v>2839</v>
      </c>
      <c r="X155" s="228"/>
      <c r="Y155" s="231">
        <f t="shared" si="27"/>
        <v>2837</v>
      </c>
      <c r="Z155" s="226"/>
    </row>
    <row r="156" spans="1:26" s="224" customFormat="1" x14ac:dyDescent="0.2">
      <c r="A156" s="222">
        <v>428</v>
      </c>
      <c r="B156" s="222">
        <v>428035093</v>
      </c>
      <c r="C156" s="223" t="s">
        <v>499</v>
      </c>
      <c r="D156" s="222">
        <v>35</v>
      </c>
      <c r="E156" s="223" t="s">
        <v>67</v>
      </c>
      <c r="F156" s="222">
        <v>93</v>
      </c>
      <c r="G156" s="223" t="s">
        <v>125</v>
      </c>
      <c r="H156" s="225">
        <v>6</v>
      </c>
      <c r="I156" s="226"/>
      <c r="J156" s="227">
        <f t="shared" si="21"/>
        <v>12765</v>
      </c>
      <c r="K156" s="228">
        <f t="shared" si="22"/>
        <v>436</v>
      </c>
      <c r="L156" s="228">
        <f t="shared" si="23"/>
        <v>0</v>
      </c>
      <c r="M156" s="228">
        <f t="shared" si="24"/>
        <v>937.65</v>
      </c>
      <c r="N156" s="229">
        <f t="shared" si="28"/>
        <v>14138.65</v>
      </c>
      <c r="O156" s="230">
        <f t="shared" si="25"/>
        <v>-4</v>
      </c>
      <c r="P156" s="226"/>
      <c r="Q156" s="227">
        <f t="shared" si="5"/>
        <v>12785</v>
      </c>
      <c r="R156" s="228">
        <f t="shared" si="6"/>
        <v>12765</v>
      </c>
      <c r="S156" s="231">
        <f t="shared" si="26"/>
        <v>-20</v>
      </c>
      <c r="T156" s="226"/>
      <c r="U156" s="227">
        <f t="shared" si="8"/>
        <v>634</v>
      </c>
      <c r="V156" s="228">
        <f t="shared" si="9"/>
        <v>633</v>
      </c>
      <c r="W156" s="228">
        <f t="shared" si="10"/>
        <v>511</v>
      </c>
      <c r="X156" s="228"/>
      <c r="Y156" s="231">
        <f t="shared" si="27"/>
        <v>440</v>
      </c>
      <c r="Z156" s="226"/>
    </row>
    <row r="157" spans="1:26" s="224" customFormat="1" x14ac:dyDescent="0.2">
      <c r="A157" s="222">
        <v>428</v>
      </c>
      <c r="B157" s="222">
        <v>428035099</v>
      </c>
      <c r="C157" s="223" t="s">
        <v>499</v>
      </c>
      <c r="D157" s="222">
        <v>35</v>
      </c>
      <c r="E157" s="223" t="s">
        <v>67</v>
      </c>
      <c r="F157" s="222">
        <v>99</v>
      </c>
      <c r="G157" s="223" t="s">
        <v>131</v>
      </c>
      <c r="H157" s="225">
        <v>1</v>
      </c>
      <c r="I157" s="226"/>
      <c r="J157" s="227">
        <f t="shared" si="21"/>
        <v>10976.480733858516</v>
      </c>
      <c r="K157" s="228">
        <f t="shared" si="22"/>
        <v>5878</v>
      </c>
      <c r="L157" s="228">
        <f t="shared" si="23"/>
        <v>0</v>
      </c>
      <c r="M157" s="228">
        <f t="shared" si="24"/>
        <v>937.65</v>
      </c>
      <c r="N157" s="229">
        <f t="shared" si="28"/>
        <v>17792.130733858517</v>
      </c>
      <c r="O157" s="230">
        <f t="shared" si="25"/>
        <v>-2</v>
      </c>
      <c r="P157" s="226"/>
      <c r="Q157" s="227">
        <f t="shared" si="5"/>
        <v>10489.150662906624</v>
      </c>
      <c r="R157" s="228">
        <f t="shared" si="6"/>
        <v>10976.480733858516</v>
      </c>
      <c r="S157" s="231">
        <f t="shared" si="26"/>
        <v>487.33007095189168</v>
      </c>
      <c r="T157" s="226"/>
      <c r="U157" s="227">
        <f t="shared" si="8"/>
        <v>5757</v>
      </c>
      <c r="V157" s="228">
        <f t="shared" si="9"/>
        <v>6024</v>
      </c>
      <c r="W157" s="228">
        <f t="shared" si="10"/>
        <v>5892</v>
      </c>
      <c r="X157" s="228"/>
      <c r="Y157" s="231">
        <f t="shared" si="27"/>
        <v>5880</v>
      </c>
      <c r="Z157" s="226"/>
    </row>
    <row r="158" spans="1:26" s="224" customFormat="1" x14ac:dyDescent="0.2">
      <c r="A158" s="222">
        <v>428</v>
      </c>
      <c r="B158" s="222">
        <v>428035133</v>
      </c>
      <c r="C158" s="223" t="s">
        <v>499</v>
      </c>
      <c r="D158" s="222">
        <v>35</v>
      </c>
      <c r="E158" s="223" t="s">
        <v>67</v>
      </c>
      <c r="F158" s="222">
        <v>133</v>
      </c>
      <c r="G158" s="223" t="s">
        <v>165</v>
      </c>
      <c r="H158" s="225">
        <v>2</v>
      </c>
      <c r="I158" s="226"/>
      <c r="J158" s="227">
        <f t="shared" si="21"/>
        <v>14466</v>
      </c>
      <c r="K158" s="228">
        <f t="shared" si="22"/>
        <v>2860</v>
      </c>
      <c r="L158" s="228">
        <f t="shared" si="23"/>
        <v>0</v>
      </c>
      <c r="M158" s="228">
        <f t="shared" si="24"/>
        <v>937.65</v>
      </c>
      <c r="N158" s="229">
        <f t="shared" si="28"/>
        <v>18263.650000000001</v>
      </c>
      <c r="O158" s="230">
        <f t="shared" si="25"/>
        <v>0</v>
      </c>
      <c r="P158" s="226"/>
      <c r="Q158" s="227">
        <f t="shared" si="5"/>
        <v>13392</v>
      </c>
      <c r="R158" s="228">
        <f t="shared" si="6"/>
        <v>14466</v>
      </c>
      <c r="S158" s="231">
        <f t="shared" si="26"/>
        <v>1074</v>
      </c>
      <c r="T158" s="226"/>
      <c r="U158" s="227">
        <f t="shared" si="8"/>
        <v>3335</v>
      </c>
      <c r="V158" s="228">
        <f t="shared" si="9"/>
        <v>3603</v>
      </c>
      <c r="W158" s="228">
        <f t="shared" si="10"/>
        <v>2844</v>
      </c>
      <c r="X158" s="228"/>
      <c r="Y158" s="231">
        <f t="shared" si="27"/>
        <v>2860</v>
      </c>
      <c r="Z158" s="226"/>
    </row>
    <row r="159" spans="1:26" s="224" customFormat="1" x14ac:dyDescent="0.2">
      <c r="A159" s="222">
        <v>428</v>
      </c>
      <c r="B159" s="222">
        <v>428035163</v>
      </c>
      <c r="C159" s="223" t="s">
        <v>499</v>
      </c>
      <c r="D159" s="222">
        <v>35</v>
      </c>
      <c r="E159" s="223" t="s">
        <v>67</v>
      </c>
      <c r="F159" s="222">
        <v>163</v>
      </c>
      <c r="G159" s="223" t="s">
        <v>195</v>
      </c>
      <c r="H159" s="225">
        <v>10.02</v>
      </c>
      <c r="I159" s="226"/>
      <c r="J159" s="227">
        <f t="shared" si="21"/>
        <v>10383</v>
      </c>
      <c r="K159" s="228">
        <f t="shared" si="22"/>
        <v>0</v>
      </c>
      <c r="L159" s="228">
        <f t="shared" si="23"/>
        <v>0</v>
      </c>
      <c r="M159" s="228">
        <f t="shared" si="24"/>
        <v>937.65</v>
      </c>
      <c r="N159" s="229">
        <f t="shared" si="28"/>
        <v>11320.65</v>
      </c>
      <c r="O159" s="230">
        <f t="shared" si="25"/>
        <v>0</v>
      </c>
      <c r="P159" s="226"/>
      <c r="Q159" s="227">
        <f t="shared" si="5"/>
        <v>10291</v>
      </c>
      <c r="R159" s="228">
        <f t="shared" si="6"/>
        <v>10383</v>
      </c>
      <c r="S159" s="231">
        <f t="shared" si="26"/>
        <v>92</v>
      </c>
      <c r="T159" s="226"/>
      <c r="U159" s="227">
        <f t="shared" si="8"/>
        <v>115</v>
      </c>
      <c r="V159" s="228">
        <f t="shared" si="9"/>
        <v>116</v>
      </c>
      <c r="W159" s="228">
        <f t="shared" si="10"/>
        <v>8</v>
      </c>
      <c r="X159" s="228"/>
      <c r="Y159" s="231">
        <f t="shared" si="27"/>
        <v>0</v>
      </c>
      <c r="Z159" s="226"/>
    </row>
    <row r="160" spans="1:26" s="224" customFormat="1" x14ac:dyDescent="0.2">
      <c r="A160" s="222">
        <v>428</v>
      </c>
      <c r="B160" s="222">
        <v>428035165</v>
      </c>
      <c r="C160" s="223" t="s">
        <v>499</v>
      </c>
      <c r="D160" s="222">
        <v>35</v>
      </c>
      <c r="E160" s="223" t="s">
        <v>67</v>
      </c>
      <c r="F160" s="222">
        <v>165</v>
      </c>
      <c r="G160" s="223" t="s">
        <v>197</v>
      </c>
      <c r="H160" s="225">
        <v>3</v>
      </c>
      <c r="I160" s="226"/>
      <c r="J160" s="227">
        <f t="shared" si="21"/>
        <v>12176</v>
      </c>
      <c r="K160" s="228">
        <f t="shared" si="22"/>
        <v>221</v>
      </c>
      <c r="L160" s="228">
        <f t="shared" si="23"/>
        <v>0</v>
      </c>
      <c r="M160" s="228">
        <f t="shared" si="24"/>
        <v>937.65</v>
      </c>
      <c r="N160" s="229">
        <f t="shared" si="28"/>
        <v>13334.65</v>
      </c>
      <c r="O160" s="230">
        <f t="shared" si="25"/>
        <v>-2</v>
      </c>
      <c r="P160" s="226"/>
      <c r="Q160" s="227">
        <f t="shared" si="5"/>
        <v>12877</v>
      </c>
      <c r="R160" s="228">
        <f t="shared" si="6"/>
        <v>12176</v>
      </c>
      <c r="S160" s="231">
        <f t="shared" si="26"/>
        <v>-701</v>
      </c>
      <c r="T160" s="226"/>
      <c r="U160" s="227">
        <f t="shared" si="8"/>
        <v>483</v>
      </c>
      <c r="V160" s="228">
        <f t="shared" si="9"/>
        <v>457</v>
      </c>
      <c r="W160" s="228">
        <f t="shared" si="10"/>
        <v>239</v>
      </c>
      <c r="X160" s="228"/>
      <c r="Y160" s="231">
        <f t="shared" si="27"/>
        <v>223</v>
      </c>
      <c r="Z160" s="226"/>
    </row>
    <row r="161" spans="1:26" s="224" customFormat="1" x14ac:dyDescent="0.2">
      <c r="A161" s="222">
        <v>428</v>
      </c>
      <c r="B161" s="222">
        <v>428035189</v>
      </c>
      <c r="C161" s="223" t="s">
        <v>499</v>
      </c>
      <c r="D161" s="222">
        <v>35</v>
      </c>
      <c r="E161" s="223" t="s">
        <v>67</v>
      </c>
      <c r="F161" s="222">
        <v>189</v>
      </c>
      <c r="G161" s="223" t="s">
        <v>221</v>
      </c>
      <c r="H161" s="225">
        <v>1.44</v>
      </c>
      <c r="I161" s="226"/>
      <c r="J161" s="227">
        <f t="shared" si="21"/>
        <v>9361</v>
      </c>
      <c r="K161" s="228">
        <f t="shared" si="22"/>
        <v>3472</v>
      </c>
      <c r="L161" s="228">
        <f t="shared" si="23"/>
        <v>0</v>
      </c>
      <c r="M161" s="228">
        <f t="shared" si="24"/>
        <v>937.65</v>
      </c>
      <c r="N161" s="229">
        <f t="shared" si="28"/>
        <v>13770.65</v>
      </c>
      <c r="O161" s="230">
        <f t="shared" si="25"/>
        <v>0</v>
      </c>
      <c r="P161" s="226"/>
      <c r="Q161" s="227">
        <f t="shared" si="5"/>
        <v>13576</v>
      </c>
      <c r="R161" s="228">
        <f t="shared" si="6"/>
        <v>9361</v>
      </c>
      <c r="S161" s="231">
        <f t="shared" si="26"/>
        <v>-4215</v>
      </c>
      <c r="T161" s="226"/>
      <c r="U161" s="227">
        <f t="shared" si="8"/>
        <v>5220</v>
      </c>
      <c r="V161" s="228">
        <f t="shared" si="9"/>
        <v>3599</v>
      </c>
      <c r="W161" s="228">
        <f t="shared" si="10"/>
        <v>3498</v>
      </c>
      <c r="X161" s="228"/>
      <c r="Y161" s="231">
        <f t="shared" si="27"/>
        <v>3472</v>
      </c>
      <c r="Z161" s="226"/>
    </row>
    <row r="162" spans="1:26" s="224" customFormat="1" x14ac:dyDescent="0.2">
      <c r="A162" s="222">
        <v>428</v>
      </c>
      <c r="B162" s="222">
        <v>428035220</v>
      </c>
      <c r="C162" s="223" t="s">
        <v>499</v>
      </c>
      <c r="D162" s="222">
        <v>35</v>
      </c>
      <c r="E162" s="223" t="s">
        <v>67</v>
      </c>
      <c r="F162" s="222">
        <v>220</v>
      </c>
      <c r="G162" s="223" t="s">
        <v>252</v>
      </c>
      <c r="H162" s="225">
        <v>6</v>
      </c>
      <c r="I162" s="226"/>
      <c r="J162" s="227">
        <f t="shared" si="21"/>
        <v>13275</v>
      </c>
      <c r="K162" s="228">
        <f t="shared" si="22"/>
        <v>5691</v>
      </c>
      <c r="L162" s="228">
        <f t="shared" si="23"/>
        <v>0</v>
      </c>
      <c r="M162" s="228">
        <f t="shared" si="24"/>
        <v>937.65</v>
      </c>
      <c r="N162" s="229">
        <f t="shared" si="28"/>
        <v>19903.650000000001</v>
      </c>
      <c r="O162" s="230">
        <f t="shared" si="25"/>
        <v>-1</v>
      </c>
      <c r="P162" s="226"/>
      <c r="Q162" s="227">
        <f t="shared" si="5"/>
        <v>12693</v>
      </c>
      <c r="R162" s="228">
        <f t="shared" si="6"/>
        <v>13275</v>
      </c>
      <c r="S162" s="231">
        <f t="shared" si="26"/>
        <v>582</v>
      </c>
      <c r="T162" s="226"/>
      <c r="U162" s="227">
        <f t="shared" si="8"/>
        <v>5056</v>
      </c>
      <c r="V162" s="228">
        <f t="shared" si="9"/>
        <v>5288</v>
      </c>
      <c r="W162" s="228">
        <f t="shared" si="10"/>
        <v>5732</v>
      </c>
      <c r="X162" s="228"/>
      <c r="Y162" s="231">
        <f t="shared" si="27"/>
        <v>5692</v>
      </c>
      <c r="Z162" s="226"/>
    </row>
    <row r="163" spans="1:26" s="224" customFormat="1" x14ac:dyDescent="0.2">
      <c r="A163" s="222">
        <v>428</v>
      </c>
      <c r="B163" s="222">
        <v>428035243</v>
      </c>
      <c r="C163" s="223" t="s">
        <v>499</v>
      </c>
      <c r="D163" s="222">
        <v>35</v>
      </c>
      <c r="E163" s="223" t="s">
        <v>67</v>
      </c>
      <c r="F163" s="222">
        <v>243</v>
      </c>
      <c r="G163" s="223" t="s">
        <v>275</v>
      </c>
      <c r="H163" s="225">
        <v>5</v>
      </c>
      <c r="I163" s="226"/>
      <c r="J163" s="227">
        <f t="shared" si="21"/>
        <v>13656</v>
      </c>
      <c r="K163" s="228">
        <f t="shared" si="22"/>
        <v>2826</v>
      </c>
      <c r="L163" s="228">
        <f t="shared" si="23"/>
        <v>0</v>
      </c>
      <c r="M163" s="228">
        <f t="shared" si="24"/>
        <v>937.65</v>
      </c>
      <c r="N163" s="229">
        <f t="shared" si="28"/>
        <v>17419.650000000001</v>
      </c>
      <c r="O163" s="230">
        <f t="shared" si="25"/>
        <v>-1</v>
      </c>
      <c r="P163" s="226"/>
      <c r="Q163" s="227">
        <f t="shared" si="5"/>
        <v>13104</v>
      </c>
      <c r="R163" s="228">
        <f t="shared" si="6"/>
        <v>13656</v>
      </c>
      <c r="S163" s="231">
        <f t="shared" si="26"/>
        <v>552</v>
      </c>
      <c r="T163" s="226"/>
      <c r="U163" s="227">
        <f t="shared" si="8"/>
        <v>2723</v>
      </c>
      <c r="V163" s="228">
        <f t="shared" si="9"/>
        <v>2838</v>
      </c>
      <c r="W163" s="228">
        <f t="shared" si="10"/>
        <v>3228</v>
      </c>
      <c r="X163" s="228"/>
      <c r="Y163" s="231">
        <f t="shared" si="27"/>
        <v>2827</v>
      </c>
      <c r="Z163" s="226"/>
    </row>
    <row r="164" spans="1:26" s="224" customFormat="1" x14ac:dyDescent="0.2">
      <c r="A164" s="222">
        <v>428</v>
      </c>
      <c r="B164" s="222">
        <v>428035244</v>
      </c>
      <c r="C164" s="223" t="s">
        <v>499</v>
      </c>
      <c r="D164" s="222">
        <v>35</v>
      </c>
      <c r="E164" s="223" t="s">
        <v>67</v>
      </c>
      <c r="F164" s="222">
        <v>244</v>
      </c>
      <c r="G164" s="223" t="s">
        <v>276</v>
      </c>
      <c r="H164" s="225">
        <v>14</v>
      </c>
      <c r="I164" s="226"/>
      <c r="J164" s="227">
        <f t="shared" si="21"/>
        <v>11701</v>
      </c>
      <c r="K164" s="228">
        <f t="shared" si="22"/>
        <v>4219</v>
      </c>
      <c r="L164" s="228">
        <f t="shared" si="23"/>
        <v>0</v>
      </c>
      <c r="M164" s="228">
        <f t="shared" si="24"/>
        <v>937.65</v>
      </c>
      <c r="N164" s="229">
        <f t="shared" si="28"/>
        <v>16857.650000000001</v>
      </c>
      <c r="O164" s="230">
        <f t="shared" si="25"/>
        <v>-12</v>
      </c>
      <c r="P164" s="226"/>
      <c r="Q164" s="227">
        <f t="shared" si="5"/>
        <v>10810</v>
      </c>
      <c r="R164" s="228">
        <f t="shared" si="6"/>
        <v>11701</v>
      </c>
      <c r="S164" s="231">
        <f t="shared" si="26"/>
        <v>891</v>
      </c>
      <c r="T164" s="226"/>
      <c r="U164" s="227">
        <f t="shared" si="8"/>
        <v>4212</v>
      </c>
      <c r="V164" s="228">
        <f t="shared" si="9"/>
        <v>4559</v>
      </c>
      <c r="W164" s="228">
        <f t="shared" si="10"/>
        <v>4363</v>
      </c>
      <c r="X164" s="228"/>
      <c r="Y164" s="231">
        <f t="shared" si="27"/>
        <v>4231</v>
      </c>
      <c r="Z164" s="226"/>
    </row>
    <row r="165" spans="1:26" s="224" customFormat="1" x14ac:dyDescent="0.2">
      <c r="A165" s="222">
        <v>428</v>
      </c>
      <c r="B165" s="222">
        <v>428035248</v>
      </c>
      <c r="C165" s="223" t="s">
        <v>499</v>
      </c>
      <c r="D165" s="222">
        <v>35</v>
      </c>
      <c r="E165" s="223" t="s">
        <v>67</v>
      </c>
      <c r="F165" s="222">
        <v>248</v>
      </c>
      <c r="G165" s="223" t="s">
        <v>280</v>
      </c>
      <c r="H165" s="225">
        <v>25.42</v>
      </c>
      <c r="I165" s="226"/>
      <c r="J165" s="227">
        <f t="shared" si="21"/>
        <v>12364</v>
      </c>
      <c r="K165" s="228">
        <f t="shared" si="22"/>
        <v>709</v>
      </c>
      <c r="L165" s="228">
        <f t="shared" si="23"/>
        <v>0</v>
      </c>
      <c r="M165" s="228">
        <f t="shared" si="24"/>
        <v>937.65</v>
      </c>
      <c r="N165" s="229">
        <f t="shared" si="28"/>
        <v>14010.65</v>
      </c>
      <c r="O165" s="230">
        <f t="shared" si="25"/>
        <v>-2</v>
      </c>
      <c r="P165" s="226"/>
      <c r="Q165" s="227">
        <f t="shared" si="5"/>
        <v>12122</v>
      </c>
      <c r="R165" s="228">
        <f t="shared" si="6"/>
        <v>12364</v>
      </c>
      <c r="S165" s="231">
        <f t="shared" si="26"/>
        <v>242</v>
      </c>
      <c r="T165" s="226"/>
      <c r="U165" s="227">
        <f t="shared" si="8"/>
        <v>935</v>
      </c>
      <c r="V165" s="228">
        <f t="shared" si="9"/>
        <v>954</v>
      </c>
      <c r="W165" s="228">
        <f t="shared" si="10"/>
        <v>763</v>
      </c>
      <c r="X165" s="228"/>
      <c r="Y165" s="231">
        <f t="shared" si="27"/>
        <v>711</v>
      </c>
      <c r="Z165" s="226"/>
    </row>
    <row r="166" spans="1:26" s="224" customFormat="1" x14ac:dyDescent="0.2">
      <c r="A166" s="222">
        <v>428</v>
      </c>
      <c r="B166" s="222">
        <v>428035262</v>
      </c>
      <c r="C166" s="223" t="s">
        <v>499</v>
      </c>
      <c r="D166" s="222">
        <v>35</v>
      </c>
      <c r="E166" s="223" t="s">
        <v>67</v>
      </c>
      <c r="F166" s="222">
        <v>262</v>
      </c>
      <c r="G166" s="223" t="s">
        <v>294</v>
      </c>
      <c r="H166" s="225">
        <v>2</v>
      </c>
      <c r="I166" s="226"/>
      <c r="J166" s="227">
        <f t="shared" si="21"/>
        <v>11379.205712709654</v>
      </c>
      <c r="K166" s="228">
        <f t="shared" si="22"/>
        <v>4217</v>
      </c>
      <c r="L166" s="228">
        <f t="shared" si="23"/>
        <v>0</v>
      </c>
      <c r="M166" s="228">
        <f t="shared" si="24"/>
        <v>937.65</v>
      </c>
      <c r="N166" s="229">
        <f t="shared" si="28"/>
        <v>16533.855712709654</v>
      </c>
      <c r="O166" s="230">
        <f t="shared" si="25"/>
        <v>-10</v>
      </c>
      <c r="P166" s="226"/>
      <c r="Q166" s="227" t="str">
        <f t="shared" si="5"/>
        <v/>
      </c>
      <c r="R166" s="228" t="str">
        <f t="shared" si="6"/>
        <v/>
      </c>
      <c r="S166" s="231" t="str">
        <f t="shared" si="26"/>
        <v/>
      </c>
      <c r="T166" s="226"/>
      <c r="U166" s="227" t="str">
        <f t="shared" si="8"/>
        <v/>
      </c>
      <c r="V166" s="228" t="str">
        <f t="shared" si="9"/>
        <v/>
      </c>
      <c r="W166" s="228">
        <f t="shared" si="10"/>
        <v>4288</v>
      </c>
      <c r="X166" s="228"/>
      <c r="Y166" s="231">
        <f t="shared" si="27"/>
        <v>4227</v>
      </c>
      <c r="Z166" s="226"/>
    </row>
    <row r="167" spans="1:26" s="224" customFormat="1" x14ac:dyDescent="0.2">
      <c r="A167" s="222">
        <v>428</v>
      </c>
      <c r="B167" s="222">
        <v>428035274</v>
      </c>
      <c r="C167" s="223" t="s">
        <v>499</v>
      </c>
      <c r="D167" s="222">
        <v>35</v>
      </c>
      <c r="E167" s="223" t="s">
        <v>67</v>
      </c>
      <c r="F167" s="222">
        <v>274</v>
      </c>
      <c r="G167" s="223" t="s">
        <v>306</v>
      </c>
      <c r="H167" s="225">
        <v>1</v>
      </c>
      <c r="I167" s="226"/>
      <c r="J167" s="227">
        <f t="shared" si="21"/>
        <v>13084.368871016801</v>
      </c>
      <c r="K167" s="228">
        <f t="shared" si="22"/>
        <v>6045</v>
      </c>
      <c r="L167" s="228">
        <f t="shared" si="23"/>
        <v>0</v>
      </c>
      <c r="M167" s="228">
        <f t="shared" si="24"/>
        <v>937.65</v>
      </c>
      <c r="N167" s="229">
        <f t="shared" si="28"/>
        <v>20067.0188710168</v>
      </c>
      <c r="O167" s="230">
        <f t="shared" si="25"/>
        <v>-6</v>
      </c>
      <c r="P167" s="226"/>
      <c r="Q167" s="227" t="str">
        <f t="shared" si="5"/>
        <v/>
      </c>
      <c r="R167" s="228">
        <f t="shared" si="6"/>
        <v>13084.368871016801</v>
      </c>
      <c r="S167" s="231" t="str">
        <f t="shared" si="26"/>
        <v/>
      </c>
      <c r="T167" s="226"/>
      <c r="U167" s="227" t="str">
        <f t="shared" si="8"/>
        <v/>
      </c>
      <c r="V167" s="228">
        <f t="shared" si="9"/>
        <v>6260</v>
      </c>
      <c r="W167" s="228">
        <f t="shared" si="10"/>
        <v>6156</v>
      </c>
      <c r="X167" s="228"/>
      <c r="Y167" s="231">
        <f t="shared" si="27"/>
        <v>6051</v>
      </c>
      <c r="Z167" s="226"/>
    </row>
    <row r="168" spans="1:26" s="224" customFormat="1" x14ac:dyDescent="0.2">
      <c r="A168" s="222">
        <v>428</v>
      </c>
      <c r="B168" s="222">
        <v>428035285</v>
      </c>
      <c r="C168" s="223" t="s">
        <v>499</v>
      </c>
      <c r="D168" s="222">
        <v>35</v>
      </c>
      <c r="E168" s="223" t="s">
        <v>67</v>
      </c>
      <c r="F168" s="222">
        <v>285</v>
      </c>
      <c r="G168" s="223" t="s">
        <v>317</v>
      </c>
      <c r="H168" s="225">
        <v>1</v>
      </c>
      <c r="I168" s="226"/>
      <c r="J168" s="227">
        <f t="shared" si="21"/>
        <v>11688.430466808875</v>
      </c>
      <c r="K168" s="228">
        <f t="shared" si="22"/>
        <v>3312</v>
      </c>
      <c r="L168" s="228">
        <f t="shared" si="23"/>
        <v>0</v>
      </c>
      <c r="M168" s="228">
        <f t="shared" si="24"/>
        <v>937.65</v>
      </c>
      <c r="N168" s="229">
        <f t="shared" si="28"/>
        <v>15938.080466808875</v>
      </c>
      <c r="O168" s="230">
        <f t="shared" si="25"/>
        <v>-3</v>
      </c>
      <c r="P168" s="226"/>
      <c r="Q168" s="227" t="str">
        <f t="shared" si="5"/>
        <v/>
      </c>
      <c r="R168" s="228" t="str">
        <f t="shared" si="6"/>
        <v/>
      </c>
      <c r="S168" s="231" t="str">
        <f t="shared" si="26"/>
        <v/>
      </c>
      <c r="T168" s="226"/>
      <c r="U168" s="227" t="str">
        <f t="shared" si="8"/>
        <v/>
      </c>
      <c r="V168" s="228" t="str">
        <f t="shared" si="9"/>
        <v/>
      </c>
      <c r="W168" s="228">
        <f t="shared" si="10"/>
        <v>3328</v>
      </c>
      <c r="X168" s="228"/>
      <c r="Y168" s="231">
        <f t="shared" si="27"/>
        <v>3315</v>
      </c>
      <c r="Z168" s="226"/>
    </row>
    <row r="169" spans="1:26" s="224" customFormat="1" x14ac:dyDescent="0.2">
      <c r="A169" s="222">
        <v>428</v>
      </c>
      <c r="B169" s="222">
        <v>428035293</v>
      </c>
      <c r="C169" s="223" t="s">
        <v>499</v>
      </c>
      <c r="D169" s="222">
        <v>35</v>
      </c>
      <c r="E169" s="223" t="s">
        <v>67</v>
      </c>
      <c r="F169" s="222">
        <v>293</v>
      </c>
      <c r="G169" s="223" t="s">
        <v>325</v>
      </c>
      <c r="H169" s="225">
        <v>5</v>
      </c>
      <c r="I169" s="226"/>
      <c r="J169" s="227">
        <f t="shared" si="21"/>
        <v>12430.019406017627</v>
      </c>
      <c r="K169" s="228">
        <f t="shared" si="22"/>
        <v>747</v>
      </c>
      <c r="L169" s="228">
        <f t="shared" si="23"/>
        <v>0</v>
      </c>
      <c r="M169" s="228">
        <f t="shared" si="24"/>
        <v>937.65</v>
      </c>
      <c r="N169" s="229">
        <f t="shared" si="28"/>
        <v>14114.669406017627</v>
      </c>
      <c r="O169" s="230">
        <f t="shared" si="25"/>
        <v>-1</v>
      </c>
      <c r="P169" s="226"/>
      <c r="Q169" s="227">
        <f t="shared" si="5"/>
        <v>11641.935415948807</v>
      </c>
      <c r="R169" s="228">
        <f t="shared" si="6"/>
        <v>12430.019406017627</v>
      </c>
      <c r="S169" s="231">
        <f t="shared" si="26"/>
        <v>788.08399006882064</v>
      </c>
      <c r="T169" s="226"/>
      <c r="U169" s="227">
        <f t="shared" si="8"/>
        <v>897</v>
      </c>
      <c r="V169" s="228">
        <f t="shared" si="9"/>
        <v>958</v>
      </c>
      <c r="W169" s="228">
        <f t="shared" si="10"/>
        <v>748</v>
      </c>
      <c r="X169" s="228"/>
      <c r="Y169" s="231">
        <f t="shared" si="27"/>
        <v>748</v>
      </c>
      <c r="Z169" s="226"/>
    </row>
    <row r="170" spans="1:26" s="224" customFormat="1" x14ac:dyDescent="0.2">
      <c r="A170" s="222">
        <v>428</v>
      </c>
      <c r="B170" s="222">
        <v>428035305</v>
      </c>
      <c r="C170" s="223" t="s">
        <v>499</v>
      </c>
      <c r="D170" s="222">
        <v>35</v>
      </c>
      <c r="E170" s="223" t="s">
        <v>67</v>
      </c>
      <c r="F170" s="222">
        <v>305</v>
      </c>
      <c r="G170" s="223" t="s">
        <v>337</v>
      </c>
      <c r="H170" s="225">
        <v>1</v>
      </c>
      <c r="I170" s="226"/>
      <c r="J170" s="227">
        <f t="shared" si="21"/>
        <v>10864.468084310676</v>
      </c>
      <c r="K170" s="228">
        <f t="shared" si="22"/>
        <v>4010</v>
      </c>
      <c r="L170" s="228">
        <f t="shared" si="23"/>
        <v>0</v>
      </c>
      <c r="M170" s="228">
        <f t="shared" si="24"/>
        <v>937.65</v>
      </c>
      <c r="N170" s="229">
        <f t="shared" si="28"/>
        <v>15812.118084310676</v>
      </c>
      <c r="O170" s="230">
        <f t="shared" si="25"/>
        <v>-1</v>
      </c>
      <c r="P170" s="226"/>
      <c r="Q170" s="227">
        <f t="shared" si="5"/>
        <v>10424.134827431193</v>
      </c>
      <c r="R170" s="228">
        <f t="shared" si="6"/>
        <v>10864.468084310676</v>
      </c>
      <c r="S170" s="231">
        <f t="shared" si="26"/>
        <v>440.33325687948309</v>
      </c>
      <c r="T170" s="226"/>
      <c r="U170" s="227">
        <f t="shared" si="8"/>
        <v>3756</v>
      </c>
      <c r="V170" s="228">
        <f t="shared" si="9"/>
        <v>3915</v>
      </c>
      <c r="W170" s="228">
        <f t="shared" si="10"/>
        <v>4046</v>
      </c>
      <c r="X170" s="228"/>
      <c r="Y170" s="231">
        <f t="shared" si="27"/>
        <v>4011</v>
      </c>
      <c r="Z170" s="226"/>
    </row>
    <row r="171" spans="1:26" s="224" customFormat="1" x14ac:dyDescent="0.2">
      <c r="A171" s="222">
        <v>428</v>
      </c>
      <c r="B171" s="222">
        <v>428035307</v>
      </c>
      <c r="C171" s="223" t="s">
        <v>499</v>
      </c>
      <c r="D171" s="222">
        <v>35</v>
      </c>
      <c r="E171" s="223" t="s">
        <v>67</v>
      </c>
      <c r="F171" s="222">
        <v>307</v>
      </c>
      <c r="G171" s="223" t="s">
        <v>339</v>
      </c>
      <c r="H171" s="225">
        <v>3</v>
      </c>
      <c r="I171" s="226"/>
      <c r="J171" s="227">
        <f t="shared" si="21"/>
        <v>10709.427148722187</v>
      </c>
      <c r="K171" s="228">
        <f t="shared" si="22"/>
        <v>4503</v>
      </c>
      <c r="L171" s="228">
        <f t="shared" si="23"/>
        <v>0</v>
      </c>
      <c r="M171" s="228">
        <f t="shared" si="24"/>
        <v>937.65</v>
      </c>
      <c r="N171" s="229">
        <f t="shared" si="28"/>
        <v>16150.077148722186</v>
      </c>
      <c r="O171" s="230">
        <f t="shared" si="25"/>
        <v>-3</v>
      </c>
      <c r="P171" s="226"/>
      <c r="Q171" s="227">
        <f t="shared" si="5"/>
        <v>10243.986503810289</v>
      </c>
      <c r="R171" s="228">
        <f t="shared" si="6"/>
        <v>10709.427148722187</v>
      </c>
      <c r="S171" s="231">
        <f t="shared" si="26"/>
        <v>465.44064491189783</v>
      </c>
      <c r="T171" s="226"/>
      <c r="U171" s="227">
        <f t="shared" si="8"/>
        <v>4023</v>
      </c>
      <c r="V171" s="228">
        <f t="shared" si="9"/>
        <v>4205</v>
      </c>
      <c r="W171" s="228">
        <f t="shared" si="10"/>
        <v>4519</v>
      </c>
      <c r="X171" s="228"/>
      <c r="Y171" s="231">
        <f t="shared" si="27"/>
        <v>4506</v>
      </c>
      <c r="Z171" s="226"/>
    </row>
    <row r="172" spans="1:26" s="224" customFormat="1" x14ac:dyDescent="0.2">
      <c r="A172" s="222">
        <v>428</v>
      </c>
      <c r="B172" s="222">
        <v>428035336</v>
      </c>
      <c r="C172" s="223" t="s">
        <v>499</v>
      </c>
      <c r="D172" s="222">
        <v>35</v>
      </c>
      <c r="E172" s="223" t="s">
        <v>67</v>
      </c>
      <c r="F172" s="222">
        <v>336</v>
      </c>
      <c r="G172" s="223" t="s">
        <v>368</v>
      </c>
      <c r="H172" s="225">
        <v>2</v>
      </c>
      <c r="I172" s="226"/>
      <c r="J172" s="227">
        <f t="shared" si="21"/>
        <v>9678</v>
      </c>
      <c r="K172" s="228">
        <f t="shared" si="22"/>
        <v>2100</v>
      </c>
      <c r="L172" s="228">
        <f t="shared" si="23"/>
        <v>0</v>
      </c>
      <c r="M172" s="228">
        <f t="shared" si="24"/>
        <v>937.65</v>
      </c>
      <c r="N172" s="229">
        <f t="shared" si="28"/>
        <v>12715.65</v>
      </c>
      <c r="O172" s="230">
        <f t="shared" si="25"/>
        <v>-458</v>
      </c>
      <c r="P172" s="226"/>
      <c r="Q172" s="227">
        <f t="shared" si="5"/>
        <v>11404.61762605592</v>
      </c>
      <c r="R172" s="228">
        <f t="shared" si="6"/>
        <v>9678</v>
      </c>
      <c r="S172" s="231">
        <f t="shared" si="26"/>
        <v>-1726.6176260559205</v>
      </c>
      <c r="T172" s="226"/>
      <c r="U172" s="227">
        <f t="shared" si="8"/>
        <v>3014</v>
      </c>
      <c r="V172" s="228">
        <f t="shared" si="9"/>
        <v>2558</v>
      </c>
      <c r="W172" s="228">
        <f t="shared" si="10"/>
        <v>3235</v>
      </c>
      <c r="X172" s="228"/>
      <c r="Y172" s="231">
        <f t="shared" si="27"/>
        <v>2558</v>
      </c>
      <c r="Z172" s="226"/>
    </row>
    <row r="173" spans="1:26" s="224" customFormat="1" x14ac:dyDescent="0.2">
      <c r="A173" s="222">
        <v>428</v>
      </c>
      <c r="B173" s="222">
        <v>428035346</v>
      </c>
      <c r="C173" s="223" t="s">
        <v>499</v>
      </c>
      <c r="D173" s="222">
        <v>35</v>
      </c>
      <c r="E173" s="223" t="s">
        <v>67</v>
      </c>
      <c r="F173" s="222">
        <v>346</v>
      </c>
      <c r="G173" s="223" t="s">
        <v>378</v>
      </c>
      <c r="H173" s="225">
        <v>8.08</v>
      </c>
      <c r="I173" s="226"/>
      <c r="J173" s="227">
        <f t="shared" si="21"/>
        <v>13803</v>
      </c>
      <c r="K173" s="228">
        <f t="shared" si="22"/>
        <v>1457</v>
      </c>
      <c r="L173" s="228">
        <f t="shared" si="23"/>
        <v>0</v>
      </c>
      <c r="M173" s="228">
        <f t="shared" si="24"/>
        <v>937.65</v>
      </c>
      <c r="N173" s="229">
        <f t="shared" si="28"/>
        <v>16197.65</v>
      </c>
      <c r="O173" s="230">
        <f t="shared" si="25"/>
        <v>-1</v>
      </c>
      <c r="P173" s="226"/>
      <c r="Q173" s="227">
        <f t="shared" si="5"/>
        <v>12665</v>
      </c>
      <c r="R173" s="228" t="str">
        <f t="shared" si="6"/>
        <v/>
      </c>
      <c r="S173" s="231">
        <f t="shared" si="26"/>
        <v>1138</v>
      </c>
      <c r="T173" s="226"/>
      <c r="U173" s="227">
        <f t="shared" si="8"/>
        <v>1201</v>
      </c>
      <c r="V173" s="228" t="str">
        <f t="shared" si="9"/>
        <v/>
      </c>
      <c r="W173" s="228">
        <f t="shared" si="10"/>
        <v>1545</v>
      </c>
      <c r="X173" s="228"/>
      <c r="Y173" s="231">
        <f t="shared" si="27"/>
        <v>1458</v>
      </c>
      <c r="Z173" s="226"/>
    </row>
    <row r="174" spans="1:26" s="224" customFormat="1" x14ac:dyDescent="0.2">
      <c r="A174" s="222">
        <v>429</v>
      </c>
      <c r="B174" s="222">
        <v>429163030</v>
      </c>
      <c r="C174" s="223" t="s">
        <v>500</v>
      </c>
      <c r="D174" s="222">
        <v>163</v>
      </c>
      <c r="E174" s="223" t="s">
        <v>195</v>
      </c>
      <c r="F174" s="222">
        <v>30</v>
      </c>
      <c r="G174" s="223" t="s">
        <v>62</v>
      </c>
      <c r="H174" s="225">
        <v>3.99</v>
      </c>
      <c r="I174" s="226"/>
      <c r="J174" s="227">
        <f t="shared" si="21"/>
        <v>14134</v>
      </c>
      <c r="K174" s="228">
        <f t="shared" si="22"/>
        <v>3762</v>
      </c>
      <c r="L174" s="228">
        <f t="shared" si="23"/>
        <v>0</v>
      </c>
      <c r="M174" s="228">
        <f t="shared" si="24"/>
        <v>937.65</v>
      </c>
      <c r="N174" s="229">
        <f t="shared" si="28"/>
        <v>18833.650000000001</v>
      </c>
      <c r="O174" s="230">
        <f t="shared" si="25"/>
        <v>0</v>
      </c>
      <c r="P174" s="226"/>
      <c r="Q174" s="227">
        <f t="shared" si="5"/>
        <v>12977</v>
      </c>
      <c r="R174" s="228">
        <f t="shared" si="6"/>
        <v>14134</v>
      </c>
      <c r="S174" s="231">
        <f t="shared" si="26"/>
        <v>1157</v>
      </c>
      <c r="T174" s="226"/>
      <c r="U174" s="227">
        <f t="shared" si="8"/>
        <v>3573</v>
      </c>
      <c r="V174" s="228">
        <f t="shared" si="9"/>
        <v>3892</v>
      </c>
      <c r="W174" s="228">
        <f t="shared" si="10"/>
        <v>3758</v>
      </c>
      <c r="X174" s="228"/>
      <c r="Y174" s="231">
        <f t="shared" si="27"/>
        <v>3762</v>
      </c>
      <c r="Z174" s="226"/>
    </row>
    <row r="175" spans="1:26" s="224" customFormat="1" x14ac:dyDescent="0.2">
      <c r="A175" s="222">
        <v>429</v>
      </c>
      <c r="B175" s="222">
        <v>429163035</v>
      </c>
      <c r="C175" s="223" t="s">
        <v>500</v>
      </c>
      <c r="D175" s="222">
        <v>163</v>
      </c>
      <c r="E175" s="223" t="s">
        <v>195</v>
      </c>
      <c r="F175" s="222">
        <v>35</v>
      </c>
      <c r="G175" s="223" t="s">
        <v>67</v>
      </c>
      <c r="H175" s="225">
        <v>1</v>
      </c>
      <c r="I175" s="226"/>
      <c r="J175" s="227">
        <f t="shared" si="21"/>
        <v>15145</v>
      </c>
      <c r="K175" s="228">
        <f t="shared" si="22"/>
        <v>5164</v>
      </c>
      <c r="L175" s="228">
        <f t="shared" si="23"/>
        <v>0</v>
      </c>
      <c r="M175" s="228">
        <f t="shared" si="24"/>
        <v>937.65</v>
      </c>
      <c r="N175" s="229">
        <f t="shared" si="28"/>
        <v>21246.65</v>
      </c>
      <c r="O175" s="230">
        <f t="shared" si="25"/>
        <v>-25</v>
      </c>
      <c r="P175" s="226"/>
      <c r="Q175" s="227">
        <f t="shared" si="5"/>
        <v>14107</v>
      </c>
      <c r="R175" s="228">
        <f t="shared" si="6"/>
        <v>15145</v>
      </c>
      <c r="S175" s="231">
        <f t="shared" si="26"/>
        <v>1038</v>
      </c>
      <c r="T175" s="226"/>
      <c r="U175" s="227">
        <f t="shared" si="8"/>
        <v>4864</v>
      </c>
      <c r="V175" s="228">
        <f t="shared" si="9"/>
        <v>5222</v>
      </c>
      <c r="W175" s="228">
        <f t="shared" si="10"/>
        <v>5433</v>
      </c>
      <c r="X175" s="228"/>
      <c r="Y175" s="231">
        <f t="shared" si="27"/>
        <v>5189</v>
      </c>
      <c r="Z175" s="226"/>
    </row>
    <row r="176" spans="1:26" s="224" customFormat="1" x14ac:dyDescent="0.2">
      <c r="A176" s="222">
        <v>429</v>
      </c>
      <c r="B176" s="222">
        <v>429163057</v>
      </c>
      <c r="C176" s="223" t="s">
        <v>500</v>
      </c>
      <c r="D176" s="222">
        <v>163</v>
      </c>
      <c r="E176" s="223" t="s">
        <v>195</v>
      </c>
      <c r="F176" s="222">
        <v>57</v>
      </c>
      <c r="G176" s="223" t="s">
        <v>89</v>
      </c>
      <c r="H176" s="225">
        <v>1</v>
      </c>
      <c r="I176" s="226"/>
      <c r="J176" s="227">
        <f t="shared" si="21"/>
        <v>15755</v>
      </c>
      <c r="K176" s="228">
        <f t="shared" si="22"/>
        <v>421</v>
      </c>
      <c r="L176" s="228">
        <f t="shared" si="23"/>
        <v>0</v>
      </c>
      <c r="M176" s="228">
        <f t="shared" si="24"/>
        <v>937.65</v>
      </c>
      <c r="N176" s="229">
        <f t="shared" si="28"/>
        <v>17113.650000000001</v>
      </c>
      <c r="O176" s="230">
        <f t="shared" si="25"/>
        <v>-19</v>
      </c>
      <c r="P176" s="226"/>
      <c r="Q176" s="227">
        <f t="shared" si="5"/>
        <v>14744</v>
      </c>
      <c r="R176" s="228">
        <f t="shared" si="6"/>
        <v>15755</v>
      </c>
      <c r="S176" s="231">
        <f t="shared" si="26"/>
        <v>1011</v>
      </c>
      <c r="T176" s="226"/>
      <c r="U176" s="227">
        <f t="shared" si="8"/>
        <v>358</v>
      </c>
      <c r="V176" s="228">
        <f t="shared" si="9"/>
        <v>382</v>
      </c>
      <c r="W176" s="228">
        <f t="shared" si="10"/>
        <v>564</v>
      </c>
      <c r="X176" s="228"/>
      <c r="Y176" s="231">
        <f t="shared" si="27"/>
        <v>440</v>
      </c>
      <c r="Z176" s="226"/>
    </row>
    <row r="177" spans="1:26" s="224" customFormat="1" x14ac:dyDescent="0.2">
      <c r="A177" s="222">
        <v>429</v>
      </c>
      <c r="B177" s="222">
        <v>429163163</v>
      </c>
      <c r="C177" s="223" t="s">
        <v>500</v>
      </c>
      <c r="D177" s="222">
        <v>163</v>
      </c>
      <c r="E177" s="223" t="s">
        <v>195</v>
      </c>
      <c r="F177" s="222">
        <v>163</v>
      </c>
      <c r="G177" s="223" t="s">
        <v>195</v>
      </c>
      <c r="H177" s="225">
        <v>1543.72</v>
      </c>
      <c r="I177" s="226"/>
      <c r="J177" s="227">
        <f t="shared" si="21"/>
        <v>12681</v>
      </c>
      <c r="K177" s="228">
        <f t="shared" si="22"/>
        <v>0</v>
      </c>
      <c r="L177" s="228">
        <f t="shared" si="23"/>
        <v>623.89651802107608</v>
      </c>
      <c r="M177" s="228">
        <f t="shared" si="24"/>
        <v>937.65</v>
      </c>
      <c r="N177" s="229">
        <f t="shared" si="28"/>
        <v>14242.546518021076</v>
      </c>
      <c r="O177" s="230">
        <f t="shared" si="25"/>
        <v>-781.10348197892381</v>
      </c>
      <c r="P177" s="226"/>
      <c r="Q177" s="227">
        <f t="shared" si="5"/>
        <v>12148</v>
      </c>
      <c r="R177" s="228">
        <f t="shared" si="6"/>
        <v>12681</v>
      </c>
      <c r="S177" s="231">
        <f t="shared" si="26"/>
        <v>533</v>
      </c>
      <c r="T177" s="226"/>
      <c r="U177" s="227">
        <f t="shared" si="8"/>
        <v>136</v>
      </c>
      <c r="V177" s="228">
        <f t="shared" si="9"/>
        <v>142</v>
      </c>
      <c r="W177" s="228">
        <f t="shared" si="10"/>
        <v>10</v>
      </c>
      <c r="X177" s="228"/>
      <c r="Y177" s="231">
        <f t="shared" si="27"/>
        <v>0</v>
      </c>
      <c r="Z177" s="226"/>
    </row>
    <row r="178" spans="1:26" s="224" customFormat="1" x14ac:dyDescent="0.2">
      <c r="A178" s="222">
        <v>429</v>
      </c>
      <c r="B178" s="222">
        <v>429163164</v>
      </c>
      <c r="C178" s="223" t="s">
        <v>500</v>
      </c>
      <c r="D178" s="222">
        <v>163</v>
      </c>
      <c r="E178" s="223" t="s">
        <v>195</v>
      </c>
      <c r="F178" s="222">
        <v>164</v>
      </c>
      <c r="G178" s="223" t="s">
        <v>196</v>
      </c>
      <c r="H178" s="225">
        <v>1</v>
      </c>
      <c r="I178" s="226"/>
      <c r="J178" s="227">
        <f t="shared" si="21"/>
        <v>15145</v>
      </c>
      <c r="K178" s="228">
        <f t="shared" si="22"/>
        <v>6938</v>
      </c>
      <c r="L178" s="228">
        <f t="shared" si="23"/>
        <v>0</v>
      </c>
      <c r="M178" s="228">
        <f t="shared" si="24"/>
        <v>937.65</v>
      </c>
      <c r="N178" s="229">
        <f t="shared" si="28"/>
        <v>23020.65</v>
      </c>
      <c r="O178" s="230">
        <f t="shared" si="25"/>
        <v>-3</v>
      </c>
      <c r="P178" s="226"/>
      <c r="Q178" s="227">
        <f t="shared" si="5"/>
        <v>12117</v>
      </c>
      <c r="R178" s="228">
        <f t="shared" si="6"/>
        <v>15145</v>
      </c>
      <c r="S178" s="231">
        <f t="shared" si="26"/>
        <v>3028</v>
      </c>
      <c r="T178" s="226"/>
      <c r="U178" s="227">
        <f t="shared" si="8"/>
        <v>5578</v>
      </c>
      <c r="V178" s="228">
        <f t="shared" si="9"/>
        <v>6972</v>
      </c>
      <c r="W178" s="228">
        <f t="shared" si="10"/>
        <v>6935</v>
      </c>
      <c r="X178" s="228"/>
      <c r="Y178" s="231">
        <f t="shared" si="27"/>
        <v>6941</v>
      </c>
      <c r="Z178" s="226"/>
    </row>
    <row r="179" spans="1:26" s="224" customFormat="1" x14ac:dyDescent="0.2">
      <c r="A179" s="222">
        <v>429</v>
      </c>
      <c r="B179" s="222">
        <v>429163165</v>
      </c>
      <c r="C179" s="223" t="s">
        <v>500</v>
      </c>
      <c r="D179" s="222">
        <v>163</v>
      </c>
      <c r="E179" s="223" t="s">
        <v>195</v>
      </c>
      <c r="F179" s="222">
        <v>165</v>
      </c>
      <c r="G179" s="223" t="s">
        <v>197</v>
      </c>
      <c r="H179" s="225">
        <v>1.9899999999999998</v>
      </c>
      <c r="I179" s="226"/>
      <c r="J179" s="227">
        <f t="shared" si="21"/>
        <v>12758.148772361686</v>
      </c>
      <c r="K179" s="228">
        <f t="shared" si="22"/>
        <v>231</v>
      </c>
      <c r="L179" s="228">
        <f t="shared" si="23"/>
        <v>0</v>
      </c>
      <c r="M179" s="228">
        <f t="shared" si="24"/>
        <v>937.65</v>
      </c>
      <c r="N179" s="229">
        <f t="shared" si="28"/>
        <v>13926.798772361686</v>
      </c>
      <c r="O179" s="230">
        <f t="shared" si="25"/>
        <v>-3</v>
      </c>
      <c r="P179" s="226"/>
      <c r="Q179" s="227" t="str">
        <f t="shared" si="5"/>
        <v/>
      </c>
      <c r="R179" s="228" t="str">
        <f t="shared" si="6"/>
        <v/>
      </c>
      <c r="S179" s="231" t="str">
        <f t="shared" si="26"/>
        <v/>
      </c>
      <c r="T179" s="226"/>
      <c r="U179" s="227" t="str">
        <f t="shared" si="8"/>
        <v/>
      </c>
      <c r="V179" s="228" t="str">
        <f t="shared" si="9"/>
        <v/>
      </c>
      <c r="W179" s="228">
        <f t="shared" si="10"/>
        <v>250</v>
      </c>
      <c r="X179" s="228"/>
      <c r="Y179" s="231">
        <f t="shared" si="27"/>
        <v>234</v>
      </c>
      <c r="Z179" s="226"/>
    </row>
    <row r="180" spans="1:26" s="224" customFormat="1" x14ac:dyDescent="0.2">
      <c r="A180" s="222">
        <v>429</v>
      </c>
      <c r="B180" s="222">
        <v>429163168</v>
      </c>
      <c r="C180" s="223" t="s">
        <v>500</v>
      </c>
      <c r="D180" s="222">
        <v>163</v>
      </c>
      <c r="E180" s="223" t="s">
        <v>195</v>
      </c>
      <c r="F180" s="222">
        <v>168</v>
      </c>
      <c r="G180" s="223" t="s">
        <v>200</v>
      </c>
      <c r="H180" s="225">
        <v>1</v>
      </c>
      <c r="I180" s="226"/>
      <c r="J180" s="227">
        <f t="shared" si="21"/>
        <v>10556</v>
      </c>
      <c r="K180" s="228">
        <f t="shared" si="22"/>
        <v>5614</v>
      </c>
      <c r="L180" s="228">
        <f t="shared" si="23"/>
        <v>0</v>
      </c>
      <c r="M180" s="228">
        <f t="shared" si="24"/>
        <v>937.65</v>
      </c>
      <c r="N180" s="229">
        <f t="shared" si="28"/>
        <v>17107.650000000001</v>
      </c>
      <c r="O180" s="230">
        <f t="shared" si="25"/>
        <v>1</v>
      </c>
      <c r="P180" s="226"/>
      <c r="Q180" s="227">
        <f t="shared" si="5"/>
        <v>9269</v>
      </c>
      <c r="R180" s="228">
        <f t="shared" si="6"/>
        <v>10556</v>
      </c>
      <c r="S180" s="231">
        <f t="shared" si="26"/>
        <v>1287</v>
      </c>
      <c r="T180" s="226"/>
      <c r="U180" s="227">
        <f t="shared" si="8"/>
        <v>5000</v>
      </c>
      <c r="V180" s="228">
        <f t="shared" si="9"/>
        <v>5695</v>
      </c>
      <c r="W180" s="228">
        <f t="shared" si="10"/>
        <v>5779</v>
      </c>
      <c r="X180" s="228"/>
      <c r="Y180" s="231">
        <f t="shared" si="27"/>
        <v>5613</v>
      </c>
      <c r="Z180" s="226"/>
    </row>
    <row r="181" spans="1:26" s="224" customFormat="1" x14ac:dyDescent="0.2">
      <c r="A181" s="222">
        <v>429</v>
      </c>
      <c r="B181" s="222">
        <v>429163181</v>
      </c>
      <c r="C181" s="223" t="s">
        <v>500</v>
      </c>
      <c r="D181" s="222">
        <v>163</v>
      </c>
      <c r="E181" s="223" t="s">
        <v>195</v>
      </c>
      <c r="F181" s="222">
        <v>181</v>
      </c>
      <c r="G181" s="223" t="s">
        <v>213</v>
      </c>
      <c r="H181" s="225">
        <v>3</v>
      </c>
      <c r="I181" s="226"/>
      <c r="J181" s="227">
        <f t="shared" si="21"/>
        <v>12072.515470674136</v>
      </c>
      <c r="K181" s="228">
        <f t="shared" si="22"/>
        <v>574</v>
      </c>
      <c r="L181" s="228">
        <f t="shared" si="23"/>
        <v>0</v>
      </c>
      <c r="M181" s="228">
        <f t="shared" si="24"/>
        <v>937.65</v>
      </c>
      <c r="N181" s="229">
        <f t="shared" si="28"/>
        <v>13584.165470674136</v>
      </c>
      <c r="O181" s="230">
        <f t="shared" si="25"/>
        <v>74</v>
      </c>
      <c r="P181" s="226"/>
      <c r="Q181" s="227" t="str">
        <f t="shared" si="5"/>
        <v/>
      </c>
      <c r="R181" s="228" t="str">
        <f t="shared" si="6"/>
        <v/>
      </c>
      <c r="S181" s="231" t="str">
        <f t="shared" si="26"/>
        <v/>
      </c>
      <c r="T181" s="226"/>
      <c r="U181" s="227" t="str">
        <f t="shared" si="8"/>
        <v/>
      </c>
      <c r="V181" s="228" t="str">
        <f t="shared" si="9"/>
        <v/>
      </c>
      <c r="W181" s="228">
        <f t="shared" si="10"/>
        <v>506</v>
      </c>
      <c r="X181" s="228"/>
      <c r="Y181" s="231">
        <f t="shared" si="27"/>
        <v>500</v>
      </c>
      <c r="Z181" s="226"/>
    </row>
    <row r="182" spans="1:26" s="224" customFormat="1" x14ac:dyDescent="0.2">
      <c r="A182" s="222">
        <v>429</v>
      </c>
      <c r="B182" s="222">
        <v>429163229</v>
      </c>
      <c r="C182" s="223" t="s">
        <v>500</v>
      </c>
      <c r="D182" s="222">
        <v>163</v>
      </c>
      <c r="E182" s="223" t="s">
        <v>195</v>
      </c>
      <c r="F182" s="222">
        <v>229</v>
      </c>
      <c r="G182" s="223" t="s">
        <v>261</v>
      </c>
      <c r="H182" s="225">
        <v>9.69</v>
      </c>
      <c r="I182" s="226"/>
      <c r="J182" s="227">
        <f t="shared" si="21"/>
        <v>13144</v>
      </c>
      <c r="K182" s="228">
        <f t="shared" si="22"/>
        <v>2147</v>
      </c>
      <c r="L182" s="228">
        <f t="shared" si="23"/>
        <v>0</v>
      </c>
      <c r="M182" s="228">
        <f t="shared" si="24"/>
        <v>937.65</v>
      </c>
      <c r="N182" s="229">
        <f t="shared" si="28"/>
        <v>16228.65</v>
      </c>
      <c r="O182" s="230">
        <f t="shared" si="25"/>
        <v>-1</v>
      </c>
      <c r="P182" s="226"/>
      <c r="Q182" s="227">
        <f t="shared" si="5"/>
        <v>12725</v>
      </c>
      <c r="R182" s="228">
        <f t="shared" si="6"/>
        <v>13144</v>
      </c>
      <c r="S182" s="231">
        <f t="shared" si="26"/>
        <v>419</v>
      </c>
      <c r="T182" s="226"/>
      <c r="U182" s="227">
        <f t="shared" si="8"/>
        <v>2437</v>
      </c>
      <c r="V182" s="228">
        <f t="shared" si="9"/>
        <v>2517</v>
      </c>
      <c r="W182" s="228">
        <f t="shared" si="10"/>
        <v>2287</v>
      </c>
      <c r="X182" s="228"/>
      <c r="Y182" s="231">
        <f t="shared" si="27"/>
        <v>2148</v>
      </c>
      <c r="Z182" s="226"/>
    </row>
    <row r="183" spans="1:26" s="224" customFormat="1" x14ac:dyDescent="0.2">
      <c r="A183" s="222">
        <v>429</v>
      </c>
      <c r="B183" s="222">
        <v>429163248</v>
      </c>
      <c r="C183" s="223" t="s">
        <v>500</v>
      </c>
      <c r="D183" s="222">
        <v>163</v>
      </c>
      <c r="E183" s="223" t="s">
        <v>195</v>
      </c>
      <c r="F183" s="222">
        <v>248</v>
      </c>
      <c r="G183" s="223" t="s">
        <v>280</v>
      </c>
      <c r="H183" s="225">
        <v>5</v>
      </c>
      <c r="I183" s="226"/>
      <c r="J183" s="227">
        <f t="shared" si="21"/>
        <v>11793</v>
      </c>
      <c r="K183" s="228">
        <f t="shared" si="22"/>
        <v>676</v>
      </c>
      <c r="L183" s="228">
        <f t="shared" si="23"/>
        <v>0</v>
      </c>
      <c r="M183" s="228">
        <f t="shared" si="24"/>
        <v>937.65</v>
      </c>
      <c r="N183" s="229">
        <f t="shared" si="28"/>
        <v>13406.65</v>
      </c>
      <c r="O183" s="230">
        <f t="shared" si="25"/>
        <v>-2</v>
      </c>
      <c r="P183" s="226"/>
      <c r="Q183" s="227">
        <f t="shared" si="5"/>
        <v>11418</v>
      </c>
      <c r="R183" s="228">
        <f t="shared" si="6"/>
        <v>11793</v>
      </c>
      <c r="S183" s="231">
        <f t="shared" si="26"/>
        <v>375</v>
      </c>
      <c r="T183" s="226"/>
      <c r="U183" s="227">
        <f t="shared" si="8"/>
        <v>881</v>
      </c>
      <c r="V183" s="228">
        <f t="shared" si="9"/>
        <v>910</v>
      </c>
      <c r="W183" s="228">
        <f t="shared" si="10"/>
        <v>728</v>
      </c>
      <c r="X183" s="228"/>
      <c r="Y183" s="231">
        <f t="shared" si="27"/>
        <v>678</v>
      </c>
      <c r="Z183" s="226"/>
    </row>
    <row r="184" spans="1:26" s="224" customFormat="1" x14ac:dyDescent="0.2">
      <c r="A184" s="222">
        <v>429</v>
      </c>
      <c r="B184" s="222">
        <v>429163258</v>
      </c>
      <c r="C184" s="223" t="s">
        <v>500</v>
      </c>
      <c r="D184" s="222">
        <v>163</v>
      </c>
      <c r="E184" s="223" t="s">
        <v>195</v>
      </c>
      <c r="F184" s="222">
        <v>258</v>
      </c>
      <c r="G184" s="223" t="s">
        <v>290</v>
      </c>
      <c r="H184" s="225">
        <v>14</v>
      </c>
      <c r="I184" s="226"/>
      <c r="J184" s="227">
        <f t="shared" si="21"/>
        <v>14037</v>
      </c>
      <c r="K184" s="228">
        <f t="shared" si="22"/>
        <v>3031</v>
      </c>
      <c r="L184" s="228">
        <f t="shared" si="23"/>
        <v>0</v>
      </c>
      <c r="M184" s="228">
        <f t="shared" si="24"/>
        <v>937.65</v>
      </c>
      <c r="N184" s="229">
        <f t="shared" si="28"/>
        <v>18005.650000000001</v>
      </c>
      <c r="O184" s="230">
        <f t="shared" si="25"/>
        <v>-4</v>
      </c>
      <c r="P184" s="226"/>
      <c r="Q184" s="227">
        <f t="shared" si="5"/>
        <v>13479</v>
      </c>
      <c r="R184" s="228">
        <f t="shared" si="6"/>
        <v>14037</v>
      </c>
      <c r="S184" s="231">
        <f t="shared" si="26"/>
        <v>558</v>
      </c>
      <c r="T184" s="226"/>
      <c r="U184" s="227">
        <f t="shared" si="8"/>
        <v>3886</v>
      </c>
      <c r="V184" s="228">
        <f t="shared" si="9"/>
        <v>4047</v>
      </c>
      <c r="W184" s="228">
        <f t="shared" si="10"/>
        <v>3111</v>
      </c>
      <c r="X184" s="228"/>
      <c r="Y184" s="231">
        <f t="shared" si="27"/>
        <v>3035</v>
      </c>
      <c r="Z184" s="226"/>
    </row>
    <row r="185" spans="1:26" s="224" customFormat="1" x14ac:dyDescent="0.2">
      <c r="A185" s="222">
        <v>429</v>
      </c>
      <c r="B185" s="222">
        <v>429163262</v>
      </c>
      <c r="C185" s="223" t="s">
        <v>500</v>
      </c>
      <c r="D185" s="222">
        <v>163</v>
      </c>
      <c r="E185" s="223" t="s">
        <v>195</v>
      </c>
      <c r="F185" s="222">
        <v>262</v>
      </c>
      <c r="G185" s="223" t="s">
        <v>294</v>
      </c>
      <c r="H185" s="225">
        <v>4.5999999999999996</v>
      </c>
      <c r="I185" s="226"/>
      <c r="J185" s="227">
        <f t="shared" si="21"/>
        <v>11315</v>
      </c>
      <c r="K185" s="228">
        <f t="shared" si="22"/>
        <v>4193</v>
      </c>
      <c r="L185" s="228">
        <f t="shared" si="23"/>
        <v>0</v>
      </c>
      <c r="M185" s="228">
        <f t="shared" si="24"/>
        <v>937.65</v>
      </c>
      <c r="N185" s="229">
        <f t="shared" si="28"/>
        <v>16445.650000000001</v>
      </c>
      <c r="O185" s="230">
        <f t="shared" si="25"/>
        <v>-10</v>
      </c>
      <c r="P185" s="226"/>
      <c r="Q185" s="227">
        <f t="shared" si="5"/>
        <v>11137</v>
      </c>
      <c r="R185" s="228">
        <f t="shared" si="6"/>
        <v>11315</v>
      </c>
      <c r="S185" s="231">
        <f t="shared" si="26"/>
        <v>178</v>
      </c>
      <c r="T185" s="226"/>
      <c r="U185" s="227">
        <f t="shared" si="8"/>
        <v>5219</v>
      </c>
      <c r="V185" s="228">
        <f t="shared" si="9"/>
        <v>5302</v>
      </c>
      <c r="W185" s="228">
        <f t="shared" si="10"/>
        <v>4264</v>
      </c>
      <c r="X185" s="228"/>
      <c r="Y185" s="231">
        <f t="shared" si="27"/>
        <v>4203</v>
      </c>
      <c r="Z185" s="226"/>
    </row>
    <row r="186" spans="1:26" s="224" customFormat="1" x14ac:dyDescent="0.2">
      <c r="A186" s="222">
        <v>429</v>
      </c>
      <c r="B186" s="222">
        <v>429163291</v>
      </c>
      <c r="C186" s="223" t="s">
        <v>500</v>
      </c>
      <c r="D186" s="222">
        <v>163</v>
      </c>
      <c r="E186" s="223" t="s">
        <v>195</v>
      </c>
      <c r="F186" s="222">
        <v>291</v>
      </c>
      <c r="G186" s="223" t="s">
        <v>323</v>
      </c>
      <c r="H186" s="225">
        <v>4</v>
      </c>
      <c r="I186" s="226"/>
      <c r="J186" s="227">
        <f t="shared" si="21"/>
        <v>13181</v>
      </c>
      <c r="K186" s="228">
        <f t="shared" si="22"/>
        <v>6452</v>
      </c>
      <c r="L186" s="228">
        <f t="shared" si="23"/>
        <v>0</v>
      </c>
      <c r="M186" s="228">
        <f t="shared" si="24"/>
        <v>937.65</v>
      </c>
      <c r="N186" s="229">
        <f t="shared" si="28"/>
        <v>20570.650000000001</v>
      </c>
      <c r="O186" s="230">
        <f t="shared" si="25"/>
        <v>-15</v>
      </c>
      <c r="P186" s="226"/>
      <c r="Q186" s="227">
        <f t="shared" si="5"/>
        <v>10148</v>
      </c>
      <c r="R186" s="228">
        <f t="shared" si="6"/>
        <v>13181</v>
      </c>
      <c r="S186" s="231">
        <f t="shared" si="26"/>
        <v>3033</v>
      </c>
      <c r="T186" s="226"/>
      <c r="U186" s="227">
        <f t="shared" si="8"/>
        <v>5592</v>
      </c>
      <c r="V186" s="228">
        <f t="shared" si="9"/>
        <v>7263</v>
      </c>
      <c r="W186" s="228">
        <f t="shared" si="10"/>
        <v>7263</v>
      </c>
      <c r="X186" s="228"/>
      <c r="Y186" s="231">
        <f t="shared" si="27"/>
        <v>6467</v>
      </c>
      <c r="Z186" s="226"/>
    </row>
    <row r="187" spans="1:26" s="224" customFormat="1" x14ac:dyDescent="0.2">
      <c r="A187" s="222">
        <v>429</v>
      </c>
      <c r="B187" s="222">
        <v>429163773</v>
      </c>
      <c r="C187" s="223" t="s">
        <v>500</v>
      </c>
      <c r="D187" s="222">
        <v>163</v>
      </c>
      <c r="E187" s="223" t="s">
        <v>195</v>
      </c>
      <c r="F187" s="222">
        <v>773</v>
      </c>
      <c r="G187" s="223" t="s">
        <v>439</v>
      </c>
      <c r="H187" s="225">
        <v>0.99</v>
      </c>
      <c r="I187" s="226"/>
      <c r="J187" s="227">
        <f t="shared" si="21"/>
        <v>11065.433448835471</v>
      </c>
      <c r="K187" s="228">
        <f t="shared" si="22"/>
        <v>5572</v>
      </c>
      <c r="L187" s="228">
        <f t="shared" si="23"/>
        <v>0</v>
      </c>
      <c r="M187" s="228">
        <f t="shared" si="24"/>
        <v>937.65</v>
      </c>
      <c r="N187" s="229">
        <f t="shared" si="28"/>
        <v>17575.083448835474</v>
      </c>
      <c r="O187" s="230">
        <f t="shared" si="25"/>
        <v>4</v>
      </c>
      <c r="P187" s="226"/>
      <c r="Q187" s="227" t="str">
        <f t="shared" si="5"/>
        <v/>
      </c>
      <c r="R187" s="228" t="str">
        <f t="shared" si="6"/>
        <v/>
      </c>
      <c r="S187" s="231" t="str">
        <f t="shared" si="26"/>
        <v/>
      </c>
      <c r="T187" s="226"/>
      <c r="U187" s="227" t="str">
        <f t="shared" si="8"/>
        <v/>
      </c>
      <c r="V187" s="228" t="str">
        <f t="shared" si="9"/>
        <v/>
      </c>
      <c r="W187" s="228">
        <f t="shared" si="10"/>
        <v>5372</v>
      </c>
      <c r="X187" s="228"/>
      <c r="Y187" s="231">
        <f t="shared" si="27"/>
        <v>5568</v>
      </c>
      <c r="Z187" s="226"/>
    </row>
    <row r="188" spans="1:26" s="224" customFormat="1" x14ac:dyDescent="0.2">
      <c r="A188" s="222">
        <v>430</v>
      </c>
      <c r="B188" s="222">
        <v>430170009</v>
      </c>
      <c r="C188" s="223" t="s">
        <v>501</v>
      </c>
      <c r="D188" s="222">
        <v>170</v>
      </c>
      <c r="E188" s="223" t="s">
        <v>202</v>
      </c>
      <c r="F188" s="222">
        <v>9</v>
      </c>
      <c r="G188" s="223" t="s">
        <v>41</v>
      </c>
      <c r="H188" s="225">
        <v>1</v>
      </c>
      <c r="I188" s="226"/>
      <c r="J188" s="227">
        <f t="shared" si="21"/>
        <v>10921</v>
      </c>
      <c r="K188" s="228">
        <f t="shared" si="22"/>
        <v>6828</v>
      </c>
      <c r="L188" s="228">
        <f t="shared" si="23"/>
        <v>0</v>
      </c>
      <c r="M188" s="228">
        <f t="shared" si="24"/>
        <v>937.65</v>
      </c>
      <c r="N188" s="229">
        <f t="shared" si="28"/>
        <v>18686.650000000001</v>
      </c>
      <c r="O188" s="230">
        <f t="shared" si="25"/>
        <v>0</v>
      </c>
      <c r="P188" s="226"/>
      <c r="Q188" s="227">
        <f t="shared" si="5"/>
        <v>10588</v>
      </c>
      <c r="R188" s="228">
        <f t="shared" si="6"/>
        <v>10921</v>
      </c>
      <c r="S188" s="231">
        <f t="shared" si="26"/>
        <v>333</v>
      </c>
      <c r="T188" s="226"/>
      <c r="U188" s="227">
        <f t="shared" si="8"/>
        <v>6766</v>
      </c>
      <c r="V188" s="228">
        <f t="shared" si="9"/>
        <v>6979</v>
      </c>
      <c r="W188" s="228">
        <f t="shared" si="10"/>
        <v>7210</v>
      </c>
      <c r="X188" s="228"/>
      <c r="Y188" s="231">
        <f t="shared" si="27"/>
        <v>6828</v>
      </c>
      <c r="Z188" s="226"/>
    </row>
    <row r="189" spans="1:26" s="224" customFormat="1" x14ac:dyDescent="0.2">
      <c r="A189" s="222">
        <v>430</v>
      </c>
      <c r="B189" s="222">
        <v>430170014</v>
      </c>
      <c r="C189" s="223" t="s">
        <v>501</v>
      </c>
      <c r="D189" s="222">
        <v>170</v>
      </c>
      <c r="E189" s="223" t="s">
        <v>202</v>
      </c>
      <c r="F189" s="222">
        <v>14</v>
      </c>
      <c r="G189" s="223" t="s">
        <v>46</v>
      </c>
      <c r="H189" s="225">
        <v>9.5</v>
      </c>
      <c r="I189" s="226"/>
      <c r="J189" s="227">
        <f t="shared" si="21"/>
        <v>10921</v>
      </c>
      <c r="K189" s="228">
        <f t="shared" si="22"/>
        <v>2922</v>
      </c>
      <c r="L189" s="228">
        <f t="shared" si="23"/>
        <v>0</v>
      </c>
      <c r="M189" s="228">
        <f t="shared" si="24"/>
        <v>937.65</v>
      </c>
      <c r="N189" s="229">
        <f t="shared" si="28"/>
        <v>14780.65</v>
      </c>
      <c r="O189" s="230">
        <f t="shared" si="25"/>
        <v>46</v>
      </c>
      <c r="P189" s="226"/>
      <c r="Q189" s="227">
        <f t="shared" si="5"/>
        <v>11021</v>
      </c>
      <c r="R189" s="228">
        <f t="shared" si="6"/>
        <v>10921</v>
      </c>
      <c r="S189" s="231">
        <f t="shared" si="26"/>
        <v>-100</v>
      </c>
      <c r="T189" s="226"/>
      <c r="U189" s="227">
        <f t="shared" si="8"/>
        <v>3441</v>
      </c>
      <c r="V189" s="228">
        <f t="shared" si="9"/>
        <v>3410</v>
      </c>
      <c r="W189" s="228">
        <f t="shared" si="10"/>
        <v>2894</v>
      </c>
      <c r="X189" s="228"/>
      <c r="Y189" s="231">
        <f t="shared" si="27"/>
        <v>2876</v>
      </c>
      <c r="Z189" s="226"/>
    </row>
    <row r="190" spans="1:26" s="224" customFormat="1" x14ac:dyDescent="0.2">
      <c r="A190" s="222">
        <v>430</v>
      </c>
      <c r="B190" s="222">
        <v>430170017</v>
      </c>
      <c r="C190" s="223" t="s">
        <v>501</v>
      </c>
      <c r="D190" s="222">
        <v>170</v>
      </c>
      <c r="E190" s="223" t="s">
        <v>202</v>
      </c>
      <c r="F190" s="222">
        <v>17</v>
      </c>
      <c r="G190" s="223" t="s">
        <v>49</v>
      </c>
      <c r="H190" s="225">
        <v>1</v>
      </c>
      <c r="I190" s="226"/>
      <c r="J190" s="227">
        <f t="shared" si="21"/>
        <v>10730.931535531907</v>
      </c>
      <c r="K190" s="228">
        <f t="shared" si="22"/>
        <v>2829</v>
      </c>
      <c r="L190" s="228">
        <f t="shared" si="23"/>
        <v>0</v>
      </c>
      <c r="M190" s="228">
        <f t="shared" si="24"/>
        <v>937.65</v>
      </c>
      <c r="N190" s="229">
        <f t="shared" si="28"/>
        <v>14497.581535531906</v>
      </c>
      <c r="O190" s="230">
        <f t="shared" si="25"/>
        <v>0</v>
      </c>
      <c r="P190" s="226"/>
      <c r="Q190" s="227" t="str">
        <f t="shared" si="5"/>
        <v/>
      </c>
      <c r="R190" s="228">
        <f t="shared" si="6"/>
        <v>10730.931535531907</v>
      </c>
      <c r="S190" s="231" t="str">
        <f t="shared" si="26"/>
        <v/>
      </c>
      <c r="T190" s="226"/>
      <c r="U190" s="227" t="str">
        <f t="shared" si="8"/>
        <v/>
      </c>
      <c r="V190" s="228">
        <f t="shared" si="9"/>
        <v>2722</v>
      </c>
      <c r="W190" s="228">
        <f t="shared" si="10"/>
        <v>2816</v>
      </c>
      <c r="X190" s="228"/>
      <c r="Y190" s="231">
        <f t="shared" si="27"/>
        <v>2829</v>
      </c>
      <c r="Z190" s="226"/>
    </row>
    <row r="191" spans="1:26" s="224" customFormat="1" x14ac:dyDescent="0.2">
      <c r="A191" s="222">
        <v>430</v>
      </c>
      <c r="B191" s="222">
        <v>430170025</v>
      </c>
      <c r="C191" s="223" t="s">
        <v>501</v>
      </c>
      <c r="D191" s="222">
        <v>170</v>
      </c>
      <c r="E191" s="223" t="s">
        <v>202</v>
      </c>
      <c r="F191" s="222">
        <v>25</v>
      </c>
      <c r="G191" s="223" t="s">
        <v>57</v>
      </c>
      <c r="H191" s="225">
        <v>3</v>
      </c>
      <c r="I191" s="226"/>
      <c r="J191" s="227">
        <f t="shared" si="21"/>
        <v>11130</v>
      </c>
      <c r="K191" s="228">
        <f t="shared" si="22"/>
        <v>4362</v>
      </c>
      <c r="L191" s="228">
        <f t="shared" si="23"/>
        <v>0</v>
      </c>
      <c r="M191" s="228">
        <f t="shared" si="24"/>
        <v>937.65</v>
      </c>
      <c r="N191" s="229">
        <f t="shared" si="28"/>
        <v>16429.650000000001</v>
      </c>
      <c r="O191" s="230">
        <f t="shared" si="25"/>
        <v>-25</v>
      </c>
      <c r="P191" s="226"/>
      <c r="Q191" s="227">
        <f t="shared" si="5"/>
        <v>12413</v>
      </c>
      <c r="R191" s="228">
        <f t="shared" si="6"/>
        <v>11130</v>
      </c>
      <c r="S191" s="231">
        <f t="shared" si="26"/>
        <v>-1283</v>
      </c>
      <c r="T191" s="226"/>
      <c r="U191" s="227">
        <f t="shared" si="8"/>
        <v>4908</v>
      </c>
      <c r="V191" s="228">
        <f t="shared" si="9"/>
        <v>4400</v>
      </c>
      <c r="W191" s="228">
        <f t="shared" si="10"/>
        <v>4527</v>
      </c>
      <c r="X191" s="228"/>
      <c r="Y191" s="231">
        <f t="shared" si="27"/>
        <v>4387</v>
      </c>
      <c r="Z191" s="226"/>
    </row>
    <row r="192" spans="1:26" s="224" customFormat="1" x14ac:dyDescent="0.2">
      <c r="A192" s="222">
        <v>430</v>
      </c>
      <c r="B192" s="222">
        <v>430170064</v>
      </c>
      <c r="C192" s="223" t="s">
        <v>501</v>
      </c>
      <c r="D192" s="222">
        <v>170</v>
      </c>
      <c r="E192" s="223" t="s">
        <v>202</v>
      </c>
      <c r="F192" s="222">
        <v>64</v>
      </c>
      <c r="G192" s="223" t="s">
        <v>96</v>
      </c>
      <c r="H192" s="225">
        <v>72.67</v>
      </c>
      <c r="I192" s="226"/>
      <c r="J192" s="227">
        <f t="shared" si="21"/>
        <v>10205</v>
      </c>
      <c r="K192" s="228">
        <f t="shared" si="22"/>
        <v>1143</v>
      </c>
      <c r="L192" s="228">
        <f t="shared" si="23"/>
        <v>0</v>
      </c>
      <c r="M192" s="228">
        <f t="shared" si="24"/>
        <v>937.65</v>
      </c>
      <c r="N192" s="229">
        <f t="shared" si="28"/>
        <v>12285.65</v>
      </c>
      <c r="O192" s="230">
        <f t="shared" si="25"/>
        <v>-5</v>
      </c>
      <c r="P192" s="226"/>
      <c r="Q192" s="227">
        <f t="shared" si="5"/>
        <v>10030</v>
      </c>
      <c r="R192" s="228">
        <f t="shared" si="6"/>
        <v>10205</v>
      </c>
      <c r="S192" s="231">
        <f t="shared" si="26"/>
        <v>175</v>
      </c>
      <c r="T192" s="226"/>
      <c r="U192" s="227">
        <f t="shared" si="8"/>
        <v>1663</v>
      </c>
      <c r="V192" s="228">
        <f t="shared" si="9"/>
        <v>1692</v>
      </c>
      <c r="W192" s="228">
        <f t="shared" si="10"/>
        <v>1692</v>
      </c>
      <c r="X192" s="228"/>
      <c r="Y192" s="231">
        <f t="shared" si="27"/>
        <v>1148</v>
      </c>
      <c r="Z192" s="226"/>
    </row>
    <row r="193" spans="1:26" s="224" customFormat="1" x14ac:dyDescent="0.2">
      <c r="A193" s="222">
        <v>430</v>
      </c>
      <c r="B193" s="222">
        <v>430170100</v>
      </c>
      <c r="C193" s="223" t="s">
        <v>501</v>
      </c>
      <c r="D193" s="222">
        <v>170</v>
      </c>
      <c r="E193" s="223" t="s">
        <v>202</v>
      </c>
      <c r="F193" s="222">
        <v>100</v>
      </c>
      <c r="G193" s="223" t="s">
        <v>132</v>
      </c>
      <c r="H193" s="225">
        <v>13</v>
      </c>
      <c r="I193" s="226"/>
      <c r="J193" s="227">
        <f t="shared" si="21"/>
        <v>10214</v>
      </c>
      <c r="K193" s="228">
        <f t="shared" si="22"/>
        <v>4206</v>
      </c>
      <c r="L193" s="228">
        <f t="shared" si="23"/>
        <v>0</v>
      </c>
      <c r="M193" s="228">
        <f t="shared" si="24"/>
        <v>937.65</v>
      </c>
      <c r="N193" s="229">
        <f t="shared" si="28"/>
        <v>15357.65</v>
      </c>
      <c r="O193" s="230">
        <f t="shared" si="25"/>
        <v>-5</v>
      </c>
      <c r="P193" s="226"/>
      <c r="Q193" s="227">
        <f t="shared" si="5"/>
        <v>10137</v>
      </c>
      <c r="R193" s="228">
        <f t="shared" si="6"/>
        <v>10214</v>
      </c>
      <c r="S193" s="231">
        <f t="shared" si="26"/>
        <v>77</v>
      </c>
      <c r="T193" s="226"/>
      <c r="U193" s="227">
        <f t="shared" si="8"/>
        <v>4594</v>
      </c>
      <c r="V193" s="228">
        <f t="shared" si="9"/>
        <v>4629</v>
      </c>
      <c r="W193" s="228">
        <f t="shared" si="10"/>
        <v>4629</v>
      </c>
      <c r="X193" s="228"/>
      <c r="Y193" s="231">
        <f t="shared" si="27"/>
        <v>4211</v>
      </c>
      <c r="Z193" s="226"/>
    </row>
    <row r="194" spans="1:26" s="224" customFormat="1" x14ac:dyDescent="0.2">
      <c r="A194" s="222">
        <v>430</v>
      </c>
      <c r="B194" s="222">
        <v>430170101</v>
      </c>
      <c r="C194" s="223" t="s">
        <v>501</v>
      </c>
      <c r="D194" s="222">
        <v>170</v>
      </c>
      <c r="E194" s="223" t="s">
        <v>202</v>
      </c>
      <c r="F194" s="222">
        <v>101</v>
      </c>
      <c r="G194" s="223" t="s">
        <v>133</v>
      </c>
      <c r="H194" s="225">
        <v>0.9</v>
      </c>
      <c r="I194" s="226"/>
      <c r="J194" s="227">
        <f t="shared" si="21"/>
        <v>10702.113255628905</v>
      </c>
      <c r="K194" s="228">
        <f t="shared" si="22"/>
        <v>2757</v>
      </c>
      <c r="L194" s="228">
        <f t="shared" si="23"/>
        <v>0</v>
      </c>
      <c r="M194" s="228">
        <f t="shared" si="24"/>
        <v>937.65</v>
      </c>
      <c r="N194" s="229">
        <f t="shared" si="28"/>
        <v>14396.763255628905</v>
      </c>
      <c r="O194" s="230">
        <f t="shared" si="25"/>
        <v>-10</v>
      </c>
      <c r="P194" s="226"/>
      <c r="Q194" s="227" t="str">
        <f t="shared" si="5"/>
        <v/>
      </c>
      <c r="R194" s="228" t="str">
        <f t="shared" si="6"/>
        <v/>
      </c>
      <c r="S194" s="231" t="str">
        <f t="shared" si="26"/>
        <v/>
      </c>
      <c r="T194" s="226"/>
      <c r="U194" s="227" t="str">
        <f t="shared" si="8"/>
        <v/>
      </c>
      <c r="V194" s="228" t="str">
        <f t="shared" si="9"/>
        <v/>
      </c>
      <c r="W194" s="228">
        <f t="shared" si="10"/>
        <v>2814</v>
      </c>
      <c r="X194" s="228"/>
      <c r="Y194" s="231">
        <f t="shared" si="27"/>
        <v>2767</v>
      </c>
      <c r="Z194" s="226"/>
    </row>
    <row r="195" spans="1:26" s="224" customFormat="1" x14ac:dyDescent="0.2">
      <c r="A195" s="222">
        <v>430</v>
      </c>
      <c r="B195" s="222">
        <v>430170110</v>
      </c>
      <c r="C195" s="223" t="s">
        <v>501</v>
      </c>
      <c r="D195" s="222">
        <v>170</v>
      </c>
      <c r="E195" s="223" t="s">
        <v>202</v>
      </c>
      <c r="F195" s="222">
        <v>110</v>
      </c>
      <c r="G195" s="223" t="s">
        <v>142</v>
      </c>
      <c r="H195" s="225">
        <v>23.44</v>
      </c>
      <c r="I195" s="226"/>
      <c r="J195" s="227">
        <f t="shared" si="21"/>
        <v>10587</v>
      </c>
      <c r="K195" s="228">
        <f t="shared" si="22"/>
        <v>2269</v>
      </c>
      <c r="L195" s="228">
        <f t="shared" si="23"/>
        <v>0</v>
      </c>
      <c r="M195" s="228">
        <f t="shared" si="24"/>
        <v>937.65</v>
      </c>
      <c r="N195" s="229">
        <f t="shared" si="28"/>
        <v>13793.65</v>
      </c>
      <c r="O195" s="230">
        <f t="shared" si="25"/>
        <v>0</v>
      </c>
      <c r="P195" s="226"/>
      <c r="Q195" s="227">
        <f t="shared" si="5"/>
        <v>10447</v>
      </c>
      <c r="R195" s="228">
        <f t="shared" si="6"/>
        <v>10587</v>
      </c>
      <c r="S195" s="231">
        <f t="shared" si="26"/>
        <v>140</v>
      </c>
      <c r="T195" s="226"/>
      <c r="U195" s="227">
        <f t="shared" si="8"/>
        <v>2120</v>
      </c>
      <c r="V195" s="228">
        <f t="shared" si="9"/>
        <v>2149</v>
      </c>
      <c r="W195" s="228">
        <f t="shared" si="10"/>
        <v>2149</v>
      </c>
      <c r="X195" s="228"/>
      <c r="Y195" s="231">
        <f t="shared" si="27"/>
        <v>2269</v>
      </c>
      <c r="Z195" s="226"/>
    </row>
    <row r="196" spans="1:26" s="224" customFormat="1" x14ac:dyDescent="0.2">
      <c r="A196" s="222">
        <v>430</v>
      </c>
      <c r="B196" s="222">
        <v>430170136</v>
      </c>
      <c r="C196" s="223" t="s">
        <v>501</v>
      </c>
      <c r="D196" s="222">
        <v>170</v>
      </c>
      <c r="E196" s="223" t="s">
        <v>202</v>
      </c>
      <c r="F196" s="222">
        <v>136</v>
      </c>
      <c r="G196" s="223" t="s">
        <v>168</v>
      </c>
      <c r="H196" s="225">
        <v>2.8</v>
      </c>
      <c r="I196" s="226"/>
      <c r="J196" s="227">
        <f t="shared" si="21"/>
        <v>10921</v>
      </c>
      <c r="K196" s="228">
        <f t="shared" si="22"/>
        <v>3470</v>
      </c>
      <c r="L196" s="228">
        <f t="shared" si="23"/>
        <v>0</v>
      </c>
      <c r="M196" s="228">
        <f t="shared" si="24"/>
        <v>937.65</v>
      </c>
      <c r="N196" s="229">
        <f t="shared" si="28"/>
        <v>15328.65</v>
      </c>
      <c r="O196" s="230">
        <f t="shared" si="25"/>
        <v>-3</v>
      </c>
      <c r="P196" s="226"/>
      <c r="Q196" s="227">
        <f t="shared" si="5"/>
        <v>10588</v>
      </c>
      <c r="R196" s="228">
        <f t="shared" si="6"/>
        <v>10921</v>
      </c>
      <c r="S196" s="231">
        <f t="shared" si="26"/>
        <v>333</v>
      </c>
      <c r="T196" s="226"/>
      <c r="U196" s="227">
        <f t="shared" si="8"/>
        <v>3484</v>
      </c>
      <c r="V196" s="228">
        <f t="shared" si="9"/>
        <v>3594</v>
      </c>
      <c r="W196" s="228">
        <f t="shared" si="10"/>
        <v>3665</v>
      </c>
      <c r="X196" s="228"/>
      <c r="Y196" s="231">
        <f t="shared" si="27"/>
        <v>3473</v>
      </c>
      <c r="Z196" s="226"/>
    </row>
    <row r="197" spans="1:26" s="224" customFormat="1" x14ac:dyDescent="0.2">
      <c r="A197" s="222">
        <v>430</v>
      </c>
      <c r="B197" s="222">
        <v>430170139</v>
      </c>
      <c r="C197" s="223" t="s">
        <v>501</v>
      </c>
      <c r="D197" s="222">
        <v>170</v>
      </c>
      <c r="E197" s="223" t="s">
        <v>202</v>
      </c>
      <c r="F197" s="222">
        <v>139</v>
      </c>
      <c r="G197" s="223" t="s">
        <v>171</v>
      </c>
      <c r="H197" s="225">
        <v>9.5</v>
      </c>
      <c r="I197" s="226"/>
      <c r="J197" s="227">
        <f t="shared" si="21"/>
        <v>10921</v>
      </c>
      <c r="K197" s="228">
        <f t="shared" si="22"/>
        <v>3620</v>
      </c>
      <c r="L197" s="228">
        <f t="shared" si="23"/>
        <v>0</v>
      </c>
      <c r="M197" s="228">
        <f t="shared" si="24"/>
        <v>937.65</v>
      </c>
      <c r="N197" s="229">
        <f t="shared" si="28"/>
        <v>15478.65</v>
      </c>
      <c r="O197" s="230">
        <f t="shared" si="25"/>
        <v>0</v>
      </c>
      <c r="P197" s="226"/>
      <c r="Q197" s="227">
        <f t="shared" si="5"/>
        <v>11580</v>
      </c>
      <c r="R197" s="228">
        <f t="shared" si="6"/>
        <v>10921</v>
      </c>
      <c r="S197" s="231">
        <f t="shared" si="26"/>
        <v>-659</v>
      </c>
      <c r="T197" s="226"/>
      <c r="U197" s="227">
        <f t="shared" si="8"/>
        <v>4009</v>
      </c>
      <c r="V197" s="228">
        <f t="shared" si="9"/>
        <v>3781</v>
      </c>
      <c r="W197" s="228">
        <f t="shared" si="10"/>
        <v>3647</v>
      </c>
      <c r="X197" s="228"/>
      <c r="Y197" s="231">
        <f t="shared" si="27"/>
        <v>3620</v>
      </c>
      <c r="Z197" s="226"/>
    </row>
    <row r="198" spans="1:26" s="224" customFormat="1" x14ac:dyDescent="0.2">
      <c r="A198" s="222">
        <v>430</v>
      </c>
      <c r="B198" s="222">
        <v>430170141</v>
      </c>
      <c r="C198" s="223" t="s">
        <v>501</v>
      </c>
      <c r="D198" s="222">
        <v>170</v>
      </c>
      <c r="E198" s="223" t="s">
        <v>202</v>
      </c>
      <c r="F198" s="222">
        <v>141</v>
      </c>
      <c r="G198" s="223" t="s">
        <v>173</v>
      </c>
      <c r="H198" s="225">
        <v>131.18</v>
      </c>
      <c r="I198" s="226"/>
      <c r="J198" s="227">
        <f t="shared" si="21"/>
        <v>10401</v>
      </c>
      <c r="K198" s="228">
        <f t="shared" si="22"/>
        <v>5017</v>
      </c>
      <c r="L198" s="228">
        <f t="shared" si="23"/>
        <v>0</v>
      </c>
      <c r="M198" s="228">
        <f t="shared" si="24"/>
        <v>937.65</v>
      </c>
      <c r="N198" s="229">
        <f t="shared" si="28"/>
        <v>16355.65</v>
      </c>
      <c r="O198" s="230">
        <f t="shared" si="25"/>
        <v>-6</v>
      </c>
      <c r="P198" s="226"/>
      <c r="Q198" s="227">
        <f t="shared" si="5"/>
        <v>10001</v>
      </c>
      <c r="R198" s="228">
        <f t="shared" si="6"/>
        <v>10401</v>
      </c>
      <c r="S198" s="231">
        <f t="shared" si="26"/>
        <v>400</v>
      </c>
      <c r="T198" s="226"/>
      <c r="U198" s="227">
        <f t="shared" si="8"/>
        <v>4456</v>
      </c>
      <c r="V198" s="228">
        <f t="shared" si="9"/>
        <v>4634</v>
      </c>
      <c r="W198" s="228">
        <f t="shared" si="10"/>
        <v>5053</v>
      </c>
      <c r="X198" s="228"/>
      <c r="Y198" s="231">
        <f t="shared" si="27"/>
        <v>5023</v>
      </c>
      <c r="Z198" s="226"/>
    </row>
    <row r="199" spans="1:26" s="224" customFormat="1" x14ac:dyDescent="0.2">
      <c r="A199" s="222">
        <v>430</v>
      </c>
      <c r="B199" s="222">
        <v>430170153</v>
      </c>
      <c r="C199" s="223" t="s">
        <v>501</v>
      </c>
      <c r="D199" s="222">
        <v>170</v>
      </c>
      <c r="E199" s="223" t="s">
        <v>202</v>
      </c>
      <c r="F199" s="222">
        <v>153</v>
      </c>
      <c r="G199" s="223" t="s">
        <v>185</v>
      </c>
      <c r="H199" s="225">
        <v>1</v>
      </c>
      <c r="I199" s="226"/>
      <c r="J199" s="227">
        <f t="shared" si="21"/>
        <v>13302</v>
      </c>
      <c r="K199" s="228">
        <f t="shared" si="22"/>
        <v>103</v>
      </c>
      <c r="L199" s="228">
        <f t="shared" si="23"/>
        <v>0</v>
      </c>
      <c r="M199" s="228">
        <f t="shared" si="24"/>
        <v>937.65</v>
      </c>
      <c r="N199" s="229">
        <f t="shared" si="28"/>
        <v>14342.65</v>
      </c>
      <c r="O199" s="230">
        <f t="shared" si="25"/>
        <v>0</v>
      </c>
      <c r="P199" s="226"/>
      <c r="Q199" s="227">
        <f t="shared" si="5"/>
        <v>11778</v>
      </c>
      <c r="R199" s="228">
        <f t="shared" si="6"/>
        <v>13302</v>
      </c>
      <c r="S199" s="231">
        <f t="shared" si="26"/>
        <v>1524</v>
      </c>
      <c r="T199" s="226"/>
      <c r="U199" s="227">
        <f t="shared" si="8"/>
        <v>309</v>
      </c>
      <c r="V199" s="228">
        <f t="shared" si="9"/>
        <v>349</v>
      </c>
      <c r="W199" s="228">
        <f t="shared" si="10"/>
        <v>349</v>
      </c>
      <c r="X199" s="228"/>
      <c r="Y199" s="231">
        <f t="shared" si="27"/>
        <v>103</v>
      </c>
      <c r="Z199" s="226"/>
    </row>
    <row r="200" spans="1:26" s="224" customFormat="1" x14ac:dyDescent="0.2">
      <c r="A200" s="222">
        <v>430</v>
      </c>
      <c r="B200" s="222">
        <v>430170158</v>
      </c>
      <c r="C200" s="223" t="s">
        <v>501</v>
      </c>
      <c r="D200" s="222">
        <v>170</v>
      </c>
      <c r="E200" s="223" t="s">
        <v>202</v>
      </c>
      <c r="F200" s="222">
        <v>158</v>
      </c>
      <c r="G200" s="223" t="s">
        <v>190</v>
      </c>
      <c r="H200" s="225">
        <v>2</v>
      </c>
      <c r="I200" s="226"/>
      <c r="J200" s="227">
        <f t="shared" si="21"/>
        <v>10921</v>
      </c>
      <c r="K200" s="228">
        <f t="shared" si="22"/>
        <v>5544</v>
      </c>
      <c r="L200" s="228">
        <f t="shared" si="23"/>
        <v>0</v>
      </c>
      <c r="M200" s="228">
        <f t="shared" si="24"/>
        <v>937.65</v>
      </c>
      <c r="N200" s="229">
        <f t="shared" si="28"/>
        <v>17402.650000000001</v>
      </c>
      <c r="O200" s="230">
        <f t="shared" si="25"/>
        <v>-3</v>
      </c>
      <c r="P200" s="226"/>
      <c r="Q200" s="227">
        <f t="shared" si="5"/>
        <v>9687</v>
      </c>
      <c r="R200" s="228">
        <f t="shared" si="6"/>
        <v>10921</v>
      </c>
      <c r="S200" s="231">
        <f t="shared" si="26"/>
        <v>1234</v>
      </c>
      <c r="T200" s="226"/>
      <c r="U200" s="227">
        <f t="shared" si="8"/>
        <v>4931</v>
      </c>
      <c r="V200" s="228">
        <f t="shared" si="9"/>
        <v>5559</v>
      </c>
      <c r="W200" s="228">
        <f t="shared" si="10"/>
        <v>5652</v>
      </c>
      <c r="X200" s="228"/>
      <c r="Y200" s="231">
        <f t="shared" si="27"/>
        <v>5547</v>
      </c>
      <c r="Z200" s="226"/>
    </row>
    <row r="201" spans="1:26" s="224" customFormat="1" x14ac:dyDescent="0.2">
      <c r="A201" s="222">
        <v>430</v>
      </c>
      <c r="B201" s="222">
        <v>430170170</v>
      </c>
      <c r="C201" s="223" t="s">
        <v>501</v>
      </c>
      <c r="D201" s="222">
        <v>170</v>
      </c>
      <c r="E201" s="223" t="s">
        <v>202</v>
      </c>
      <c r="F201" s="222">
        <v>170</v>
      </c>
      <c r="G201" s="223" t="s">
        <v>202</v>
      </c>
      <c r="H201" s="225">
        <v>541.71000000000015</v>
      </c>
      <c r="I201" s="226"/>
      <c r="J201" s="227">
        <f t="shared" si="21"/>
        <v>10639</v>
      </c>
      <c r="K201" s="228">
        <f t="shared" si="22"/>
        <v>3399</v>
      </c>
      <c r="L201" s="228">
        <f t="shared" si="23"/>
        <v>0</v>
      </c>
      <c r="M201" s="228">
        <f t="shared" si="24"/>
        <v>937.65</v>
      </c>
      <c r="N201" s="229">
        <f t="shared" si="28"/>
        <v>14975.65</v>
      </c>
      <c r="O201" s="230">
        <f t="shared" si="25"/>
        <v>498</v>
      </c>
      <c r="P201" s="226"/>
      <c r="Q201" s="227">
        <f t="shared" si="5"/>
        <v>10325</v>
      </c>
      <c r="R201" s="228">
        <f t="shared" si="6"/>
        <v>10639</v>
      </c>
      <c r="S201" s="231">
        <f t="shared" si="26"/>
        <v>314</v>
      </c>
      <c r="T201" s="226"/>
      <c r="U201" s="227">
        <f t="shared" si="8"/>
        <v>3497</v>
      </c>
      <c r="V201" s="228">
        <f t="shared" si="9"/>
        <v>3604</v>
      </c>
      <c r="W201" s="228">
        <f t="shared" si="10"/>
        <v>2955</v>
      </c>
      <c r="X201" s="228"/>
      <c r="Y201" s="231">
        <f t="shared" si="27"/>
        <v>2901</v>
      </c>
      <c r="Z201" s="226"/>
    </row>
    <row r="202" spans="1:26" s="224" customFormat="1" x14ac:dyDescent="0.2">
      <c r="A202" s="222">
        <v>430</v>
      </c>
      <c r="B202" s="222">
        <v>430170174</v>
      </c>
      <c r="C202" s="223" t="s">
        <v>501</v>
      </c>
      <c r="D202" s="222">
        <v>170</v>
      </c>
      <c r="E202" s="223" t="s">
        <v>202</v>
      </c>
      <c r="F202" s="222">
        <v>174</v>
      </c>
      <c r="G202" s="223" t="s">
        <v>206</v>
      </c>
      <c r="H202" s="225">
        <v>52.68</v>
      </c>
      <c r="I202" s="226"/>
      <c r="J202" s="227">
        <f t="shared" ref="J202:J265" si="29">VLOOKUP($B202,rates20Q4,9,FALSE)</f>
        <v>10440</v>
      </c>
      <c r="K202" s="228">
        <f t="shared" ref="K202:K265" si="30">VLOOKUP($B202,rates20Q4,10,FALSE)</f>
        <v>5403</v>
      </c>
      <c r="L202" s="228">
        <f t="shared" ref="L202:L265" si="31">IFERROR(VLOOKUP($B202,rates20Q4,11,FALSE),0)</f>
        <v>0</v>
      </c>
      <c r="M202" s="228">
        <f t="shared" ref="M202:M265" si="32">VLOOKUP($B202,rates20Q4,12,FALSE)</f>
        <v>937.65</v>
      </c>
      <c r="N202" s="229">
        <f t="shared" si="28"/>
        <v>16780.650000000001</v>
      </c>
      <c r="O202" s="230">
        <f t="shared" ref="O202:O265" si="33">IF(Y202="","--",IFERROR(N202-IFERROR(VLOOKUP($B202,rates20Q3,13,FALSE),0),0))</f>
        <v>-8</v>
      </c>
      <c r="P202" s="226"/>
      <c r="Q202" s="227">
        <f t="shared" ref="Q202:Q265" si="34">IFERROR(VLOOKUP($B202,rates19Q4,8,FALSE),"")</f>
        <v>9915</v>
      </c>
      <c r="R202" s="228">
        <f t="shared" ref="R202:R265" si="35">IFERROR(VLOOKUP($B202,rates20Q1d,8,FALSE),"")</f>
        <v>10440</v>
      </c>
      <c r="S202" s="231">
        <f t="shared" ref="S202:S265" si="36">IFERROR(J202-IFERROR(VLOOKUP($B202,rates19Q4,8,FALSE),""),"")</f>
        <v>525</v>
      </c>
      <c r="T202" s="226"/>
      <c r="U202" s="227">
        <f t="shared" ref="U202:U265" si="37">IFERROR(VLOOKUP($B202,rates19Q4,9,FALSE),"")</f>
        <v>4940</v>
      </c>
      <c r="V202" s="228">
        <f t="shared" ref="V202:V265" si="38">IFERROR(VLOOKUP($B202,rates20Q1d,9,FALSE),"")</f>
        <v>5202</v>
      </c>
      <c r="W202" s="228">
        <f t="shared" ref="W202:W265" si="39">IFERROR(VLOOKUP($B202,rates20Q2,9,FALSE),"")</f>
        <v>5459</v>
      </c>
      <c r="X202" s="228"/>
      <c r="Y202" s="231">
        <f t="shared" ref="Y202:Y265" si="40">IFERROR(VLOOKUP($B202,rates20Q3,10,FALSE),"")</f>
        <v>5411</v>
      </c>
      <c r="Z202" s="226"/>
    </row>
    <row r="203" spans="1:26" s="224" customFormat="1" x14ac:dyDescent="0.2">
      <c r="A203" s="222">
        <v>430</v>
      </c>
      <c r="B203" s="222">
        <v>430170185</v>
      </c>
      <c r="C203" s="223" t="s">
        <v>501</v>
      </c>
      <c r="D203" s="222">
        <v>170</v>
      </c>
      <c r="E203" s="223" t="s">
        <v>202</v>
      </c>
      <c r="F203" s="222">
        <v>185</v>
      </c>
      <c r="G203" s="223" t="s">
        <v>217</v>
      </c>
      <c r="H203" s="225">
        <v>1</v>
      </c>
      <c r="I203" s="226"/>
      <c r="J203" s="227">
        <f t="shared" si="29"/>
        <v>10921</v>
      </c>
      <c r="K203" s="228">
        <f t="shared" si="30"/>
        <v>1778</v>
      </c>
      <c r="L203" s="228">
        <f t="shared" si="31"/>
        <v>0</v>
      </c>
      <c r="M203" s="228">
        <f t="shared" si="32"/>
        <v>937.65</v>
      </c>
      <c r="N203" s="229">
        <f t="shared" ref="N203:N266" si="41">SUM(J203:M203)</f>
        <v>13636.65</v>
      </c>
      <c r="O203" s="230">
        <f t="shared" si="33"/>
        <v>-6</v>
      </c>
      <c r="P203" s="226"/>
      <c r="Q203" s="227">
        <f t="shared" si="34"/>
        <v>10588</v>
      </c>
      <c r="R203" s="228">
        <f t="shared" si="35"/>
        <v>10921</v>
      </c>
      <c r="S203" s="231">
        <f t="shared" si="36"/>
        <v>333</v>
      </c>
      <c r="T203" s="226"/>
      <c r="U203" s="227">
        <f t="shared" si="37"/>
        <v>1973</v>
      </c>
      <c r="V203" s="228">
        <f t="shared" si="38"/>
        <v>2035</v>
      </c>
      <c r="W203" s="228">
        <f t="shared" si="39"/>
        <v>1805</v>
      </c>
      <c r="X203" s="228"/>
      <c r="Y203" s="231">
        <f t="shared" si="40"/>
        <v>1784</v>
      </c>
      <c r="Z203" s="226"/>
    </row>
    <row r="204" spans="1:26" s="224" customFormat="1" x14ac:dyDescent="0.2">
      <c r="A204" s="222">
        <v>430</v>
      </c>
      <c r="B204" s="222">
        <v>430170198</v>
      </c>
      <c r="C204" s="223" t="s">
        <v>501</v>
      </c>
      <c r="D204" s="222">
        <v>170</v>
      </c>
      <c r="E204" s="223" t="s">
        <v>202</v>
      </c>
      <c r="F204" s="222">
        <v>198</v>
      </c>
      <c r="G204" s="223" t="s">
        <v>230</v>
      </c>
      <c r="H204" s="225">
        <v>2</v>
      </c>
      <c r="I204" s="226"/>
      <c r="J204" s="227">
        <f t="shared" si="29"/>
        <v>10002</v>
      </c>
      <c r="K204" s="228">
        <f t="shared" si="30"/>
        <v>3696</v>
      </c>
      <c r="L204" s="228">
        <f t="shared" si="31"/>
        <v>0</v>
      </c>
      <c r="M204" s="228">
        <f t="shared" si="32"/>
        <v>937.65</v>
      </c>
      <c r="N204" s="229">
        <f t="shared" si="41"/>
        <v>14635.65</v>
      </c>
      <c r="O204" s="230">
        <f t="shared" si="33"/>
        <v>0</v>
      </c>
      <c r="P204" s="226"/>
      <c r="Q204" s="227">
        <f t="shared" si="34"/>
        <v>9687</v>
      </c>
      <c r="R204" s="228">
        <f t="shared" si="35"/>
        <v>10002</v>
      </c>
      <c r="S204" s="231">
        <f t="shared" si="36"/>
        <v>315</v>
      </c>
      <c r="T204" s="226"/>
      <c r="U204" s="227">
        <f t="shared" si="37"/>
        <v>4015</v>
      </c>
      <c r="V204" s="228">
        <f t="shared" si="38"/>
        <v>4145</v>
      </c>
      <c r="W204" s="228">
        <f t="shared" si="39"/>
        <v>3714</v>
      </c>
      <c r="X204" s="228"/>
      <c r="Y204" s="231">
        <f t="shared" si="40"/>
        <v>3696</v>
      </c>
      <c r="Z204" s="226"/>
    </row>
    <row r="205" spans="1:26" s="224" customFormat="1" x14ac:dyDescent="0.2">
      <c r="A205" s="222">
        <v>430</v>
      </c>
      <c r="B205" s="222">
        <v>430170213</v>
      </c>
      <c r="C205" s="223" t="s">
        <v>501</v>
      </c>
      <c r="D205" s="222">
        <v>170</v>
      </c>
      <c r="E205" s="223" t="s">
        <v>202</v>
      </c>
      <c r="F205" s="222">
        <v>213</v>
      </c>
      <c r="G205" s="223" t="s">
        <v>245</v>
      </c>
      <c r="H205" s="225">
        <v>1</v>
      </c>
      <c r="I205" s="226"/>
      <c r="J205" s="227">
        <f t="shared" si="29"/>
        <v>11465</v>
      </c>
      <c r="K205" s="228">
        <f t="shared" si="30"/>
        <v>9813</v>
      </c>
      <c r="L205" s="228">
        <f t="shared" si="31"/>
        <v>0</v>
      </c>
      <c r="M205" s="228">
        <f t="shared" si="32"/>
        <v>937.65</v>
      </c>
      <c r="N205" s="229">
        <f t="shared" si="41"/>
        <v>22215.65</v>
      </c>
      <c r="O205" s="230">
        <f t="shared" si="33"/>
        <v>0</v>
      </c>
      <c r="P205" s="226"/>
      <c r="Q205" s="227">
        <f t="shared" si="34"/>
        <v>10877</v>
      </c>
      <c r="R205" s="228">
        <f t="shared" si="35"/>
        <v>11465</v>
      </c>
      <c r="S205" s="231">
        <f t="shared" si="36"/>
        <v>588</v>
      </c>
      <c r="T205" s="226"/>
      <c r="U205" s="227">
        <f t="shared" si="37"/>
        <v>8841</v>
      </c>
      <c r="V205" s="228">
        <f t="shared" si="38"/>
        <v>9319</v>
      </c>
      <c r="W205" s="228">
        <f t="shared" si="39"/>
        <v>9790</v>
      </c>
      <c r="X205" s="228"/>
      <c r="Y205" s="231">
        <f t="shared" si="40"/>
        <v>9813</v>
      </c>
      <c r="Z205" s="226"/>
    </row>
    <row r="206" spans="1:26" s="224" customFormat="1" x14ac:dyDescent="0.2">
      <c r="A206" s="222">
        <v>430</v>
      </c>
      <c r="B206" s="222">
        <v>430170266</v>
      </c>
      <c r="C206" s="223" t="s">
        <v>501</v>
      </c>
      <c r="D206" s="222">
        <v>170</v>
      </c>
      <c r="E206" s="223" t="s">
        <v>202</v>
      </c>
      <c r="F206" s="222">
        <v>266</v>
      </c>
      <c r="G206" s="223" t="s">
        <v>298</v>
      </c>
      <c r="H206" s="225">
        <v>0.73</v>
      </c>
      <c r="I206" s="226"/>
      <c r="J206" s="227">
        <f t="shared" si="29"/>
        <v>10564.08341861904</v>
      </c>
      <c r="K206" s="228">
        <f t="shared" si="30"/>
        <v>4866</v>
      </c>
      <c r="L206" s="228">
        <f t="shared" si="31"/>
        <v>0</v>
      </c>
      <c r="M206" s="228">
        <f t="shared" si="32"/>
        <v>937.65</v>
      </c>
      <c r="N206" s="229">
        <f t="shared" si="41"/>
        <v>16367.73341861904</v>
      </c>
      <c r="O206" s="230" t="str">
        <f t="shared" si="33"/>
        <v>--</v>
      </c>
      <c r="P206" s="226"/>
      <c r="Q206" s="227">
        <f t="shared" si="34"/>
        <v>10101.463345349914</v>
      </c>
      <c r="R206" s="228" t="str">
        <f t="shared" si="35"/>
        <v/>
      </c>
      <c r="S206" s="231">
        <f t="shared" si="36"/>
        <v>462.62007326912681</v>
      </c>
      <c r="T206" s="226"/>
      <c r="U206" s="227">
        <f t="shared" si="37"/>
        <v>5084</v>
      </c>
      <c r="V206" s="228" t="str">
        <f t="shared" si="38"/>
        <v/>
      </c>
      <c r="W206" s="228" t="str">
        <f t="shared" si="39"/>
        <v/>
      </c>
      <c r="X206" s="228"/>
      <c r="Y206" s="231" t="str">
        <f t="shared" si="40"/>
        <v/>
      </c>
      <c r="Z206" s="226"/>
    </row>
    <row r="207" spans="1:26" s="224" customFormat="1" x14ac:dyDescent="0.2">
      <c r="A207" s="222">
        <v>430</v>
      </c>
      <c r="B207" s="222">
        <v>430170271</v>
      </c>
      <c r="C207" s="223" t="s">
        <v>501</v>
      </c>
      <c r="D207" s="222">
        <v>170</v>
      </c>
      <c r="E207" s="223" t="s">
        <v>202</v>
      </c>
      <c r="F207" s="222">
        <v>271</v>
      </c>
      <c r="G207" s="223" t="s">
        <v>303</v>
      </c>
      <c r="H207" s="225">
        <v>21.79</v>
      </c>
      <c r="I207" s="226"/>
      <c r="J207" s="227">
        <f t="shared" si="29"/>
        <v>10691</v>
      </c>
      <c r="K207" s="228">
        <f t="shared" si="30"/>
        <v>2908</v>
      </c>
      <c r="L207" s="228">
        <f t="shared" si="31"/>
        <v>0</v>
      </c>
      <c r="M207" s="228">
        <f t="shared" si="32"/>
        <v>937.65</v>
      </c>
      <c r="N207" s="229">
        <f t="shared" si="41"/>
        <v>14536.65</v>
      </c>
      <c r="O207" s="230">
        <f t="shared" si="33"/>
        <v>0</v>
      </c>
      <c r="P207" s="226"/>
      <c r="Q207" s="227">
        <f t="shared" si="34"/>
        <v>10595</v>
      </c>
      <c r="R207" s="228">
        <f t="shared" si="35"/>
        <v>10691</v>
      </c>
      <c r="S207" s="231">
        <f t="shared" si="36"/>
        <v>96</v>
      </c>
      <c r="T207" s="226"/>
      <c r="U207" s="227">
        <f t="shared" si="37"/>
        <v>2983</v>
      </c>
      <c r="V207" s="228">
        <f t="shared" si="38"/>
        <v>3010</v>
      </c>
      <c r="W207" s="228">
        <f t="shared" si="39"/>
        <v>2902</v>
      </c>
      <c r="X207" s="228"/>
      <c r="Y207" s="231">
        <f t="shared" si="40"/>
        <v>2908</v>
      </c>
      <c r="Z207" s="226"/>
    </row>
    <row r="208" spans="1:26" s="224" customFormat="1" x14ac:dyDescent="0.2">
      <c r="A208" s="222">
        <v>430</v>
      </c>
      <c r="B208" s="222">
        <v>430170276</v>
      </c>
      <c r="C208" s="223" t="s">
        <v>501</v>
      </c>
      <c r="D208" s="222">
        <v>170</v>
      </c>
      <c r="E208" s="223" t="s">
        <v>202</v>
      </c>
      <c r="F208" s="222">
        <v>276</v>
      </c>
      <c r="G208" s="223" t="s">
        <v>308</v>
      </c>
      <c r="H208" s="225">
        <v>1</v>
      </c>
      <c r="I208" s="226"/>
      <c r="J208" s="227">
        <f t="shared" si="29"/>
        <v>10568</v>
      </c>
      <c r="K208" s="228">
        <f t="shared" si="30"/>
        <v>10914</v>
      </c>
      <c r="L208" s="228">
        <f t="shared" si="31"/>
        <v>0</v>
      </c>
      <c r="M208" s="228">
        <f t="shared" si="32"/>
        <v>937.65</v>
      </c>
      <c r="N208" s="229">
        <f t="shared" si="41"/>
        <v>22419.65</v>
      </c>
      <c r="O208" s="230">
        <f t="shared" si="33"/>
        <v>0</v>
      </c>
      <c r="P208" s="226"/>
      <c r="Q208" s="227">
        <f t="shared" si="34"/>
        <v>8786</v>
      </c>
      <c r="R208" s="228">
        <f t="shared" si="35"/>
        <v>10568</v>
      </c>
      <c r="S208" s="231">
        <f t="shared" si="36"/>
        <v>1782</v>
      </c>
      <c r="T208" s="226"/>
      <c r="U208" s="227">
        <f t="shared" si="37"/>
        <v>8570</v>
      </c>
      <c r="V208" s="228">
        <f t="shared" si="38"/>
        <v>10308</v>
      </c>
      <c r="W208" s="228">
        <f t="shared" si="39"/>
        <v>10962</v>
      </c>
      <c r="X208" s="228"/>
      <c r="Y208" s="231">
        <f t="shared" si="40"/>
        <v>10914</v>
      </c>
      <c r="Z208" s="226"/>
    </row>
    <row r="209" spans="1:26" s="224" customFormat="1" x14ac:dyDescent="0.2">
      <c r="A209" s="222">
        <v>430</v>
      </c>
      <c r="B209" s="222">
        <v>430170288</v>
      </c>
      <c r="C209" s="223" t="s">
        <v>501</v>
      </c>
      <c r="D209" s="222">
        <v>170</v>
      </c>
      <c r="E209" s="223" t="s">
        <v>202</v>
      </c>
      <c r="F209" s="222">
        <v>288</v>
      </c>
      <c r="G209" s="223" t="s">
        <v>320</v>
      </c>
      <c r="H209" s="225">
        <v>2</v>
      </c>
      <c r="I209" s="226"/>
      <c r="J209" s="227">
        <f t="shared" si="29"/>
        <v>9084</v>
      </c>
      <c r="K209" s="228">
        <f t="shared" si="30"/>
        <v>6161</v>
      </c>
      <c r="L209" s="228">
        <f t="shared" si="31"/>
        <v>0</v>
      </c>
      <c r="M209" s="228">
        <f t="shared" si="32"/>
        <v>937.65</v>
      </c>
      <c r="N209" s="229">
        <f t="shared" si="41"/>
        <v>16182.65</v>
      </c>
      <c r="O209" s="230">
        <f t="shared" si="33"/>
        <v>-1</v>
      </c>
      <c r="P209" s="226"/>
      <c r="Q209" s="227">
        <f t="shared" si="34"/>
        <v>8786</v>
      </c>
      <c r="R209" s="228">
        <f t="shared" si="35"/>
        <v>9084</v>
      </c>
      <c r="S209" s="231">
        <f t="shared" si="36"/>
        <v>298</v>
      </c>
      <c r="T209" s="226"/>
      <c r="U209" s="227">
        <f t="shared" si="37"/>
        <v>5580</v>
      </c>
      <c r="V209" s="228">
        <f t="shared" si="38"/>
        <v>5769</v>
      </c>
      <c r="W209" s="228">
        <f t="shared" si="39"/>
        <v>6340</v>
      </c>
      <c r="X209" s="228"/>
      <c r="Y209" s="231">
        <f t="shared" si="40"/>
        <v>6162</v>
      </c>
      <c r="Z209" s="226"/>
    </row>
    <row r="210" spans="1:26" s="224" customFormat="1" x14ac:dyDescent="0.2">
      <c r="A210" s="222">
        <v>430</v>
      </c>
      <c r="B210" s="222">
        <v>430170321</v>
      </c>
      <c r="C210" s="223" t="s">
        <v>501</v>
      </c>
      <c r="D210" s="222">
        <v>170</v>
      </c>
      <c r="E210" s="223" t="s">
        <v>202</v>
      </c>
      <c r="F210" s="222">
        <v>321</v>
      </c>
      <c r="G210" s="223" t="s">
        <v>353</v>
      </c>
      <c r="H210" s="225">
        <v>8</v>
      </c>
      <c r="I210" s="226"/>
      <c r="J210" s="227">
        <f t="shared" si="29"/>
        <v>11160</v>
      </c>
      <c r="K210" s="228">
        <f t="shared" si="30"/>
        <v>5942</v>
      </c>
      <c r="L210" s="228">
        <f t="shared" si="31"/>
        <v>0</v>
      </c>
      <c r="M210" s="228">
        <f t="shared" si="32"/>
        <v>937.65</v>
      </c>
      <c r="N210" s="229">
        <f t="shared" si="41"/>
        <v>18039.650000000001</v>
      </c>
      <c r="O210" s="230">
        <f t="shared" si="33"/>
        <v>0</v>
      </c>
      <c r="P210" s="226"/>
      <c r="Q210" s="227">
        <f t="shared" si="34"/>
        <v>10187</v>
      </c>
      <c r="R210" s="228">
        <f t="shared" si="35"/>
        <v>11160</v>
      </c>
      <c r="S210" s="231">
        <f t="shared" si="36"/>
        <v>973</v>
      </c>
      <c r="T210" s="226"/>
      <c r="U210" s="227">
        <f t="shared" si="37"/>
        <v>5615</v>
      </c>
      <c r="V210" s="228">
        <f t="shared" si="38"/>
        <v>6152</v>
      </c>
      <c r="W210" s="228">
        <f t="shared" si="39"/>
        <v>5934</v>
      </c>
      <c r="X210" s="228"/>
      <c r="Y210" s="231">
        <f t="shared" si="40"/>
        <v>5942</v>
      </c>
      <c r="Z210" s="226"/>
    </row>
    <row r="211" spans="1:26" s="224" customFormat="1" x14ac:dyDescent="0.2">
      <c r="A211" s="222">
        <v>430</v>
      </c>
      <c r="B211" s="222">
        <v>430170322</v>
      </c>
      <c r="C211" s="223" t="s">
        <v>501</v>
      </c>
      <c r="D211" s="222">
        <v>170</v>
      </c>
      <c r="E211" s="223" t="s">
        <v>202</v>
      </c>
      <c r="F211" s="222">
        <v>322</v>
      </c>
      <c r="G211" s="223" t="s">
        <v>354</v>
      </c>
      <c r="H211" s="225">
        <v>3.39</v>
      </c>
      <c r="I211" s="226"/>
      <c r="J211" s="227">
        <f t="shared" si="29"/>
        <v>10921</v>
      </c>
      <c r="K211" s="228">
        <f t="shared" si="30"/>
        <v>5568</v>
      </c>
      <c r="L211" s="228">
        <f t="shared" si="31"/>
        <v>0</v>
      </c>
      <c r="M211" s="228">
        <f t="shared" si="32"/>
        <v>937.65</v>
      </c>
      <c r="N211" s="229">
        <f t="shared" si="41"/>
        <v>17426.650000000001</v>
      </c>
      <c r="O211" s="230">
        <f t="shared" si="33"/>
        <v>-1</v>
      </c>
      <c r="P211" s="226"/>
      <c r="Q211" s="227">
        <f t="shared" si="34"/>
        <v>10187</v>
      </c>
      <c r="R211" s="228">
        <f t="shared" si="35"/>
        <v>10921</v>
      </c>
      <c r="S211" s="231">
        <f t="shared" si="36"/>
        <v>734</v>
      </c>
      <c r="T211" s="226"/>
      <c r="U211" s="227">
        <f t="shared" si="37"/>
        <v>5421</v>
      </c>
      <c r="V211" s="228">
        <f t="shared" si="38"/>
        <v>5812</v>
      </c>
      <c r="W211" s="228">
        <f t="shared" si="39"/>
        <v>5606</v>
      </c>
      <c r="X211" s="228"/>
      <c r="Y211" s="231">
        <f t="shared" si="40"/>
        <v>5569</v>
      </c>
      <c r="Z211" s="226"/>
    </row>
    <row r="212" spans="1:26" s="224" customFormat="1" x14ac:dyDescent="0.2">
      <c r="A212" s="222">
        <v>430</v>
      </c>
      <c r="B212" s="222">
        <v>430170348</v>
      </c>
      <c r="C212" s="223" t="s">
        <v>501</v>
      </c>
      <c r="D212" s="222">
        <v>170</v>
      </c>
      <c r="E212" s="223" t="s">
        <v>202</v>
      </c>
      <c r="F212" s="222">
        <v>348</v>
      </c>
      <c r="G212" s="223" t="s">
        <v>380</v>
      </c>
      <c r="H212" s="225">
        <v>17</v>
      </c>
      <c r="I212" s="226"/>
      <c r="J212" s="227">
        <f t="shared" si="29"/>
        <v>11609</v>
      </c>
      <c r="K212" s="228">
        <f t="shared" si="30"/>
        <v>42</v>
      </c>
      <c r="L212" s="228">
        <f t="shared" si="31"/>
        <v>0</v>
      </c>
      <c r="M212" s="228">
        <f t="shared" si="32"/>
        <v>937.65</v>
      </c>
      <c r="N212" s="229">
        <f t="shared" si="41"/>
        <v>12588.65</v>
      </c>
      <c r="O212" s="230">
        <f t="shared" si="33"/>
        <v>42</v>
      </c>
      <c r="P212" s="226"/>
      <c r="Q212" s="227">
        <f t="shared" si="34"/>
        <v>11254</v>
      </c>
      <c r="R212" s="228">
        <f t="shared" si="35"/>
        <v>11609</v>
      </c>
      <c r="S212" s="231">
        <f t="shared" si="36"/>
        <v>355</v>
      </c>
      <c r="T212" s="226"/>
      <c r="U212" s="227">
        <f t="shared" si="37"/>
        <v>108</v>
      </c>
      <c r="V212" s="228">
        <f t="shared" si="38"/>
        <v>111</v>
      </c>
      <c r="W212" s="228">
        <f t="shared" si="39"/>
        <v>0</v>
      </c>
      <c r="X212" s="228"/>
      <c r="Y212" s="231">
        <f t="shared" si="40"/>
        <v>0</v>
      </c>
      <c r="Z212" s="226"/>
    </row>
    <row r="213" spans="1:26" s="224" customFormat="1" x14ac:dyDescent="0.2">
      <c r="A213" s="222">
        <v>430</v>
      </c>
      <c r="B213" s="222">
        <v>430170620</v>
      </c>
      <c r="C213" s="223" t="s">
        <v>501</v>
      </c>
      <c r="D213" s="222">
        <v>170</v>
      </c>
      <c r="E213" s="223" t="s">
        <v>202</v>
      </c>
      <c r="F213" s="222">
        <v>620</v>
      </c>
      <c r="G213" s="223" t="s">
        <v>393</v>
      </c>
      <c r="H213" s="225">
        <v>10</v>
      </c>
      <c r="I213" s="226"/>
      <c r="J213" s="227">
        <f t="shared" si="29"/>
        <v>10737</v>
      </c>
      <c r="K213" s="228">
        <f t="shared" si="30"/>
        <v>5675</v>
      </c>
      <c r="L213" s="228">
        <f t="shared" si="31"/>
        <v>0</v>
      </c>
      <c r="M213" s="228">
        <f t="shared" si="32"/>
        <v>937.65</v>
      </c>
      <c r="N213" s="229">
        <f t="shared" si="41"/>
        <v>17349.650000000001</v>
      </c>
      <c r="O213" s="230">
        <f t="shared" si="33"/>
        <v>-6</v>
      </c>
      <c r="P213" s="226"/>
      <c r="Q213" s="227">
        <f t="shared" si="34"/>
        <v>10848</v>
      </c>
      <c r="R213" s="228">
        <f t="shared" si="35"/>
        <v>10737</v>
      </c>
      <c r="S213" s="231">
        <f t="shared" si="36"/>
        <v>-111</v>
      </c>
      <c r="T213" s="226"/>
      <c r="U213" s="227">
        <f t="shared" si="37"/>
        <v>4358</v>
      </c>
      <c r="V213" s="228">
        <f t="shared" si="38"/>
        <v>4314</v>
      </c>
      <c r="W213" s="228">
        <f t="shared" si="39"/>
        <v>6168</v>
      </c>
      <c r="X213" s="228"/>
      <c r="Y213" s="231">
        <f t="shared" si="40"/>
        <v>5681</v>
      </c>
      <c r="Z213" s="226"/>
    </row>
    <row r="214" spans="1:26" s="224" customFormat="1" x14ac:dyDescent="0.2">
      <c r="A214" s="222">
        <v>430</v>
      </c>
      <c r="B214" s="222">
        <v>430170695</v>
      </c>
      <c r="C214" s="223" t="s">
        <v>501</v>
      </c>
      <c r="D214" s="222">
        <v>170</v>
      </c>
      <c r="E214" s="223" t="s">
        <v>202</v>
      </c>
      <c r="F214" s="222">
        <v>695</v>
      </c>
      <c r="G214" s="223" t="s">
        <v>415</v>
      </c>
      <c r="H214" s="225">
        <v>2</v>
      </c>
      <c r="I214" s="226"/>
      <c r="J214" s="227">
        <f t="shared" si="29"/>
        <v>10921</v>
      </c>
      <c r="K214" s="228">
        <f t="shared" si="30"/>
        <v>6737</v>
      </c>
      <c r="L214" s="228">
        <f t="shared" si="31"/>
        <v>0</v>
      </c>
      <c r="M214" s="228">
        <f t="shared" si="32"/>
        <v>937.65</v>
      </c>
      <c r="N214" s="229">
        <f t="shared" si="41"/>
        <v>18595.650000000001</v>
      </c>
      <c r="O214" s="230">
        <f t="shared" si="33"/>
        <v>0</v>
      </c>
      <c r="P214" s="226"/>
      <c r="Q214" s="227">
        <f t="shared" si="34"/>
        <v>10588</v>
      </c>
      <c r="R214" s="228">
        <f t="shared" si="35"/>
        <v>10921</v>
      </c>
      <c r="S214" s="231">
        <f t="shared" si="36"/>
        <v>333</v>
      </c>
      <c r="T214" s="226"/>
      <c r="U214" s="227">
        <f t="shared" si="37"/>
        <v>6521</v>
      </c>
      <c r="V214" s="228">
        <f t="shared" si="38"/>
        <v>6726</v>
      </c>
      <c r="W214" s="228">
        <f t="shared" si="39"/>
        <v>6815</v>
      </c>
      <c r="X214" s="228"/>
      <c r="Y214" s="231">
        <f t="shared" si="40"/>
        <v>6737</v>
      </c>
      <c r="Z214" s="226"/>
    </row>
    <row r="215" spans="1:26" s="224" customFormat="1" x14ac:dyDescent="0.2">
      <c r="A215" s="222">
        <v>430</v>
      </c>
      <c r="B215" s="222">
        <v>430170710</v>
      </c>
      <c r="C215" s="223" t="s">
        <v>501</v>
      </c>
      <c r="D215" s="222">
        <v>170</v>
      </c>
      <c r="E215" s="223" t="s">
        <v>202</v>
      </c>
      <c r="F215" s="222">
        <v>710</v>
      </c>
      <c r="G215" s="223" t="s">
        <v>419</v>
      </c>
      <c r="H215" s="225">
        <v>5</v>
      </c>
      <c r="I215" s="226"/>
      <c r="J215" s="227">
        <f t="shared" si="29"/>
        <v>10461</v>
      </c>
      <c r="K215" s="228">
        <f t="shared" si="30"/>
        <v>4329</v>
      </c>
      <c r="L215" s="228">
        <f t="shared" si="31"/>
        <v>0</v>
      </c>
      <c r="M215" s="228">
        <f t="shared" si="32"/>
        <v>937.65</v>
      </c>
      <c r="N215" s="229">
        <f t="shared" si="41"/>
        <v>15727.65</v>
      </c>
      <c r="O215" s="230">
        <f t="shared" si="33"/>
        <v>1</v>
      </c>
      <c r="P215" s="226"/>
      <c r="Q215" s="227">
        <f t="shared" si="34"/>
        <v>9987</v>
      </c>
      <c r="R215" s="228">
        <f t="shared" si="35"/>
        <v>10461</v>
      </c>
      <c r="S215" s="231">
        <f t="shared" si="36"/>
        <v>474</v>
      </c>
      <c r="T215" s="226"/>
      <c r="U215" s="227">
        <f t="shared" si="37"/>
        <v>4557</v>
      </c>
      <c r="V215" s="228">
        <f t="shared" si="38"/>
        <v>4773</v>
      </c>
      <c r="W215" s="228">
        <f t="shared" si="39"/>
        <v>4152</v>
      </c>
      <c r="X215" s="228"/>
      <c r="Y215" s="231">
        <f t="shared" si="40"/>
        <v>4328</v>
      </c>
      <c r="Z215" s="226"/>
    </row>
    <row r="216" spans="1:26" s="224" customFormat="1" x14ac:dyDescent="0.2">
      <c r="A216" s="222">
        <v>430</v>
      </c>
      <c r="B216" s="222">
        <v>430170725</v>
      </c>
      <c r="C216" s="223" t="s">
        <v>501</v>
      </c>
      <c r="D216" s="222">
        <v>170</v>
      </c>
      <c r="E216" s="223" t="s">
        <v>202</v>
      </c>
      <c r="F216" s="222">
        <v>725</v>
      </c>
      <c r="G216" s="223" t="s">
        <v>424</v>
      </c>
      <c r="H216" s="225">
        <v>12.41</v>
      </c>
      <c r="I216" s="226"/>
      <c r="J216" s="227">
        <f t="shared" si="29"/>
        <v>10327</v>
      </c>
      <c r="K216" s="228">
        <f t="shared" si="30"/>
        <v>3304</v>
      </c>
      <c r="L216" s="228">
        <f t="shared" si="31"/>
        <v>0</v>
      </c>
      <c r="M216" s="228">
        <f t="shared" si="32"/>
        <v>937.65</v>
      </c>
      <c r="N216" s="229">
        <f t="shared" si="41"/>
        <v>14568.65</v>
      </c>
      <c r="O216" s="230">
        <f t="shared" si="33"/>
        <v>-3</v>
      </c>
      <c r="P216" s="226"/>
      <c r="Q216" s="227">
        <f t="shared" si="34"/>
        <v>9791</v>
      </c>
      <c r="R216" s="228">
        <f t="shared" si="35"/>
        <v>10327</v>
      </c>
      <c r="S216" s="231">
        <f t="shared" si="36"/>
        <v>536</v>
      </c>
      <c r="T216" s="226"/>
      <c r="U216" s="227">
        <f t="shared" si="37"/>
        <v>3213</v>
      </c>
      <c r="V216" s="228">
        <f t="shared" si="38"/>
        <v>3389</v>
      </c>
      <c r="W216" s="228">
        <f t="shared" si="39"/>
        <v>3578</v>
      </c>
      <c r="X216" s="228"/>
      <c r="Y216" s="231">
        <f t="shared" si="40"/>
        <v>3307</v>
      </c>
      <c r="Z216" s="226"/>
    </row>
    <row r="217" spans="1:26" s="224" customFormat="1" x14ac:dyDescent="0.2">
      <c r="A217" s="222">
        <v>430</v>
      </c>
      <c r="B217" s="222">
        <v>430170730</v>
      </c>
      <c r="C217" s="223" t="s">
        <v>501</v>
      </c>
      <c r="D217" s="222">
        <v>170</v>
      </c>
      <c r="E217" s="223" t="s">
        <v>202</v>
      </c>
      <c r="F217" s="222">
        <v>730</v>
      </c>
      <c r="G217" s="223" t="s">
        <v>426</v>
      </c>
      <c r="H217" s="225">
        <v>8</v>
      </c>
      <c r="I217" s="226"/>
      <c r="J217" s="227">
        <f t="shared" si="29"/>
        <v>11180</v>
      </c>
      <c r="K217" s="228">
        <f t="shared" si="30"/>
        <v>3474</v>
      </c>
      <c r="L217" s="228">
        <f t="shared" si="31"/>
        <v>0</v>
      </c>
      <c r="M217" s="228">
        <f t="shared" si="32"/>
        <v>937.65</v>
      </c>
      <c r="N217" s="229">
        <f t="shared" si="41"/>
        <v>15591.65</v>
      </c>
      <c r="O217" s="230">
        <f t="shared" si="33"/>
        <v>0</v>
      </c>
      <c r="P217" s="226"/>
      <c r="Q217" s="227">
        <f t="shared" si="34"/>
        <v>10588</v>
      </c>
      <c r="R217" s="228">
        <f t="shared" si="35"/>
        <v>11180</v>
      </c>
      <c r="S217" s="231">
        <f t="shared" si="36"/>
        <v>592</v>
      </c>
      <c r="T217" s="226"/>
      <c r="U217" s="227">
        <f t="shared" si="37"/>
        <v>3324</v>
      </c>
      <c r="V217" s="228">
        <f t="shared" si="38"/>
        <v>3510</v>
      </c>
      <c r="W217" s="228">
        <f t="shared" si="39"/>
        <v>3510</v>
      </c>
      <c r="X217" s="228"/>
      <c r="Y217" s="231">
        <f t="shared" si="40"/>
        <v>3474</v>
      </c>
      <c r="Z217" s="226"/>
    </row>
    <row r="218" spans="1:26" s="224" customFormat="1" x14ac:dyDescent="0.2">
      <c r="A218" s="222">
        <v>430</v>
      </c>
      <c r="B218" s="222">
        <v>430170735</v>
      </c>
      <c r="C218" s="223" t="s">
        <v>501</v>
      </c>
      <c r="D218" s="222">
        <v>170</v>
      </c>
      <c r="E218" s="223" t="s">
        <v>202</v>
      </c>
      <c r="F218" s="222">
        <v>735</v>
      </c>
      <c r="G218" s="223" t="s">
        <v>427</v>
      </c>
      <c r="H218" s="225">
        <v>2</v>
      </c>
      <c r="I218" s="226"/>
      <c r="J218" s="227">
        <f t="shared" si="29"/>
        <v>10002</v>
      </c>
      <c r="K218" s="228">
        <f t="shared" si="30"/>
        <v>3904</v>
      </c>
      <c r="L218" s="228">
        <f t="shared" si="31"/>
        <v>0</v>
      </c>
      <c r="M218" s="228">
        <f t="shared" si="32"/>
        <v>937.65</v>
      </c>
      <c r="N218" s="229">
        <f t="shared" si="41"/>
        <v>14843.65</v>
      </c>
      <c r="O218" s="230">
        <f t="shared" si="33"/>
        <v>1</v>
      </c>
      <c r="P218" s="226"/>
      <c r="Q218" s="227">
        <f t="shared" si="34"/>
        <v>9987</v>
      </c>
      <c r="R218" s="228">
        <f t="shared" si="35"/>
        <v>10002</v>
      </c>
      <c r="S218" s="231">
        <f t="shared" si="36"/>
        <v>15</v>
      </c>
      <c r="T218" s="226"/>
      <c r="U218" s="227">
        <f t="shared" si="37"/>
        <v>4150</v>
      </c>
      <c r="V218" s="228">
        <f t="shared" si="38"/>
        <v>4156</v>
      </c>
      <c r="W218" s="228">
        <f t="shared" si="39"/>
        <v>3820</v>
      </c>
      <c r="X218" s="228"/>
      <c r="Y218" s="231">
        <f t="shared" si="40"/>
        <v>3903</v>
      </c>
      <c r="Z218" s="226"/>
    </row>
    <row r="219" spans="1:26" s="224" customFormat="1" x14ac:dyDescent="0.2">
      <c r="A219" s="222">
        <v>430</v>
      </c>
      <c r="B219" s="222">
        <v>430170775</v>
      </c>
      <c r="C219" s="223" t="s">
        <v>501</v>
      </c>
      <c r="D219" s="222">
        <v>170</v>
      </c>
      <c r="E219" s="223" t="s">
        <v>202</v>
      </c>
      <c r="F219" s="222">
        <v>775</v>
      </c>
      <c r="G219" s="223" t="s">
        <v>441</v>
      </c>
      <c r="H219" s="225">
        <v>2.11</v>
      </c>
      <c r="I219" s="226"/>
      <c r="J219" s="227">
        <f t="shared" si="29"/>
        <v>10921</v>
      </c>
      <c r="K219" s="228">
        <f t="shared" si="30"/>
        <v>2365</v>
      </c>
      <c r="L219" s="228">
        <f t="shared" si="31"/>
        <v>0</v>
      </c>
      <c r="M219" s="228">
        <f t="shared" si="32"/>
        <v>937.65</v>
      </c>
      <c r="N219" s="229">
        <f t="shared" si="41"/>
        <v>14223.65</v>
      </c>
      <c r="O219" s="230">
        <f t="shared" si="33"/>
        <v>-1</v>
      </c>
      <c r="P219" s="226"/>
      <c r="Q219" s="227">
        <f t="shared" si="34"/>
        <v>10588</v>
      </c>
      <c r="R219" s="228">
        <f t="shared" si="35"/>
        <v>10921</v>
      </c>
      <c r="S219" s="231">
        <f t="shared" si="36"/>
        <v>333</v>
      </c>
      <c r="T219" s="226"/>
      <c r="U219" s="227">
        <f t="shared" si="37"/>
        <v>2264</v>
      </c>
      <c r="V219" s="228">
        <f t="shared" si="38"/>
        <v>2335</v>
      </c>
      <c r="W219" s="228">
        <f t="shared" si="39"/>
        <v>2463</v>
      </c>
      <c r="X219" s="228"/>
      <c r="Y219" s="231">
        <f t="shared" si="40"/>
        <v>2366</v>
      </c>
      <c r="Z219" s="226"/>
    </row>
    <row r="220" spans="1:26" s="224" customFormat="1" x14ac:dyDescent="0.2">
      <c r="A220" s="222">
        <v>431</v>
      </c>
      <c r="B220" s="222">
        <v>431149009</v>
      </c>
      <c r="C220" s="223" t="s">
        <v>502</v>
      </c>
      <c r="D220" s="222">
        <v>149</v>
      </c>
      <c r="E220" s="223" t="s">
        <v>181</v>
      </c>
      <c r="F220" s="222">
        <v>9</v>
      </c>
      <c r="G220" s="223" t="s">
        <v>41</v>
      </c>
      <c r="H220" s="225">
        <v>1</v>
      </c>
      <c r="I220" s="226"/>
      <c r="J220" s="227">
        <f t="shared" si="29"/>
        <v>10940.126100074811</v>
      </c>
      <c r="K220" s="228">
        <f t="shared" si="30"/>
        <v>6840</v>
      </c>
      <c r="L220" s="228">
        <f t="shared" si="31"/>
        <v>0</v>
      </c>
      <c r="M220" s="228">
        <f t="shared" si="32"/>
        <v>937.65</v>
      </c>
      <c r="N220" s="229">
        <f t="shared" si="41"/>
        <v>18717.776100074814</v>
      </c>
      <c r="O220" s="230">
        <f t="shared" si="33"/>
        <v>0</v>
      </c>
      <c r="P220" s="226"/>
      <c r="Q220" s="227" t="str">
        <f t="shared" si="34"/>
        <v/>
      </c>
      <c r="R220" s="228" t="str">
        <f t="shared" si="35"/>
        <v/>
      </c>
      <c r="S220" s="231" t="str">
        <f t="shared" si="36"/>
        <v/>
      </c>
      <c r="T220" s="226"/>
      <c r="U220" s="227" t="str">
        <f t="shared" si="37"/>
        <v/>
      </c>
      <c r="V220" s="228" t="str">
        <f t="shared" si="38"/>
        <v/>
      </c>
      <c r="W220" s="228">
        <f t="shared" si="39"/>
        <v>7222</v>
      </c>
      <c r="X220" s="228"/>
      <c r="Y220" s="231">
        <f t="shared" si="40"/>
        <v>6840</v>
      </c>
      <c r="Z220" s="226"/>
    </row>
    <row r="221" spans="1:26" s="224" customFormat="1" x14ac:dyDescent="0.2">
      <c r="A221" s="222">
        <v>431</v>
      </c>
      <c r="B221" s="222">
        <v>431149128</v>
      </c>
      <c r="C221" s="223" t="s">
        <v>502</v>
      </c>
      <c r="D221" s="222">
        <v>149</v>
      </c>
      <c r="E221" s="223" t="s">
        <v>181</v>
      </c>
      <c r="F221" s="222">
        <v>128</v>
      </c>
      <c r="G221" s="223" t="s">
        <v>160</v>
      </c>
      <c r="H221" s="225">
        <v>11</v>
      </c>
      <c r="I221" s="226"/>
      <c r="J221" s="227">
        <f t="shared" si="29"/>
        <v>8356</v>
      </c>
      <c r="K221" s="228">
        <f t="shared" si="30"/>
        <v>596</v>
      </c>
      <c r="L221" s="228">
        <f t="shared" si="31"/>
        <v>0</v>
      </c>
      <c r="M221" s="228">
        <f t="shared" si="32"/>
        <v>937.65</v>
      </c>
      <c r="N221" s="229">
        <f t="shared" si="41"/>
        <v>9889.65</v>
      </c>
      <c r="O221" s="230">
        <f t="shared" si="33"/>
        <v>-2</v>
      </c>
      <c r="P221" s="226"/>
      <c r="Q221" s="227">
        <f t="shared" si="34"/>
        <v>8580</v>
      </c>
      <c r="R221" s="228">
        <f t="shared" si="35"/>
        <v>8356</v>
      </c>
      <c r="S221" s="231">
        <f t="shared" si="36"/>
        <v>-224</v>
      </c>
      <c r="T221" s="226"/>
      <c r="U221" s="227">
        <f t="shared" si="37"/>
        <v>434</v>
      </c>
      <c r="V221" s="228">
        <f t="shared" si="38"/>
        <v>422</v>
      </c>
      <c r="W221" s="228">
        <f t="shared" si="39"/>
        <v>608</v>
      </c>
      <c r="X221" s="228"/>
      <c r="Y221" s="231">
        <f t="shared" si="40"/>
        <v>598</v>
      </c>
      <c r="Z221" s="226"/>
    </row>
    <row r="222" spans="1:26" s="224" customFormat="1" x14ac:dyDescent="0.2">
      <c r="A222" s="222">
        <v>431</v>
      </c>
      <c r="B222" s="222">
        <v>431149149</v>
      </c>
      <c r="C222" s="223" t="s">
        <v>502</v>
      </c>
      <c r="D222" s="222">
        <v>149</v>
      </c>
      <c r="E222" s="223" t="s">
        <v>181</v>
      </c>
      <c r="F222" s="222">
        <v>149</v>
      </c>
      <c r="G222" s="223" t="s">
        <v>181</v>
      </c>
      <c r="H222" s="225">
        <v>375.97</v>
      </c>
      <c r="I222" s="226"/>
      <c r="J222" s="227">
        <f t="shared" si="29"/>
        <v>12411</v>
      </c>
      <c r="K222" s="228">
        <f t="shared" si="30"/>
        <v>0</v>
      </c>
      <c r="L222" s="228">
        <f t="shared" si="31"/>
        <v>774.36231614224539</v>
      </c>
      <c r="M222" s="228">
        <f t="shared" si="32"/>
        <v>937.65</v>
      </c>
      <c r="N222" s="229">
        <f t="shared" si="41"/>
        <v>14123.012316142245</v>
      </c>
      <c r="O222" s="230">
        <f t="shared" si="33"/>
        <v>774.36231614224562</v>
      </c>
      <c r="P222" s="226"/>
      <c r="Q222" s="227">
        <f t="shared" si="34"/>
        <v>11658</v>
      </c>
      <c r="R222" s="228">
        <f t="shared" si="35"/>
        <v>12411</v>
      </c>
      <c r="S222" s="231">
        <f t="shared" si="36"/>
        <v>753</v>
      </c>
      <c r="T222" s="226"/>
      <c r="U222" s="227">
        <f t="shared" si="37"/>
        <v>173</v>
      </c>
      <c r="V222" s="228">
        <f t="shared" si="38"/>
        <v>184</v>
      </c>
      <c r="W222" s="228">
        <f t="shared" si="39"/>
        <v>10</v>
      </c>
      <c r="X222" s="228"/>
      <c r="Y222" s="231">
        <f t="shared" si="40"/>
        <v>0</v>
      </c>
      <c r="Z222" s="226"/>
    </row>
    <row r="223" spans="1:26" s="224" customFormat="1" x14ac:dyDescent="0.2">
      <c r="A223" s="222">
        <v>431</v>
      </c>
      <c r="B223" s="222">
        <v>431149181</v>
      </c>
      <c r="C223" s="223" t="s">
        <v>502</v>
      </c>
      <c r="D223" s="222">
        <v>149</v>
      </c>
      <c r="E223" s="223" t="s">
        <v>181</v>
      </c>
      <c r="F223" s="222">
        <v>181</v>
      </c>
      <c r="G223" s="223" t="s">
        <v>213</v>
      </c>
      <c r="H223" s="225">
        <v>12</v>
      </c>
      <c r="I223" s="226"/>
      <c r="J223" s="227">
        <f t="shared" si="29"/>
        <v>12184</v>
      </c>
      <c r="K223" s="228">
        <f t="shared" si="30"/>
        <v>579</v>
      </c>
      <c r="L223" s="228">
        <f t="shared" si="31"/>
        <v>0</v>
      </c>
      <c r="M223" s="228">
        <f t="shared" si="32"/>
        <v>937.65</v>
      </c>
      <c r="N223" s="229">
        <f t="shared" si="41"/>
        <v>13700.65</v>
      </c>
      <c r="O223" s="230">
        <f t="shared" si="33"/>
        <v>74</v>
      </c>
      <c r="P223" s="226"/>
      <c r="Q223" s="227">
        <f t="shared" si="34"/>
        <v>11255</v>
      </c>
      <c r="R223" s="228">
        <f t="shared" si="35"/>
        <v>12184</v>
      </c>
      <c r="S223" s="231">
        <f t="shared" si="36"/>
        <v>929</v>
      </c>
      <c r="T223" s="226"/>
      <c r="U223" s="227">
        <f t="shared" si="37"/>
        <v>727</v>
      </c>
      <c r="V223" s="228">
        <f t="shared" si="38"/>
        <v>787</v>
      </c>
      <c r="W223" s="228">
        <f t="shared" si="39"/>
        <v>511</v>
      </c>
      <c r="X223" s="228"/>
      <c r="Y223" s="231">
        <f t="shared" si="40"/>
        <v>505</v>
      </c>
      <c r="Z223" s="226"/>
    </row>
    <row r="224" spans="1:26" s="224" customFormat="1" x14ac:dyDescent="0.2">
      <c r="A224" s="222">
        <v>432</v>
      </c>
      <c r="B224" s="222">
        <v>432712020</v>
      </c>
      <c r="C224" s="223" t="s">
        <v>503</v>
      </c>
      <c r="D224" s="222">
        <v>712</v>
      </c>
      <c r="E224" s="223" t="s">
        <v>420</v>
      </c>
      <c r="F224" s="222">
        <v>20</v>
      </c>
      <c r="G224" s="223" t="s">
        <v>52</v>
      </c>
      <c r="H224" s="225">
        <v>77.44</v>
      </c>
      <c r="I224" s="226"/>
      <c r="J224" s="227">
        <f t="shared" si="29"/>
        <v>9536</v>
      </c>
      <c r="K224" s="228">
        <f t="shared" si="30"/>
        <v>2647</v>
      </c>
      <c r="L224" s="228">
        <f t="shared" si="31"/>
        <v>0</v>
      </c>
      <c r="M224" s="228">
        <f t="shared" si="32"/>
        <v>937.65</v>
      </c>
      <c r="N224" s="229">
        <f t="shared" si="41"/>
        <v>13120.65</v>
      </c>
      <c r="O224" s="230">
        <f t="shared" si="33"/>
        <v>-6</v>
      </c>
      <c r="P224" s="226"/>
      <c r="Q224" s="227">
        <f t="shared" si="34"/>
        <v>8845</v>
      </c>
      <c r="R224" s="228">
        <f t="shared" si="35"/>
        <v>9536</v>
      </c>
      <c r="S224" s="231">
        <f t="shared" si="36"/>
        <v>691</v>
      </c>
      <c r="T224" s="226"/>
      <c r="U224" s="227">
        <f t="shared" si="37"/>
        <v>2250</v>
      </c>
      <c r="V224" s="228">
        <f t="shared" si="38"/>
        <v>2426</v>
      </c>
      <c r="W224" s="228">
        <f t="shared" si="39"/>
        <v>2661</v>
      </c>
      <c r="X224" s="228"/>
      <c r="Y224" s="231">
        <f t="shared" si="40"/>
        <v>2653</v>
      </c>
      <c r="Z224" s="226"/>
    </row>
    <row r="225" spans="1:26" s="224" customFormat="1" x14ac:dyDescent="0.2">
      <c r="A225" s="222">
        <v>432</v>
      </c>
      <c r="B225" s="222">
        <v>432712096</v>
      </c>
      <c r="C225" s="223" t="s">
        <v>503</v>
      </c>
      <c r="D225" s="222">
        <v>712</v>
      </c>
      <c r="E225" s="223" t="s">
        <v>420</v>
      </c>
      <c r="F225" s="222">
        <v>96</v>
      </c>
      <c r="G225" s="223" t="s">
        <v>128</v>
      </c>
      <c r="H225" s="225">
        <v>1</v>
      </c>
      <c r="I225" s="226"/>
      <c r="J225" s="227">
        <f t="shared" si="29"/>
        <v>13375</v>
      </c>
      <c r="K225" s="228">
        <f t="shared" si="30"/>
        <v>7281</v>
      </c>
      <c r="L225" s="228">
        <f t="shared" si="31"/>
        <v>0</v>
      </c>
      <c r="M225" s="228">
        <f t="shared" si="32"/>
        <v>937.65</v>
      </c>
      <c r="N225" s="229">
        <f t="shared" si="41"/>
        <v>21593.65</v>
      </c>
      <c r="O225" s="230">
        <f t="shared" si="33"/>
        <v>-7</v>
      </c>
      <c r="P225" s="226"/>
      <c r="Q225" s="227">
        <f t="shared" si="34"/>
        <v>10952.118463350018</v>
      </c>
      <c r="R225" s="228">
        <f t="shared" si="35"/>
        <v>13375</v>
      </c>
      <c r="S225" s="231">
        <f t="shared" si="36"/>
        <v>2422.8815366499821</v>
      </c>
      <c r="T225" s="226"/>
      <c r="U225" s="227">
        <f t="shared" si="37"/>
        <v>5818</v>
      </c>
      <c r="V225" s="228">
        <f t="shared" si="38"/>
        <v>7105</v>
      </c>
      <c r="W225" s="228">
        <f t="shared" si="39"/>
        <v>7325</v>
      </c>
      <c r="X225" s="228"/>
      <c r="Y225" s="231">
        <f t="shared" si="40"/>
        <v>7288</v>
      </c>
      <c r="Z225" s="226"/>
    </row>
    <row r="226" spans="1:26" s="224" customFormat="1" x14ac:dyDescent="0.2">
      <c r="A226" s="222">
        <v>432</v>
      </c>
      <c r="B226" s="222">
        <v>432712172</v>
      </c>
      <c r="C226" s="223" t="s">
        <v>503</v>
      </c>
      <c r="D226" s="222">
        <v>712</v>
      </c>
      <c r="E226" s="223" t="s">
        <v>420</v>
      </c>
      <c r="F226" s="222">
        <v>172</v>
      </c>
      <c r="G226" s="223" t="s">
        <v>204</v>
      </c>
      <c r="H226" s="225">
        <v>1</v>
      </c>
      <c r="I226" s="226"/>
      <c r="J226" s="227">
        <f t="shared" si="29"/>
        <v>8785</v>
      </c>
      <c r="K226" s="228">
        <f t="shared" si="30"/>
        <v>5215</v>
      </c>
      <c r="L226" s="228">
        <f t="shared" si="31"/>
        <v>0</v>
      </c>
      <c r="M226" s="228">
        <f t="shared" si="32"/>
        <v>937.65</v>
      </c>
      <c r="N226" s="229">
        <f t="shared" si="41"/>
        <v>14937.65</v>
      </c>
      <c r="O226" s="230">
        <f t="shared" si="33"/>
        <v>-2</v>
      </c>
      <c r="P226" s="226"/>
      <c r="Q226" s="227">
        <f t="shared" si="34"/>
        <v>12390</v>
      </c>
      <c r="R226" s="228">
        <f t="shared" si="35"/>
        <v>8785</v>
      </c>
      <c r="S226" s="231">
        <f t="shared" si="36"/>
        <v>-3605</v>
      </c>
      <c r="T226" s="226"/>
      <c r="U226" s="227">
        <f t="shared" si="37"/>
        <v>7269</v>
      </c>
      <c r="V226" s="228">
        <f t="shared" si="38"/>
        <v>5154</v>
      </c>
      <c r="W226" s="228">
        <f t="shared" si="39"/>
        <v>5198</v>
      </c>
      <c r="X226" s="228"/>
      <c r="Y226" s="231">
        <f t="shared" si="40"/>
        <v>5217</v>
      </c>
      <c r="Z226" s="226"/>
    </row>
    <row r="227" spans="1:26" s="224" customFormat="1" x14ac:dyDescent="0.2">
      <c r="A227" s="222">
        <v>432</v>
      </c>
      <c r="B227" s="222">
        <v>432712261</v>
      </c>
      <c r="C227" s="223" t="s">
        <v>503</v>
      </c>
      <c r="D227" s="222">
        <v>712</v>
      </c>
      <c r="E227" s="223" t="s">
        <v>420</v>
      </c>
      <c r="F227" s="222">
        <v>261</v>
      </c>
      <c r="G227" s="223" t="s">
        <v>293</v>
      </c>
      <c r="H227" s="225">
        <v>16.690000000000001</v>
      </c>
      <c r="I227" s="226"/>
      <c r="J227" s="227">
        <f t="shared" si="29"/>
        <v>9098</v>
      </c>
      <c r="K227" s="228">
        <f t="shared" si="30"/>
        <v>5770</v>
      </c>
      <c r="L227" s="228">
        <f t="shared" si="31"/>
        <v>0</v>
      </c>
      <c r="M227" s="228">
        <f t="shared" si="32"/>
        <v>937.65</v>
      </c>
      <c r="N227" s="229">
        <f t="shared" si="41"/>
        <v>15805.65</v>
      </c>
      <c r="O227" s="230">
        <f t="shared" si="33"/>
        <v>-10</v>
      </c>
      <c r="P227" s="226"/>
      <c r="Q227" s="227">
        <f t="shared" si="34"/>
        <v>8904</v>
      </c>
      <c r="R227" s="228">
        <f t="shared" si="35"/>
        <v>9098</v>
      </c>
      <c r="S227" s="231">
        <f t="shared" si="36"/>
        <v>194</v>
      </c>
      <c r="T227" s="226"/>
      <c r="U227" s="227">
        <f t="shared" si="37"/>
        <v>5442</v>
      </c>
      <c r="V227" s="228">
        <f t="shared" si="38"/>
        <v>5560</v>
      </c>
      <c r="W227" s="228">
        <f t="shared" si="39"/>
        <v>5809</v>
      </c>
      <c r="X227" s="228"/>
      <c r="Y227" s="231">
        <f t="shared" si="40"/>
        <v>5780</v>
      </c>
      <c r="Z227" s="226"/>
    </row>
    <row r="228" spans="1:26" s="224" customFormat="1" x14ac:dyDescent="0.2">
      <c r="A228" s="222">
        <v>432</v>
      </c>
      <c r="B228" s="222">
        <v>432712300</v>
      </c>
      <c r="C228" s="223" t="s">
        <v>503</v>
      </c>
      <c r="D228" s="222">
        <v>712</v>
      </c>
      <c r="E228" s="223" t="s">
        <v>420</v>
      </c>
      <c r="F228" s="222">
        <v>300</v>
      </c>
      <c r="G228" s="223" t="s">
        <v>332</v>
      </c>
      <c r="H228" s="225">
        <v>1</v>
      </c>
      <c r="I228" s="226"/>
      <c r="J228" s="227">
        <f t="shared" si="29"/>
        <v>8785</v>
      </c>
      <c r="K228" s="228">
        <f t="shared" si="30"/>
        <v>16598</v>
      </c>
      <c r="L228" s="228">
        <f t="shared" si="31"/>
        <v>0</v>
      </c>
      <c r="M228" s="228">
        <f t="shared" si="32"/>
        <v>937.65</v>
      </c>
      <c r="N228" s="229">
        <f t="shared" si="41"/>
        <v>26320.65</v>
      </c>
      <c r="O228" s="230">
        <f t="shared" si="33"/>
        <v>1</v>
      </c>
      <c r="P228" s="226"/>
      <c r="Q228" s="227">
        <f t="shared" si="34"/>
        <v>8410</v>
      </c>
      <c r="R228" s="228">
        <f t="shared" si="35"/>
        <v>8785</v>
      </c>
      <c r="S228" s="231">
        <f t="shared" si="36"/>
        <v>375</v>
      </c>
      <c r="T228" s="226"/>
      <c r="U228" s="227">
        <f t="shared" si="37"/>
        <v>19037</v>
      </c>
      <c r="V228" s="228">
        <f t="shared" si="38"/>
        <v>19886</v>
      </c>
      <c r="W228" s="228">
        <f t="shared" si="39"/>
        <v>16570</v>
      </c>
      <c r="X228" s="228"/>
      <c r="Y228" s="231">
        <f t="shared" si="40"/>
        <v>16597</v>
      </c>
      <c r="Z228" s="226"/>
    </row>
    <row r="229" spans="1:26" s="224" customFormat="1" x14ac:dyDescent="0.2">
      <c r="A229" s="222">
        <v>432</v>
      </c>
      <c r="B229" s="222">
        <v>432712645</v>
      </c>
      <c r="C229" s="223" t="s">
        <v>503</v>
      </c>
      <c r="D229" s="222">
        <v>712</v>
      </c>
      <c r="E229" s="223" t="s">
        <v>420</v>
      </c>
      <c r="F229" s="222">
        <v>645</v>
      </c>
      <c r="G229" s="223" t="s">
        <v>399</v>
      </c>
      <c r="H229" s="225">
        <v>65.260000000000005</v>
      </c>
      <c r="I229" s="226"/>
      <c r="J229" s="227">
        <f t="shared" si="29"/>
        <v>9734</v>
      </c>
      <c r="K229" s="228">
        <f t="shared" si="30"/>
        <v>3714</v>
      </c>
      <c r="L229" s="228">
        <f t="shared" si="31"/>
        <v>0</v>
      </c>
      <c r="M229" s="228">
        <f t="shared" si="32"/>
        <v>937.65</v>
      </c>
      <c r="N229" s="229">
        <f t="shared" si="41"/>
        <v>14385.65</v>
      </c>
      <c r="O229" s="230">
        <f t="shared" si="33"/>
        <v>18</v>
      </c>
      <c r="P229" s="226"/>
      <c r="Q229" s="227">
        <f t="shared" si="34"/>
        <v>9608</v>
      </c>
      <c r="R229" s="228">
        <f t="shared" si="35"/>
        <v>9734</v>
      </c>
      <c r="S229" s="231">
        <f t="shared" si="36"/>
        <v>126</v>
      </c>
      <c r="T229" s="226"/>
      <c r="U229" s="227">
        <f t="shared" si="37"/>
        <v>3862</v>
      </c>
      <c r="V229" s="228">
        <f t="shared" si="38"/>
        <v>3913</v>
      </c>
      <c r="W229" s="228">
        <f t="shared" si="39"/>
        <v>3156</v>
      </c>
      <c r="X229" s="228"/>
      <c r="Y229" s="231">
        <f t="shared" si="40"/>
        <v>3696</v>
      </c>
      <c r="Z229" s="226"/>
    </row>
    <row r="230" spans="1:26" s="224" customFormat="1" x14ac:dyDescent="0.2">
      <c r="A230" s="222">
        <v>432</v>
      </c>
      <c r="B230" s="222">
        <v>432712660</v>
      </c>
      <c r="C230" s="223" t="s">
        <v>503</v>
      </c>
      <c r="D230" s="222">
        <v>712</v>
      </c>
      <c r="E230" s="223" t="s">
        <v>420</v>
      </c>
      <c r="F230" s="222">
        <v>660</v>
      </c>
      <c r="G230" s="223" t="s">
        <v>403</v>
      </c>
      <c r="H230" s="225">
        <v>49.06</v>
      </c>
      <c r="I230" s="226"/>
      <c r="J230" s="227">
        <f t="shared" si="29"/>
        <v>9836</v>
      </c>
      <c r="K230" s="228">
        <f t="shared" si="30"/>
        <v>7966</v>
      </c>
      <c r="L230" s="228">
        <f t="shared" si="31"/>
        <v>0</v>
      </c>
      <c r="M230" s="228">
        <f t="shared" si="32"/>
        <v>937.65</v>
      </c>
      <c r="N230" s="229">
        <f t="shared" si="41"/>
        <v>18739.650000000001</v>
      </c>
      <c r="O230" s="230">
        <f t="shared" si="33"/>
        <v>-16</v>
      </c>
      <c r="P230" s="226"/>
      <c r="Q230" s="227">
        <f t="shared" si="34"/>
        <v>9362</v>
      </c>
      <c r="R230" s="228">
        <f t="shared" si="35"/>
        <v>9836</v>
      </c>
      <c r="S230" s="231">
        <f t="shared" si="36"/>
        <v>474</v>
      </c>
      <c r="T230" s="226"/>
      <c r="U230" s="227">
        <f t="shared" si="37"/>
        <v>8619</v>
      </c>
      <c r="V230" s="228">
        <f t="shared" si="38"/>
        <v>9055</v>
      </c>
      <c r="W230" s="228">
        <f t="shared" si="39"/>
        <v>8338</v>
      </c>
      <c r="X230" s="228"/>
      <c r="Y230" s="231">
        <f t="shared" si="40"/>
        <v>7982</v>
      </c>
      <c r="Z230" s="226"/>
    </row>
    <row r="231" spans="1:26" s="224" customFormat="1" x14ac:dyDescent="0.2">
      <c r="A231" s="222">
        <v>432</v>
      </c>
      <c r="B231" s="222">
        <v>432712712</v>
      </c>
      <c r="C231" s="223" t="s">
        <v>503</v>
      </c>
      <c r="D231" s="222">
        <v>712</v>
      </c>
      <c r="E231" s="223" t="s">
        <v>420</v>
      </c>
      <c r="F231" s="222">
        <v>712</v>
      </c>
      <c r="G231" s="223" t="s">
        <v>420</v>
      </c>
      <c r="H231" s="225">
        <v>31.33</v>
      </c>
      <c r="I231" s="226"/>
      <c r="J231" s="227">
        <f t="shared" si="29"/>
        <v>10151</v>
      </c>
      <c r="K231" s="228">
        <f t="shared" si="30"/>
        <v>7114</v>
      </c>
      <c r="L231" s="228">
        <f t="shared" si="31"/>
        <v>0</v>
      </c>
      <c r="M231" s="228">
        <f t="shared" si="32"/>
        <v>937.65</v>
      </c>
      <c r="N231" s="229">
        <f t="shared" si="41"/>
        <v>18202.650000000001</v>
      </c>
      <c r="O231" s="230">
        <f t="shared" si="33"/>
        <v>8</v>
      </c>
      <c r="P231" s="226"/>
      <c r="Q231" s="227">
        <f t="shared" si="34"/>
        <v>9330</v>
      </c>
      <c r="R231" s="228">
        <f t="shared" si="35"/>
        <v>10151</v>
      </c>
      <c r="S231" s="231">
        <f t="shared" si="36"/>
        <v>821</v>
      </c>
      <c r="T231" s="226"/>
      <c r="U231" s="227">
        <f t="shared" si="37"/>
        <v>6901</v>
      </c>
      <c r="V231" s="228">
        <f t="shared" si="38"/>
        <v>7509</v>
      </c>
      <c r="W231" s="228">
        <f t="shared" si="39"/>
        <v>6825</v>
      </c>
      <c r="X231" s="228"/>
      <c r="Y231" s="231">
        <f t="shared" si="40"/>
        <v>7106</v>
      </c>
      <c r="Z231" s="226"/>
    </row>
    <row r="232" spans="1:26" s="224" customFormat="1" x14ac:dyDescent="0.2">
      <c r="A232" s="222">
        <v>435</v>
      </c>
      <c r="B232" s="222">
        <v>435301009</v>
      </c>
      <c r="C232" s="223" t="s">
        <v>504</v>
      </c>
      <c r="D232" s="222">
        <v>301</v>
      </c>
      <c r="E232" s="223" t="s">
        <v>333</v>
      </c>
      <c r="F232" s="222">
        <v>9</v>
      </c>
      <c r="G232" s="223" t="s">
        <v>41</v>
      </c>
      <c r="H232" s="225">
        <v>2</v>
      </c>
      <c r="I232" s="226"/>
      <c r="J232" s="227">
        <f t="shared" si="29"/>
        <v>10940.126100074811</v>
      </c>
      <c r="K232" s="228">
        <f t="shared" si="30"/>
        <v>6840</v>
      </c>
      <c r="L232" s="228">
        <f t="shared" si="31"/>
        <v>0</v>
      </c>
      <c r="M232" s="228">
        <f t="shared" si="32"/>
        <v>937.65</v>
      </c>
      <c r="N232" s="229">
        <f t="shared" si="41"/>
        <v>18717.776100074814</v>
      </c>
      <c r="O232" s="230">
        <f t="shared" si="33"/>
        <v>0</v>
      </c>
      <c r="P232" s="226"/>
      <c r="Q232" s="227" t="str">
        <f t="shared" si="34"/>
        <v/>
      </c>
      <c r="R232" s="228" t="str">
        <f t="shared" si="35"/>
        <v/>
      </c>
      <c r="S232" s="231" t="str">
        <f t="shared" si="36"/>
        <v/>
      </c>
      <c r="T232" s="226"/>
      <c r="U232" s="227" t="str">
        <f t="shared" si="37"/>
        <v/>
      </c>
      <c r="V232" s="228" t="str">
        <f t="shared" si="38"/>
        <v/>
      </c>
      <c r="W232" s="228">
        <f t="shared" si="39"/>
        <v>7222</v>
      </c>
      <c r="X232" s="228"/>
      <c r="Y232" s="231">
        <f t="shared" si="40"/>
        <v>6840</v>
      </c>
      <c r="Z232" s="226"/>
    </row>
    <row r="233" spans="1:26" s="224" customFormat="1" x14ac:dyDescent="0.2">
      <c r="A233" s="222">
        <v>435</v>
      </c>
      <c r="B233" s="222">
        <v>435301031</v>
      </c>
      <c r="C233" s="223" t="s">
        <v>504</v>
      </c>
      <c r="D233" s="222">
        <v>301</v>
      </c>
      <c r="E233" s="223" t="s">
        <v>333</v>
      </c>
      <c r="F233" s="222">
        <v>31</v>
      </c>
      <c r="G233" s="223" t="s">
        <v>63</v>
      </c>
      <c r="H233" s="225">
        <v>92.670000000000016</v>
      </c>
      <c r="I233" s="226"/>
      <c r="J233" s="227">
        <f t="shared" si="29"/>
        <v>10160</v>
      </c>
      <c r="K233" s="228">
        <f t="shared" si="30"/>
        <v>4780</v>
      </c>
      <c r="L233" s="228">
        <f t="shared" si="31"/>
        <v>0</v>
      </c>
      <c r="M233" s="228">
        <f t="shared" si="32"/>
        <v>937.65</v>
      </c>
      <c r="N233" s="229">
        <f t="shared" si="41"/>
        <v>15877.65</v>
      </c>
      <c r="O233" s="230">
        <f t="shared" si="33"/>
        <v>0</v>
      </c>
      <c r="P233" s="226"/>
      <c r="Q233" s="227">
        <f t="shared" si="34"/>
        <v>9769</v>
      </c>
      <c r="R233" s="228">
        <f t="shared" si="35"/>
        <v>10160</v>
      </c>
      <c r="S233" s="231">
        <f t="shared" si="36"/>
        <v>391</v>
      </c>
      <c r="T233" s="226"/>
      <c r="U233" s="227">
        <f t="shared" si="37"/>
        <v>4656</v>
      </c>
      <c r="V233" s="228">
        <f t="shared" si="38"/>
        <v>4843</v>
      </c>
      <c r="W233" s="228">
        <f t="shared" si="39"/>
        <v>4779</v>
      </c>
      <c r="X233" s="228"/>
      <c r="Y233" s="231">
        <f t="shared" si="40"/>
        <v>4780</v>
      </c>
      <c r="Z233" s="226"/>
    </row>
    <row r="234" spans="1:26" s="224" customFormat="1" x14ac:dyDescent="0.2">
      <c r="A234" s="222">
        <v>435</v>
      </c>
      <c r="B234" s="222">
        <v>435301048</v>
      </c>
      <c r="C234" s="223" t="s">
        <v>504</v>
      </c>
      <c r="D234" s="222">
        <v>301</v>
      </c>
      <c r="E234" s="223" t="s">
        <v>333</v>
      </c>
      <c r="F234" s="222">
        <v>48</v>
      </c>
      <c r="G234" s="223" t="s">
        <v>80</v>
      </c>
      <c r="H234" s="225">
        <v>2</v>
      </c>
      <c r="I234" s="226"/>
      <c r="J234" s="227">
        <f t="shared" si="29"/>
        <v>10556</v>
      </c>
      <c r="K234" s="228">
        <f t="shared" si="30"/>
        <v>8483</v>
      </c>
      <c r="L234" s="228">
        <f t="shared" si="31"/>
        <v>0</v>
      </c>
      <c r="M234" s="228">
        <f t="shared" si="32"/>
        <v>937.65</v>
      </c>
      <c r="N234" s="229">
        <f t="shared" si="41"/>
        <v>19976.650000000001</v>
      </c>
      <c r="O234" s="230">
        <f t="shared" si="33"/>
        <v>-3</v>
      </c>
      <c r="P234" s="226"/>
      <c r="Q234" s="227">
        <f t="shared" si="34"/>
        <v>10127</v>
      </c>
      <c r="R234" s="228">
        <f t="shared" si="35"/>
        <v>10556</v>
      </c>
      <c r="S234" s="231">
        <f t="shared" si="36"/>
        <v>429</v>
      </c>
      <c r="T234" s="226"/>
      <c r="U234" s="227">
        <f t="shared" si="37"/>
        <v>8200</v>
      </c>
      <c r="V234" s="228">
        <f t="shared" si="38"/>
        <v>8547</v>
      </c>
      <c r="W234" s="228">
        <f t="shared" si="39"/>
        <v>8479</v>
      </c>
      <c r="X234" s="228"/>
      <c r="Y234" s="231">
        <f t="shared" si="40"/>
        <v>8486</v>
      </c>
      <c r="Z234" s="226"/>
    </row>
    <row r="235" spans="1:26" s="224" customFormat="1" x14ac:dyDescent="0.2">
      <c r="A235" s="222">
        <v>435</v>
      </c>
      <c r="B235" s="222">
        <v>435301056</v>
      </c>
      <c r="C235" s="223" t="s">
        <v>504</v>
      </c>
      <c r="D235" s="222">
        <v>301</v>
      </c>
      <c r="E235" s="223" t="s">
        <v>333</v>
      </c>
      <c r="F235" s="222">
        <v>56</v>
      </c>
      <c r="G235" s="223" t="s">
        <v>88</v>
      </c>
      <c r="H235" s="225">
        <v>93.22</v>
      </c>
      <c r="I235" s="226"/>
      <c r="J235" s="227">
        <f t="shared" si="29"/>
        <v>10129</v>
      </c>
      <c r="K235" s="228">
        <f t="shared" si="30"/>
        <v>3425</v>
      </c>
      <c r="L235" s="228">
        <f t="shared" si="31"/>
        <v>0</v>
      </c>
      <c r="M235" s="228">
        <f t="shared" si="32"/>
        <v>937.65</v>
      </c>
      <c r="N235" s="229">
        <f t="shared" si="41"/>
        <v>14491.65</v>
      </c>
      <c r="O235" s="230">
        <f t="shared" si="33"/>
        <v>0</v>
      </c>
      <c r="P235" s="226"/>
      <c r="Q235" s="227">
        <f t="shared" si="34"/>
        <v>9548</v>
      </c>
      <c r="R235" s="228">
        <f t="shared" si="35"/>
        <v>10129</v>
      </c>
      <c r="S235" s="231">
        <f t="shared" si="36"/>
        <v>581</v>
      </c>
      <c r="T235" s="226"/>
      <c r="U235" s="227">
        <f t="shared" si="37"/>
        <v>3254</v>
      </c>
      <c r="V235" s="228">
        <f t="shared" si="38"/>
        <v>3452</v>
      </c>
      <c r="W235" s="228">
        <f t="shared" si="39"/>
        <v>3439</v>
      </c>
      <c r="X235" s="228"/>
      <c r="Y235" s="231">
        <f t="shared" si="40"/>
        <v>3425</v>
      </c>
      <c r="Z235" s="226"/>
    </row>
    <row r="236" spans="1:26" s="224" customFormat="1" x14ac:dyDescent="0.2">
      <c r="A236" s="222">
        <v>435</v>
      </c>
      <c r="B236" s="222">
        <v>435301079</v>
      </c>
      <c r="C236" s="223" t="s">
        <v>504</v>
      </c>
      <c r="D236" s="222">
        <v>301</v>
      </c>
      <c r="E236" s="223" t="s">
        <v>333</v>
      </c>
      <c r="F236" s="222">
        <v>79</v>
      </c>
      <c r="G236" s="223" t="s">
        <v>111</v>
      </c>
      <c r="H236" s="225">
        <v>157.87</v>
      </c>
      <c r="I236" s="226"/>
      <c r="J236" s="227">
        <f t="shared" si="29"/>
        <v>10106</v>
      </c>
      <c r="K236" s="228">
        <f t="shared" si="30"/>
        <v>184</v>
      </c>
      <c r="L236" s="228">
        <f t="shared" si="31"/>
        <v>0</v>
      </c>
      <c r="M236" s="228">
        <f t="shared" si="32"/>
        <v>937.65</v>
      </c>
      <c r="N236" s="229">
        <f t="shared" si="41"/>
        <v>11227.65</v>
      </c>
      <c r="O236" s="230">
        <f t="shared" si="33"/>
        <v>-6</v>
      </c>
      <c r="P236" s="226"/>
      <c r="Q236" s="227">
        <f t="shared" si="34"/>
        <v>9651</v>
      </c>
      <c r="R236" s="228">
        <f t="shared" si="35"/>
        <v>10106</v>
      </c>
      <c r="S236" s="231">
        <f t="shared" si="36"/>
        <v>455</v>
      </c>
      <c r="T236" s="226"/>
      <c r="U236" s="227">
        <f t="shared" si="37"/>
        <v>601</v>
      </c>
      <c r="V236" s="228">
        <f t="shared" si="38"/>
        <v>630</v>
      </c>
      <c r="W236" s="228">
        <f t="shared" si="39"/>
        <v>302</v>
      </c>
      <c r="X236" s="228"/>
      <c r="Y236" s="231">
        <f t="shared" si="40"/>
        <v>190</v>
      </c>
      <c r="Z236" s="226"/>
    </row>
    <row r="237" spans="1:26" s="224" customFormat="1" x14ac:dyDescent="0.2">
      <c r="A237" s="222">
        <v>435</v>
      </c>
      <c r="B237" s="222">
        <v>435301149</v>
      </c>
      <c r="C237" s="223" t="s">
        <v>504</v>
      </c>
      <c r="D237" s="222">
        <v>301</v>
      </c>
      <c r="E237" s="223" t="s">
        <v>333</v>
      </c>
      <c r="F237" s="222">
        <v>149</v>
      </c>
      <c r="G237" s="223" t="s">
        <v>181</v>
      </c>
      <c r="H237" s="225">
        <v>1</v>
      </c>
      <c r="I237" s="226"/>
      <c r="J237" s="227">
        <f t="shared" si="29"/>
        <v>13668.070175188335</v>
      </c>
      <c r="K237" s="228">
        <f t="shared" si="30"/>
        <v>0</v>
      </c>
      <c r="L237" s="228">
        <f t="shared" si="31"/>
        <v>0</v>
      </c>
      <c r="M237" s="228">
        <f t="shared" si="32"/>
        <v>937.65</v>
      </c>
      <c r="N237" s="229">
        <f t="shared" si="41"/>
        <v>14605.720175188335</v>
      </c>
      <c r="O237" s="230">
        <f t="shared" si="33"/>
        <v>0</v>
      </c>
      <c r="P237" s="226"/>
      <c r="Q237" s="227" t="str">
        <f t="shared" si="34"/>
        <v/>
      </c>
      <c r="R237" s="228" t="str">
        <f t="shared" si="35"/>
        <v/>
      </c>
      <c r="S237" s="231" t="str">
        <f t="shared" si="36"/>
        <v/>
      </c>
      <c r="T237" s="226"/>
      <c r="U237" s="227" t="str">
        <f t="shared" si="37"/>
        <v/>
      </c>
      <c r="V237" s="228" t="str">
        <f t="shared" si="38"/>
        <v/>
      </c>
      <c r="W237" s="228">
        <f t="shared" si="39"/>
        <v>11</v>
      </c>
      <c r="X237" s="228"/>
      <c r="Y237" s="231">
        <f t="shared" si="40"/>
        <v>0</v>
      </c>
      <c r="Z237" s="226"/>
    </row>
    <row r="238" spans="1:26" s="224" customFormat="1" x14ac:dyDescent="0.2">
      <c r="A238" s="222">
        <v>435</v>
      </c>
      <c r="B238" s="222">
        <v>435301160</v>
      </c>
      <c r="C238" s="223" t="s">
        <v>504</v>
      </c>
      <c r="D238" s="222">
        <v>301</v>
      </c>
      <c r="E238" s="223" t="s">
        <v>333</v>
      </c>
      <c r="F238" s="222">
        <v>160</v>
      </c>
      <c r="G238" s="223" t="s">
        <v>192</v>
      </c>
      <c r="H238" s="225">
        <v>294.03000000000003</v>
      </c>
      <c r="I238" s="226"/>
      <c r="J238" s="227">
        <f t="shared" si="29"/>
        <v>10675</v>
      </c>
      <c r="K238" s="228">
        <f t="shared" si="30"/>
        <v>26</v>
      </c>
      <c r="L238" s="228">
        <f t="shared" si="31"/>
        <v>0</v>
      </c>
      <c r="M238" s="228">
        <f t="shared" si="32"/>
        <v>937.65</v>
      </c>
      <c r="N238" s="229">
        <f t="shared" si="41"/>
        <v>11638.65</v>
      </c>
      <c r="O238" s="230">
        <f t="shared" si="33"/>
        <v>-10</v>
      </c>
      <c r="P238" s="226"/>
      <c r="Q238" s="227">
        <f t="shared" si="34"/>
        <v>10166</v>
      </c>
      <c r="R238" s="228">
        <f t="shared" si="35"/>
        <v>10675</v>
      </c>
      <c r="S238" s="231">
        <f t="shared" si="36"/>
        <v>509</v>
      </c>
      <c r="T238" s="226"/>
      <c r="U238" s="227">
        <f t="shared" si="37"/>
        <v>112</v>
      </c>
      <c r="V238" s="228">
        <f t="shared" si="38"/>
        <v>118</v>
      </c>
      <c r="W238" s="228">
        <f t="shared" si="39"/>
        <v>107</v>
      </c>
      <c r="X238" s="228"/>
      <c r="Y238" s="231">
        <f t="shared" si="40"/>
        <v>36</v>
      </c>
      <c r="Z238" s="226"/>
    </row>
    <row r="239" spans="1:26" s="224" customFormat="1" x14ac:dyDescent="0.2">
      <c r="A239" s="222">
        <v>435</v>
      </c>
      <c r="B239" s="222">
        <v>435301162</v>
      </c>
      <c r="C239" s="223" t="s">
        <v>504</v>
      </c>
      <c r="D239" s="222">
        <v>301</v>
      </c>
      <c r="E239" s="223" t="s">
        <v>333</v>
      </c>
      <c r="F239" s="222">
        <v>162</v>
      </c>
      <c r="G239" s="223" t="s">
        <v>194</v>
      </c>
      <c r="H239" s="225">
        <v>2</v>
      </c>
      <c r="I239" s="226"/>
      <c r="J239" s="227">
        <f t="shared" si="29"/>
        <v>10526.982571377537</v>
      </c>
      <c r="K239" s="228">
        <f t="shared" si="30"/>
        <v>2507</v>
      </c>
      <c r="L239" s="228">
        <f t="shared" si="31"/>
        <v>0</v>
      </c>
      <c r="M239" s="228">
        <f t="shared" si="32"/>
        <v>937.65</v>
      </c>
      <c r="N239" s="229">
        <f t="shared" si="41"/>
        <v>13971.632571377537</v>
      </c>
      <c r="O239" s="230">
        <f t="shared" si="33"/>
        <v>1</v>
      </c>
      <c r="P239" s="226"/>
      <c r="Q239" s="227" t="str">
        <f t="shared" si="34"/>
        <v/>
      </c>
      <c r="R239" s="228" t="str">
        <f t="shared" si="35"/>
        <v/>
      </c>
      <c r="S239" s="231" t="str">
        <f t="shared" si="36"/>
        <v/>
      </c>
      <c r="T239" s="226"/>
      <c r="U239" s="227" t="str">
        <f t="shared" si="37"/>
        <v/>
      </c>
      <c r="V239" s="228" t="str">
        <f t="shared" si="38"/>
        <v/>
      </c>
      <c r="W239" s="228">
        <f t="shared" si="39"/>
        <v>2519</v>
      </c>
      <c r="X239" s="228"/>
      <c r="Y239" s="231">
        <f t="shared" si="40"/>
        <v>2506</v>
      </c>
      <c r="Z239" s="226"/>
    </row>
    <row r="240" spans="1:26" s="224" customFormat="1" x14ac:dyDescent="0.2">
      <c r="A240" s="222">
        <v>435</v>
      </c>
      <c r="B240" s="222">
        <v>435301217</v>
      </c>
      <c r="C240" s="223" t="s">
        <v>504</v>
      </c>
      <c r="D240" s="222">
        <v>301</v>
      </c>
      <c r="E240" s="223" t="s">
        <v>333</v>
      </c>
      <c r="F240" s="222">
        <v>217</v>
      </c>
      <c r="G240" s="223" t="s">
        <v>249</v>
      </c>
      <c r="H240" s="225">
        <v>0.71</v>
      </c>
      <c r="I240" s="226"/>
      <c r="J240" s="227">
        <f t="shared" si="29"/>
        <v>10717.785840565259</v>
      </c>
      <c r="K240" s="228">
        <f t="shared" si="30"/>
        <v>5287</v>
      </c>
      <c r="L240" s="228">
        <f t="shared" si="31"/>
        <v>0</v>
      </c>
      <c r="M240" s="228">
        <f t="shared" si="32"/>
        <v>937.65</v>
      </c>
      <c r="N240" s="229">
        <f t="shared" si="41"/>
        <v>16942.43584056526</v>
      </c>
      <c r="O240" s="230" t="str">
        <f t="shared" si="33"/>
        <v>--</v>
      </c>
      <c r="P240" s="226"/>
      <c r="Q240" s="227" t="str">
        <f t="shared" si="34"/>
        <v/>
      </c>
      <c r="R240" s="228" t="str">
        <f t="shared" si="35"/>
        <v/>
      </c>
      <c r="S240" s="231" t="str">
        <f t="shared" si="36"/>
        <v/>
      </c>
      <c r="T240" s="226"/>
      <c r="U240" s="227" t="str">
        <f t="shared" si="37"/>
        <v/>
      </c>
      <c r="V240" s="228" t="str">
        <f t="shared" si="38"/>
        <v/>
      </c>
      <c r="W240" s="228" t="str">
        <f t="shared" si="39"/>
        <v/>
      </c>
      <c r="X240" s="228"/>
      <c r="Y240" s="231" t="str">
        <f t="shared" si="40"/>
        <v/>
      </c>
      <c r="Z240" s="226"/>
    </row>
    <row r="241" spans="1:26" s="224" customFormat="1" x14ac:dyDescent="0.2">
      <c r="A241" s="222">
        <v>435</v>
      </c>
      <c r="B241" s="222">
        <v>435301295</v>
      </c>
      <c r="C241" s="223" t="s">
        <v>504</v>
      </c>
      <c r="D241" s="222">
        <v>301</v>
      </c>
      <c r="E241" s="223" t="s">
        <v>333</v>
      </c>
      <c r="F241" s="222">
        <v>295</v>
      </c>
      <c r="G241" s="223" t="s">
        <v>327</v>
      </c>
      <c r="H241" s="225">
        <v>51.29</v>
      </c>
      <c r="I241" s="226"/>
      <c r="J241" s="227">
        <f t="shared" si="29"/>
        <v>10018</v>
      </c>
      <c r="K241" s="228">
        <f t="shared" si="30"/>
        <v>5543</v>
      </c>
      <c r="L241" s="228">
        <f t="shared" si="31"/>
        <v>0</v>
      </c>
      <c r="M241" s="228">
        <f t="shared" si="32"/>
        <v>937.65</v>
      </c>
      <c r="N241" s="229">
        <f t="shared" si="41"/>
        <v>16498.650000000001</v>
      </c>
      <c r="O241" s="230">
        <f t="shared" si="33"/>
        <v>0</v>
      </c>
      <c r="P241" s="226"/>
      <c r="Q241" s="227">
        <f t="shared" si="34"/>
        <v>9600</v>
      </c>
      <c r="R241" s="228">
        <f t="shared" si="35"/>
        <v>10018</v>
      </c>
      <c r="S241" s="231">
        <f t="shared" si="36"/>
        <v>418</v>
      </c>
      <c r="T241" s="226"/>
      <c r="U241" s="227">
        <f t="shared" si="37"/>
        <v>5201</v>
      </c>
      <c r="V241" s="228">
        <f t="shared" si="38"/>
        <v>5428</v>
      </c>
      <c r="W241" s="228">
        <f t="shared" si="39"/>
        <v>5548</v>
      </c>
      <c r="X241" s="228"/>
      <c r="Y241" s="231">
        <f t="shared" si="40"/>
        <v>5543</v>
      </c>
      <c r="Z241" s="226"/>
    </row>
    <row r="242" spans="1:26" s="224" customFormat="1" x14ac:dyDescent="0.2">
      <c r="A242" s="222">
        <v>435</v>
      </c>
      <c r="B242" s="222">
        <v>435301301</v>
      </c>
      <c r="C242" s="223" t="s">
        <v>504</v>
      </c>
      <c r="D242" s="222">
        <v>301</v>
      </c>
      <c r="E242" s="223" t="s">
        <v>333</v>
      </c>
      <c r="F242" s="222">
        <v>301</v>
      </c>
      <c r="G242" s="223" t="s">
        <v>333</v>
      </c>
      <c r="H242" s="225">
        <v>68.140000000000015</v>
      </c>
      <c r="I242" s="226"/>
      <c r="J242" s="227">
        <f t="shared" si="29"/>
        <v>10137</v>
      </c>
      <c r="K242" s="228">
        <f t="shared" si="30"/>
        <v>4121</v>
      </c>
      <c r="L242" s="228">
        <f t="shared" si="31"/>
        <v>0</v>
      </c>
      <c r="M242" s="228">
        <f t="shared" si="32"/>
        <v>937.65</v>
      </c>
      <c r="N242" s="229">
        <f t="shared" si="41"/>
        <v>15195.65</v>
      </c>
      <c r="O242" s="230">
        <f t="shared" si="33"/>
        <v>-22</v>
      </c>
      <c r="P242" s="226"/>
      <c r="Q242" s="227">
        <f t="shared" si="34"/>
        <v>9778</v>
      </c>
      <c r="R242" s="228">
        <f t="shared" si="35"/>
        <v>10137</v>
      </c>
      <c r="S242" s="231">
        <f t="shared" si="36"/>
        <v>359</v>
      </c>
      <c r="T242" s="226"/>
      <c r="U242" s="227">
        <f t="shared" si="37"/>
        <v>4276</v>
      </c>
      <c r="V242" s="228">
        <f t="shared" si="38"/>
        <v>4433</v>
      </c>
      <c r="W242" s="228">
        <f t="shared" si="39"/>
        <v>4215</v>
      </c>
      <c r="X242" s="228"/>
      <c r="Y242" s="231">
        <f t="shared" si="40"/>
        <v>4143</v>
      </c>
      <c r="Z242" s="226"/>
    </row>
    <row r="243" spans="1:26" s="224" customFormat="1" x14ac:dyDescent="0.2">
      <c r="A243" s="222">
        <v>435</v>
      </c>
      <c r="B243" s="222">
        <v>435301308</v>
      </c>
      <c r="C243" s="223" t="s">
        <v>504</v>
      </c>
      <c r="D243" s="222">
        <v>301</v>
      </c>
      <c r="E243" s="223" t="s">
        <v>333</v>
      </c>
      <c r="F243" s="222">
        <v>308</v>
      </c>
      <c r="G243" s="223" t="s">
        <v>340</v>
      </c>
      <c r="H243" s="225">
        <v>1</v>
      </c>
      <c r="I243" s="226"/>
      <c r="J243" s="227">
        <f t="shared" si="29"/>
        <v>13280.983978729773</v>
      </c>
      <c r="K243" s="228">
        <f t="shared" si="30"/>
        <v>6624</v>
      </c>
      <c r="L243" s="228">
        <f t="shared" si="31"/>
        <v>0</v>
      </c>
      <c r="M243" s="228">
        <f t="shared" si="32"/>
        <v>937.65</v>
      </c>
      <c r="N243" s="229">
        <f t="shared" si="41"/>
        <v>20842.633978729777</v>
      </c>
      <c r="O243" s="230">
        <f t="shared" si="33"/>
        <v>-1</v>
      </c>
      <c r="P243" s="226"/>
      <c r="Q243" s="227" t="str">
        <f t="shared" si="34"/>
        <v/>
      </c>
      <c r="R243" s="228" t="str">
        <f t="shared" si="35"/>
        <v/>
      </c>
      <c r="S243" s="231" t="str">
        <f t="shared" si="36"/>
        <v/>
      </c>
      <c r="T243" s="226"/>
      <c r="U243" s="227" t="str">
        <f t="shared" si="37"/>
        <v/>
      </c>
      <c r="V243" s="228" t="str">
        <f t="shared" si="38"/>
        <v/>
      </c>
      <c r="W243" s="228">
        <f t="shared" si="39"/>
        <v>6627</v>
      </c>
      <c r="X243" s="228"/>
      <c r="Y243" s="231">
        <f t="shared" si="40"/>
        <v>6625</v>
      </c>
      <c r="Z243" s="226"/>
    </row>
    <row r="244" spans="1:26" s="224" customFormat="1" x14ac:dyDescent="0.2">
      <c r="A244" s="222">
        <v>435</v>
      </c>
      <c r="B244" s="222">
        <v>435301326</v>
      </c>
      <c r="C244" s="223" t="s">
        <v>504</v>
      </c>
      <c r="D244" s="222">
        <v>301</v>
      </c>
      <c r="E244" s="223" t="s">
        <v>333</v>
      </c>
      <c r="F244" s="222">
        <v>326</v>
      </c>
      <c r="G244" s="223" t="s">
        <v>358</v>
      </c>
      <c r="H244" s="225">
        <v>7.29</v>
      </c>
      <c r="I244" s="226"/>
      <c r="J244" s="227">
        <f t="shared" si="29"/>
        <v>9806</v>
      </c>
      <c r="K244" s="228">
        <f t="shared" si="30"/>
        <v>3346</v>
      </c>
      <c r="L244" s="228">
        <f t="shared" si="31"/>
        <v>0</v>
      </c>
      <c r="M244" s="228">
        <f t="shared" si="32"/>
        <v>937.65</v>
      </c>
      <c r="N244" s="229">
        <f t="shared" si="41"/>
        <v>14089.65</v>
      </c>
      <c r="O244" s="230">
        <f t="shared" si="33"/>
        <v>-1</v>
      </c>
      <c r="P244" s="226"/>
      <c r="Q244" s="227">
        <f t="shared" si="34"/>
        <v>9630</v>
      </c>
      <c r="R244" s="228">
        <f t="shared" si="35"/>
        <v>9806</v>
      </c>
      <c r="S244" s="231">
        <f t="shared" si="36"/>
        <v>176</v>
      </c>
      <c r="T244" s="226"/>
      <c r="U244" s="227">
        <f t="shared" si="37"/>
        <v>3557</v>
      </c>
      <c r="V244" s="228">
        <f t="shared" si="38"/>
        <v>3622</v>
      </c>
      <c r="W244" s="228">
        <f t="shared" si="39"/>
        <v>3353</v>
      </c>
      <c r="X244" s="228"/>
      <c r="Y244" s="231">
        <f t="shared" si="40"/>
        <v>3347</v>
      </c>
      <c r="Z244" s="226"/>
    </row>
    <row r="245" spans="1:26" s="224" customFormat="1" x14ac:dyDescent="0.2">
      <c r="A245" s="222">
        <v>435</v>
      </c>
      <c r="B245" s="222">
        <v>435301673</v>
      </c>
      <c r="C245" s="223" t="s">
        <v>504</v>
      </c>
      <c r="D245" s="222">
        <v>301</v>
      </c>
      <c r="E245" s="223" t="s">
        <v>333</v>
      </c>
      <c r="F245" s="222">
        <v>673</v>
      </c>
      <c r="G245" s="223" t="s">
        <v>408</v>
      </c>
      <c r="H245" s="225">
        <v>16.68</v>
      </c>
      <c r="I245" s="226"/>
      <c r="J245" s="227">
        <f t="shared" si="29"/>
        <v>9992</v>
      </c>
      <c r="K245" s="228">
        <f t="shared" si="30"/>
        <v>5280</v>
      </c>
      <c r="L245" s="228">
        <f t="shared" si="31"/>
        <v>0</v>
      </c>
      <c r="M245" s="228">
        <f t="shared" si="32"/>
        <v>937.65</v>
      </c>
      <c r="N245" s="229">
        <f t="shared" si="41"/>
        <v>16209.65</v>
      </c>
      <c r="O245" s="230">
        <f t="shared" si="33"/>
        <v>-3</v>
      </c>
      <c r="P245" s="226"/>
      <c r="Q245" s="227">
        <f t="shared" si="34"/>
        <v>9370</v>
      </c>
      <c r="R245" s="228">
        <f t="shared" si="35"/>
        <v>9992</v>
      </c>
      <c r="S245" s="231">
        <f t="shared" si="36"/>
        <v>622</v>
      </c>
      <c r="T245" s="226"/>
      <c r="U245" s="227">
        <f t="shared" si="37"/>
        <v>4751</v>
      </c>
      <c r="V245" s="228">
        <f t="shared" si="38"/>
        <v>5066</v>
      </c>
      <c r="W245" s="228">
        <f t="shared" si="39"/>
        <v>5435</v>
      </c>
      <c r="X245" s="228"/>
      <c r="Y245" s="231">
        <f t="shared" si="40"/>
        <v>5283</v>
      </c>
      <c r="Z245" s="226"/>
    </row>
    <row r="246" spans="1:26" s="224" customFormat="1" x14ac:dyDescent="0.2">
      <c r="A246" s="222">
        <v>435</v>
      </c>
      <c r="B246" s="222">
        <v>435301725</v>
      </c>
      <c r="C246" s="223" t="s">
        <v>504</v>
      </c>
      <c r="D246" s="222">
        <v>301</v>
      </c>
      <c r="E246" s="223" t="s">
        <v>333</v>
      </c>
      <c r="F246" s="222">
        <v>725</v>
      </c>
      <c r="G246" s="223" t="s">
        <v>424</v>
      </c>
      <c r="H246" s="225">
        <v>1</v>
      </c>
      <c r="I246" s="226"/>
      <c r="J246" s="227">
        <f t="shared" si="29"/>
        <v>8785</v>
      </c>
      <c r="K246" s="228">
        <f t="shared" si="30"/>
        <v>2811</v>
      </c>
      <c r="L246" s="228">
        <f t="shared" si="31"/>
        <v>0</v>
      </c>
      <c r="M246" s="228">
        <f t="shared" si="32"/>
        <v>937.65</v>
      </c>
      <c r="N246" s="229">
        <f t="shared" si="41"/>
        <v>12533.65</v>
      </c>
      <c r="O246" s="230">
        <f t="shared" si="33"/>
        <v>-2</v>
      </c>
      <c r="P246" s="226"/>
      <c r="Q246" s="227">
        <f t="shared" si="34"/>
        <v>8749</v>
      </c>
      <c r="R246" s="228">
        <f t="shared" si="35"/>
        <v>8785</v>
      </c>
      <c r="S246" s="231">
        <f t="shared" si="36"/>
        <v>36</v>
      </c>
      <c r="T246" s="226"/>
      <c r="U246" s="227">
        <f t="shared" si="37"/>
        <v>2871</v>
      </c>
      <c r="V246" s="228">
        <f t="shared" si="38"/>
        <v>2883</v>
      </c>
      <c r="W246" s="228">
        <f t="shared" si="39"/>
        <v>3043</v>
      </c>
      <c r="X246" s="228"/>
      <c r="Y246" s="231">
        <f t="shared" si="40"/>
        <v>2813</v>
      </c>
      <c r="Z246" s="226"/>
    </row>
    <row r="247" spans="1:26" s="224" customFormat="1" x14ac:dyDescent="0.2">
      <c r="A247" s="222">
        <v>435</v>
      </c>
      <c r="B247" s="222">
        <v>435301735</v>
      </c>
      <c r="C247" s="223" t="s">
        <v>504</v>
      </c>
      <c r="D247" s="222">
        <v>301</v>
      </c>
      <c r="E247" s="223" t="s">
        <v>333</v>
      </c>
      <c r="F247" s="222">
        <v>735</v>
      </c>
      <c r="G247" s="223" t="s">
        <v>427</v>
      </c>
      <c r="H247" s="225">
        <v>4</v>
      </c>
      <c r="I247" s="226"/>
      <c r="J247" s="227">
        <f t="shared" si="29"/>
        <v>10556</v>
      </c>
      <c r="K247" s="228">
        <f t="shared" si="30"/>
        <v>4120</v>
      </c>
      <c r="L247" s="228">
        <f t="shared" si="31"/>
        <v>0</v>
      </c>
      <c r="M247" s="228">
        <f t="shared" si="32"/>
        <v>937.65</v>
      </c>
      <c r="N247" s="229">
        <f t="shared" si="41"/>
        <v>15613.65</v>
      </c>
      <c r="O247" s="230">
        <f t="shared" si="33"/>
        <v>1</v>
      </c>
      <c r="P247" s="226"/>
      <c r="Q247" s="227">
        <f t="shared" si="34"/>
        <v>9555</v>
      </c>
      <c r="R247" s="228">
        <f t="shared" si="35"/>
        <v>10556</v>
      </c>
      <c r="S247" s="231">
        <f t="shared" si="36"/>
        <v>1001</v>
      </c>
      <c r="T247" s="226"/>
      <c r="U247" s="227">
        <f t="shared" si="37"/>
        <v>3971</v>
      </c>
      <c r="V247" s="228">
        <f t="shared" si="38"/>
        <v>4387</v>
      </c>
      <c r="W247" s="228">
        <f t="shared" si="39"/>
        <v>4031</v>
      </c>
      <c r="X247" s="228"/>
      <c r="Y247" s="231">
        <f t="shared" si="40"/>
        <v>4119</v>
      </c>
      <c r="Z247" s="226"/>
    </row>
    <row r="248" spans="1:26" s="224" customFormat="1" x14ac:dyDescent="0.2">
      <c r="A248" s="222">
        <v>436</v>
      </c>
      <c r="B248" s="222">
        <v>436049001</v>
      </c>
      <c r="C248" s="223" t="s">
        <v>505</v>
      </c>
      <c r="D248" s="222">
        <v>49</v>
      </c>
      <c r="E248" s="223" t="s">
        <v>81</v>
      </c>
      <c r="F248" s="222">
        <v>1</v>
      </c>
      <c r="G248" s="223" t="s">
        <v>33</v>
      </c>
      <c r="H248" s="225">
        <v>1</v>
      </c>
      <c r="I248" s="226"/>
      <c r="J248" s="227">
        <f t="shared" si="29"/>
        <v>11425</v>
      </c>
      <c r="K248" s="228">
        <f t="shared" si="30"/>
        <v>2045</v>
      </c>
      <c r="L248" s="228">
        <f t="shared" si="31"/>
        <v>0</v>
      </c>
      <c r="M248" s="228">
        <f t="shared" si="32"/>
        <v>937.65</v>
      </c>
      <c r="N248" s="229">
        <f t="shared" si="41"/>
        <v>14407.65</v>
      </c>
      <c r="O248" s="230">
        <f t="shared" si="33"/>
        <v>0</v>
      </c>
      <c r="P248" s="226"/>
      <c r="Q248" s="227">
        <f t="shared" si="34"/>
        <v>10922</v>
      </c>
      <c r="R248" s="228">
        <f t="shared" si="35"/>
        <v>11425</v>
      </c>
      <c r="S248" s="231">
        <f t="shared" si="36"/>
        <v>503</v>
      </c>
      <c r="T248" s="226"/>
      <c r="U248" s="227">
        <f t="shared" si="37"/>
        <v>2557</v>
      </c>
      <c r="V248" s="228">
        <f t="shared" si="38"/>
        <v>2675</v>
      </c>
      <c r="W248" s="228">
        <f t="shared" si="39"/>
        <v>2038</v>
      </c>
      <c r="X248" s="228"/>
      <c r="Y248" s="231">
        <f t="shared" si="40"/>
        <v>2045</v>
      </c>
      <c r="Z248" s="226"/>
    </row>
    <row r="249" spans="1:26" s="224" customFormat="1" x14ac:dyDescent="0.2">
      <c r="A249" s="222">
        <v>436</v>
      </c>
      <c r="B249" s="222">
        <v>436049035</v>
      </c>
      <c r="C249" s="223" t="s">
        <v>505</v>
      </c>
      <c r="D249" s="222">
        <v>49</v>
      </c>
      <c r="E249" s="223" t="s">
        <v>81</v>
      </c>
      <c r="F249" s="222">
        <v>35</v>
      </c>
      <c r="G249" s="223" t="s">
        <v>67</v>
      </c>
      <c r="H249" s="225">
        <v>33</v>
      </c>
      <c r="I249" s="226"/>
      <c r="J249" s="227">
        <f t="shared" si="29"/>
        <v>12722</v>
      </c>
      <c r="K249" s="228">
        <f t="shared" si="30"/>
        <v>4338</v>
      </c>
      <c r="L249" s="228">
        <f t="shared" si="31"/>
        <v>0</v>
      </c>
      <c r="M249" s="228">
        <f t="shared" si="32"/>
        <v>937.65</v>
      </c>
      <c r="N249" s="229">
        <f t="shared" si="41"/>
        <v>17997.650000000001</v>
      </c>
      <c r="O249" s="230">
        <f t="shared" si="33"/>
        <v>-21</v>
      </c>
      <c r="P249" s="226"/>
      <c r="Q249" s="227">
        <f t="shared" si="34"/>
        <v>12272</v>
      </c>
      <c r="R249" s="228">
        <f t="shared" si="35"/>
        <v>12722</v>
      </c>
      <c r="S249" s="231">
        <f t="shared" si="36"/>
        <v>450</v>
      </c>
      <c r="T249" s="226"/>
      <c r="U249" s="227">
        <f t="shared" si="37"/>
        <v>4232</v>
      </c>
      <c r="V249" s="228">
        <f t="shared" si="38"/>
        <v>4387</v>
      </c>
      <c r="W249" s="228">
        <f t="shared" si="39"/>
        <v>4564</v>
      </c>
      <c r="X249" s="228"/>
      <c r="Y249" s="231">
        <f t="shared" si="40"/>
        <v>4359</v>
      </c>
      <c r="Z249" s="226"/>
    </row>
    <row r="250" spans="1:26" s="224" customFormat="1" x14ac:dyDescent="0.2">
      <c r="A250" s="222">
        <v>436</v>
      </c>
      <c r="B250" s="222">
        <v>436049044</v>
      </c>
      <c r="C250" s="223" t="s">
        <v>505</v>
      </c>
      <c r="D250" s="222">
        <v>49</v>
      </c>
      <c r="E250" s="223" t="s">
        <v>81</v>
      </c>
      <c r="F250" s="222">
        <v>44</v>
      </c>
      <c r="G250" s="223" t="s">
        <v>76</v>
      </c>
      <c r="H250" s="225">
        <v>2</v>
      </c>
      <c r="I250" s="226"/>
      <c r="J250" s="227">
        <f t="shared" si="29"/>
        <v>14115</v>
      </c>
      <c r="K250" s="228">
        <f t="shared" si="30"/>
        <v>0</v>
      </c>
      <c r="L250" s="228">
        <f t="shared" si="31"/>
        <v>0</v>
      </c>
      <c r="M250" s="228">
        <f t="shared" si="32"/>
        <v>937.65</v>
      </c>
      <c r="N250" s="229">
        <f t="shared" si="41"/>
        <v>15052.65</v>
      </c>
      <c r="O250" s="230">
        <f t="shared" si="33"/>
        <v>0</v>
      </c>
      <c r="P250" s="226"/>
      <c r="Q250" s="227">
        <f t="shared" si="34"/>
        <v>13702</v>
      </c>
      <c r="R250" s="228">
        <f t="shared" si="35"/>
        <v>14115</v>
      </c>
      <c r="S250" s="231">
        <f t="shared" si="36"/>
        <v>413</v>
      </c>
      <c r="T250" s="226"/>
      <c r="U250" s="227">
        <f t="shared" si="37"/>
        <v>276</v>
      </c>
      <c r="V250" s="228">
        <f t="shared" si="38"/>
        <v>285</v>
      </c>
      <c r="W250" s="228">
        <f t="shared" si="39"/>
        <v>60</v>
      </c>
      <c r="X250" s="228"/>
      <c r="Y250" s="231">
        <f t="shared" si="40"/>
        <v>0</v>
      </c>
      <c r="Z250" s="226"/>
    </row>
    <row r="251" spans="1:26" s="224" customFormat="1" x14ac:dyDescent="0.2">
      <c r="A251" s="222">
        <v>436</v>
      </c>
      <c r="B251" s="222">
        <v>436049049</v>
      </c>
      <c r="C251" s="223" t="s">
        <v>505</v>
      </c>
      <c r="D251" s="222">
        <v>49</v>
      </c>
      <c r="E251" s="223" t="s">
        <v>81</v>
      </c>
      <c r="F251" s="222">
        <v>49</v>
      </c>
      <c r="G251" s="223" t="s">
        <v>81</v>
      </c>
      <c r="H251" s="225">
        <v>209.94</v>
      </c>
      <c r="I251" s="226"/>
      <c r="J251" s="227">
        <f t="shared" si="29"/>
        <v>13064</v>
      </c>
      <c r="K251" s="228">
        <f t="shared" si="30"/>
        <v>15550</v>
      </c>
      <c r="L251" s="228">
        <f t="shared" si="31"/>
        <v>0</v>
      </c>
      <c r="M251" s="228">
        <f t="shared" si="32"/>
        <v>937.65</v>
      </c>
      <c r="N251" s="229">
        <f t="shared" si="41"/>
        <v>29551.65</v>
      </c>
      <c r="O251" s="230">
        <f t="shared" si="33"/>
        <v>-16</v>
      </c>
      <c r="P251" s="226"/>
      <c r="Q251" s="227">
        <f t="shared" si="34"/>
        <v>12298</v>
      </c>
      <c r="R251" s="228">
        <f t="shared" si="35"/>
        <v>13064</v>
      </c>
      <c r="S251" s="231">
        <f t="shared" si="36"/>
        <v>766</v>
      </c>
      <c r="T251" s="226"/>
      <c r="U251" s="227">
        <f t="shared" si="37"/>
        <v>15494</v>
      </c>
      <c r="V251" s="228">
        <f t="shared" si="38"/>
        <v>16459</v>
      </c>
      <c r="W251" s="228">
        <f t="shared" si="39"/>
        <v>15737</v>
      </c>
      <c r="X251" s="228"/>
      <c r="Y251" s="231">
        <f t="shared" si="40"/>
        <v>15566</v>
      </c>
      <c r="Z251" s="226"/>
    </row>
    <row r="252" spans="1:26" s="224" customFormat="1" x14ac:dyDescent="0.2">
      <c r="A252" s="222">
        <v>436</v>
      </c>
      <c r="B252" s="222">
        <v>436049057</v>
      </c>
      <c r="C252" s="223" t="s">
        <v>505</v>
      </c>
      <c r="D252" s="222">
        <v>49</v>
      </c>
      <c r="E252" s="223" t="s">
        <v>81</v>
      </c>
      <c r="F252" s="222">
        <v>57</v>
      </c>
      <c r="G252" s="223" t="s">
        <v>89</v>
      </c>
      <c r="H252" s="225">
        <v>5</v>
      </c>
      <c r="I252" s="226"/>
      <c r="J252" s="227">
        <f t="shared" si="29"/>
        <v>10943</v>
      </c>
      <c r="K252" s="228">
        <f t="shared" si="30"/>
        <v>293</v>
      </c>
      <c r="L252" s="228">
        <f t="shared" si="31"/>
        <v>0</v>
      </c>
      <c r="M252" s="228">
        <f t="shared" si="32"/>
        <v>937.65</v>
      </c>
      <c r="N252" s="229">
        <f t="shared" si="41"/>
        <v>12173.65</v>
      </c>
      <c r="O252" s="230">
        <f t="shared" si="33"/>
        <v>-12</v>
      </c>
      <c r="P252" s="226"/>
      <c r="Q252" s="227">
        <f t="shared" si="34"/>
        <v>10686</v>
      </c>
      <c r="R252" s="228">
        <f t="shared" si="35"/>
        <v>10943</v>
      </c>
      <c r="S252" s="231">
        <f t="shared" si="36"/>
        <v>257</v>
      </c>
      <c r="T252" s="226"/>
      <c r="U252" s="227">
        <f t="shared" si="37"/>
        <v>259</v>
      </c>
      <c r="V252" s="228">
        <f t="shared" si="38"/>
        <v>265</v>
      </c>
      <c r="W252" s="228">
        <f t="shared" si="39"/>
        <v>392</v>
      </c>
      <c r="X252" s="228"/>
      <c r="Y252" s="231">
        <f t="shared" si="40"/>
        <v>305</v>
      </c>
      <c r="Z252" s="226"/>
    </row>
    <row r="253" spans="1:26" s="224" customFormat="1" x14ac:dyDescent="0.2">
      <c r="A253" s="222">
        <v>436</v>
      </c>
      <c r="B253" s="222">
        <v>436049093</v>
      </c>
      <c r="C253" s="223" t="s">
        <v>505</v>
      </c>
      <c r="D253" s="222">
        <v>49</v>
      </c>
      <c r="E253" s="223" t="s">
        <v>81</v>
      </c>
      <c r="F253" s="222">
        <v>93</v>
      </c>
      <c r="G253" s="223" t="s">
        <v>125</v>
      </c>
      <c r="H253" s="225">
        <v>9</v>
      </c>
      <c r="I253" s="226"/>
      <c r="J253" s="227">
        <f t="shared" si="29"/>
        <v>13539</v>
      </c>
      <c r="K253" s="228">
        <f t="shared" si="30"/>
        <v>462</v>
      </c>
      <c r="L253" s="228">
        <f t="shared" si="31"/>
        <v>0</v>
      </c>
      <c r="M253" s="228">
        <f t="shared" si="32"/>
        <v>937.65</v>
      </c>
      <c r="N253" s="229">
        <f t="shared" si="41"/>
        <v>14938.65</v>
      </c>
      <c r="O253" s="230">
        <f t="shared" si="33"/>
        <v>-5</v>
      </c>
      <c r="P253" s="226"/>
      <c r="Q253" s="227">
        <f t="shared" si="34"/>
        <v>12087</v>
      </c>
      <c r="R253" s="228">
        <f t="shared" si="35"/>
        <v>13539</v>
      </c>
      <c r="S253" s="231">
        <f t="shared" si="36"/>
        <v>1452</v>
      </c>
      <c r="T253" s="226"/>
      <c r="U253" s="227">
        <f t="shared" si="37"/>
        <v>600</v>
      </c>
      <c r="V253" s="228">
        <f t="shared" si="38"/>
        <v>672</v>
      </c>
      <c r="W253" s="228">
        <f t="shared" si="39"/>
        <v>542</v>
      </c>
      <c r="X253" s="228"/>
      <c r="Y253" s="231">
        <f t="shared" si="40"/>
        <v>467</v>
      </c>
      <c r="Z253" s="226"/>
    </row>
    <row r="254" spans="1:26" s="224" customFormat="1" x14ac:dyDescent="0.2">
      <c r="A254" s="222">
        <v>436</v>
      </c>
      <c r="B254" s="222">
        <v>436049133</v>
      </c>
      <c r="C254" s="223" t="s">
        <v>505</v>
      </c>
      <c r="D254" s="222">
        <v>49</v>
      </c>
      <c r="E254" s="223" t="s">
        <v>81</v>
      </c>
      <c r="F254" s="222">
        <v>133</v>
      </c>
      <c r="G254" s="223" t="s">
        <v>165</v>
      </c>
      <c r="H254" s="225">
        <v>2</v>
      </c>
      <c r="I254" s="226"/>
      <c r="J254" s="227">
        <f t="shared" si="29"/>
        <v>11425</v>
      </c>
      <c r="K254" s="228">
        <f t="shared" si="30"/>
        <v>2259</v>
      </c>
      <c r="L254" s="228">
        <f t="shared" si="31"/>
        <v>0</v>
      </c>
      <c r="M254" s="228">
        <f t="shared" si="32"/>
        <v>937.65</v>
      </c>
      <c r="N254" s="229">
        <f t="shared" si="41"/>
        <v>14621.65</v>
      </c>
      <c r="O254" s="230">
        <f t="shared" si="33"/>
        <v>0</v>
      </c>
      <c r="P254" s="226"/>
      <c r="Q254" s="227">
        <f t="shared" si="34"/>
        <v>10922</v>
      </c>
      <c r="R254" s="228">
        <f t="shared" si="35"/>
        <v>11425</v>
      </c>
      <c r="S254" s="231">
        <f t="shared" si="36"/>
        <v>503</v>
      </c>
      <c r="T254" s="226"/>
      <c r="U254" s="227">
        <f t="shared" si="37"/>
        <v>2720</v>
      </c>
      <c r="V254" s="228">
        <f t="shared" si="38"/>
        <v>2845</v>
      </c>
      <c r="W254" s="228">
        <f t="shared" si="39"/>
        <v>2246</v>
      </c>
      <c r="X254" s="228"/>
      <c r="Y254" s="231">
        <f t="shared" si="40"/>
        <v>2259</v>
      </c>
      <c r="Z254" s="226"/>
    </row>
    <row r="255" spans="1:26" s="224" customFormat="1" x14ac:dyDescent="0.2">
      <c r="A255" s="222">
        <v>436</v>
      </c>
      <c r="B255" s="222">
        <v>436049149</v>
      </c>
      <c r="C255" s="223" t="s">
        <v>505</v>
      </c>
      <c r="D255" s="222">
        <v>49</v>
      </c>
      <c r="E255" s="223" t="s">
        <v>81</v>
      </c>
      <c r="F255" s="222">
        <v>149</v>
      </c>
      <c r="G255" s="223" t="s">
        <v>181</v>
      </c>
      <c r="H255" s="225">
        <v>1</v>
      </c>
      <c r="I255" s="226"/>
      <c r="J255" s="227">
        <f t="shared" si="29"/>
        <v>10460</v>
      </c>
      <c r="K255" s="228">
        <f t="shared" si="30"/>
        <v>0</v>
      </c>
      <c r="L255" s="228">
        <f t="shared" si="31"/>
        <v>0</v>
      </c>
      <c r="M255" s="228">
        <f t="shared" si="32"/>
        <v>937.65</v>
      </c>
      <c r="N255" s="229">
        <f t="shared" si="41"/>
        <v>11397.65</v>
      </c>
      <c r="O255" s="230">
        <f t="shared" si="33"/>
        <v>0</v>
      </c>
      <c r="P255" s="226"/>
      <c r="Q255" s="227">
        <f t="shared" si="34"/>
        <v>9991</v>
      </c>
      <c r="R255" s="228">
        <f t="shared" si="35"/>
        <v>10460</v>
      </c>
      <c r="S255" s="231">
        <f t="shared" si="36"/>
        <v>469</v>
      </c>
      <c r="T255" s="226"/>
      <c r="U255" s="227">
        <f t="shared" si="37"/>
        <v>148</v>
      </c>
      <c r="V255" s="228">
        <f t="shared" si="38"/>
        <v>155</v>
      </c>
      <c r="W255" s="228">
        <f t="shared" si="39"/>
        <v>9</v>
      </c>
      <c r="X255" s="228"/>
      <c r="Y255" s="231">
        <f t="shared" si="40"/>
        <v>0</v>
      </c>
      <c r="Z255" s="226"/>
    </row>
    <row r="256" spans="1:26" s="224" customFormat="1" x14ac:dyDescent="0.2">
      <c r="A256" s="222">
        <v>436</v>
      </c>
      <c r="B256" s="222">
        <v>436049155</v>
      </c>
      <c r="C256" s="223" t="s">
        <v>505</v>
      </c>
      <c r="D256" s="222">
        <v>49</v>
      </c>
      <c r="E256" s="223" t="s">
        <v>81</v>
      </c>
      <c r="F256" s="222">
        <v>155</v>
      </c>
      <c r="G256" s="223" t="s">
        <v>187</v>
      </c>
      <c r="H256" s="225">
        <v>1</v>
      </c>
      <c r="I256" s="226"/>
      <c r="J256" s="227">
        <f t="shared" si="29"/>
        <v>9496</v>
      </c>
      <c r="K256" s="228">
        <f t="shared" si="30"/>
        <v>6326</v>
      </c>
      <c r="L256" s="228">
        <f t="shared" si="31"/>
        <v>0</v>
      </c>
      <c r="M256" s="228">
        <f t="shared" si="32"/>
        <v>937.65</v>
      </c>
      <c r="N256" s="229">
        <f t="shared" si="41"/>
        <v>16759.650000000001</v>
      </c>
      <c r="O256" s="230">
        <f t="shared" si="33"/>
        <v>0</v>
      </c>
      <c r="P256" s="226"/>
      <c r="Q256" s="227">
        <f t="shared" si="34"/>
        <v>10438.823776541147</v>
      </c>
      <c r="R256" s="228">
        <f t="shared" si="35"/>
        <v>9496</v>
      </c>
      <c r="S256" s="231">
        <f t="shared" si="36"/>
        <v>-942.8237765411468</v>
      </c>
      <c r="T256" s="226"/>
      <c r="U256" s="227">
        <f t="shared" si="37"/>
        <v>7304</v>
      </c>
      <c r="V256" s="228">
        <f t="shared" si="38"/>
        <v>6644</v>
      </c>
      <c r="W256" s="228">
        <f t="shared" si="39"/>
        <v>6644</v>
      </c>
      <c r="X256" s="228"/>
      <c r="Y256" s="231">
        <f t="shared" si="40"/>
        <v>6326</v>
      </c>
      <c r="Z256" s="226"/>
    </row>
    <row r="257" spans="1:26" s="224" customFormat="1" x14ac:dyDescent="0.2">
      <c r="A257" s="222">
        <v>436</v>
      </c>
      <c r="B257" s="222">
        <v>436049163</v>
      </c>
      <c r="C257" s="223" t="s">
        <v>505</v>
      </c>
      <c r="D257" s="222">
        <v>49</v>
      </c>
      <c r="E257" s="223" t="s">
        <v>81</v>
      </c>
      <c r="F257" s="222">
        <v>163</v>
      </c>
      <c r="G257" s="223" t="s">
        <v>195</v>
      </c>
      <c r="H257" s="225">
        <v>1</v>
      </c>
      <c r="I257" s="226"/>
      <c r="J257" s="227">
        <f t="shared" si="29"/>
        <v>10460</v>
      </c>
      <c r="K257" s="228">
        <f t="shared" si="30"/>
        <v>0</v>
      </c>
      <c r="L257" s="228">
        <f t="shared" si="31"/>
        <v>0</v>
      </c>
      <c r="M257" s="228">
        <f t="shared" si="32"/>
        <v>937.65</v>
      </c>
      <c r="N257" s="229">
        <f t="shared" si="41"/>
        <v>11397.65</v>
      </c>
      <c r="O257" s="230">
        <f t="shared" si="33"/>
        <v>0</v>
      </c>
      <c r="P257" s="226"/>
      <c r="Q257" s="227">
        <f t="shared" si="34"/>
        <v>12155</v>
      </c>
      <c r="R257" s="228">
        <f t="shared" si="35"/>
        <v>10460</v>
      </c>
      <c r="S257" s="231">
        <f t="shared" si="36"/>
        <v>-1695</v>
      </c>
      <c r="T257" s="226"/>
      <c r="U257" s="227">
        <f t="shared" si="37"/>
        <v>136</v>
      </c>
      <c r="V257" s="228">
        <f t="shared" si="38"/>
        <v>117</v>
      </c>
      <c r="W257" s="228">
        <f t="shared" si="39"/>
        <v>8</v>
      </c>
      <c r="X257" s="228"/>
      <c r="Y257" s="231">
        <f t="shared" si="40"/>
        <v>0</v>
      </c>
      <c r="Z257" s="226"/>
    </row>
    <row r="258" spans="1:26" s="224" customFormat="1" x14ac:dyDescent="0.2">
      <c r="A258" s="222">
        <v>436</v>
      </c>
      <c r="B258" s="222">
        <v>436049165</v>
      </c>
      <c r="C258" s="223" t="s">
        <v>505</v>
      </c>
      <c r="D258" s="222">
        <v>49</v>
      </c>
      <c r="E258" s="223" t="s">
        <v>81</v>
      </c>
      <c r="F258" s="222">
        <v>165</v>
      </c>
      <c r="G258" s="223" t="s">
        <v>197</v>
      </c>
      <c r="H258" s="225">
        <v>21</v>
      </c>
      <c r="I258" s="226"/>
      <c r="J258" s="227">
        <f t="shared" si="29"/>
        <v>12468</v>
      </c>
      <c r="K258" s="228">
        <f t="shared" si="30"/>
        <v>226</v>
      </c>
      <c r="L258" s="228">
        <f t="shared" si="31"/>
        <v>0</v>
      </c>
      <c r="M258" s="228">
        <f t="shared" si="32"/>
        <v>937.65</v>
      </c>
      <c r="N258" s="229">
        <f t="shared" si="41"/>
        <v>13631.65</v>
      </c>
      <c r="O258" s="230">
        <f t="shared" si="33"/>
        <v>-2</v>
      </c>
      <c r="P258" s="226"/>
      <c r="Q258" s="227">
        <f t="shared" si="34"/>
        <v>11193</v>
      </c>
      <c r="R258" s="228">
        <f t="shared" si="35"/>
        <v>12468</v>
      </c>
      <c r="S258" s="231">
        <f t="shared" si="36"/>
        <v>1275</v>
      </c>
      <c r="T258" s="226"/>
      <c r="U258" s="227">
        <f t="shared" si="37"/>
        <v>420</v>
      </c>
      <c r="V258" s="228">
        <f t="shared" si="38"/>
        <v>468</v>
      </c>
      <c r="W258" s="228">
        <f t="shared" si="39"/>
        <v>245</v>
      </c>
      <c r="X258" s="228"/>
      <c r="Y258" s="231">
        <f t="shared" si="40"/>
        <v>228</v>
      </c>
      <c r="Z258" s="226"/>
    </row>
    <row r="259" spans="1:26" s="224" customFormat="1" x14ac:dyDescent="0.2">
      <c r="A259" s="222">
        <v>436</v>
      </c>
      <c r="B259" s="222">
        <v>436049176</v>
      </c>
      <c r="C259" s="223" t="s">
        <v>505</v>
      </c>
      <c r="D259" s="222">
        <v>49</v>
      </c>
      <c r="E259" s="223" t="s">
        <v>81</v>
      </c>
      <c r="F259" s="222">
        <v>176</v>
      </c>
      <c r="G259" s="223" t="s">
        <v>208</v>
      </c>
      <c r="H259" s="225">
        <v>11</v>
      </c>
      <c r="I259" s="226"/>
      <c r="J259" s="227">
        <f t="shared" si="29"/>
        <v>13808</v>
      </c>
      <c r="K259" s="228">
        <f t="shared" si="30"/>
        <v>4756</v>
      </c>
      <c r="L259" s="228">
        <f t="shared" si="31"/>
        <v>0</v>
      </c>
      <c r="M259" s="228">
        <f t="shared" si="32"/>
        <v>937.65</v>
      </c>
      <c r="N259" s="229">
        <f t="shared" si="41"/>
        <v>19501.650000000001</v>
      </c>
      <c r="O259" s="230">
        <f t="shared" si="33"/>
        <v>-19</v>
      </c>
      <c r="P259" s="226"/>
      <c r="Q259" s="227">
        <f t="shared" si="34"/>
        <v>11263</v>
      </c>
      <c r="R259" s="228">
        <f t="shared" si="35"/>
        <v>13808</v>
      </c>
      <c r="S259" s="231">
        <f t="shared" si="36"/>
        <v>2545</v>
      </c>
      <c r="T259" s="226"/>
      <c r="U259" s="227">
        <f t="shared" si="37"/>
        <v>4034</v>
      </c>
      <c r="V259" s="228">
        <f t="shared" si="38"/>
        <v>4945</v>
      </c>
      <c r="W259" s="228">
        <f t="shared" si="39"/>
        <v>4945</v>
      </c>
      <c r="X259" s="228"/>
      <c r="Y259" s="231">
        <f t="shared" si="40"/>
        <v>4775</v>
      </c>
      <c r="Z259" s="226"/>
    </row>
    <row r="260" spans="1:26" s="224" customFormat="1" x14ac:dyDescent="0.2">
      <c r="A260" s="222">
        <v>436</v>
      </c>
      <c r="B260" s="222">
        <v>436049199</v>
      </c>
      <c r="C260" s="223" t="s">
        <v>505</v>
      </c>
      <c r="D260" s="222">
        <v>49</v>
      </c>
      <c r="E260" s="223" t="s">
        <v>81</v>
      </c>
      <c r="F260" s="222">
        <v>199</v>
      </c>
      <c r="G260" s="223" t="s">
        <v>231</v>
      </c>
      <c r="H260" s="225">
        <v>1</v>
      </c>
      <c r="I260" s="226"/>
      <c r="J260" s="227">
        <f t="shared" si="29"/>
        <v>16425</v>
      </c>
      <c r="K260" s="228">
        <f t="shared" si="30"/>
        <v>11089</v>
      </c>
      <c r="L260" s="228">
        <f t="shared" si="31"/>
        <v>0</v>
      </c>
      <c r="M260" s="228">
        <f t="shared" si="32"/>
        <v>937.65</v>
      </c>
      <c r="N260" s="229">
        <f t="shared" si="41"/>
        <v>28451.65</v>
      </c>
      <c r="O260" s="230">
        <f t="shared" si="33"/>
        <v>0</v>
      </c>
      <c r="P260" s="226"/>
      <c r="Q260" s="227">
        <f t="shared" si="34"/>
        <v>13387</v>
      </c>
      <c r="R260" s="228">
        <f t="shared" si="35"/>
        <v>16425</v>
      </c>
      <c r="S260" s="231">
        <f t="shared" si="36"/>
        <v>3038</v>
      </c>
      <c r="T260" s="226"/>
      <c r="U260" s="227">
        <f t="shared" si="37"/>
        <v>8997</v>
      </c>
      <c r="V260" s="228">
        <f t="shared" si="38"/>
        <v>11039</v>
      </c>
      <c r="W260" s="228">
        <f t="shared" si="39"/>
        <v>11092</v>
      </c>
      <c r="X260" s="228"/>
      <c r="Y260" s="231">
        <f t="shared" si="40"/>
        <v>11089</v>
      </c>
      <c r="Z260" s="226"/>
    </row>
    <row r="261" spans="1:26" s="224" customFormat="1" x14ac:dyDescent="0.2">
      <c r="A261" s="222">
        <v>436</v>
      </c>
      <c r="B261" s="222">
        <v>436049243</v>
      </c>
      <c r="C261" s="223" t="s">
        <v>505</v>
      </c>
      <c r="D261" s="222">
        <v>49</v>
      </c>
      <c r="E261" s="223" t="s">
        <v>81</v>
      </c>
      <c r="F261" s="222">
        <v>243</v>
      </c>
      <c r="G261" s="223" t="s">
        <v>275</v>
      </c>
      <c r="H261" s="225">
        <v>1</v>
      </c>
      <c r="I261" s="226"/>
      <c r="J261" s="227">
        <f t="shared" si="29"/>
        <v>9496</v>
      </c>
      <c r="K261" s="228">
        <f t="shared" si="30"/>
        <v>1965</v>
      </c>
      <c r="L261" s="228">
        <f t="shared" si="31"/>
        <v>0</v>
      </c>
      <c r="M261" s="228">
        <f t="shared" si="32"/>
        <v>937.65</v>
      </c>
      <c r="N261" s="229">
        <f t="shared" si="41"/>
        <v>12398.65</v>
      </c>
      <c r="O261" s="230" t="str">
        <f t="shared" si="33"/>
        <v>--</v>
      </c>
      <c r="P261" s="226"/>
      <c r="Q261" s="227">
        <f t="shared" si="34"/>
        <v>12488.506008868042</v>
      </c>
      <c r="R261" s="228">
        <f t="shared" si="35"/>
        <v>9496</v>
      </c>
      <c r="S261" s="231">
        <f t="shared" si="36"/>
        <v>-2992.506008868042</v>
      </c>
      <c r="T261" s="226"/>
      <c r="U261" s="227">
        <f t="shared" si="37"/>
        <v>2595</v>
      </c>
      <c r="V261" s="228">
        <f t="shared" si="38"/>
        <v>1973</v>
      </c>
      <c r="W261" s="228" t="str">
        <f t="shared" si="39"/>
        <v/>
      </c>
      <c r="X261" s="228"/>
      <c r="Y261" s="231" t="str">
        <f t="shared" si="40"/>
        <v/>
      </c>
      <c r="Z261" s="226"/>
    </row>
    <row r="262" spans="1:26" s="224" customFormat="1" x14ac:dyDescent="0.2">
      <c r="A262" s="222">
        <v>436</v>
      </c>
      <c r="B262" s="222">
        <v>436049244</v>
      </c>
      <c r="C262" s="223" t="s">
        <v>505</v>
      </c>
      <c r="D262" s="222">
        <v>49</v>
      </c>
      <c r="E262" s="223" t="s">
        <v>81</v>
      </c>
      <c r="F262" s="222">
        <v>244</v>
      </c>
      <c r="G262" s="223" t="s">
        <v>276</v>
      </c>
      <c r="H262" s="225">
        <v>6</v>
      </c>
      <c r="I262" s="226"/>
      <c r="J262" s="227">
        <f t="shared" si="29"/>
        <v>10460</v>
      </c>
      <c r="K262" s="228">
        <f t="shared" si="30"/>
        <v>3772</v>
      </c>
      <c r="L262" s="228">
        <f t="shared" si="31"/>
        <v>0</v>
      </c>
      <c r="M262" s="228">
        <f t="shared" si="32"/>
        <v>937.65</v>
      </c>
      <c r="N262" s="229">
        <f t="shared" si="41"/>
        <v>15169.65</v>
      </c>
      <c r="O262" s="230">
        <f t="shared" si="33"/>
        <v>-10</v>
      </c>
      <c r="P262" s="226"/>
      <c r="Q262" s="227">
        <f t="shared" si="34"/>
        <v>12023</v>
      </c>
      <c r="R262" s="228">
        <f t="shared" si="35"/>
        <v>10460</v>
      </c>
      <c r="S262" s="231">
        <f t="shared" si="36"/>
        <v>-1563</v>
      </c>
      <c r="T262" s="226"/>
      <c r="U262" s="227">
        <f t="shared" si="37"/>
        <v>4684</v>
      </c>
      <c r="V262" s="228">
        <f t="shared" si="38"/>
        <v>4075</v>
      </c>
      <c r="W262" s="228">
        <f t="shared" si="39"/>
        <v>3900</v>
      </c>
      <c r="X262" s="228"/>
      <c r="Y262" s="231">
        <f t="shared" si="40"/>
        <v>3782</v>
      </c>
      <c r="Z262" s="226"/>
    </row>
    <row r="263" spans="1:26" s="224" customFormat="1" x14ac:dyDescent="0.2">
      <c r="A263" s="222">
        <v>436</v>
      </c>
      <c r="B263" s="222">
        <v>436049248</v>
      </c>
      <c r="C263" s="223" t="s">
        <v>505</v>
      </c>
      <c r="D263" s="222">
        <v>49</v>
      </c>
      <c r="E263" s="223" t="s">
        <v>81</v>
      </c>
      <c r="F263" s="222">
        <v>248</v>
      </c>
      <c r="G263" s="223" t="s">
        <v>280</v>
      </c>
      <c r="H263" s="225">
        <v>2</v>
      </c>
      <c r="I263" s="226"/>
      <c r="J263" s="227">
        <f t="shared" si="29"/>
        <v>11499</v>
      </c>
      <c r="K263" s="228">
        <f t="shared" si="30"/>
        <v>660</v>
      </c>
      <c r="L263" s="228">
        <f t="shared" si="31"/>
        <v>0</v>
      </c>
      <c r="M263" s="228">
        <f t="shared" si="32"/>
        <v>937.65</v>
      </c>
      <c r="N263" s="229">
        <f t="shared" si="41"/>
        <v>13096.65</v>
      </c>
      <c r="O263" s="230">
        <f t="shared" si="33"/>
        <v>-1</v>
      </c>
      <c r="P263" s="226"/>
      <c r="Q263" s="227">
        <f t="shared" si="34"/>
        <v>11019</v>
      </c>
      <c r="R263" s="228">
        <f t="shared" si="35"/>
        <v>11499</v>
      </c>
      <c r="S263" s="231">
        <f t="shared" si="36"/>
        <v>480</v>
      </c>
      <c r="T263" s="226"/>
      <c r="U263" s="227">
        <f t="shared" si="37"/>
        <v>850</v>
      </c>
      <c r="V263" s="228">
        <f t="shared" si="38"/>
        <v>887</v>
      </c>
      <c r="W263" s="228">
        <f t="shared" si="39"/>
        <v>710</v>
      </c>
      <c r="X263" s="228"/>
      <c r="Y263" s="231">
        <f t="shared" si="40"/>
        <v>661</v>
      </c>
      <c r="Z263" s="226"/>
    </row>
    <row r="264" spans="1:26" s="224" customFormat="1" x14ac:dyDescent="0.2">
      <c r="A264" s="222">
        <v>436</v>
      </c>
      <c r="B264" s="222">
        <v>436049262</v>
      </c>
      <c r="C264" s="223" t="s">
        <v>505</v>
      </c>
      <c r="D264" s="222">
        <v>49</v>
      </c>
      <c r="E264" s="223" t="s">
        <v>81</v>
      </c>
      <c r="F264" s="222">
        <v>262</v>
      </c>
      <c r="G264" s="223" t="s">
        <v>294</v>
      </c>
      <c r="H264" s="225">
        <v>2</v>
      </c>
      <c r="I264" s="226"/>
      <c r="J264" s="227">
        <f t="shared" si="29"/>
        <v>15460</v>
      </c>
      <c r="K264" s="228">
        <f t="shared" si="30"/>
        <v>5729</v>
      </c>
      <c r="L264" s="228">
        <f t="shared" si="31"/>
        <v>0</v>
      </c>
      <c r="M264" s="228">
        <f t="shared" si="32"/>
        <v>937.65</v>
      </c>
      <c r="N264" s="229">
        <f t="shared" si="41"/>
        <v>22126.65</v>
      </c>
      <c r="O264" s="230">
        <f t="shared" si="33"/>
        <v>-14</v>
      </c>
      <c r="P264" s="226"/>
      <c r="Q264" s="227">
        <f t="shared" si="34"/>
        <v>12155</v>
      </c>
      <c r="R264" s="228">
        <f t="shared" si="35"/>
        <v>15460</v>
      </c>
      <c r="S264" s="231">
        <f t="shared" si="36"/>
        <v>3305</v>
      </c>
      <c r="T264" s="226"/>
      <c r="U264" s="227">
        <f t="shared" si="37"/>
        <v>5696</v>
      </c>
      <c r="V264" s="228">
        <f t="shared" si="38"/>
        <v>7245</v>
      </c>
      <c r="W264" s="228">
        <f t="shared" si="39"/>
        <v>5826</v>
      </c>
      <c r="X264" s="228"/>
      <c r="Y264" s="231">
        <f t="shared" si="40"/>
        <v>5743</v>
      </c>
      <c r="Z264" s="226"/>
    </row>
    <row r="265" spans="1:26" s="224" customFormat="1" x14ac:dyDescent="0.2">
      <c r="A265" s="222">
        <v>436</v>
      </c>
      <c r="B265" s="222">
        <v>436049274</v>
      </c>
      <c r="C265" s="223" t="s">
        <v>505</v>
      </c>
      <c r="D265" s="222">
        <v>49</v>
      </c>
      <c r="E265" s="223" t="s">
        <v>81</v>
      </c>
      <c r="F265" s="222">
        <v>274</v>
      </c>
      <c r="G265" s="223" t="s">
        <v>306</v>
      </c>
      <c r="H265" s="225">
        <v>5</v>
      </c>
      <c r="I265" s="226"/>
      <c r="J265" s="227">
        <f t="shared" si="29"/>
        <v>13894</v>
      </c>
      <c r="K265" s="228">
        <f t="shared" si="30"/>
        <v>6419</v>
      </c>
      <c r="L265" s="228">
        <f t="shared" si="31"/>
        <v>0</v>
      </c>
      <c r="M265" s="228">
        <f t="shared" si="32"/>
        <v>937.65</v>
      </c>
      <c r="N265" s="229">
        <f t="shared" si="41"/>
        <v>21250.65</v>
      </c>
      <c r="O265" s="230">
        <f t="shared" si="33"/>
        <v>-6</v>
      </c>
      <c r="P265" s="226"/>
      <c r="Q265" s="227">
        <f t="shared" si="34"/>
        <v>11428</v>
      </c>
      <c r="R265" s="228">
        <f t="shared" si="35"/>
        <v>13894</v>
      </c>
      <c r="S265" s="231">
        <f t="shared" si="36"/>
        <v>2466</v>
      </c>
      <c r="T265" s="226"/>
      <c r="U265" s="227">
        <f t="shared" si="37"/>
        <v>5467</v>
      </c>
      <c r="V265" s="228">
        <f t="shared" si="38"/>
        <v>6647</v>
      </c>
      <c r="W265" s="228">
        <f t="shared" si="39"/>
        <v>6537</v>
      </c>
      <c r="X265" s="228"/>
      <c r="Y265" s="231">
        <f t="shared" si="40"/>
        <v>6425</v>
      </c>
      <c r="Z265" s="226"/>
    </row>
    <row r="266" spans="1:26" s="224" customFormat="1" x14ac:dyDescent="0.2">
      <c r="A266" s="222">
        <v>436</v>
      </c>
      <c r="B266" s="222">
        <v>436049308</v>
      </c>
      <c r="C266" s="223" t="s">
        <v>505</v>
      </c>
      <c r="D266" s="222">
        <v>49</v>
      </c>
      <c r="E266" s="223" t="s">
        <v>81</v>
      </c>
      <c r="F266" s="222">
        <v>308</v>
      </c>
      <c r="G266" s="223" t="s">
        <v>340</v>
      </c>
      <c r="H266" s="225">
        <v>3</v>
      </c>
      <c r="I266" s="226"/>
      <c r="J266" s="227">
        <f t="shared" ref="J266:J329" si="42">VLOOKUP($B266,rates20Q4,9,FALSE)</f>
        <v>13442</v>
      </c>
      <c r="K266" s="228">
        <f t="shared" ref="K266:K329" si="43">VLOOKUP($B266,rates20Q4,10,FALSE)</f>
        <v>6705</v>
      </c>
      <c r="L266" s="228">
        <f t="shared" ref="L266:L329" si="44">IFERROR(VLOOKUP($B266,rates20Q4,11,FALSE),0)</f>
        <v>0</v>
      </c>
      <c r="M266" s="228">
        <f t="shared" ref="M266:M329" si="45">VLOOKUP($B266,rates20Q4,12,FALSE)</f>
        <v>937.65</v>
      </c>
      <c r="N266" s="229">
        <f t="shared" si="41"/>
        <v>21084.65</v>
      </c>
      <c r="O266" s="230">
        <f t="shared" ref="O266:O329" si="46">IF(Y266="","--",IFERROR(N266-IFERROR(VLOOKUP($B266,rates20Q3,13,FALSE),0),0))</f>
        <v>0</v>
      </c>
      <c r="P266" s="226"/>
      <c r="Q266" s="227">
        <f t="shared" ref="Q266:Q329" si="47">IFERROR(VLOOKUP($B266,rates19Q4,8,FALSE),"")</f>
        <v>12621</v>
      </c>
      <c r="R266" s="228">
        <f t="shared" ref="R266:R329" si="48">IFERROR(VLOOKUP($B266,rates20Q1d,8,FALSE),"")</f>
        <v>13442</v>
      </c>
      <c r="S266" s="231">
        <f t="shared" ref="S266:S329" si="49">IFERROR(J266-IFERROR(VLOOKUP($B266,rates19Q4,8,FALSE),""),"")</f>
        <v>821</v>
      </c>
      <c r="T266" s="226"/>
      <c r="U266" s="227">
        <f t="shared" ref="U266:U329" si="50">IFERROR(VLOOKUP($B266,rates19Q4,9,FALSE),"")</f>
        <v>6776</v>
      </c>
      <c r="V266" s="228">
        <f t="shared" ref="V266:V329" si="51">IFERROR(VLOOKUP($B266,rates20Q1d,9,FALSE),"")</f>
        <v>7217</v>
      </c>
      <c r="W266" s="228">
        <f t="shared" ref="W266:W329" si="52">IFERROR(VLOOKUP($B266,rates20Q2,9,FALSE),"")</f>
        <v>6708</v>
      </c>
      <c r="X266" s="228"/>
      <c r="Y266" s="231">
        <f t="shared" ref="Y266:Y329" si="53">IFERROR(VLOOKUP($B266,rates20Q3,10,FALSE),"")</f>
        <v>6705</v>
      </c>
      <c r="Z266" s="226"/>
    </row>
    <row r="267" spans="1:26" s="224" customFormat="1" x14ac:dyDescent="0.2">
      <c r="A267" s="222">
        <v>436</v>
      </c>
      <c r="B267" s="222">
        <v>436049336</v>
      </c>
      <c r="C267" s="223" t="s">
        <v>505</v>
      </c>
      <c r="D267" s="222">
        <v>49</v>
      </c>
      <c r="E267" s="223" t="s">
        <v>81</v>
      </c>
      <c r="F267" s="222">
        <v>336</v>
      </c>
      <c r="G267" s="223" t="s">
        <v>368</v>
      </c>
      <c r="H267" s="225">
        <v>2</v>
      </c>
      <c r="I267" s="226"/>
      <c r="J267" s="227">
        <f t="shared" si="42"/>
        <v>10460</v>
      </c>
      <c r="K267" s="228">
        <f t="shared" si="43"/>
        <v>2269</v>
      </c>
      <c r="L267" s="228">
        <f t="shared" si="44"/>
        <v>0</v>
      </c>
      <c r="M267" s="228">
        <f t="shared" si="45"/>
        <v>937.65</v>
      </c>
      <c r="N267" s="229">
        <f t="shared" ref="N267:N330" si="54">SUM(J267:M267)</f>
        <v>13666.65</v>
      </c>
      <c r="O267" s="230">
        <f t="shared" si="46"/>
        <v>-496</v>
      </c>
      <c r="P267" s="226"/>
      <c r="Q267" s="227">
        <f t="shared" si="47"/>
        <v>9991</v>
      </c>
      <c r="R267" s="228">
        <f t="shared" si="48"/>
        <v>10460</v>
      </c>
      <c r="S267" s="231">
        <f t="shared" si="49"/>
        <v>469</v>
      </c>
      <c r="T267" s="226"/>
      <c r="U267" s="227">
        <f t="shared" si="50"/>
        <v>2641</v>
      </c>
      <c r="V267" s="228">
        <f t="shared" si="51"/>
        <v>2765</v>
      </c>
      <c r="W267" s="228">
        <f t="shared" si="52"/>
        <v>3496</v>
      </c>
      <c r="X267" s="228"/>
      <c r="Y267" s="231">
        <f t="shared" si="53"/>
        <v>2765</v>
      </c>
      <c r="Z267" s="226"/>
    </row>
    <row r="268" spans="1:26" s="224" customFormat="1" x14ac:dyDescent="0.2">
      <c r="A268" s="222">
        <v>437</v>
      </c>
      <c r="B268" s="222">
        <v>437035035</v>
      </c>
      <c r="C268" s="223" t="s">
        <v>506</v>
      </c>
      <c r="D268" s="222">
        <v>35</v>
      </c>
      <c r="E268" s="223" t="s">
        <v>67</v>
      </c>
      <c r="F268" s="222">
        <v>35</v>
      </c>
      <c r="G268" s="223" t="s">
        <v>67</v>
      </c>
      <c r="H268" s="225">
        <v>215.66999999999996</v>
      </c>
      <c r="I268" s="226"/>
      <c r="J268" s="227">
        <f t="shared" si="42"/>
        <v>14683</v>
      </c>
      <c r="K268" s="228">
        <f t="shared" si="43"/>
        <v>5006</v>
      </c>
      <c r="L268" s="228">
        <f t="shared" si="44"/>
        <v>22.061482820976497</v>
      </c>
      <c r="M268" s="228">
        <f t="shared" si="45"/>
        <v>937.65</v>
      </c>
      <c r="N268" s="229">
        <f t="shared" si="54"/>
        <v>20648.711482820978</v>
      </c>
      <c r="O268" s="230">
        <f t="shared" si="46"/>
        <v>-888.93851717902362</v>
      </c>
      <c r="P268" s="226"/>
      <c r="Q268" s="227">
        <f t="shared" si="47"/>
        <v>13770</v>
      </c>
      <c r="R268" s="228">
        <f t="shared" si="48"/>
        <v>14683</v>
      </c>
      <c r="S268" s="231">
        <f t="shared" si="49"/>
        <v>913</v>
      </c>
      <c r="T268" s="226"/>
      <c r="U268" s="227">
        <f t="shared" si="50"/>
        <v>4748</v>
      </c>
      <c r="V268" s="228">
        <f t="shared" si="51"/>
        <v>5063</v>
      </c>
      <c r="W268" s="228">
        <f t="shared" si="52"/>
        <v>5267</v>
      </c>
      <c r="X268" s="228"/>
      <c r="Y268" s="231">
        <f t="shared" si="53"/>
        <v>5031</v>
      </c>
      <c r="Z268" s="226"/>
    </row>
    <row r="269" spans="1:26" s="224" customFormat="1" x14ac:dyDescent="0.2">
      <c r="A269" s="222">
        <v>437</v>
      </c>
      <c r="B269" s="222">
        <v>437035044</v>
      </c>
      <c r="C269" s="223" t="s">
        <v>506</v>
      </c>
      <c r="D269" s="222">
        <v>35</v>
      </c>
      <c r="E269" s="223" t="s">
        <v>67</v>
      </c>
      <c r="F269" s="222">
        <v>44</v>
      </c>
      <c r="G269" s="223" t="s">
        <v>76</v>
      </c>
      <c r="H269" s="225">
        <v>0.21</v>
      </c>
      <c r="I269" s="226"/>
      <c r="J269" s="227">
        <f t="shared" si="42"/>
        <v>13120.546869664635</v>
      </c>
      <c r="K269" s="228">
        <f t="shared" si="43"/>
        <v>0</v>
      </c>
      <c r="L269" s="228">
        <f t="shared" si="44"/>
        <v>0</v>
      </c>
      <c r="M269" s="228">
        <f t="shared" si="45"/>
        <v>937.65</v>
      </c>
      <c r="N269" s="229">
        <f t="shared" si="54"/>
        <v>14058.196869664635</v>
      </c>
      <c r="O269" s="230" t="str">
        <f t="shared" si="46"/>
        <v>--</v>
      </c>
      <c r="P269" s="226"/>
      <c r="Q269" s="227" t="str">
        <f t="shared" si="47"/>
        <v/>
      </c>
      <c r="R269" s="228" t="str">
        <f t="shared" si="48"/>
        <v/>
      </c>
      <c r="S269" s="231" t="str">
        <f t="shared" si="49"/>
        <v/>
      </c>
      <c r="T269" s="226"/>
      <c r="U269" s="227" t="str">
        <f t="shared" si="50"/>
        <v/>
      </c>
      <c r="V269" s="228" t="str">
        <f t="shared" si="51"/>
        <v/>
      </c>
      <c r="W269" s="228" t="str">
        <f t="shared" si="52"/>
        <v/>
      </c>
      <c r="X269" s="228"/>
      <c r="Y269" s="231" t="str">
        <f t="shared" si="53"/>
        <v/>
      </c>
      <c r="Z269" s="226"/>
    </row>
    <row r="270" spans="1:26" s="224" customFormat="1" x14ac:dyDescent="0.2">
      <c r="A270" s="222">
        <v>437</v>
      </c>
      <c r="B270" s="222">
        <v>437035285</v>
      </c>
      <c r="C270" s="223" t="s">
        <v>506</v>
      </c>
      <c r="D270" s="222">
        <v>35</v>
      </c>
      <c r="E270" s="223" t="s">
        <v>67</v>
      </c>
      <c r="F270" s="222">
        <v>285</v>
      </c>
      <c r="G270" s="223" t="s">
        <v>317</v>
      </c>
      <c r="H270" s="225">
        <v>0.46</v>
      </c>
      <c r="I270" s="226"/>
      <c r="J270" s="227">
        <f t="shared" si="42"/>
        <v>11688.430466808875</v>
      </c>
      <c r="K270" s="228">
        <f t="shared" si="43"/>
        <v>3312</v>
      </c>
      <c r="L270" s="228">
        <f t="shared" si="44"/>
        <v>0</v>
      </c>
      <c r="M270" s="228">
        <f t="shared" si="45"/>
        <v>937.65</v>
      </c>
      <c r="N270" s="229">
        <f t="shared" si="54"/>
        <v>15938.080466808875</v>
      </c>
      <c r="O270" s="230">
        <f t="shared" si="46"/>
        <v>-3</v>
      </c>
      <c r="P270" s="226"/>
      <c r="Q270" s="227">
        <f t="shared" si="47"/>
        <v>11088.295368529887</v>
      </c>
      <c r="R270" s="228">
        <f t="shared" si="48"/>
        <v>11688.430466808875</v>
      </c>
      <c r="S270" s="231">
        <f t="shared" si="49"/>
        <v>600.13509827898815</v>
      </c>
      <c r="T270" s="226"/>
      <c r="U270" s="227">
        <f t="shared" si="50"/>
        <v>3128</v>
      </c>
      <c r="V270" s="228">
        <f t="shared" si="51"/>
        <v>3297</v>
      </c>
      <c r="W270" s="228">
        <f t="shared" si="52"/>
        <v>3328</v>
      </c>
      <c r="X270" s="228"/>
      <c r="Y270" s="231">
        <f t="shared" si="53"/>
        <v>3315</v>
      </c>
      <c r="Z270" s="226"/>
    </row>
    <row r="271" spans="1:26" s="224" customFormat="1" x14ac:dyDescent="0.2">
      <c r="A271" s="222">
        <v>438</v>
      </c>
      <c r="B271" s="222">
        <v>438035035</v>
      </c>
      <c r="C271" s="223" t="s">
        <v>507</v>
      </c>
      <c r="D271" s="222">
        <v>35</v>
      </c>
      <c r="E271" s="223" t="s">
        <v>67</v>
      </c>
      <c r="F271" s="222">
        <v>35</v>
      </c>
      <c r="G271" s="223" t="s">
        <v>67</v>
      </c>
      <c r="H271" s="225">
        <v>329.87</v>
      </c>
      <c r="I271" s="226"/>
      <c r="J271" s="227">
        <f t="shared" si="42"/>
        <v>13694</v>
      </c>
      <c r="K271" s="228">
        <f t="shared" si="43"/>
        <v>4669</v>
      </c>
      <c r="L271" s="228">
        <f t="shared" si="44"/>
        <v>10.188862279079638</v>
      </c>
      <c r="M271" s="228">
        <f t="shared" si="45"/>
        <v>937.65</v>
      </c>
      <c r="N271" s="229">
        <f t="shared" si="54"/>
        <v>19310.838862279081</v>
      </c>
      <c r="O271" s="230">
        <f t="shared" si="46"/>
        <v>-322.81113772092067</v>
      </c>
      <c r="P271" s="226"/>
      <c r="Q271" s="227">
        <f t="shared" si="47"/>
        <v>12611</v>
      </c>
      <c r="R271" s="228">
        <f t="shared" si="48"/>
        <v>13694</v>
      </c>
      <c r="S271" s="231">
        <f t="shared" si="49"/>
        <v>1083</v>
      </c>
      <c r="T271" s="226"/>
      <c r="U271" s="227">
        <f t="shared" si="50"/>
        <v>4348</v>
      </c>
      <c r="V271" s="228">
        <f t="shared" si="51"/>
        <v>4722</v>
      </c>
      <c r="W271" s="228">
        <f t="shared" si="52"/>
        <v>4913</v>
      </c>
      <c r="X271" s="228"/>
      <c r="Y271" s="231">
        <f t="shared" si="53"/>
        <v>4692</v>
      </c>
      <c r="Z271" s="226"/>
    </row>
    <row r="272" spans="1:26" s="224" customFormat="1" x14ac:dyDescent="0.2">
      <c r="A272" s="222">
        <v>438</v>
      </c>
      <c r="B272" s="222">
        <v>438035057</v>
      </c>
      <c r="C272" s="223" t="s">
        <v>507</v>
      </c>
      <c r="D272" s="222">
        <v>35</v>
      </c>
      <c r="E272" s="223" t="s">
        <v>67</v>
      </c>
      <c r="F272" s="222">
        <v>57</v>
      </c>
      <c r="G272" s="223" t="s">
        <v>89</v>
      </c>
      <c r="H272" s="225">
        <v>2</v>
      </c>
      <c r="I272" s="226"/>
      <c r="J272" s="227">
        <f t="shared" si="42"/>
        <v>10494</v>
      </c>
      <c r="K272" s="228">
        <f t="shared" si="43"/>
        <v>281</v>
      </c>
      <c r="L272" s="228">
        <f t="shared" si="44"/>
        <v>0</v>
      </c>
      <c r="M272" s="228">
        <f t="shared" si="45"/>
        <v>937.65</v>
      </c>
      <c r="N272" s="229">
        <f t="shared" si="54"/>
        <v>11712.65</v>
      </c>
      <c r="O272" s="230">
        <f t="shared" si="46"/>
        <v>-12</v>
      </c>
      <c r="P272" s="226"/>
      <c r="Q272" s="227">
        <f t="shared" si="47"/>
        <v>9103</v>
      </c>
      <c r="R272" s="228">
        <f t="shared" si="48"/>
        <v>10494</v>
      </c>
      <c r="S272" s="231">
        <f t="shared" si="49"/>
        <v>1391</v>
      </c>
      <c r="T272" s="226"/>
      <c r="U272" s="227">
        <f t="shared" si="50"/>
        <v>221</v>
      </c>
      <c r="V272" s="228">
        <f t="shared" si="51"/>
        <v>255</v>
      </c>
      <c r="W272" s="228">
        <f t="shared" si="52"/>
        <v>376</v>
      </c>
      <c r="X272" s="228"/>
      <c r="Y272" s="231">
        <f t="shared" si="53"/>
        <v>293</v>
      </c>
      <c r="Z272" s="226"/>
    </row>
    <row r="273" spans="1:26" s="224" customFormat="1" x14ac:dyDescent="0.2">
      <c r="A273" s="222">
        <v>438</v>
      </c>
      <c r="B273" s="222">
        <v>438035244</v>
      </c>
      <c r="C273" s="223" t="s">
        <v>507</v>
      </c>
      <c r="D273" s="222">
        <v>35</v>
      </c>
      <c r="E273" s="223" t="s">
        <v>67</v>
      </c>
      <c r="F273" s="222">
        <v>244</v>
      </c>
      <c r="G273" s="223" t="s">
        <v>276</v>
      </c>
      <c r="H273" s="225">
        <v>6.04</v>
      </c>
      <c r="I273" s="226"/>
      <c r="J273" s="227">
        <f t="shared" si="42"/>
        <v>11110</v>
      </c>
      <c r="K273" s="228">
        <f t="shared" si="43"/>
        <v>4006</v>
      </c>
      <c r="L273" s="228">
        <f t="shared" si="44"/>
        <v>0</v>
      </c>
      <c r="M273" s="228">
        <f t="shared" si="45"/>
        <v>937.65</v>
      </c>
      <c r="N273" s="229">
        <f t="shared" si="54"/>
        <v>16053.65</v>
      </c>
      <c r="O273" s="230">
        <f t="shared" si="46"/>
        <v>-11</v>
      </c>
      <c r="P273" s="226"/>
      <c r="Q273" s="227">
        <f t="shared" si="47"/>
        <v>9532</v>
      </c>
      <c r="R273" s="228">
        <f t="shared" si="48"/>
        <v>11110</v>
      </c>
      <c r="S273" s="231">
        <f t="shared" si="49"/>
        <v>1578</v>
      </c>
      <c r="T273" s="226"/>
      <c r="U273" s="227">
        <f t="shared" si="50"/>
        <v>3714</v>
      </c>
      <c r="V273" s="228">
        <f t="shared" si="51"/>
        <v>4329</v>
      </c>
      <c r="W273" s="228">
        <f t="shared" si="52"/>
        <v>4142</v>
      </c>
      <c r="X273" s="228"/>
      <c r="Y273" s="231">
        <f t="shared" si="53"/>
        <v>4017</v>
      </c>
      <c r="Z273" s="226"/>
    </row>
    <row r="274" spans="1:26" s="224" customFormat="1" x14ac:dyDescent="0.2">
      <c r="A274" s="222">
        <v>438</v>
      </c>
      <c r="B274" s="222">
        <v>438035336</v>
      </c>
      <c r="C274" s="223" t="s">
        <v>507</v>
      </c>
      <c r="D274" s="222">
        <v>35</v>
      </c>
      <c r="E274" s="223" t="s">
        <v>67</v>
      </c>
      <c r="F274" s="222">
        <v>336</v>
      </c>
      <c r="G274" s="223" t="s">
        <v>368</v>
      </c>
      <c r="H274" s="225">
        <v>2</v>
      </c>
      <c r="I274" s="226"/>
      <c r="J274" s="227">
        <f t="shared" si="42"/>
        <v>12033.357723379762</v>
      </c>
      <c r="K274" s="228">
        <f t="shared" si="43"/>
        <v>2611</v>
      </c>
      <c r="L274" s="228">
        <f t="shared" si="44"/>
        <v>0</v>
      </c>
      <c r="M274" s="228">
        <f t="shared" si="45"/>
        <v>937.65</v>
      </c>
      <c r="N274" s="229">
        <f t="shared" si="54"/>
        <v>15582.007723379762</v>
      </c>
      <c r="O274" s="230">
        <f t="shared" si="46"/>
        <v>-570</v>
      </c>
      <c r="P274" s="226"/>
      <c r="Q274" s="227">
        <f t="shared" si="47"/>
        <v>9311</v>
      </c>
      <c r="R274" s="228">
        <f t="shared" si="48"/>
        <v>12033.357723379762</v>
      </c>
      <c r="S274" s="231">
        <f t="shared" si="49"/>
        <v>2722.3577233797623</v>
      </c>
      <c r="T274" s="226"/>
      <c r="U274" s="227">
        <f t="shared" si="50"/>
        <v>2461</v>
      </c>
      <c r="V274" s="228">
        <f t="shared" si="51"/>
        <v>3181</v>
      </c>
      <c r="W274" s="228">
        <f t="shared" si="52"/>
        <v>4022</v>
      </c>
      <c r="X274" s="228"/>
      <c r="Y274" s="231">
        <f t="shared" si="53"/>
        <v>3181</v>
      </c>
      <c r="Z274" s="226"/>
    </row>
    <row r="275" spans="1:26" s="224" customFormat="1" x14ac:dyDescent="0.2">
      <c r="A275" s="222">
        <v>439</v>
      </c>
      <c r="B275" s="222">
        <v>439035035</v>
      </c>
      <c r="C275" s="223" t="s">
        <v>508</v>
      </c>
      <c r="D275" s="222">
        <v>35</v>
      </c>
      <c r="E275" s="223" t="s">
        <v>67</v>
      </c>
      <c r="F275" s="222">
        <v>35</v>
      </c>
      <c r="G275" s="223" t="s">
        <v>67</v>
      </c>
      <c r="H275" s="225">
        <v>444.41</v>
      </c>
      <c r="I275" s="226"/>
      <c r="J275" s="227">
        <f t="shared" si="42"/>
        <v>12804</v>
      </c>
      <c r="K275" s="228">
        <f t="shared" si="43"/>
        <v>4366</v>
      </c>
      <c r="L275" s="228">
        <f t="shared" si="44"/>
        <v>0</v>
      </c>
      <c r="M275" s="228">
        <f t="shared" si="45"/>
        <v>937.65</v>
      </c>
      <c r="N275" s="229">
        <f t="shared" si="54"/>
        <v>18107.650000000001</v>
      </c>
      <c r="O275" s="230">
        <f t="shared" si="46"/>
        <v>-21</v>
      </c>
      <c r="P275" s="226"/>
      <c r="Q275" s="227">
        <f t="shared" si="47"/>
        <v>11693</v>
      </c>
      <c r="R275" s="228">
        <f t="shared" si="48"/>
        <v>12804</v>
      </c>
      <c r="S275" s="231">
        <f t="shared" si="49"/>
        <v>1111</v>
      </c>
      <c r="T275" s="226"/>
      <c r="U275" s="227">
        <f t="shared" si="50"/>
        <v>4032</v>
      </c>
      <c r="V275" s="228">
        <f t="shared" si="51"/>
        <v>4415</v>
      </c>
      <c r="W275" s="228">
        <f t="shared" si="52"/>
        <v>4593</v>
      </c>
      <c r="X275" s="228"/>
      <c r="Y275" s="231">
        <f t="shared" si="53"/>
        <v>4387</v>
      </c>
      <c r="Z275" s="226"/>
    </row>
    <row r="276" spans="1:26" s="224" customFormat="1" x14ac:dyDescent="0.2">
      <c r="A276" s="222">
        <v>439</v>
      </c>
      <c r="B276" s="222">
        <v>439035044</v>
      </c>
      <c r="C276" s="223" t="s">
        <v>508</v>
      </c>
      <c r="D276" s="222">
        <v>35</v>
      </c>
      <c r="E276" s="223" t="s">
        <v>67</v>
      </c>
      <c r="F276" s="222">
        <v>44</v>
      </c>
      <c r="G276" s="223" t="s">
        <v>76</v>
      </c>
      <c r="H276" s="225">
        <v>2.1</v>
      </c>
      <c r="I276" s="226"/>
      <c r="J276" s="227">
        <f t="shared" si="42"/>
        <v>13120.546869664635</v>
      </c>
      <c r="K276" s="228">
        <f t="shared" si="43"/>
        <v>0</v>
      </c>
      <c r="L276" s="228">
        <f t="shared" si="44"/>
        <v>0</v>
      </c>
      <c r="M276" s="228">
        <f t="shared" si="45"/>
        <v>937.65</v>
      </c>
      <c r="N276" s="229">
        <f t="shared" si="54"/>
        <v>14058.196869664635</v>
      </c>
      <c r="O276" s="230">
        <f t="shared" si="46"/>
        <v>0</v>
      </c>
      <c r="P276" s="226"/>
      <c r="Q276" s="227" t="str">
        <f t="shared" si="47"/>
        <v/>
      </c>
      <c r="R276" s="228" t="str">
        <f t="shared" si="48"/>
        <v/>
      </c>
      <c r="S276" s="231" t="str">
        <f t="shared" si="49"/>
        <v/>
      </c>
      <c r="T276" s="226"/>
      <c r="U276" s="227" t="str">
        <f t="shared" si="50"/>
        <v/>
      </c>
      <c r="V276" s="228" t="str">
        <f t="shared" si="51"/>
        <v/>
      </c>
      <c r="W276" s="228">
        <f t="shared" si="52"/>
        <v>55</v>
      </c>
      <c r="X276" s="228"/>
      <c r="Y276" s="231">
        <f t="shared" si="53"/>
        <v>0</v>
      </c>
      <c r="Z276" s="226"/>
    </row>
    <row r="277" spans="1:26" s="224" customFormat="1" x14ac:dyDescent="0.2">
      <c r="A277" s="222">
        <v>439</v>
      </c>
      <c r="B277" s="222">
        <v>439035046</v>
      </c>
      <c r="C277" s="223" t="s">
        <v>508</v>
      </c>
      <c r="D277" s="222">
        <v>35</v>
      </c>
      <c r="E277" s="223" t="s">
        <v>67</v>
      </c>
      <c r="F277" s="222">
        <v>46</v>
      </c>
      <c r="G277" s="223" t="s">
        <v>78</v>
      </c>
      <c r="H277" s="225">
        <v>0.53</v>
      </c>
      <c r="I277" s="226"/>
      <c r="J277" s="227">
        <f t="shared" si="42"/>
        <v>10758.161659638534</v>
      </c>
      <c r="K277" s="228">
        <f t="shared" si="43"/>
        <v>8506</v>
      </c>
      <c r="L277" s="228">
        <f t="shared" si="44"/>
        <v>0</v>
      </c>
      <c r="M277" s="228">
        <f t="shared" si="45"/>
        <v>937.65</v>
      </c>
      <c r="N277" s="229">
        <f t="shared" si="54"/>
        <v>20201.811659638537</v>
      </c>
      <c r="O277" s="230" t="str">
        <f t="shared" si="46"/>
        <v>--</v>
      </c>
      <c r="P277" s="226"/>
      <c r="Q277" s="227" t="str">
        <f t="shared" si="47"/>
        <v/>
      </c>
      <c r="R277" s="228" t="str">
        <f t="shared" si="48"/>
        <v/>
      </c>
      <c r="S277" s="231" t="str">
        <f t="shared" si="49"/>
        <v/>
      </c>
      <c r="T277" s="226"/>
      <c r="U277" s="227" t="str">
        <f t="shared" si="50"/>
        <v/>
      </c>
      <c r="V277" s="228" t="str">
        <f t="shared" si="51"/>
        <v/>
      </c>
      <c r="W277" s="228" t="str">
        <f t="shared" si="52"/>
        <v/>
      </c>
      <c r="X277" s="228"/>
      <c r="Y277" s="231" t="str">
        <f t="shared" si="53"/>
        <v/>
      </c>
      <c r="Z277" s="226"/>
    </row>
    <row r="278" spans="1:26" s="224" customFormat="1" x14ac:dyDescent="0.2">
      <c r="A278" s="222">
        <v>439</v>
      </c>
      <c r="B278" s="222">
        <v>439035073</v>
      </c>
      <c r="C278" s="223" t="s">
        <v>508</v>
      </c>
      <c r="D278" s="222">
        <v>35</v>
      </c>
      <c r="E278" s="223" t="s">
        <v>67</v>
      </c>
      <c r="F278" s="222">
        <v>73</v>
      </c>
      <c r="G278" s="223" t="s">
        <v>105</v>
      </c>
      <c r="H278" s="225">
        <v>2</v>
      </c>
      <c r="I278" s="226"/>
      <c r="J278" s="227">
        <f t="shared" si="42"/>
        <v>11312.126870607293</v>
      </c>
      <c r="K278" s="228">
        <f t="shared" si="43"/>
        <v>7390</v>
      </c>
      <c r="L278" s="228">
        <f t="shared" si="44"/>
        <v>0</v>
      </c>
      <c r="M278" s="228">
        <f t="shared" si="45"/>
        <v>937.65</v>
      </c>
      <c r="N278" s="229">
        <f t="shared" si="54"/>
        <v>19639.776870607297</v>
      </c>
      <c r="O278" s="230">
        <f t="shared" si="46"/>
        <v>-18</v>
      </c>
      <c r="P278" s="226"/>
      <c r="Q278" s="227" t="str">
        <f t="shared" si="47"/>
        <v/>
      </c>
      <c r="R278" s="228" t="str">
        <f t="shared" si="48"/>
        <v/>
      </c>
      <c r="S278" s="231" t="str">
        <f t="shared" si="49"/>
        <v/>
      </c>
      <c r="T278" s="226"/>
      <c r="U278" s="227" t="str">
        <f t="shared" si="50"/>
        <v/>
      </c>
      <c r="V278" s="228" t="str">
        <f t="shared" si="51"/>
        <v/>
      </c>
      <c r="W278" s="228">
        <f t="shared" si="52"/>
        <v>7419</v>
      </c>
      <c r="X278" s="228"/>
      <c r="Y278" s="231">
        <f t="shared" si="53"/>
        <v>7408</v>
      </c>
      <c r="Z278" s="226"/>
    </row>
    <row r="279" spans="1:26" s="224" customFormat="1" x14ac:dyDescent="0.2">
      <c r="A279" s="222">
        <v>439</v>
      </c>
      <c r="B279" s="222">
        <v>439035133</v>
      </c>
      <c r="C279" s="223" t="s">
        <v>508</v>
      </c>
      <c r="D279" s="222">
        <v>35</v>
      </c>
      <c r="E279" s="223" t="s">
        <v>67</v>
      </c>
      <c r="F279" s="222">
        <v>133</v>
      </c>
      <c r="G279" s="223" t="s">
        <v>165</v>
      </c>
      <c r="H279" s="225">
        <v>1.94</v>
      </c>
      <c r="I279" s="226"/>
      <c r="J279" s="227">
        <f t="shared" si="42"/>
        <v>6824</v>
      </c>
      <c r="K279" s="228">
        <f t="shared" si="43"/>
        <v>1349</v>
      </c>
      <c r="L279" s="228">
        <f t="shared" si="44"/>
        <v>0</v>
      </c>
      <c r="M279" s="228">
        <f t="shared" si="45"/>
        <v>937.65</v>
      </c>
      <c r="N279" s="229">
        <f t="shared" si="54"/>
        <v>9110.65</v>
      </c>
      <c r="O279" s="230">
        <f t="shared" si="46"/>
        <v>0</v>
      </c>
      <c r="P279" s="226"/>
      <c r="Q279" s="227">
        <f t="shared" si="47"/>
        <v>8944</v>
      </c>
      <c r="R279" s="228" t="str">
        <f t="shared" si="48"/>
        <v/>
      </c>
      <c r="S279" s="231">
        <f t="shared" si="49"/>
        <v>-2120</v>
      </c>
      <c r="T279" s="226"/>
      <c r="U279" s="227">
        <f t="shared" si="50"/>
        <v>2228</v>
      </c>
      <c r="V279" s="228" t="str">
        <f t="shared" si="51"/>
        <v/>
      </c>
      <c r="W279" s="228">
        <f t="shared" si="52"/>
        <v>1342</v>
      </c>
      <c r="X279" s="228"/>
      <c r="Y279" s="231">
        <f t="shared" si="53"/>
        <v>1349</v>
      </c>
      <c r="Z279" s="226"/>
    </row>
    <row r="280" spans="1:26" s="224" customFormat="1" x14ac:dyDescent="0.2">
      <c r="A280" s="222">
        <v>439</v>
      </c>
      <c r="B280" s="222">
        <v>439035165</v>
      </c>
      <c r="C280" s="223" t="s">
        <v>508</v>
      </c>
      <c r="D280" s="222">
        <v>35</v>
      </c>
      <c r="E280" s="223" t="s">
        <v>67</v>
      </c>
      <c r="F280" s="222">
        <v>165</v>
      </c>
      <c r="G280" s="223" t="s">
        <v>197</v>
      </c>
      <c r="H280" s="225">
        <v>0.83</v>
      </c>
      <c r="I280" s="226"/>
      <c r="J280" s="227">
        <f t="shared" si="42"/>
        <v>12758.148772361686</v>
      </c>
      <c r="K280" s="228">
        <f t="shared" si="43"/>
        <v>231</v>
      </c>
      <c r="L280" s="228">
        <f t="shared" si="44"/>
        <v>0</v>
      </c>
      <c r="M280" s="228">
        <f t="shared" si="45"/>
        <v>937.65</v>
      </c>
      <c r="N280" s="229">
        <f t="shared" si="54"/>
        <v>13926.798772361686</v>
      </c>
      <c r="O280" s="230">
        <f t="shared" si="46"/>
        <v>-3</v>
      </c>
      <c r="P280" s="226"/>
      <c r="Q280" s="227" t="str">
        <f t="shared" si="47"/>
        <v/>
      </c>
      <c r="R280" s="228" t="str">
        <f t="shared" si="48"/>
        <v/>
      </c>
      <c r="S280" s="231" t="str">
        <f t="shared" si="49"/>
        <v/>
      </c>
      <c r="T280" s="226"/>
      <c r="U280" s="227" t="str">
        <f t="shared" si="50"/>
        <v/>
      </c>
      <c r="V280" s="228" t="str">
        <f t="shared" si="51"/>
        <v/>
      </c>
      <c r="W280" s="228">
        <f t="shared" si="52"/>
        <v>250</v>
      </c>
      <c r="X280" s="228"/>
      <c r="Y280" s="231">
        <f t="shared" si="53"/>
        <v>234</v>
      </c>
      <c r="Z280" s="226"/>
    </row>
    <row r="281" spans="1:26" s="224" customFormat="1" x14ac:dyDescent="0.2">
      <c r="A281" s="222">
        <v>439</v>
      </c>
      <c r="B281" s="222">
        <v>439035244</v>
      </c>
      <c r="C281" s="223" t="s">
        <v>508</v>
      </c>
      <c r="D281" s="222">
        <v>35</v>
      </c>
      <c r="E281" s="223" t="s">
        <v>67</v>
      </c>
      <c r="F281" s="222">
        <v>244</v>
      </c>
      <c r="G281" s="223" t="s">
        <v>276</v>
      </c>
      <c r="H281" s="225">
        <v>1</v>
      </c>
      <c r="I281" s="226"/>
      <c r="J281" s="227">
        <f t="shared" si="42"/>
        <v>11904</v>
      </c>
      <c r="K281" s="228">
        <f t="shared" si="43"/>
        <v>4293</v>
      </c>
      <c r="L281" s="228">
        <f t="shared" si="44"/>
        <v>0</v>
      </c>
      <c r="M281" s="228">
        <f t="shared" si="45"/>
        <v>937.65</v>
      </c>
      <c r="N281" s="229">
        <f t="shared" si="54"/>
        <v>17134.650000000001</v>
      </c>
      <c r="O281" s="230">
        <f t="shared" si="46"/>
        <v>-12</v>
      </c>
      <c r="P281" s="226"/>
      <c r="Q281" s="227">
        <f t="shared" si="47"/>
        <v>11689</v>
      </c>
      <c r="R281" s="228" t="str">
        <f t="shared" si="48"/>
        <v/>
      </c>
      <c r="S281" s="231">
        <f t="shared" si="49"/>
        <v>215</v>
      </c>
      <c r="T281" s="226"/>
      <c r="U281" s="227">
        <f t="shared" si="50"/>
        <v>4554</v>
      </c>
      <c r="V281" s="228" t="str">
        <f t="shared" si="51"/>
        <v/>
      </c>
      <c r="W281" s="228">
        <f t="shared" si="52"/>
        <v>4438</v>
      </c>
      <c r="X281" s="228"/>
      <c r="Y281" s="231">
        <f t="shared" si="53"/>
        <v>4305</v>
      </c>
      <c r="Z281" s="226"/>
    </row>
    <row r="282" spans="1:26" s="224" customFormat="1" x14ac:dyDescent="0.2">
      <c r="A282" s="222">
        <v>440</v>
      </c>
      <c r="B282" s="222">
        <v>440149128</v>
      </c>
      <c r="C282" s="223" t="s">
        <v>509</v>
      </c>
      <c r="D282" s="222">
        <v>149</v>
      </c>
      <c r="E282" s="223" t="s">
        <v>181</v>
      </c>
      <c r="F282" s="222">
        <v>128</v>
      </c>
      <c r="G282" s="223" t="s">
        <v>160</v>
      </c>
      <c r="H282" s="225">
        <v>3</v>
      </c>
      <c r="I282" s="226"/>
      <c r="J282" s="227">
        <f t="shared" si="42"/>
        <v>12196.58468970729</v>
      </c>
      <c r="K282" s="228">
        <f t="shared" si="43"/>
        <v>871</v>
      </c>
      <c r="L282" s="228">
        <f t="shared" si="44"/>
        <v>0</v>
      </c>
      <c r="M282" s="228">
        <f t="shared" si="45"/>
        <v>937.65</v>
      </c>
      <c r="N282" s="229">
        <f t="shared" si="54"/>
        <v>14005.234689707289</v>
      </c>
      <c r="O282" s="230">
        <f t="shared" si="46"/>
        <v>-2</v>
      </c>
      <c r="P282" s="226"/>
      <c r="Q282" s="227">
        <f t="shared" si="47"/>
        <v>14961</v>
      </c>
      <c r="R282" s="228">
        <f t="shared" si="48"/>
        <v>12196.58468970729</v>
      </c>
      <c r="S282" s="231">
        <f t="shared" si="49"/>
        <v>-2764.4153102927103</v>
      </c>
      <c r="T282" s="226"/>
      <c r="U282" s="227">
        <f t="shared" si="50"/>
        <v>756</v>
      </c>
      <c r="V282" s="228">
        <f t="shared" si="51"/>
        <v>616</v>
      </c>
      <c r="W282" s="228">
        <f t="shared" si="52"/>
        <v>888</v>
      </c>
      <c r="X282" s="228"/>
      <c r="Y282" s="231">
        <f t="shared" si="53"/>
        <v>873</v>
      </c>
      <c r="Z282" s="226"/>
    </row>
    <row r="283" spans="1:26" s="224" customFormat="1" x14ac:dyDescent="0.2">
      <c r="A283" s="222">
        <v>440</v>
      </c>
      <c r="B283" s="222">
        <v>440149149</v>
      </c>
      <c r="C283" s="223" t="s">
        <v>509</v>
      </c>
      <c r="D283" s="222">
        <v>149</v>
      </c>
      <c r="E283" s="223" t="s">
        <v>181</v>
      </c>
      <c r="F283" s="222">
        <v>149</v>
      </c>
      <c r="G283" s="223" t="s">
        <v>181</v>
      </c>
      <c r="H283" s="225">
        <v>368.8</v>
      </c>
      <c r="I283" s="226"/>
      <c r="J283" s="227">
        <f t="shared" si="42"/>
        <v>12524</v>
      </c>
      <c r="K283" s="228">
        <f t="shared" si="43"/>
        <v>0</v>
      </c>
      <c r="L283" s="228">
        <f t="shared" si="44"/>
        <v>469.0238611713666</v>
      </c>
      <c r="M283" s="228">
        <f t="shared" si="45"/>
        <v>937.65</v>
      </c>
      <c r="N283" s="229">
        <f t="shared" si="54"/>
        <v>13930.673861171366</v>
      </c>
      <c r="O283" s="230">
        <f t="shared" si="46"/>
        <v>469.02386117136666</v>
      </c>
      <c r="P283" s="226"/>
      <c r="Q283" s="227">
        <f t="shared" si="47"/>
        <v>11907</v>
      </c>
      <c r="R283" s="228">
        <f t="shared" si="48"/>
        <v>12524</v>
      </c>
      <c r="S283" s="231">
        <f t="shared" si="49"/>
        <v>617</v>
      </c>
      <c r="T283" s="226"/>
      <c r="U283" s="227">
        <f t="shared" si="50"/>
        <v>176</v>
      </c>
      <c r="V283" s="228">
        <f t="shared" si="51"/>
        <v>186</v>
      </c>
      <c r="W283" s="228">
        <f t="shared" si="52"/>
        <v>10</v>
      </c>
      <c r="X283" s="228"/>
      <c r="Y283" s="231">
        <f t="shared" si="53"/>
        <v>0</v>
      </c>
      <c r="Z283" s="226"/>
    </row>
    <row r="284" spans="1:26" s="224" customFormat="1" x14ac:dyDescent="0.2">
      <c r="A284" s="222">
        <v>440</v>
      </c>
      <c r="B284" s="222">
        <v>440149160</v>
      </c>
      <c r="C284" s="223" t="s">
        <v>509</v>
      </c>
      <c r="D284" s="222">
        <v>149</v>
      </c>
      <c r="E284" s="223" t="s">
        <v>181</v>
      </c>
      <c r="F284" s="222">
        <v>160</v>
      </c>
      <c r="G284" s="223" t="s">
        <v>192</v>
      </c>
      <c r="H284" s="225">
        <v>2</v>
      </c>
      <c r="I284" s="226"/>
      <c r="J284" s="227">
        <f t="shared" si="42"/>
        <v>15755</v>
      </c>
      <c r="K284" s="228">
        <f t="shared" si="43"/>
        <v>38</v>
      </c>
      <c r="L284" s="228">
        <f t="shared" si="44"/>
        <v>0</v>
      </c>
      <c r="M284" s="228">
        <f t="shared" si="45"/>
        <v>937.65</v>
      </c>
      <c r="N284" s="229">
        <f t="shared" si="54"/>
        <v>16730.650000000001</v>
      </c>
      <c r="O284" s="230">
        <f t="shared" si="46"/>
        <v>-15</v>
      </c>
      <c r="P284" s="226"/>
      <c r="Q284" s="227">
        <f t="shared" si="47"/>
        <v>12255.087011245676</v>
      </c>
      <c r="R284" s="228">
        <f t="shared" si="48"/>
        <v>15755</v>
      </c>
      <c r="S284" s="231">
        <f t="shared" si="49"/>
        <v>3499.912988754324</v>
      </c>
      <c r="T284" s="226"/>
      <c r="U284" s="227">
        <f t="shared" si="50"/>
        <v>135</v>
      </c>
      <c r="V284" s="228">
        <f t="shared" si="51"/>
        <v>174</v>
      </c>
      <c r="W284" s="228">
        <f t="shared" si="52"/>
        <v>157</v>
      </c>
      <c r="X284" s="228"/>
      <c r="Y284" s="231">
        <f t="shared" si="53"/>
        <v>53</v>
      </c>
      <c r="Z284" s="226"/>
    </row>
    <row r="285" spans="1:26" s="224" customFormat="1" x14ac:dyDescent="0.2">
      <c r="A285" s="222">
        <v>440</v>
      </c>
      <c r="B285" s="222">
        <v>440149181</v>
      </c>
      <c r="C285" s="223" t="s">
        <v>509</v>
      </c>
      <c r="D285" s="222">
        <v>149</v>
      </c>
      <c r="E285" s="223" t="s">
        <v>181</v>
      </c>
      <c r="F285" s="222">
        <v>181</v>
      </c>
      <c r="G285" s="223" t="s">
        <v>213</v>
      </c>
      <c r="H285" s="225">
        <v>24</v>
      </c>
      <c r="I285" s="226"/>
      <c r="J285" s="227">
        <f t="shared" si="42"/>
        <v>11019</v>
      </c>
      <c r="K285" s="228">
        <f t="shared" si="43"/>
        <v>524</v>
      </c>
      <c r="L285" s="228">
        <f t="shared" si="44"/>
        <v>0</v>
      </c>
      <c r="M285" s="228">
        <f t="shared" si="45"/>
        <v>937.65</v>
      </c>
      <c r="N285" s="229">
        <f t="shared" si="54"/>
        <v>12480.65</v>
      </c>
      <c r="O285" s="230">
        <f t="shared" si="46"/>
        <v>68</v>
      </c>
      <c r="P285" s="226"/>
      <c r="Q285" s="227">
        <f t="shared" si="47"/>
        <v>10710</v>
      </c>
      <c r="R285" s="228">
        <f t="shared" si="48"/>
        <v>11019</v>
      </c>
      <c r="S285" s="231">
        <f t="shared" si="49"/>
        <v>309</v>
      </c>
      <c r="T285" s="226"/>
      <c r="U285" s="227">
        <f t="shared" si="50"/>
        <v>691</v>
      </c>
      <c r="V285" s="228">
        <f t="shared" si="51"/>
        <v>711</v>
      </c>
      <c r="W285" s="228">
        <f t="shared" si="52"/>
        <v>462</v>
      </c>
      <c r="X285" s="228"/>
      <c r="Y285" s="231">
        <f t="shared" si="53"/>
        <v>456</v>
      </c>
      <c r="Z285" s="226"/>
    </row>
    <row r="286" spans="1:26" s="224" customFormat="1" x14ac:dyDescent="0.2">
      <c r="A286" s="222">
        <v>440</v>
      </c>
      <c r="B286" s="222">
        <v>440149211</v>
      </c>
      <c r="C286" s="223" t="s">
        <v>509</v>
      </c>
      <c r="D286" s="222">
        <v>149</v>
      </c>
      <c r="E286" s="223" t="s">
        <v>181</v>
      </c>
      <c r="F286" s="222">
        <v>211</v>
      </c>
      <c r="G286" s="223" t="s">
        <v>243</v>
      </c>
      <c r="H286" s="225">
        <v>1</v>
      </c>
      <c r="I286" s="226"/>
      <c r="J286" s="227">
        <f t="shared" si="42"/>
        <v>11399</v>
      </c>
      <c r="K286" s="228">
        <f t="shared" si="43"/>
        <v>2145</v>
      </c>
      <c r="L286" s="228">
        <f t="shared" si="44"/>
        <v>0</v>
      </c>
      <c r="M286" s="228">
        <f t="shared" si="45"/>
        <v>937.65</v>
      </c>
      <c r="N286" s="229">
        <f t="shared" si="54"/>
        <v>14481.65</v>
      </c>
      <c r="O286" s="230">
        <f t="shared" si="46"/>
        <v>0</v>
      </c>
      <c r="P286" s="226"/>
      <c r="Q286" s="227" t="str">
        <f t="shared" si="47"/>
        <v/>
      </c>
      <c r="R286" s="228" t="str">
        <f t="shared" si="48"/>
        <v/>
      </c>
      <c r="S286" s="231" t="str">
        <f t="shared" si="49"/>
        <v/>
      </c>
      <c r="T286" s="226"/>
      <c r="U286" s="227" t="str">
        <f t="shared" si="50"/>
        <v/>
      </c>
      <c r="V286" s="228" t="str">
        <f t="shared" si="51"/>
        <v/>
      </c>
      <c r="W286" s="228">
        <f t="shared" si="52"/>
        <v>2149</v>
      </c>
      <c r="X286" s="228"/>
      <c r="Y286" s="231">
        <f t="shared" si="53"/>
        <v>2145</v>
      </c>
      <c r="Z286" s="226"/>
    </row>
    <row r="287" spans="1:26" s="224" customFormat="1" x14ac:dyDescent="0.2">
      <c r="A287" s="222">
        <v>440</v>
      </c>
      <c r="B287" s="222">
        <v>440149745</v>
      </c>
      <c r="C287" s="223" t="s">
        <v>509</v>
      </c>
      <c r="D287" s="222">
        <v>149</v>
      </c>
      <c r="E287" s="223" t="s">
        <v>181</v>
      </c>
      <c r="F287" s="222">
        <v>745</v>
      </c>
      <c r="G287" s="223" t="s">
        <v>429</v>
      </c>
      <c r="H287" s="225">
        <v>1</v>
      </c>
      <c r="I287" s="226"/>
      <c r="J287" s="227">
        <f t="shared" si="42"/>
        <v>10309.661909230215</v>
      </c>
      <c r="K287" s="228">
        <f t="shared" si="43"/>
        <v>4595</v>
      </c>
      <c r="L287" s="228">
        <f t="shared" si="44"/>
        <v>0</v>
      </c>
      <c r="M287" s="228">
        <f t="shared" si="45"/>
        <v>937.65</v>
      </c>
      <c r="N287" s="229">
        <f t="shared" si="54"/>
        <v>15842.311909230215</v>
      </c>
      <c r="O287" s="230">
        <f t="shared" si="46"/>
        <v>7</v>
      </c>
      <c r="P287" s="226"/>
      <c r="Q287" s="227">
        <f t="shared" si="47"/>
        <v>9841.0216139907279</v>
      </c>
      <c r="R287" s="228">
        <f t="shared" si="48"/>
        <v>10309.661909230215</v>
      </c>
      <c r="S287" s="231">
        <f t="shared" si="49"/>
        <v>468.64029523948739</v>
      </c>
      <c r="T287" s="226"/>
      <c r="U287" s="227">
        <f t="shared" si="50"/>
        <v>4496</v>
      </c>
      <c r="V287" s="228">
        <f t="shared" si="51"/>
        <v>4710</v>
      </c>
      <c r="W287" s="228">
        <f t="shared" si="52"/>
        <v>4506</v>
      </c>
      <c r="X287" s="228"/>
      <c r="Y287" s="231">
        <f t="shared" si="53"/>
        <v>4588</v>
      </c>
      <c r="Z287" s="226"/>
    </row>
    <row r="288" spans="1:26" s="224" customFormat="1" x14ac:dyDescent="0.2">
      <c r="A288" s="222">
        <v>441</v>
      </c>
      <c r="B288" s="222">
        <v>441281005</v>
      </c>
      <c r="C288" s="223" t="s">
        <v>510</v>
      </c>
      <c r="D288" s="222">
        <v>281</v>
      </c>
      <c r="E288" s="223" t="s">
        <v>313</v>
      </c>
      <c r="F288" s="222">
        <v>5</v>
      </c>
      <c r="G288" s="223" t="s">
        <v>37</v>
      </c>
      <c r="H288" s="225">
        <v>1</v>
      </c>
      <c r="I288" s="226"/>
      <c r="J288" s="227">
        <f t="shared" si="42"/>
        <v>13640</v>
      </c>
      <c r="K288" s="228">
        <f t="shared" si="43"/>
        <v>5950</v>
      </c>
      <c r="L288" s="228">
        <f t="shared" si="44"/>
        <v>0</v>
      </c>
      <c r="M288" s="228">
        <f t="shared" si="45"/>
        <v>937.65</v>
      </c>
      <c r="N288" s="229">
        <f t="shared" si="54"/>
        <v>20527.650000000001</v>
      </c>
      <c r="O288" s="230">
        <f t="shared" si="46"/>
        <v>-2</v>
      </c>
      <c r="P288" s="226"/>
      <c r="Q288" s="227">
        <f t="shared" si="47"/>
        <v>10953.106366286775</v>
      </c>
      <c r="R288" s="228">
        <f t="shared" si="48"/>
        <v>13640</v>
      </c>
      <c r="S288" s="231">
        <f t="shared" si="49"/>
        <v>2686.8936337132254</v>
      </c>
      <c r="T288" s="226"/>
      <c r="U288" s="227">
        <f t="shared" si="50"/>
        <v>4693</v>
      </c>
      <c r="V288" s="228">
        <f t="shared" si="51"/>
        <v>5845</v>
      </c>
      <c r="W288" s="228">
        <f t="shared" si="52"/>
        <v>5988</v>
      </c>
      <c r="X288" s="228"/>
      <c r="Y288" s="231">
        <f t="shared" si="53"/>
        <v>5952</v>
      </c>
      <c r="Z288" s="226"/>
    </row>
    <row r="289" spans="1:26" s="224" customFormat="1" x14ac:dyDescent="0.2">
      <c r="A289" s="222">
        <v>441</v>
      </c>
      <c r="B289" s="222">
        <v>441281061</v>
      </c>
      <c r="C289" s="223" t="s">
        <v>510</v>
      </c>
      <c r="D289" s="222">
        <v>281</v>
      </c>
      <c r="E289" s="223" t="s">
        <v>313</v>
      </c>
      <c r="F289" s="222">
        <v>61</v>
      </c>
      <c r="G289" s="223" t="s">
        <v>93</v>
      </c>
      <c r="H289" s="225">
        <v>4.29</v>
      </c>
      <c r="I289" s="226"/>
      <c r="J289" s="227">
        <f t="shared" si="42"/>
        <v>9839</v>
      </c>
      <c r="K289" s="228">
        <f t="shared" si="43"/>
        <v>451</v>
      </c>
      <c r="L289" s="228">
        <f t="shared" si="44"/>
        <v>0</v>
      </c>
      <c r="M289" s="228">
        <f t="shared" si="45"/>
        <v>937.65</v>
      </c>
      <c r="N289" s="229">
        <f t="shared" si="54"/>
        <v>11227.65</v>
      </c>
      <c r="O289" s="230">
        <f t="shared" si="46"/>
        <v>-4</v>
      </c>
      <c r="P289" s="226"/>
      <c r="Q289" s="227">
        <f t="shared" si="47"/>
        <v>10739</v>
      </c>
      <c r="R289" s="228">
        <f t="shared" si="48"/>
        <v>9839</v>
      </c>
      <c r="S289" s="231">
        <f t="shared" si="49"/>
        <v>-900</v>
      </c>
      <c r="T289" s="226"/>
      <c r="U289" s="227">
        <f t="shared" si="50"/>
        <v>775</v>
      </c>
      <c r="V289" s="228">
        <f t="shared" si="51"/>
        <v>710</v>
      </c>
      <c r="W289" s="228">
        <f t="shared" si="52"/>
        <v>710</v>
      </c>
      <c r="X289" s="228"/>
      <c r="Y289" s="231">
        <f t="shared" si="53"/>
        <v>455</v>
      </c>
      <c r="Z289" s="226"/>
    </row>
    <row r="290" spans="1:26" s="224" customFormat="1" x14ac:dyDescent="0.2">
      <c r="A290" s="222">
        <v>441</v>
      </c>
      <c r="B290" s="222">
        <v>441281087</v>
      </c>
      <c r="C290" s="223" t="s">
        <v>510</v>
      </c>
      <c r="D290" s="222">
        <v>281</v>
      </c>
      <c r="E290" s="223" t="s">
        <v>313</v>
      </c>
      <c r="F290" s="222">
        <v>87</v>
      </c>
      <c r="G290" s="223" t="s">
        <v>119</v>
      </c>
      <c r="H290" s="225">
        <v>2</v>
      </c>
      <c r="I290" s="226"/>
      <c r="J290" s="227">
        <f t="shared" si="42"/>
        <v>10820</v>
      </c>
      <c r="K290" s="228">
        <f t="shared" si="43"/>
        <v>3672</v>
      </c>
      <c r="L290" s="228">
        <f t="shared" si="44"/>
        <v>0</v>
      </c>
      <c r="M290" s="228">
        <f t="shared" si="45"/>
        <v>937.65</v>
      </c>
      <c r="N290" s="229">
        <f t="shared" si="54"/>
        <v>15429.65</v>
      </c>
      <c r="O290" s="230">
        <f t="shared" si="46"/>
        <v>0</v>
      </c>
      <c r="P290" s="226"/>
      <c r="Q290" s="227">
        <f t="shared" si="47"/>
        <v>10955</v>
      </c>
      <c r="R290" s="228">
        <f t="shared" si="48"/>
        <v>10820</v>
      </c>
      <c r="S290" s="231">
        <f t="shared" si="49"/>
        <v>-135</v>
      </c>
      <c r="T290" s="226"/>
      <c r="U290" s="227">
        <f t="shared" si="50"/>
        <v>3832</v>
      </c>
      <c r="V290" s="228">
        <f t="shared" si="51"/>
        <v>3785</v>
      </c>
      <c r="W290" s="228">
        <f t="shared" si="52"/>
        <v>3671</v>
      </c>
      <c r="X290" s="228"/>
      <c r="Y290" s="231">
        <f t="shared" si="53"/>
        <v>3672</v>
      </c>
      <c r="Z290" s="226"/>
    </row>
    <row r="291" spans="1:26" s="224" customFormat="1" x14ac:dyDescent="0.2">
      <c r="A291" s="222">
        <v>441</v>
      </c>
      <c r="B291" s="222">
        <v>441281137</v>
      </c>
      <c r="C291" s="223" t="s">
        <v>510</v>
      </c>
      <c r="D291" s="222">
        <v>281</v>
      </c>
      <c r="E291" s="223" t="s">
        <v>313</v>
      </c>
      <c r="F291" s="222">
        <v>137</v>
      </c>
      <c r="G291" s="223" t="s">
        <v>169</v>
      </c>
      <c r="H291" s="225">
        <v>2</v>
      </c>
      <c r="I291" s="226"/>
      <c r="J291" s="227">
        <f t="shared" si="42"/>
        <v>13645</v>
      </c>
      <c r="K291" s="228">
        <f t="shared" si="43"/>
        <v>0</v>
      </c>
      <c r="L291" s="228">
        <f t="shared" si="44"/>
        <v>0</v>
      </c>
      <c r="M291" s="228">
        <f t="shared" si="45"/>
        <v>937.65</v>
      </c>
      <c r="N291" s="229">
        <f t="shared" si="54"/>
        <v>14582.65</v>
      </c>
      <c r="O291" s="230">
        <f t="shared" si="46"/>
        <v>0</v>
      </c>
      <c r="P291" s="226"/>
      <c r="Q291" s="227">
        <f t="shared" si="47"/>
        <v>13005.842612954186</v>
      </c>
      <c r="R291" s="228">
        <f t="shared" si="48"/>
        <v>13645</v>
      </c>
      <c r="S291" s="231">
        <f t="shared" si="49"/>
        <v>639.15738704581418</v>
      </c>
      <c r="T291" s="226"/>
      <c r="U291" s="227">
        <f t="shared" si="50"/>
        <v>17</v>
      </c>
      <c r="V291" s="228">
        <f t="shared" si="51"/>
        <v>18</v>
      </c>
      <c r="W291" s="228">
        <f t="shared" si="52"/>
        <v>0</v>
      </c>
      <c r="X291" s="228"/>
      <c r="Y291" s="231">
        <f t="shared" si="53"/>
        <v>0</v>
      </c>
      <c r="Z291" s="226"/>
    </row>
    <row r="292" spans="1:26" s="224" customFormat="1" x14ac:dyDescent="0.2">
      <c r="A292" s="222">
        <v>441</v>
      </c>
      <c r="B292" s="222">
        <v>441281159</v>
      </c>
      <c r="C292" s="223" t="s">
        <v>510</v>
      </c>
      <c r="D292" s="222">
        <v>281</v>
      </c>
      <c r="E292" s="223" t="s">
        <v>313</v>
      </c>
      <c r="F292" s="222">
        <v>159</v>
      </c>
      <c r="G292" s="223" t="s">
        <v>191</v>
      </c>
      <c r="H292" s="225">
        <v>2.5</v>
      </c>
      <c r="I292" s="226"/>
      <c r="J292" s="227">
        <f t="shared" si="42"/>
        <v>11965</v>
      </c>
      <c r="K292" s="228">
        <f t="shared" si="43"/>
        <v>5253</v>
      </c>
      <c r="L292" s="228">
        <f t="shared" si="44"/>
        <v>0</v>
      </c>
      <c r="M292" s="228">
        <f t="shared" si="45"/>
        <v>937.65</v>
      </c>
      <c r="N292" s="229">
        <f t="shared" si="54"/>
        <v>18155.650000000001</v>
      </c>
      <c r="O292" s="230">
        <f t="shared" si="46"/>
        <v>0</v>
      </c>
      <c r="P292" s="226"/>
      <c r="Q292" s="227">
        <f t="shared" si="47"/>
        <v>12390</v>
      </c>
      <c r="R292" s="228">
        <f t="shared" si="48"/>
        <v>11965</v>
      </c>
      <c r="S292" s="231">
        <f t="shared" si="49"/>
        <v>-425</v>
      </c>
      <c r="T292" s="226"/>
      <c r="U292" s="227">
        <f t="shared" si="50"/>
        <v>5655</v>
      </c>
      <c r="V292" s="228">
        <f t="shared" si="51"/>
        <v>5461</v>
      </c>
      <c r="W292" s="228">
        <f t="shared" si="52"/>
        <v>5275</v>
      </c>
      <c r="X292" s="228"/>
      <c r="Y292" s="231">
        <f t="shared" si="53"/>
        <v>5253</v>
      </c>
      <c r="Z292" s="226"/>
    </row>
    <row r="293" spans="1:26" s="224" customFormat="1" x14ac:dyDescent="0.2">
      <c r="A293" s="222">
        <v>441</v>
      </c>
      <c r="B293" s="222">
        <v>441281161</v>
      </c>
      <c r="C293" s="223" t="s">
        <v>510</v>
      </c>
      <c r="D293" s="222">
        <v>281</v>
      </c>
      <c r="E293" s="223" t="s">
        <v>313</v>
      </c>
      <c r="F293" s="222">
        <v>161</v>
      </c>
      <c r="G293" s="223" t="s">
        <v>193</v>
      </c>
      <c r="H293" s="225">
        <v>5.26</v>
      </c>
      <c r="I293" s="226"/>
      <c r="J293" s="227">
        <f t="shared" si="42"/>
        <v>12070</v>
      </c>
      <c r="K293" s="228">
        <f t="shared" si="43"/>
        <v>4747</v>
      </c>
      <c r="L293" s="228">
        <f t="shared" si="44"/>
        <v>0</v>
      </c>
      <c r="M293" s="228">
        <f t="shared" si="45"/>
        <v>937.65</v>
      </c>
      <c r="N293" s="229">
        <f t="shared" si="54"/>
        <v>17754.650000000001</v>
      </c>
      <c r="O293" s="230">
        <f t="shared" si="46"/>
        <v>-3</v>
      </c>
      <c r="P293" s="226"/>
      <c r="Q293" s="227">
        <f t="shared" si="47"/>
        <v>12729</v>
      </c>
      <c r="R293" s="228">
        <f t="shared" si="48"/>
        <v>12070</v>
      </c>
      <c r="S293" s="231">
        <f t="shared" si="49"/>
        <v>-659</v>
      </c>
      <c r="T293" s="226"/>
      <c r="U293" s="227">
        <f t="shared" si="50"/>
        <v>5309</v>
      </c>
      <c r="V293" s="228">
        <f t="shared" si="51"/>
        <v>5034</v>
      </c>
      <c r="W293" s="228">
        <f t="shared" si="52"/>
        <v>4722</v>
      </c>
      <c r="X293" s="228"/>
      <c r="Y293" s="231">
        <f t="shared" si="53"/>
        <v>4750</v>
      </c>
      <c r="Z293" s="226"/>
    </row>
    <row r="294" spans="1:26" s="224" customFormat="1" x14ac:dyDescent="0.2">
      <c r="A294" s="222">
        <v>441</v>
      </c>
      <c r="B294" s="222">
        <v>441281191</v>
      </c>
      <c r="C294" s="223" t="s">
        <v>510</v>
      </c>
      <c r="D294" s="222">
        <v>281</v>
      </c>
      <c r="E294" s="223" t="s">
        <v>313</v>
      </c>
      <c r="F294" s="222">
        <v>191</v>
      </c>
      <c r="G294" s="223" t="s">
        <v>223</v>
      </c>
      <c r="H294" s="225">
        <v>2</v>
      </c>
      <c r="I294" s="226"/>
      <c r="J294" s="227">
        <f t="shared" si="42"/>
        <v>11061.025351431414</v>
      </c>
      <c r="K294" s="228">
        <f t="shared" si="43"/>
        <v>3422</v>
      </c>
      <c r="L294" s="228">
        <f t="shared" si="44"/>
        <v>0</v>
      </c>
      <c r="M294" s="228">
        <f t="shared" si="45"/>
        <v>937.65</v>
      </c>
      <c r="N294" s="229">
        <f t="shared" si="54"/>
        <v>15420.675351431413</v>
      </c>
      <c r="O294" s="230">
        <f t="shared" si="46"/>
        <v>-12</v>
      </c>
      <c r="P294" s="226"/>
      <c r="Q294" s="227" t="str">
        <f t="shared" si="47"/>
        <v/>
      </c>
      <c r="R294" s="228" t="str">
        <f t="shared" si="48"/>
        <v/>
      </c>
      <c r="S294" s="231" t="str">
        <f t="shared" si="49"/>
        <v/>
      </c>
      <c r="T294" s="226"/>
      <c r="U294" s="227" t="str">
        <f t="shared" si="50"/>
        <v/>
      </c>
      <c r="V294" s="228" t="str">
        <f t="shared" si="51"/>
        <v/>
      </c>
      <c r="W294" s="228">
        <f t="shared" si="52"/>
        <v>4224</v>
      </c>
      <c r="X294" s="228"/>
      <c r="Y294" s="231">
        <f t="shared" si="53"/>
        <v>3434</v>
      </c>
      <c r="Z294" s="226"/>
    </row>
    <row r="295" spans="1:26" s="224" customFormat="1" x14ac:dyDescent="0.2">
      <c r="A295" s="222">
        <v>441</v>
      </c>
      <c r="B295" s="222">
        <v>441281227</v>
      </c>
      <c r="C295" s="223" t="s">
        <v>510</v>
      </c>
      <c r="D295" s="222">
        <v>281</v>
      </c>
      <c r="E295" s="223" t="s">
        <v>313</v>
      </c>
      <c r="F295" s="222">
        <v>227</v>
      </c>
      <c r="G295" s="223" t="s">
        <v>259</v>
      </c>
      <c r="H295" s="225">
        <v>2</v>
      </c>
      <c r="I295" s="226"/>
      <c r="J295" s="227">
        <f t="shared" si="42"/>
        <v>11015</v>
      </c>
      <c r="K295" s="228">
        <f t="shared" si="43"/>
        <v>3220</v>
      </c>
      <c r="L295" s="228">
        <f t="shared" si="44"/>
        <v>0</v>
      </c>
      <c r="M295" s="228">
        <f t="shared" si="45"/>
        <v>937.65</v>
      </c>
      <c r="N295" s="229">
        <f t="shared" si="54"/>
        <v>15172.65</v>
      </c>
      <c r="O295" s="230">
        <f t="shared" si="46"/>
        <v>0</v>
      </c>
      <c r="P295" s="226"/>
      <c r="Q295" s="227">
        <f t="shared" si="47"/>
        <v>11118.78403806934</v>
      </c>
      <c r="R295" s="228">
        <f t="shared" si="48"/>
        <v>11015</v>
      </c>
      <c r="S295" s="231">
        <f t="shared" si="49"/>
        <v>-103.78403806933966</v>
      </c>
      <c r="T295" s="226"/>
      <c r="U295" s="227">
        <f t="shared" si="50"/>
        <v>3218</v>
      </c>
      <c r="V295" s="228">
        <f t="shared" si="51"/>
        <v>3188</v>
      </c>
      <c r="W295" s="228">
        <f t="shared" si="52"/>
        <v>3185</v>
      </c>
      <c r="X295" s="228"/>
      <c r="Y295" s="231">
        <f t="shared" si="53"/>
        <v>3220</v>
      </c>
      <c r="Z295" s="226"/>
    </row>
    <row r="296" spans="1:26" s="224" customFormat="1" x14ac:dyDescent="0.2">
      <c r="A296" s="222">
        <v>441</v>
      </c>
      <c r="B296" s="222">
        <v>441281281</v>
      </c>
      <c r="C296" s="223" t="s">
        <v>510</v>
      </c>
      <c r="D296" s="222">
        <v>281</v>
      </c>
      <c r="E296" s="223" t="s">
        <v>313</v>
      </c>
      <c r="F296" s="222">
        <v>281</v>
      </c>
      <c r="G296" s="223" t="s">
        <v>313</v>
      </c>
      <c r="H296" s="225">
        <v>1547.22</v>
      </c>
      <c r="I296" s="226"/>
      <c r="J296" s="227">
        <f t="shared" si="42"/>
        <v>11588</v>
      </c>
      <c r="K296" s="228">
        <f t="shared" si="43"/>
        <v>0</v>
      </c>
      <c r="L296" s="228">
        <f t="shared" si="44"/>
        <v>0</v>
      </c>
      <c r="M296" s="228">
        <f t="shared" si="45"/>
        <v>937.65</v>
      </c>
      <c r="N296" s="229">
        <f t="shared" si="54"/>
        <v>12525.65</v>
      </c>
      <c r="O296" s="230">
        <f t="shared" si="46"/>
        <v>0</v>
      </c>
      <c r="P296" s="226"/>
      <c r="Q296" s="227">
        <f t="shared" si="47"/>
        <v>10930</v>
      </c>
      <c r="R296" s="228">
        <f t="shared" si="48"/>
        <v>11588</v>
      </c>
      <c r="S296" s="231">
        <f t="shared" si="49"/>
        <v>658</v>
      </c>
      <c r="T296" s="226"/>
      <c r="U296" s="227">
        <f t="shared" si="50"/>
        <v>84</v>
      </c>
      <c r="V296" s="228">
        <f t="shared" si="51"/>
        <v>89</v>
      </c>
      <c r="W296" s="228">
        <f t="shared" si="52"/>
        <v>1</v>
      </c>
      <c r="X296" s="228"/>
      <c r="Y296" s="231">
        <f t="shared" si="53"/>
        <v>0</v>
      </c>
      <c r="Z296" s="226"/>
    </row>
    <row r="297" spans="1:26" s="224" customFormat="1" x14ac:dyDescent="0.2">
      <c r="A297" s="222">
        <v>441</v>
      </c>
      <c r="B297" s="222">
        <v>441281332</v>
      </c>
      <c r="C297" s="223" t="s">
        <v>510</v>
      </c>
      <c r="D297" s="222">
        <v>281</v>
      </c>
      <c r="E297" s="223" t="s">
        <v>313</v>
      </c>
      <c r="F297" s="222">
        <v>332</v>
      </c>
      <c r="G297" s="223" t="s">
        <v>364</v>
      </c>
      <c r="H297" s="225">
        <v>1</v>
      </c>
      <c r="I297" s="226"/>
      <c r="J297" s="227">
        <f t="shared" si="42"/>
        <v>8785</v>
      </c>
      <c r="K297" s="228">
        <f t="shared" si="43"/>
        <v>543</v>
      </c>
      <c r="L297" s="228">
        <f t="shared" si="44"/>
        <v>0</v>
      </c>
      <c r="M297" s="228">
        <f t="shared" si="45"/>
        <v>937.65</v>
      </c>
      <c r="N297" s="229">
        <f t="shared" si="54"/>
        <v>10265.65</v>
      </c>
      <c r="O297" s="230">
        <f t="shared" si="46"/>
        <v>-1</v>
      </c>
      <c r="P297" s="226"/>
      <c r="Q297" s="227">
        <f t="shared" si="47"/>
        <v>11778.006631758404</v>
      </c>
      <c r="R297" s="228">
        <f t="shared" si="48"/>
        <v>8785</v>
      </c>
      <c r="S297" s="231">
        <f t="shared" si="49"/>
        <v>-2993.0066317584042</v>
      </c>
      <c r="T297" s="226"/>
      <c r="U297" s="227">
        <f t="shared" si="50"/>
        <v>1089</v>
      </c>
      <c r="V297" s="228">
        <f t="shared" si="51"/>
        <v>813</v>
      </c>
      <c r="W297" s="228">
        <f t="shared" si="52"/>
        <v>593</v>
      </c>
      <c r="X297" s="228"/>
      <c r="Y297" s="231">
        <f t="shared" si="53"/>
        <v>544</v>
      </c>
      <c r="Z297" s="226"/>
    </row>
    <row r="298" spans="1:26" s="224" customFormat="1" x14ac:dyDescent="0.2">
      <c r="A298" s="222">
        <v>441</v>
      </c>
      <c r="B298" s="222">
        <v>441281680</v>
      </c>
      <c r="C298" s="223" t="s">
        <v>510</v>
      </c>
      <c r="D298" s="222">
        <v>281</v>
      </c>
      <c r="E298" s="223" t="s">
        <v>313</v>
      </c>
      <c r="F298" s="222">
        <v>680</v>
      </c>
      <c r="G298" s="223" t="s">
        <v>411</v>
      </c>
      <c r="H298" s="225">
        <v>1.77</v>
      </c>
      <c r="I298" s="226"/>
      <c r="J298" s="227">
        <f t="shared" si="42"/>
        <v>11418</v>
      </c>
      <c r="K298" s="228">
        <f t="shared" si="43"/>
        <v>3822</v>
      </c>
      <c r="L298" s="228">
        <f t="shared" si="44"/>
        <v>0</v>
      </c>
      <c r="M298" s="228">
        <f t="shared" si="45"/>
        <v>937.65</v>
      </c>
      <c r="N298" s="229">
        <f t="shared" si="54"/>
        <v>16177.65</v>
      </c>
      <c r="O298" s="230">
        <f t="shared" si="46"/>
        <v>0</v>
      </c>
      <c r="P298" s="226"/>
      <c r="Q298" s="227">
        <f t="shared" si="47"/>
        <v>12729</v>
      </c>
      <c r="R298" s="228">
        <f t="shared" si="48"/>
        <v>11418</v>
      </c>
      <c r="S298" s="231">
        <f t="shared" si="49"/>
        <v>-1311</v>
      </c>
      <c r="T298" s="226"/>
      <c r="U298" s="227">
        <f t="shared" si="50"/>
        <v>4831</v>
      </c>
      <c r="V298" s="228">
        <f t="shared" si="51"/>
        <v>4333</v>
      </c>
      <c r="W298" s="228">
        <f t="shared" si="52"/>
        <v>3790</v>
      </c>
      <c r="X298" s="228"/>
      <c r="Y298" s="231">
        <f t="shared" si="53"/>
        <v>3822</v>
      </c>
      <c r="Z298" s="226"/>
    </row>
    <row r="299" spans="1:26" s="224" customFormat="1" x14ac:dyDescent="0.2">
      <c r="A299" s="222">
        <v>444</v>
      </c>
      <c r="B299" s="222">
        <v>444035001</v>
      </c>
      <c r="C299" s="223" t="s">
        <v>511</v>
      </c>
      <c r="D299" s="222">
        <v>35</v>
      </c>
      <c r="E299" s="223" t="s">
        <v>67</v>
      </c>
      <c r="F299" s="222">
        <v>1</v>
      </c>
      <c r="G299" s="223" t="s">
        <v>33</v>
      </c>
      <c r="H299" s="225">
        <v>1</v>
      </c>
      <c r="I299" s="226"/>
      <c r="J299" s="227">
        <f t="shared" si="42"/>
        <v>9361</v>
      </c>
      <c r="K299" s="228">
        <f t="shared" si="43"/>
        <v>1676</v>
      </c>
      <c r="L299" s="228">
        <f t="shared" si="44"/>
        <v>0</v>
      </c>
      <c r="M299" s="228">
        <f t="shared" si="45"/>
        <v>937.65</v>
      </c>
      <c r="N299" s="229">
        <f t="shared" si="54"/>
        <v>11974.65</v>
      </c>
      <c r="O299" s="230">
        <f t="shared" si="46"/>
        <v>1</v>
      </c>
      <c r="P299" s="226"/>
      <c r="Q299" s="227">
        <f t="shared" si="47"/>
        <v>8944</v>
      </c>
      <c r="R299" s="228">
        <f t="shared" si="48"/>
        <v>9361</v>
      </c>
      <c r="S299" s="231">
        <f t="shared" si="49"/>
        <v>417</v>
      </c>
      <c r="T299" s="226"/>
      <c r="U299" s="227">
        <f t="shared" si="50"/>
        <v>2094</v>
      </c>
      <c r="V299" s="228">
        <f t="shared" si="51"/>
        <v>2192</v>
      </c>
      <c r="W299" s="228">
        <f t="shared" si="52"/>
        <v>1670</v>
      </c>
      <c r="X299" s="228"/>
      <c r="Y299" s="231">
        <f t="shared" si="53"/>
        <v>1675</v>
      </c>
      <c r="Z299" s="226"/>
    </row>
    <row r="300" spans="1:26" s="224" customFormat="1" x14ac:dyDescent="0.2">
      <c r="A300" s="222">
        <v>444</v>
      </c>
      <c r="B300" s="222">
        <v>444035035</v>
      </c>
      <c r="C300" s="223" t="s">
        <v>511</v>
      </c>
      <c r="D300" s="222">
        <v>35</v>
      </c>
      <c r="E300" s="223" t="s">
        <v>67</v>
      </c>
      <c r="F300" s="222">
        <v>35</v>
      </c>
      <c r="G300" s="223" t="s">
        <v>67</v>
      </c>
      <c r="H300" s="225">
        <v>689.81</v>
      </c>
      <c r="I300" s="226"/>
      <c r="J300" s="227">
        <f t="shared" si="42"/>
        <v>12447</v>
      </c>
      <c r="K300" s="228">
        <f t="shared" si="43"/>
        <v>4244</v>
      </c>
      <c r="L300" s="228">
        <f t="shared" si="44"/>
        <v>0</v>
      </c>
      <c r="M300" s="228">
        <f t="shared" si="45"/>
        <v>937.65</v>
      </c>
      <c r="N300" s="229">
        <f t="shared" si="54"/>
        <v>17628.650000000001</v>
      </c>
      <c r="O300" s="230">
        <f t="shared" si="46"/>
        <v>-21</v>
      </c>
      <c r="P300" s="226"/>
      <c r="Q300" s="227">
        <f t="shared" si="47"/>
        <v>11338</v>
      </c>
      <c r="R300" s="228">
        <f t="shared" si="48"/>
        <v>12447</v>
      </c>
      <c r="S300" s="231">
        <f t="shared" si="49"/>
        <v>1109</v>
      </c>
      <c r="T300" s="226"/>
      <c r="U300" s="227">
        <f t="shared" si="50"/>
        <v>3910</v>
      </c>
      <c r="V300" s="228">
        <f t="shared" si="51"/>
        <v>4292</v>
      </c>
      <c r="W300" s="228">
        <f t="shared" si="52"/>
        <v>4465</v>
      </c>
      <c r="X300" s="228"/>
      <c r="Y300" s="231">
        <f t="shared" si="53"/>
        <v>4265</v>
      </c>
      <c r="Z300" s="226"/>
    </row>
    <row r="301" spans="1:26" s="224" customFormat="1" x14ac:dyDescent="0.2">
      <c r="A301" s="222">
        <v>444</v>
      </c>
      <c r="B301" s="222">
        <v>444035044</v>
      </c>
      <c r="C301" s="223" t="s">
        <v>511</v>
      </c>
      <c r="D301" s="222">
        <v>35</v>
      </c>
      <c r="E301" s="223" t="s">
        <v>67</v>
      </c>
      <c r="F301" s="222">
        <v>44</v>
      </c>
      <c r="G301" s="223" t="s">
        <v>76</v>
      </c>
      <c r="H301" s="225">
        <v>2.06</v>
      </c>
      <c r="I301" s="226"/>
      <c r="J301" s="227">
        <f t="shared" si="42"/>
        <v>9361</v>
      </c>
      <c r="K301" s="228">
        <f t="shared" si="43"/>
        <v>0</v>
      </c>
      <c r="L301" s="228">
        <f t="shared" si="44"/>
        <v>0</v>
      </c>
      <c r="M301" s="228">
        <f t="shared" si="45"/>
        <v>937.65</v>
      </c>
      <c r="N301" s="229">
        <f t="shared" si="54"/>
        <v>10298.65</v>
      </c>
      <c r="O301" s="230">
        <f t="shared" si="46"/>
        <v>0</v>
      </c>
      <c r="P301" s="226"/>
      <c r="Q301" s="227">
        <f t="shared" si="47"/>
        <v>10323</v>
      </c>
      <c r="R301" s="228">
        <f t="shared" si="48"/>
        <v>9361</v>
      </c>
      <c r="S301" s="231">
        <f t="shared" si="49"/>
        <v>-962</v>
      </c>
      <c r="T301" s="226"/>
      <c r="U301" s="227">
        <f t="shared" si="50"/>
        <v>208</v>
      </c>
      <c r="V301" s="228">
        <f t="shared" si="51"/>
        <v>189</v>
      </c>
      <c r="W301" s="228">
        <f t="shared" si="52"/>
        <v>40</v>
      </c>
      <c r="X301" s="228"/>
      <c r="Y301" s="231">
        <f t="shared" si="53"/>
        <v>0</v>
      </c>
      <c r="Z301" s="226"/>
    </row>
    <row r="302" spans="1:26" s="224" customFormat="1" x14ac:dyDescent="0.2">
      <c r="A302" s="222">
        <v>444</v>
      </c>
      <c r="B302" s="222">
        <v>444035046</v>
      </c>
      <c r="C302" s="223" t="s">
        <v>511</v>
      </c>
      <c r="D302" s="222">
        <v>35</v>
      </c>
      <c r="E302" s="223" t="s">
        <v>67</v>
      </c>
      <c r="F302" s="222">
        <v>46</v>
      </c>
      <c r="G302" s="223" t="s">
        <v>78</v>
      </c>
      <c r="H302" s="225">
        <v>0.01</v>
      </c>
      <c r="I302" s="226"/>
      <c r="J302" s="227">
        <f t="shared" si="42"/>
        <v>10758.161659638534</v>
      </c>
      <c r="K302" s="228">
        <f t="shared" si="43"/>
        <v>8506</v>
      </c>
      <c r="L302" s="228">
        <f t="shared" si="44"/>
        <v>0</v>
      </c>
      <c r="M302" s="228">
        <f t="shared" si="45"/>
        <v>937.65</v>
      </c>
      <c r="N302" s="229">
        <f t="shared" si="54"/>
        <v>20201.811659638537</v>
      </c>
      <c r="O302" s="230" t="str">
        <f t="shared" si="46"/>
        <v>--</v>
      </c>
      <c r="P302" s="226"/>
      <c r="Q302" s="227" t="str">
        <f t="shared" si="47"/>
        <v/>
      </c>
      <c r="R302" s="228" t="str">
        <f t="shared" si="48"/>
        <v/>
      </c>
      <c r="S302" s="231" t="str">
        <f t="shared" si="49"/>
        <v/>
      </c>
      <c r="T302" s="226"/>
      <c r="U302" s="227" t="str">
        <f t="shared" si="50"/>
        <v/>
      </c>
      <c r="V302" s="228" t="str">
        <f t="shared" si="51"/>
        <v/>
      </c>
      <c r="W302" s="228" t="str">
        <f t="shared" si="52"/>
        <v/>
      </c>
      <c r="X302" s="228"/>
      <c r="Y302" s="231" t="str">
        <f t="shared" si="53"/>
        <v/>
      </c>
      <c r="Z302" s="226"/>
    </row>
    <row r="303" spans="1:26" s="224" customFormat="1" x14ac:dyDescent="0.2">
      <c r="A303" s="222">
        <v>444</v>
      </c>
      <c r="B303" s="222">
        <v>444035133</v>
      </c>
      <c r="C303" s="223" t="s">
        <v>511</v>
      </c>
      <c r="D303" s="222">
        <v>35</v>
      </c>
      <c r="E303" s="223" t="s">
        <v>67</v>
      </c>
      <c r="F303" s="222">
        <v>133</v>
      </c>
      <c r="G303" s="223" t="s">
        <v>165</v>
      </c>
      <c r="H303" s="225">
        <v>1.98</v>
      </c>
      <c r="I303" s="226"/>
      <c r="J303" s="227">
        <f t="shared" si="42"/>
        <v>11801.284612904081</v>
      </c>
      <c r="K303" s="228">
        <f t="shared" si="43"/>
        <v>2334</v>
      </c>
      <c r="L303" s="228">
        <f t="shared" si="44"/>
        <v>0</v>
      </c>
      <c r="M303" s="228">
        <f t="shared" si="45"/>
        <v>937.65</v>
      </c>
      <c r="N303" s="229">
        <f t="shared" si="54"/>
        <v>15072.93461290408</v>
      </c>
      <c r="O303" s="230">
        <f t="shared" si="46"/>
        <v>1</v>
      </c>
      <c r="P303" s="226"/>
      <c r="Q303" s="227" t="str">
        <f t="shared" si="47"/>
        <v/>
      </c>
      <c r="R303" s="228" t="str">
        <f t="shared" si="48"/>
        <v/>
      </c>
      <c r="S303" s="231" t="str">
        <f t="shared" si="49"/>
        <v/>
      </c>
      <c r="T303" s="226"/>
      <c r="U303" s="227" t="str">
        <f t="shared" si="50"/>
        <v/>
      </c>
      <c r="V303" s="228" t="str">
        <f t="shared" si="51"/>
        <v/>
      </c>
      <c r="W303" s="228">
        <f t="shared" si="52"/>
        <v>2320</v>
      </c>
      <c r="X303" s="228"/>
      <c r="Y303" s="231">
        <f t="shared" si="53"/>
        <v>2333</v>
      </c>
      <c r="Z303" s="226"/>
    </row>
    <row r="304" spans="1:26" s="224" customFormat="1" x14ac:dyDescent="0.2">
      <c r="A304" s="222">
        <v>444</v>
      </c>
      <c r="B304" s="222">
        <v>444035189</v>
      </c>
      <c r="C304" s="223" t="s">
        <v>511</v>
      </c>
      <c r="D304" s="222">
        <v>35</v>
      </c>
      <c r="E304" s="223" t="s">
        <v>67</v>
      </c>
      <c r="F304" s="222">
        <v>189</v>
      </c>
      <c r="G304" s="223" t="s">
        <v>221</v>
      </c>
      <c r="H304" s="225">
        <v>1.52</v>
      </c>
      <c r="I304" s="226"/>
      <c r="J304" s="227">
        <f t="shared" si="42"/>
        <v>10532.136865623679</v>
      </c>
      <c r="K304" s="228">
        <f t="shared" si="43"/>
        <v>3906</v>
      </c>
      <c r="L304" s="228">
        <f t="shared" si="44"/>
        <v>0</v>
      </c>
      <c r="M304" s="228">
        <f t="shared" si="45"/>
        <v>937.65</v>
      </c>
      <c r="N304" s="229">
        <f t="shared" si="54"/>
        <v>15375.786865623679</v>
      </c>
      <c r="O304" s="230">
        <f t="shared" si="46"/>
        <v>0</v>
      </c>
      <c r="P304" s="226"/>
      <c r="Q304" s="227" t="str">
        <f t="shared" si="47"/>
        <v/>
      </c>
      <c r="R304" s="228">
        <f t="shared" si="48"/>
        <v>10532.136865623679</v>
      </c>
      <c r="S304" s="231" t="str">
        <f t="shared" si="49"/>
        <v/>
      </c>
      <c r="T304" s="226"/>
      <c r="U304" s="227" t="str">
        <f t="shared" si="50"/>
        <v/>
      </c>
      <c r="V304" s="228">
        <f t="shared" si="51"/>
        <v>4049</v>
      </c>
      <c r="W304" s="228">
        <f t="shared" si="52"/>
        <v>3935</v>
      </c>
      <c r="X304" s="228"/>
      <c r="Y304" s="231">
        <f t="shared" si="53"/>
        <v>3906</v>
      </c>
      <c r="Z304" s="226"/>
    </row>
    <row r="305" spans="1:26" s="224" customFormat="1" x14ac:dyDescent="0.2">
      <c r="A305" s="222">
        <v>444</v>
      </c>
      <c r="B305" s="222">
        <v>444035220</v>
      </c>
      <c r="C305" s="223" t="s">
        <v>511</v>
      </c>
      <c r="D305" s="222">
        <v>35</v>
      </c>
      <c r="E305" s="223" t="s">
        <v>67</v>
      </c>
      <c r="F305" s="222">
        <v>220</v>
      </c>
      <c r="G305" s="223" t="s">
        <v>252</v>
      </c>
      <c r="H305" s="225">
        <v>1</v>
      </c>
      <c r="I305" s="226"/>
      <c r="J305" s="227">
        <f t="shared" si="42"/>
        <v>7774</v>
      </c>
      <c r="K305" s="228">
        <f t="shared" si="43"/>
        <v>3333</v>
      </c>
      <c r="L305" s="228">
        <f t="shared" si="44"/>
        <v>0</v>
      </c>
      <c r="M305" s="228">
        <f t="shared" si="45"/>
        <v>937.65</v>
      </c>
      <c r="N305" s="229">
        <f t="shared" si="54"/>
        <v>12044.65</v>
      </c>
      <c r="O305" s="230">
        <f t="shared" si="46"/>
        <v>0</v>
      </c>
      <c r="P305" s="226"/>
      <c r="Q305" s="227">
        <f t="shared" si="47"/>
        <v>11093.762837015447</v>
      </c>
      <c r="R305" s="228">
        <f t="shared" si="48"/>
        <v>7774</v>
      </c>
      <c r="S305" s="231">
        <f t="shared" si="49"/>
        <v>-3319.7628370154471</v>
      </c>
      <c r="T305" s="226"/>
      <c r="U305" s="227">
        <f t="shared" si="50"/>
        <v>4419</v>
      </c>
      <c r="V305" s="228">
        <f t="shared" si="51"/>
        <v>3096</v>
      </c>
      <c r="W305" s="228">
        <f t="shared" si="52"/>
        <v>3357</v>
      </c>
      <c r="X305" s="228"/>
      <c r="Y305" s="231">
        <f t="shared" si="53"/>
        <v>3333</v>
      </c>
      <c r="Z305" s="226"/>
    </row>
    <row r="306" spans="1:26" s="224" customFormat="1" x14ac:dyDescent="0.2">
      <c r="A306" s="222">
        <v>444</v>
      </c>
      <c r="B306" s="222">
        <v>444035244</v>
      </c>
      <c r="C306" s="223" t="s">
        <v>511</v>
      </c>
      <c r="D306" s="222">
        <v>35</v>
      </c>
      <c r="E306" s="223" t="s">
        <v>67</v>
      </c>
      <c r="F306" s="222">
        <v>244</v>
      </c>
      <c r="G306" s="223" t="s">
        <v>276</v>
      </c>
      <c r="H306" s="225">
        <v>6.96</v>
      </c>
      <c r="I306" s="226"/>
      <c r="J306" s="227">
        <f t="shared" si="42"/>
        <v>13412</v>
      </c>
      <c r="K306" s="228">
        <f t="shared" si="43"/>
        <v>4836</v>
      </c>
      <c r="L306" s="228">
        <f t="shared" si="44"/>
        <v>0</v>
      </c>
      <c r="M306" s="228">
        <f t="shared" si="45"/>
        <v>937.65</v>
      </c>
      <c r="N306" s="229">
        <f t="shared" si="54"/>
        <v>19185.650000000001</v>
      </c>
      <c r="O306" s="230">
        <f t="shared" si="46"/>
        <v>-14</v>
      </c>
      <c r="P306" s="226"/>
      <c r="Q306" s="227">
        <f t="shared" si="47"/>
        <v>10673</v>
      </c>
      <c r="R306" s="228">
        <f t="shared" si="48"/>
        <v>13412</v>
      </c>
      <c r="S306" s="231">
        <f t="shared" si="49"/>
        <v>2739</v>
      </c>
      <c r="T306" s="226"/>
      <c r="U306" s="227">
        <f t="shared" si="50"/>
        <v>4158</v>
      </c>
      <c r="V306" s="228">
        <f t="shared" si="51"/>
        <v>5225</v>
      </c>
      <c r="W306" s="228">
        <f t="shared" si="52"/>
        <v>5001</v>
      </c>
      <c r="X306" s="228"/>
      <c r="Y306" s="231">
        <f t="shared" si="53"/>
        <v>4850</v>
      </c>
      <c r="Z306" s="226"/>
    </row>
    <row r="307" spans="1:26" s="224" customFormat="1" x14ac:dyDescent="0.2">
      <c r="A307" s="222">
        <v>444</v>
      </c>
      <c r="B307" s="222">
        <v>444035248</v>
      </c>
      <c r="C307" s="223" t="s">
        <v>511</v>
      </c>
      <c r="D307" s="222">
        <v>35</v>
      </c>
      <c r="E307" s="223" t="s">
        <v>67</v>
      </c>
      <c r="F307" s="222">
        <v>248</v>
      </c>
      <c r="G307" s="223" t="s">
        <v>280</v>
      </c>
      <c r="H307" s="225">
        <v>0.91</v>
      </c>
      <c r="I307" s="226"/>
      <c r="J307" s="227">
        <f t="shared" si="42"/>
        <v>13080.948125085341</v>
      </c>
      <c r="K307" s="228">
        <f t="shared" si="43"/>
        <v>750</v>
      </c>
      <c r="L307" s="228">
        <f t="shared" si="44"/>
        <v>0</v>
      </c>
      <c r="M307" s="228">
        <f t="shared" si="45"/>
        <v>937.65</v>
      </c>
      <c r="N307" s="229">
        <f t="shared" si="54"/>
        <v>14768.59812508534</v>
      </c>
      <c r="O307" s="230">
        <f t="shared" si="46"/>
        <v>-2</v>
      </c>
      <c r="P307" s="226"/>
      <c r="Q307" s="227" t="str">
        <f t="shared" si="47"/>
        <v/>
      </c>
      <c r="R307" s="228" t="str">
        <f t="shared" si="48"/>
        <v/>
      </c>
      <c r="S307" s="231" t="str">
        <f t="shared" si="49"/>
        <v/>
      </c>
      <c r="T307" s="226"/>
      <c r="U307" s="227" t="str">
        <f t="shared" si="50"/>
        <v/>
      </c>
      <c r="V307" s="228" t="str">
        <f t="shared" si="51"/>
        <v/>
      </c>
      <c r="W307" s="228">
        <f t="shared" si="52"/>
        <v>807</v>
      </c>
      <c r="X307" s="228"/>
      <c r="Y307" s="231">
        <f t="shared" si="53"/>
        <v>752</v>
      </c>
      <c r="Z307" s="226"/>
    </row>
    <row r="308" spans="1:26" s="224" customFormat="1" x14ac:dyDescent="0.2">
      <c r="A308" s="222">
        <v>444</v>
      </c>
      <c r="B308" s="222">
        <v>444035336</v>
      </c>
      <c r="C308" s="223" t="s">
        <v>511</v>
      </c>
      <c r="D308" s="222">
        <v>35</v>
      </c>
      <c r="E308" s="223" t="s">
        <v>67</v>
      </c>
      <c r="F308" s="222">
        <v>336</v>
      </c>
      <c r="G308" s="223" t="s">
        <v>368</v>
      </c>
      <c r="H308" s="225">
        <v>3.82</v>
      </c>
      <c r="I308" s="226"/>
      <c r="J308" s="227">
        <f t="shared" si="42"/>
        <v>9545</v>
      </c>
      <c r="K308" s="228">
        <f t="shared" si="43"/>
        <v>2071</v>
      </c>
      <c r="L308" s="228">
        <f t="shared" si="44"/>
        <v>0</v>
      </c>
      <c r="M308" s="228">
        <f t="shared" si="45"/>
        <v>937.65</v>
      </c>
      <c r="N308" s="229">
        <f t="shared" si="54"/>
        <v>12553.65</v>
      </c>
      <c r="O308" s="230">
        <f t="shared" si="46"/>
        <v>-452</v>
      </c>
      <c r="P308" s="226"/>
      <c r="Q308" s="227">
        <f t="shared" si="47"/>
        <v>10317</v>
      </c>
      <c r="R308" s="228">
        <f t="shared" si="48"/>
        <v>9545</v>
      </c>
      <c r="S308" s="231">
        <f t="shared" si="49"/>
        <v>-772</v>
      </c>
      <c r="T308" s="226"/>
      <c r="U308" s="227">
        <f t="shared" si="50"/>
        <v>2727</v>
      </c>
      <c r="V308" s="228">
        <f t="shared" si="51"/>
        <v>2523</v>
      </c>
      <c r="W308" s="228">
        <f t="shared" si="52"/>
        <v>3190</v>
      </c>
      <c r="X308" s="228"/>
      <c r="Y308" s="231">
        <f t="shared" si="53"/>
        <v>2523</v>
      </c>
      <c r="Z308" s="226"/>
    </row>
    <row r="309" spans="1:26" s="224" customFormat="1" x14ac:dyDescent="0.2">
      <c r="A309" s="222">
        <v>445</v>
      </c>
      <c r="B309" s="222">
        <v>445348017</v>
      </c>
      <c r="C309" s="223" t="s">
        <v>512</v>
      </c>
      <c r="D309" s="222">
        <v>348</v>
      </c>
      <c r="E309" s="223" t="s">
        <v>380</v>
      </c>
      <c r="F309" s="222">
        <v>17</v>
      </c>
      <c r="G309" s="223" t="s">
        <v>49</v>
      </c>
      <c r="H309" s="225">
        <v>6.6899999999999995</v>
      </c>
      <c r="I309" s="226"/>
      <c r="J309" s="227">
        <f t="shared" si="42"/>
        <v>11670</v>
      </c>
      <c r="K309" s="228">
        <f t="shared" si="43"/>
        <v>3076</v>
      </c>
      <c r="L309" s="228">
        <f t="shared" si="44"/>
        <v>0</v>
      </c>
      <c r="M309" s="228">
        <f t="shared" si="45"/>
        <v>937.65</v>
      </c>
      <c r="N309" s="229">
        <f t="shared" si="54"/>
        <v>15683.65</v>
      </c>
      <c r="O309" s="230">
        <f t="shared" si="46"/>
        <v>0</v>
      </c>
      <c r="P309" s="226"/>
      <c r="Q309" s="227">
        <f t="shared" si="47"/>
        <v>11172</v>
      </c>
      <c r="R309" s="228">
        <f t="shared" si="48"/>
        <v>11670</v>
      </c>
      <c r="S309" s="231">
        <f t="shared" si="49"/>
        <v>498</v>
      </c>
      <c r="T309" s="226"/>
      <c r="U309" s="227">
        <f t="shared" si="50"/>
        <v>2834</v>
      </c>
      <c r="V309" s="228">
        <f t="shared" si="51"/>
        <v>2960</v>
      </c>
      <c r="W309" s="228">
        <f t="shared" si="52"/>
        <v>3062</v>
      </c>
      <c r="X309" s="228"/>
      <c r="Y309" s="231">
        <f t="shared" si="53"/>
        <v>3076</v>
      </c>
      <c r="Z309" s="226"/>
    </row>
    <row r="310" spans="1:26" s="224" customFormat="1" x14ac:dyDescent="0.2">
      <c r="A310" s="222">
        <v>445</v>
      </c>
      <c r="B310" s="222">
        <v>445348064</v>
      </c>
      <c r="C310" s="223" t="s">
        <v>512</v>
      </c>
      <c r="D310" s="222">
        <v>348</v>
      </c>
      <c r="E310" s="223" t="s">
        <v>380</v>
      </c>
      <c r="F310" s="222">
        <v>64</v>
      </c>
      <c r="G310" s="223" t="s">
        <v>96</v>
      </c>
      <c r="H310" s="225">
        <v>2</v>
      </c>
      <c r="I310" s="226"/>
      <c r="J310" s="227">
        <f t="shared" si="42"/>
        <v>10556</v>
      </c>
      <c r="K310" s="228">
        <f t="shared" si="43"/>
        <v>1182</v>
      </c>
      <c r="L310" s="228">
        <f t="shared" si="44"/>
        <v>0</v>
      </c>
      <c r="M310" s="228">
        <f t="shared" si="45"/>
        <v>937.65</v>
      </c>
      <c r="N310" s="229">
        <f t="shared" si="54"/>
        <v>12675.65</v>
      </c>
      <c r="O310" s="230">
        <f t="shared" si="46"/>
        <v>-5</v>
      </c>
      <c r="P310" s="226"/>
      <c r="Q310" s="227">
        <f t="shared" si="47"/>
        <v>9269</v>
      </c>
      <c r="R310" s="228">
        <f t="shared" si="48"/>
        <v>10556</v>
      </c>
      <c r="S310" s="231">
        <f t="shared" si="49"/>
        <v>1287</v>
      </c>
      <c r="T310" s="226"/>
      <c r="U310" s="227">
        <f t="shared" si="50"/>
        <v>1537</v>
      </c>
      <c r="V310" s="228">
        <f t="shared" si="51"/>
        <v>1750</v>
      </c>
      <c r="W310" s="228">
        <f t="shared" si="52"/>
        <v>1750</v>
      </c>
      <c r="X310" s="228"/>
      <c r="Y310" s="231">
        <f t="shared" si="53"/>
        <v>1187</v>
      </c>
      <c r="Z310" s="226"/>
    </row>
    <row r="311" spans="1:26" s="224" customFormat="1" x14ac:dyDescent="0.2">
      <c r="A311" s="222">
        <v>445</v>
      </c>
      <c r="B311" s="222">
        <v>445348097</v>
      </c>
      <c r="C311" s="223" t="s">
        <v>512</v>
      </c>
      <c r="D311" s="222">
        <v>348</v>
      </c>
      <c r="E311" s="223" t="s">
        <v>380</v>
      </c>
      <c r="F311" s="222">
        <v>97</v>
      </c>
      <c r="G311" s="223" t="s">
        <v>129</v>
      </c>
      <c r="H311" s="225">
        <v>0.9</v>
      </c>
      <c r="I311" s="226"/>
      <c r="J311" s="227">
        <f t="shared" si="42"/>
        <v>12986.041569496731</v>
      </c>
      <c r="K311" s="228">
        <f t="shared" si="43"/>
        <v>0</v>
      </c>
      <c r="L311" s="228">
        <f t="shared" si="44"/>
        <v>0</v>
      </c>
      <c r="M311" s="228">
        <f t="shared" si="45"/>
        <v>937.65</v>
      </c>
      <c r="N311" s="229">
        <f t="shared" si="54"/>
        <v>13923.69156949673</v>
      </c>
      <c r="O311" s="230">
        <f t="shared" si="46"/>
        <v>0</v>
      </c>
      <c r="P311" s="226"/>
      <c r="Q311" s="227" t="str">
        <f t="shared" si="47"/>
        <v/>
      </c>
      <c r="R311" s="228" t="str">
        <f t="shared" si="48"/>
        <v/>
      </c>
      <c r="S311" s="231" t="str">
        <f t="shared" si="49"/>
        <v/>
      </c>
      <c r="T311" s="226"/>
      <c r="U311" s="227" t="str">
        <f t="shared" si="50"/>
        <v/>
      </c>
      <c r="V311" s="228" t="str">
        <f t="shared" si="51"/>
        <v/>
      </c>
      <c r="W311" s="228">
        <f t="shared" si="52"/>
        <v>0</v>
      </c>
      <c r="X311" s="228"/>
      <c r="Y311" s="231">
        <f t="shared" si="53"/>
        <v>0</v>
      </c>
      <c r="Z311" s="226"/>
    </row>
    <row r="312" spans="1:26" s="224" customFormat="1" x14ac:dyDescent="0.2">
      <c r="A312" s="222">
        <v>445</v>
      </c>
      <c r="B312" s="222">
        <v>445348110</v>
      </c>
      <c r="C312" s="223" t="s">
        <v>512</v>
      </c>
      <c r="D312" s="222">
        <v>348</v>
      </c>
      <c r="E312" s="223" t="s">
        <v>380</v>
      </c>
      <c r="F312" s="222">
        <v>110</v>
      </c>
      <c r="G312" s="223" t="s">
        <v>142</v>
      </c>
      <c r="H312" s="225">
        <v>1.05</v>
      </c>
      <c r="I312" s="226"/>
      <c r="J312" s="227">
        <f t="shared" si="42"/>
        <v>9123</v>
      </c>
      <c r="K312" s="228">
        <f t="shared" si="43"/>
        <v>1956</v>
      </c>
      <c r="L312" s="228">
        <f t="shared" si="44"/>
        <v>0</v>
      </c>
      <c r="M312" s="228">
        <f t="shared" si="45"/>
        <v>937.65</v>
      </c>
      <c r="N312" s="229">
        <f t="shared" si="54"/>
        <v>12016.65</v>
      </c>
      <c r="O312" s="230">
        <f t="shared" si="46"/>
        <v>1</v>
      </c>
      <c r="P312" s="226"/>
      <c r="Q312" s="227">
        <f t="shared" si="47"/>
        <v>8749</v>
      </c>
      <c r="R312" s="228">
        <f t="shared" si="48"/>
        <v>9123</v>
      </c>
      <c r="S312" s="231">
        <f t="shared" si="49"/>
        <v>374</v>
      </c>
      <c r="T312" s="226"/>
      <c r="U312" s="227">
        <f t="shared" si="50"/>
        <v>1776</v>
      </c>
      <c r="V312" s="228">
        <f t="shared" si="51"/>
        <v>1852</v>
      </c>
      <c r="W312" s="228">
        <f t="shared" si="52"/>
        <v>1852</v>
      </c>
      <c r="X312" s="228"/>
      <c r="Y312" s="231">
        <f t="shared" si="53"/>
        <v>1955</v>
      </c>
      <c r="Z312" s="226"/>
    </row>
    <row r="313" spans="1:26" s="224" customFormat="1" x14ac:dyDescent="0.2">
      <c r="A313" s="222">
        <v>445</v>
      </c>
      <c r="B313" s="222">
        <v>445348151</v>
      </c>
      <c r="C313" s="223" t="s">
        <v>512</v>
      </c>
      <c r="D313" s="222">
        <v>348</v>
      </c>
      <c r="E313" s="223" t="s">
        <v>380</v>
      </c>
      <c r="F313" s="222">
        <v>151</v>
      </c>
      <c r="G313" s="223" t="s">
        <v>183</v>
      </c>
      <c r="H313" s="225">
        <v>16.86</v>
      </c>
      <c r="I313" s="226"/>
      <c r="J313" s="227">
        <f t="shared" si="42"/>
        <v>10096</v>
      </c>
      <c r="K313" s="228">
        <f t="shared" si="43"/>
        <v>1538</v>
      </c>
      <c r="L313" s="228">
        <f t="shared" si="44"/>
        <v>0</v>
      </c>
      <c r="M313" s="228">
        <f t="shared" si="45"/>
        <v>937.65</v>
      </c>
      <c r="N313" s="229">
        <f t="shared" si="54"/>
        <v>12571.65</v>
      </c>
      <c r="O313" s="230">
        <f t="shared" si="46"/>
        <v>-1</v>
      </c>
      <c r="P313" s="226"/>
      <c r="Q313" s="227">
        <f t="shared" si="47"/>
        <v>10838</v>
      </c>
      <c r="R313" s="228">
        <f t="shared" si="48"/>
        <v>10096</v>
      </c>
      <c r="S313" s="231">
        <f t="shared" si="49"/>
        <v>-742</v>
      </c>
      <c r="T313" s="226"/>
      <c r="U313" s="227">
        <f t="shared" si="50"/>
        <v>1732</v>
      </c>
      <c r="V313" s="228">
        <f t="shared" si="51"/>
        <v>1613</v>
      </c>
      <c r="W313" s="228">
        <f t="shared" si="52"/>
        <v>1520</v>
      </c>
      <c r="X313" s="228"/>
      <c r="Y313" s="231">
        <f t="shared" si="53"/>
        <v>1539</v>
      </c>
      <c r="Z313" s="226"/>
    </row>
    <row r="314" spans="1:26" s="224" customFormat="1" x14ac:dyDescent="0.2">
      <c r="A314" s="222">
        <v>445</v>
      </c>
      <c r="B314" s="222">
        <v>445348186</v>
      </c>
      <c r="C314" s="223" t="s">
        <v>512</v>
      </c>
      <c r="D314" s="222">
        <v>348</v>
      </c>
      <c r="E314" s="223" t="s">
        <v>380</v>
      </c>
      <c r="F314" s="222">
        <v>186</v>
      </c>
      <c r="G314" s="223" t="s">
        <v>218</v>
      </c>
      <c r="H314" s="225">
        <v>5.71</v>
      </c>
      <c r="I314" s="226"/>
      <c r="J314" s="227">
        <f t="shared" si="42"/>
        <v>11907</v>
      </c>
      <c r="K314" s="228">
        <f t="shared" si="43"/>
        <v>4692</v>
      </c>
      <c r="L314" s="228">
        <f t="shared" si="44"/>
        <v>0</v>
      </c>
      <c r="M314" s="228">
        <f t="shared" si="45"/>
        <v>937.65</v>
      </c>
      <c r="N314" s="229">
        <f t="shared" si="54"/>
        <v>17536.650000000001</v>
      </c>
      <c r="O314" s="230">
        <f t="shared" si="46"/>
        <v>-1</v>
      </c>
      <c r="P314" s="226"/>
      <c r="Q314" s="227">
        <f t="shared" si="47"/>
        <v>10361</v>
      </c>
      <c r="R314" s="228">
        <f t="shared" si="48"/>
        <v>11907</v>
      </c>
      <c r="S314" s="231">
        <f t="shared" si="49"/>
        <v>1546</v>
      </c>
      <c r="T314" s="226"/>
      <c r="U314" s="227">
        <f t="shared" si="50"/>
        <v>4286</v>
      </c>
      <c r="V314" s="228">
        <f t="shared" si="51"/>
        <v>4926</v>
      </c>
      <c r="W314" s="228">
        <f t="shared" si="52"/>
        <v>4708</v>
      </c>
      <c r="X314" s="228"/>
      <c r="Y314" s="231">
        <f t="shared" si="53"/>
        <v>4693</v>
      </c>
      <c r="Z314" s="226"/>
    </row>
    <row r="315" spans="1:26" s="224" customFormat="1" x14ac:dyDescent="0.2">
      <c r="A315" s="222">
        <v>445</v>
      </c>
      <c r="B315" s="222">
        <v>445348213</v>
      </c>
      <c r="C315" s="223" t="s">
        <v>512</v>
      </c>
      <c r="D315" s="222">
        <v>348</v>
      </c>
      <c r="E315" s="223" t="s">
        <v>380</v>
      </c>
      <c r="F315" s="222">
        <v>213</v>
      </c>
      <c r="G315" s="223" t="s">
        <v>245</v>
      </c>
      <c r="H315" s="225">
        <v>0.94</v>
      </c>
      <c r="I315" s="226"/>
      <c r="J315" s="227">
        <f t="shared" si="42"/>
        <v>9960.0586298255112</v>
      </c>
      <c r="K315" s="228">
        <f t="shared" si="43"/>
        <v>8525</v>
      </c>
      <c r="L315" s="228">
        <f t="shared" si="44"/>
        <v>0</v>
      </c>
      <c r="M315" s="228">
        <f t="shared" si="45"/>
        <v>937.65</v>
      </c>
      <c r="N315" s="229">
        <f t="shared" si="54"/>
        <v>19422.708629825513</v>
      </c>
      <c r="O315" s="230">
        <f t="shared" si="46"/>
        <v>0</v>
      </c>
      <c r="P315" s="226"/>
      <c r="Q315" s="227" t="str">
        <f t="shared" si="47"/>
        <v/>
      </c>
      <c r="R315" s="228" t="str">
        <f t="shared" si="48"/>
        <v/>
      </c>
      <c r="S315" s="231" t="str">
        <f t="shared" si="49"/>
        <v/>
      </c>
      <c r="T315" s="226"/>
      <c r="U315" s="227" t="str">
        <f t="shared" si="50"/>
        <v/>
      </c>
      <c r="V315" s="228" t="str">
        <f t="shared" si="51"/>
        <v/>
      </c>
      <c r="W315" s="228">
        <f t="shared" si="52"/>
        <v>8505</v>
      </c>
      <c r="X315" s="228"/>
      <c r="Y315" s="231">
        <f t="shared" si="53"/>
        <v>8525</v>
      </c>
      <c r="Z315" s="226"/>
    </row>
    <row r="316" spans="1:26" s="224" customFormat="1" x14ac:dyDescent="0.2">
      <c r="A316" s="222">
        <v>445</v>
      </c>
      <c r="B316" s="222">
        <v>445348226</v>
      </c>
      <c r="C316" s="223" t="s">
        <v>512</v>
      </c>
      <c r="D316" s="222">
        <v>348</v>
      </c>
      <c r="E316" s="223" t="s">
        <v>380</v>
      </c>
      <c r="F316" s="222">
        <v>226</v>
      </c>
      <c r="G316" s="223" t="s">
        <v>258</v>
      </c>
      <c r="H316" s="225">
        <v>31.03</v>
      </c>
      <c r="I316" s="226"/>
      <c r="J316" s="227">
        <f t="shared" si="42"/>
        <v>11238</v>
      </c>
      <c r="K316" s="228">
        <f t="shared" si="43"/>
        <v>1221</v>
      </c>
      <c r="L316" s="228">
        <f t="shared" si="44"/>
        <v>0</v>
      </c>
      <c r="M316" s="228">
        <f t="shared" si="45"/>
        <v>937.65</v>
      </c>
      <c r="N316" s="229">
        <f t="shared" si="54"/>
        <v>13396.65</v>
      </c>
      <c r="O316" s="230">
        <f t="shared" si="46"/>
        <v>-9</v>
      </c>
      <c r="P316" s="226"/>
      <c r="Q316" s="227">
        <f t="shared" si="47"/>
        <v>10768</v>
      </c>
      <c r="R316" s="228">
        <f t="shared" si="48"/>
        <v>11238</v>
      </c>
      <c r="S316" s="231">
        <f t="shared" si="49"/>
        <v>470</v>
      </c>
      <c r="T316" s="226"/>
      <c r="U316" s="227">
        <f t="shared" si="50"/>
        <v>1263</v>
      </c>
      <c r="V316" s="228">
        <f t="shared" si="51"/>
        <v>1318</v>
      </c>
      <c r="W316" s="228">
        <f t="shared" si="52"/>
        <v>1277</v>
      </c>
      <c r="X316" s="228"/>
      <c r="Y316" s="231">
        <f t="shared" si="53"/>
        <v>1230</v>
      </c>
      <c r="Z316" s="226"/>
    </row>
    <row r="317" spans="1:26" s="224" customFormat="1" x14ac:dyDescent="0.2">
      <c r="A317" s="222">
        <v>445</v>
      </c>
      <c r="B317" s="222">
        <v>445348271</v>
      </c>
      <c r="C317" s="223" t="s">
        <v>512</v>
      </c>
      <c r="D317" s="222">
        <v>348</v>
      </c>
      <c r="E317" s="223" t="s">
        <v>380</v>
      </c>
      <c r="F317" s="222">
        <v>271</v>
      </c>
      <c r="G317" s="223" t="s">
        <v>303</v>
      </c>
      <c r="H317" s="225">
        <v>2.04</v>
      </c>
      <c r="I317" s="226"/>
      <c r="J317" s="227">
        <f t="shared" si="42"/>
        <v>12660</v>
      </c>
      <c r="K317" s="228">
        <f t="shared" si="43"/>
        <v>3443</v>
      </c>
      <c r="L317" s="228">
        <f t="shared" si="44"/>
        <v>0</v>
      </c>
      <c r="M317" s="228">
        <f t="shared" si="45"/>
        <v>937.65</v>
      </c>
      <c r="N317" s="229">
        <f t="shared" si="54"/>
        <v>17040.650000000001</v>
      </c>
      <c r="O317" s="230">
        <f t="shared" si="46"/>
        <v>0</v>
      </c>
      <c r="P317" s="226"/>
      <c r="Q317" s="227">
        <f t="shared" si="47"/>
        <v>11072</v>
      </c>
      <c r="R317" s="228">
        <f t="shared" si="48"/>
        <v>12660</v>
      </c>
      <c r="S317" s="231">
        <f t="shared" si="49"/>
        <v>1588</v>
      </c>
      <c r="T317" s="226"/>
      <c r="U317" s="227">
        <f t="shared" si="50"/>
        <v>3117</v>
      </c>
      <c r="V317" s="228">
        <f t="shared" si="51"/>
        <v>3564</v>
      </c>
      <c r="W317" s="228">
        <f t="shared" si="52"/>
        <v>3436</v>
      </c>
      <c r="X317" s="228"/>
      <c r="Y317" s="231">
        <f t="shared" si="53"/>
        <v>3443</v>
      </c>
      <c r="Z317" s="226"/>
    </row>
    <row r="318" spans="1:26" s="224" customFormat="1" x14ac:dyDescent="0.2">
      <c r="A318" s="222">
        <v>445</v>
      </c>
      <c r="B318" s="222">
        <v>445348277</v>
      </c>
      <c r="C318" s="223" t="s">
        <v>512</v>
      </c>
      <c r="D318" s="222">
        <v>348</v>
      </c>
      <c r="E318" s="223" t="s">
        <v>380</v>
      </c>
      <c r="F318" s="222">
        <v>277</v>
      </c>
      <c r="G318" s="223" t="s">
        <v>309</v>
      </c>
      <c r="H318" s="225">
        <v>0.83</v>
      </c>
      <c r="I318" s="226"/>
      <c r="J318" s="227">
        <f t="shared" si="42"/>
        <v>13268.669946648453</v>
      </c>
      <c r="K318" s="228">
        <f t="shared" si="43"/>
        <v>538</v>
      </c>
      <c r="L318" s="228">
        <f t="shared" si="44"/>
        <v>0</v>
      </c>
      <c r="M318" s="228">
        <f t="shared" si="45"/>
        <v>937.65</v>
      </c>
      <c r="N318" s="229">
        <f t="shared" si="54"/>
        <v>14744.319946648453</v>
      </c>
      <c r="O318" s="230">
        <f t="shared" si="46"/>
        <v>-7</v>
      </c>
      <c r="P318" s="226"/>
      <c r="Q318" s="227" t="str">
        <f t="shared" si="47"/>
        <v/>
      </c>
      <c r="R318" s="228" t="str">
        <f t="shared" si="48"/>
        <v/>
      </c>
      <c r="S318" s="231" t="str">
        <f t="shared" si="49"/>
        <v/>
      </c>
      <c r="T318" s="226"/>
      <c r="U318" s="227" t="str">
        <f t="shared" si="50"/>
        <v/>
      </c>
      <c r="V318" s="228" t="str">
        <f t="shared" si="51"/>
        <v/>
      </c>
      <c r="W318" s="228">
        <f t="shared" si="52"/>
        <v>573</v>
      </c>
      <c r="X318" s="228"/>
      <c r="Y318" s="231">
        <f t="shared" si="53"/>
        <v>545</v>
      </c>
      <c r="Z318" s="226"/>
    </row>
    <row r="319" spans="1:26" s="224" customFormat="1" x14ac:dyDescent="0.2">
      <c r="A319" s="222">
        <v>445</v>
      </c>
      <c r="B319" s="222">
        <v>445348290</v>
      </c>
      <c r="C319" s="223" t="s">
        <v>512</v>
      </c>
      <c r="D319" s="222">
        <v>348</v>
      </c>
      <c r="E319" s="223" t="s">
        <v>380</v>
      </c>
      <c r="F319" s="222">
        <v>290</v>
      </c>
      <c r="G319" s="223" t="s">
        <v>322</v>
      </c>
      <c r="H319" s="225">
        <v>0.86</v>
      </c>
      <c r="I319" s="226"/>
      <c r="J319" s="227">
        <f t="shared" si="42"/>
        <v>10231.097982386858</v>
      </c>
      <c r="K319" s="228">
        <f t="shared" si="43"/>
        <v>4194</v>
      </c>
      <c r="L319" s="228">
        <f t="shared" si="44"/>
        <v>0</v>
      </c>
      <c r="M319" s="228">
        <f t="shared" si="45"/>
        <v>937.65</v>
      </c>
      <c r="N319" s="229">
        <f t="shared" si="54"/>
        <v>15362.747982386858</v>
      </c>
      <c r="O319" s="230">
        <f t="shared" si="46"/>
        <v>-1</v>
      </c>
      <c r="P319" s="226"/>
      <c r="Q319" s="227" t="str">
        <f t="shared" si="47"/>
        <v/>
      </c>
      <c r="R319" s="228" t="str">
        <f t="shared" si="48"/>
        <v/>
      </c>
      <c r="S319" s="231" t="str">
        <f t="shared" si="49"/>
        <v/>
      </c>
      <c r="T319" s="226"/>
      <c r="U319" s="227" t="str">
        <f t="shared" si="50"/>
        <v/>
      </c>
      <c r="V319" s="228" t="str">
        <f t="shared" si="51"/>
        <v/>
      </c>
      <c r="W319" s="228">
        <f t="shared" si="52"/>
        <v>4207</v>
      </c>
      <c r="X319" s="228"/>
      <c r="Y319" s="231">
        <f t="shared" si="53"/>
        <v>4195</v>
      </c>
      <c r="Z319" s="226"/>
    </row>
    <row r="320" spans="1:26" s="224" customFormat="1" x14ac:dyDescent="0.2">
      <c r="A320" s="222">
        <v>445</v>
      </c>
      <c r="B320" s="222">
        <v>445348316</v>
      </c>
      <c r="C320" s="223" t="s">
        <v>512</v>
      </c>
      <c r="D320" s="222">
        <v>348</v>
      </c>
      <c r="E320" s="223" t="s">
        <v>380</v>
      </c>
      <c r="F320" s="222">
        <v>316</v>
      </c>
      <c r="G320" s="223" t="s">
        <v>348</v>
      </c>
      <c r="H320" s="225">
        <v>6.09</v>
      </c>
      <c r="I320" s="226"/>
      <c r="J320" s="227">
        <f t="shared" si="42"/>
        <v>10556</v>
      </c>
      <c r="K320" s="228">
        <f t="shared" si="43"/>
        <v>1257</v>
      </c>
      <c r="L320" s="228">
        <f t="shared" si="44"/>
        <v>0</v>
      </c>
      <c r="M320" s="228">
        <f t="shared" si="45"/>
        <v>937.65</v>
      </c>
      <c r="N320" s="229">
        <f t="shared" si="54"/>
        <v>12750.65</v>
      </c>
      <c r="O320" s="230">
        <f t="shared" si="46"/>
        <v>-2</v>
      </c>
      <c r="P320" s="226"/>
      <c r="Q320" s="227">
        <f t="shared" si="47"/>
        <v>10458</v>
      </c>
      <c r="R320" s="228">
        <f t="shared" si="48"/>
        <v>10556</v>
      </c>
      <c r="S320" s="231">
        <f t="shared" si="49"/>
        <v>98</v>
      </c>
      <c r="T320" s="226"/>
      <c r="U320" s="227">
        <f t="shared" si="50"/>
        <v>1456</v>
      </c>
      <c r="V320" s="228">
        <f t="shared" si="51"/>
        <v>1469</v>
      </c>
      <c r="W320" s="228">
        <f t="shared" si="52"/>
        <v>1203</v>
      </c>
      <c r="X320" s="228"/>
      <c r="Y320" s="231">
        <f t="shared" si="53"/>
        <v>1259</v>
      </c>
      <c r="Z320" s="226"/>
    </row>
    <row r="321" spans="1:26" s="224" customFormat="1" x14ac:dyDescent="0.2">
      <c r="A321" s="222">
        <v>445</v>
      </c>
      <c r="B321" s="222">
        <v>445348321</v>
      </c>
      <c r="C321" s="223" t="s">
        <v>512</v>
      </c>
      <c r="D321" s="222">
        <v>348</v>
      </c>
      <c r="E321" s="223" t="s">
        <v>380</v>
      </c>
      <c r="F321" s="222">
        <v>321</v>
      </c>
      <c r="G321" s="223" t="s">
        <v>353</v>
      </c>
      <c r="H321" s="225">
        <v>0.95</v>
      </c>
      <c r="I321" s="226"/>
      <c r="J321" s="227">
        <f t="shared" si="42"/>
        <v>10432.268741988541</v>
      </c>
      <c r="K321" s="228">
        <f t="shared" si="43"/>
        <v>5554</v>
      </c>
      <c r="L321" s="228">
        <f t="shared" si="44"/>
        <v>0</v>
      </c>
      <c r="M321" s="228">
        <f t="shared" si="45"/>
        <v>937.65</v>
      </c>
      <c r="N321" s="229">
        <f t="shared" si="54"/>
        <v>16923.918741988542</v>
      </c>
      <c r="O321" s="230">
        <f t="shared" si="46"/>
        <v>0</v>
      </c>
      <c r="P321" s="226"/>
      <c r="Q321" s="227" t="str">
        <f t="shared" si="47"/>
        <v/>
      </c>
      <c r="R321" s="228" t="str">
        <f t="shared" si="48"/>
        <v/>
      </c>
      <c r="S321" s="231" t="str">
        <f t="shared" si="49"/>
        <v/>
      </c>
      <c r="T321" s="226"/>
      <c r="U321" s="227" t="str">
        <f t="shared" si="50"/>
        <v/>
      </c>
      <c r="V321" s="228" t="str">
        <f t="shared" si="51"/>
        <v/>
      </c>
      <c r="W321" s="228">
        <f t="shared" si="52"/>
        <v>5547</v>
      </c>
      <c r="X321" s="228"/>
      <c r="Y321" s="231">
        <f t="shared" si="53"/>
        <v>5554</v>
      </c>
      <c r="Z321" s="226"/>
    </row>
    <row r="322" spans="1:26" s="224" customFormat="1" x14ac:dyDescent="0.2">
      <c r="A322" s="222">
        <v>445</v>
      </c>
      <c r="B322" s="222">
        <v>445348322</v>
      </c>
      <c r="C322" s="223" t="s">
        <v>512</v>
      </c>
      <c r="D322" s="222">
        <v>348</v>
      </c>
      <c r="E322" s="223" t="s">
        <v>380</v>
      </c>
      <c r="F322" s="222">
        <v>322</v>
      </c>
      <c r="G322" s="223" t="s">
        <v>354</v>
      </c>
      <c r="H322" s="225">
        <v>4</v>
      </c>
      <c r="I322" s="226"/>
      <c r="J322" s="227">
        <f t="shared" si="42"/>
        <v>9123</v>
      </c>
      <c r="K322" s="228">
        <f t="shared" si="43"/>
        <v>4651</v>
      </c>
      <c r="L322" s="228">
        <f t="shared" si="44"/>
        <v>0</v>
      </c>
      <c r="M322" s="228">
        <f t="shared" si="45"/>
        <v>937.65</v>
      </c>
      <c r="N322" s="229">
        <f t="shared" si="54"/>
        <v>14711.65</v>
      </c>
      <c r="O322" s="230">
        <f t="shared" si="46"/>
        <v>-1</v>
      </c>
      <c r="P322" s="226"/>
      <c r="Q322" s="227">
        <f t="shared" si="47"/>
        <v>8749</v>
      </c>
      <c r="R322" s="228">
        <f t="shared" si="48"/>
        <v>9123</v>
      </c>
      <c r="S322" s="231">
        <f t="shared" si="49"/>
        <v>374</v>
      </c>
      <c r="T322" s="226"/>
      <c r="U322" s="227">
        <f t="shared" si="50"/>
        <v>4656</v>
      </c>
      <c r="V322" s="228">
        <f t="shared" si="51"/>
        <v>4855</v>
      </c>
      <c r="W322" s="228">
        <f t="shared" si="52"/>
        <v>4683</v>
      </c>
      <c r="X322" s="228"/>
      <c r="Y322" s="231">
        <f t="shared" si="53"/>
        <v>4652</v>
      </c>
      <c r="Z322" s="226"/>
    </row>
    <row r="323" spans="1:26" s="224" customFormat="1" x14ac:dyDescent="0.2">
      <c r="A323" s="222">
        <v>445</v>
      </c>
      <c r="B323" s="222">
        <v>445348348</v>
      </c>
      <c r="C323" s="223" t="s">
        <v>512</v>
      </c>
      <c r="D323" s="222">
        <v>348</v>
      </c>
      <c r="E323" s="223" t="s">
        <v>380</v>
      </c>
      <c r="F323" s="222">
        <v>348</v>
      </c>
      <c r="G323" s="223" t="s">
        <v>380</v>
      </c>
      <c r="H323" s="225">
        <v>1320.7399999999998</v>
      </c>
      <c r="I323" s="226"/>
      <c r="J323" s="227">
        <f t="shared" si="42"/>
        <v>11808</v>
      </c>
      <c r="K323" s="228">
        <f t="shared" si="43"/>
        <v>43</v>
      </c>
      <c r="L323" s="228">
        <f t="shared" si="44"/>
        <v>903.45412420309844</v>
      </c>
      <c r="M323" s="228">
        <f t="shared" si="45"/>
        <v>937.65</v>
      </c>
      <c r="N323" s="229">
        <f t="shared" si="54"/>
        <v>13692.104124203099</v>
      </c>
      <c r="O323" s="230">
        <f t="shared" si="46"/>
        <v>-82.545875796900873</v>
      </c>
      <c r="P323" s="226"/>
      <c r="Q323" s="227">
        <f t="shared" si="47"/>
        <v>11141</v>
      </c>
      <c r="R323" s="228">
        <f t="shared" si="48"/>
        <v>11808</v>
      </c>
      <c r="S323" s="231">
        <f t="shared" si="49"/>
        <v>667</v>
      </c>
      <c r="T323" s="226"/>
      <c r="U323" s="227">
        <f t="shared" si="50"/>
        <v>107</v>
      </c>
      <c r="V323" s="228">
        <f t="shared" si="51"/>
        <v>113</v>
      </c>
      <c r="W323" s="228">
        <f t="shared" si="52"/>
        <v>0</v>
      </c>
      <c r="X323" s="228"/>
      <c r="Y323" s="231">
        <f t="shared" si="53"/>
        <v>0</v>
      </c>
      <c r="Z323" s="226"/>
    </row>
    <row r="324" spans="1:26" s="224" customFormat="1" x14ac:dyDescent="0.2">
      <c r="A324" s="222">
        <v>445</v>
      </c>
      <c r="B324" s="222">
        <v>445348615</v>
      </c>
      <c r="C324" s="223" t="s">
        <v>512</v>
      </c>
      <c r="D324" s="222">
        <v>348</v>
      </c>
      <c r="E324" s="223" t="s">
        <v>380</v>
      </c>
      <c r="F324" s="222">
        <v>615</v>
      </c>
      <c r="G324" s="223" t="s">
        <v>390</v>
      </c>
      <c r="H324" s="225">
        <v>2</v>
      </c>
      <c r="I324" s="226"/>
      <c r="J324" s="227">
        <f t="shared" si="42"/>
        <v>11783.101649266679</v>
      </c>
      <c r="K324" s="228">
        <f t="shared" si="43"/>
        <v>789</v>
      </c>
      <c r="L324" s="228">
        <f t="shared" si="44"/>
        <v>0</v>
      </c>
      <c r="M324" s="228">
        <f t="shared" si="45"/>
        <v>937.65</v>
      </c>
      <c r="N324" s="229">
        <f t="shared" si="54"/>
        <v>13509.751649266678</v>
      </c>
      <c r="O324" s="230">
        <f t="shared" si="46"/>
        <v>-320</v>
      </c>
      <c r="P324" s="226"/>
      <c r="Q324" s="227">
        <f t="shared" si="47"/>
        <v>11211.879177215191</v>
      </c>
      <c r="R324" s="228">
        <f t="shared" si="48"/>
        <v>11783.101649266679</v>
      </c>
      <c r="S324" s="231">
        <f t="shared" si="49"/>
        <v>571.22247205148778</v>
      </c>
      <c r="T324" s="226"/>
      <c r="U324" s="227">
        <f t="shared" si="50"/>
        <v>1372</v>
      </c>
      <c r="V324" s="228">
        <f t="shared" si="51"/>
        <v>1442</v>
      </c>
      <c r="W324" s="228">
        <f t="shared" si="52"/>
        <v>276</v>
      </c>
      <c r="X324" s="228"/>
      <c r="Y324" s="231">
        <f t="shared" si="53"/>
        <v>1109</v>
      </c>
      <c r="Z324" s="226"/>
    </row>
    <row r="325" spans="1:26" s="224" customFormat="1" x14ac:dyDescent="0.2">
      <c r="A325" s="222">
        <v>445</v>
      </c>
      <c r="B325" s="222">
        <v>445348658</v>
      </c>
      <c r="C325" s="223" t="s">
        <v>512</v>
      </c>
      <c r="D325" s="222">
        <v>348</v>
      </c>
      <c r="E325" s="223" t="s">
        <v>380</v>
      </c>
      <c r="F325" s="222">
        <v>658</v>
      </c>
      <c r="G325" s="223" t="s">
        <v>402</v>
      </c>
      <c r="H325" s="225">
        <v>1.92</v>
      </c>
      <c r="I325" s="226"/>
      <c r="J325" s="227">
        <f t="shared" si="42"/>
        <v>10780.327200125494</v>
      </c>
      <c r="K325" s="228">
        <f t="shared" si="43"/>
        <v>1627</v>
      </c>
      <c r="L325" s="228">
        <f t="shared" si="44"/>
        <v>0</v>
      </c>
      <c r="M325" s="228">
        <f t="shared" si="45"/>
        <v>937.65</v>
      </c>
      <c r="N325" s="229">
        <f t="shared" si="54"/>
        <v>13344.977200125493</v>
      </c>
      <c r="O325" s="230">
        <f t="shared" si="46"/>
        <v>0</v>
      </c>
      <c r="P325" s="226"/>
      <c r="Q325" s="227">
        <f t="shared" si="47"/>
        <v>8749</v>
      </c>
      <c r="R325" s="228">
        <f t="shared" si="48"/>
        <v>10780.327200125494</v>
      </c>
      <c r="S325" s="231">
        <f t="shared" si="49"/>
        <v>2031.3272001254936</v>
      </c>
      <c r="T325" s="226"/>
      <c r="U325" s="227">
        <f t="shared" si="50"/>
        <v>1215</v>
      </c>
      <c r="V325" s="228">
        <f t="shared" si="51"/>
        <v>1497</v>
      </c>
      <c r="W325" s="228">
        <f t="shared" si="52"/>
        <v>1516</v>
      </c>
      <c r="X325" s="228"/>
      <c r="Y325" s="231">
        <f t="shared" si="53"/>
        <v>1627</v>
      </c>
      <c r="Z325" s="226"/>
    </row>
    <row r="326" spans="1:26" s="224" customFormat="1" x14ac:dyDescent="0.2">
      <c r="A326" s="222">
        <v>445</v>
      </c>
      <c r="B326" s="222">
        <v>445348753</v>
      </c>
      <c r="C326" s="223" t="s">
        <v>512</v>
      </c>
      <c r="D326" s="222">
        <v>348</v>
      </c>
      <c r="E326" s="223" t="s">
        <v>380</v>
      </c>
      <c r="F326" s="222">
        <v>753</v>
      </c>
      <c r="G326" s="223" t="s">
        <v>431</v>
      </c>
      <c r="H326" s="225">
        <v>1</v>
      </c>
      <c r="I326" s="226"/>
      <c r="J326" s="227">
        <f t="shared" si="42"/>
        <v>11076.503278166167</v>
      </c>
      <c r="K326" s="228">
        <f t="shared" si="43"/>
        <v>4560</v>
      </c>
      <c r="L326" s="228">
        <f t="shared" si="44"/>
        <v>0</v>
      </c>
      <c r="M326" s="228">
        <f t="shared" si="45"/>
        <v>937.65</v>
      </c>
      <c r="N326" s="229">
        <f t="shared" si="54"/>
        <v>16574.153278166166</v>
      </c>
      <c r="O326" s="230">
        <f t="shared" si="46"/>
        <v>1</v>
      </c>
      <c r="P326" s="226"/>
      <c r="Q326" s="227">
        <f t="shared" si="47"/>
        <v>10576.332244208495</v>
      </c>
      <c r="R326" s="228">
        <f t="shared" si="48"/>
        <v>11076.503278166167</v>
      </c>
      <c r="S326" s="231">
        <f t="shared" si="49"/>
        <v>500.17103395767117</v>
      </c>
      <c r="T326" s="226"/>
      <c r="U326" s="227">
        <f t="shared" si="50"/>
        <v>4011</v>
      </c>
      <c r="V326" s="228">
        <f t="shared" si="51"/>
        <v>4201</v>
      </c>
      <c r="W326" s="228">
        <f t="shared" si="52"/>
        <v>4467</v>
      </c>
      <c r="X326" s="228"/>
      <c r="Y326" s="231">
        <f t="shared" si="53"/>
        <v>4559</v>
      </c>
      <c r="Z326" s="226"/>
    </row>
    <row r="327" spans="1:26" s="224" customFormat="1" x14ac:dyDescent="0.2">
      <c r="A327" s="222">
        <v>445</v>
      </c>
      <c r="B327" s="222">
        <v>445348767</v>
      </c>
      <c r="C327" s="223" t="s">
        <v>512</v>
      </c>
      <c r="D327" s="222">
        <v>348</v>
      </c>
      <c r="E327" s="223" t="s">
        <v>380</v>
      </c>
      <c r="F327" s="222">
        <v>767</v>
      </c>
      <c r="G327" s="223" t="s">
        <v>437</v>
      </c>
      <c r="H327" s="225">
        <v>1.41</v>
      </c>
      <c r="I327" s="226"/>
      <c r="J327" s="227">
        <f t="shared" si="42"/>
        <v>9397</v>
      </c>
      <c r="K327" s="228">
        <f t="shared" si="43"/>
        <v>2375</v>
      </c>
      <c r="L327" s="228">
        <f t="shared" si="44"/>
        <v>0</v>
      </c>
      <c r="M327" s="228">
        <f t="shared" si="45"/>
        <v>937.65</v>
      </c>
      <c r="N327" s="229">
        <f t="shared" si="54"/>
        <v>12709.65</v>
      </c>
      <c r="O327" s="230">
        <f t="shared" si="46"/>
        <v>8</v>
      </c>
      <c r="P327" s="226"/>
      <c r="Q327" s="227">
        <f t="shared" si="47"/>
        <v>9009</v>
      </c>
      <c r="R327" s="228">
        <f t="shared" si="48"/>
        <v>9397</v>
      </c>
      <c r="S327" s="231">
        <f t="shared" si="49"/>
        <v>388</v>
      </c>
      <c r="T327" s="226"/>
      <c r="U327" s="227">
        <f t="shared" si="50"/>
        <v>1990</v>
      </c>
      <c r="V327" s="228">
        <f t="shared" si="51"/>
        <v>2075</v>
      </c>
      <c r="W327" s="228">
        <f t="shared" si="52"/>
        <v>2075</v>
      </c>
      <c r="X327" s="228"/>
      <c r="Y327" s="231">
        <f t="shared" si="53"/>
        <v>2367</v>
      </c>
      <c r="Z327" s="226"/>
    </row>
    <row r="328" spans="1:26" s="224" customFormat="1" x14ac:dyDescent="0.2">
      <c r="A328" s="222">
        <v>445</v>
      </c>
      <c r="B328" s="222">
        <v>445348775</v>
      </c>
      <c r="C328" s="223" t="s">
        <v>512</v>
      </c>
      <c r="D328" s="222">
        <v>348</v>
      </c>
      <c r="E328" s="223" t="s">
        <v>380</v>
      </c>
      <c r="F328" s="222">
        <v>775</v>
      </c>
      <c r="G328" s="223" t="s">
        <v>441</v>
      </c>
      <c r="H328" s="225">
        <v>14.42</v>
      </c>
      <c r="I328" s="226"/>
      <c r="J328" s="227">
        <f t="shared" si="42"/>
        <v>10371</v>
      </c>
      <c r="K328" s="228">
        <f t="shared" si="43"/>
        <v>2246</v>
      </c>
      <c r="L328" s="228">
        <f t="shared" si="44"/>
        <v>0</v>
      </c>
      <c r="M328" s="228">
        <f t="shared" si="45"/>
        <v>937.65</v>
      </c>
      <c r="N328" s="229">
        <f t="shared" si="54"/>
        <v>13554.65</v>
      </c>
      <c r="O328" s="230">
        <f t="shared" si="46"/>
        <v>-1</v>
      </c>
      <c r="P328" s="226"/>
      <c r="Q328" s="227">
        <f t="shared" si="47"/>
        <v>10048</v>
      </c>
      <c r="R328" s="228">
        <f t="shared" si="48"/>
        <v>10371</v>
      </c>
      <c r="S328" s="231">
        <f t="shared" si="49"/>
        <v>323</v>
      </c>
      <c r="T328" s="226"/>
      <c r="U328" s="227">
        <f t="shared" si="50"/>
        <v>2148</v>
      </c>
      <c r="V328" s="228">
        <f t="shared" si="51"/>
        <v>2217</v>
      </c>
      <c r="W328" s="228">
        <f t="shared" si="52"/>
        <v>2339</v>
      </c>
      <c r="X328" s="228"/>
      <c r="Y328" s="231">
        <f t="shared" si="53"/>
        <v>2247</v>
      </c>
      <c r="Z328" s="226"/>
    </row>
    <row r="329" spans="1:26" s="224" customFormat="1" x14ac:dyDescent="0.2">
      <c r="A329" s="222">
        <v>446</v>
      </c>
      <c r="B329" s="222">
        <v>446099001</v>
      </c>
      <c r="C329" s="223" t="s">
        <v>513</v>
      </c>
      <c r="D329" s="222">
        <v>99</v>
      </c>
      <c r="E329" s="223" t="s">
        <v>131</v>
      </c>
      <c r="F329" s="222">
        <v>1</v>
      </c>
      <c r="G329" s="223" t="s">
        <v>33</v>
      </c>
      <c r="H329" s="225">
        <v>1</v>
      </c>
      <c r="I329" s="226"/>
      <c r="J329" s="227">
        <f t="shared" si="42"/>
        <v>11110.9152540226</v>
      </c>
      <c r="K329" s="228">
        <f t="shared" si="43"/>
        <v>1989</v>
      </c>
      <c r="L329" s="228">
        <f t="shared" si="44"/>
        <v>0</v>
      </c>
      <c r="M329" s="228">
        <f t="shared" si="45"/>
        <v>937.65</v>
      </c>
      <c r="N329" s="229">
        <f t="shared" si="54"/>
        <v>14037.5652540226</v>
      </c>
      <c r="O329" s="230">
        <f t="shared" si="46"/>
        <v>0</v>
      </c>
      <c r="P329" s="226"/>
      <c r="Q329" s="227" t="str">
        <f t="shared" si="47"/>
        <v/>
      </c>
      <c r="R329" s="228" t="str">
        <f t="shared" si="48"/>
        <v/>
      </c>
      <c r="S329" s="231" t="str">
        <f t="shared" si="49"/>
        <v/>
      </c>
      <c r="T329" s="226"/>
      <c r="U329" s="227" t="str">
        <f t="shared" si="50"/>
        <v/>
      </c>
      <c r="V329" s="228" t="str">
        <f t="shared" si="51"/>
        <v/>
      </c>
      <c r="W329" s="228">
        <f t="shared" si="52"/>
        <v>1982</v>
      </c>
      <c r="X329" s="228"/>
      <c r="Y329" s="231">
        <f t="shared" si="53"/>
        <v>1989</v>
      </c>
      <c r="Z329" s="226"/>
    </row>
    <row r="330" spans="1:26" s="224" customFormat="1" x14ac:dyDescent="0.2">
      <c r="A330" s="222">
        <v>446</v>
      </c>
      <c r="B330" s="222">
        <v>446099016</v>
      </c>
      <c r="C330" s="223" t="s">
        <v>513</v>
      </c>
      <c r="D330" s="222">
        <v>99</v>
      </c>
      <c r="E330" s="223" t="s">
        <v>131</v>
      </c>
      <c r="F330" s="222">
        <v>16</v>
      </c>
      <c r="G330" s="223" t="s">
        <v>48</v>
      </c>
      <c r="H330" s="225">
        <v>329.15</v>
      </c>
      <c r="I330" s="226"/>
      <c r="J330" s="227">
        <f t="shared" ref="J330:J393" si="55">VLOOKUP($B330,rates20Q4,9,FALSE)</f>
        <v>10586</v>
      </c>
      <c r="K330" s="228">
        <f t="shared" ref="K330:K393" si="56">VLOOKUP($B330,rates20Q4,10,FALSE)</f>
        <v>255</v>
      </c>
      <c r="L330" s="228">
        <f t="shared" ref="L330:L393" si="57">IFERROR(VLOOKUP($B330,rates20Q4,11,FALSE),0)</f>
        <v>0</v>
      </c>
      <c r="M330" s="228">
        <f t="shared" ref="M330:M393" si="58">VLOOKUP($B330,rates20Q4,12,FALSE)</f>
        <v>937.65</v>
      </c>
      <c r="N330" s="229">
        <f t="shared" si="54"/>
        <v>11778.65</v>
      </c>
      <c r="O330" s="230">
        <f t="shared" ref="O330:O393" si="59">IF(Y330="","--",IFERROR(N330-IFERROR(VLOOKUP($B330,rates20Q3,13,FALSE),0),0))</f>
        <v>-1</v>
      </c>
      <c r="P330" s="226"/>
      <c r="Q330" s="227">
        <f t="shared" ref="Q330:Q393" si="60">IFERROR(VLOOKUP($B330,rates19Q4,8,FALSE),"")</f>
        <v>10089</v>
      </c>
      <c r="R330" s="228">
        <f t="shared" ref="R330:R393" si="61">IFERROR(VLOOKUP($B330,rates20Q1d,8,FALSE),"")</f>
        <v>10586</v>
      </c>
      <c r="S330" s="231">
        <f t="shared" ref="S330:S393" si="62">IFERROR(J330-IFERROR(VLOOKUP($B330,rates19Q4,8,FALSE),""),"")</f>
        <v>497</v>
      </c>
      <c r="T330" s="226"/>
      <c r="U330" s="227">
        <f t="shared" ref="U330:U393" si="63">IFERROR(VLOOKUP($B330,rates19Q4,9,FALSE),"")</f>
        <v>418</v>
      </c>
      <c r="V330" s="228">
        <f t="shared" ref="V330:V393" si="64">IFERROR(VLOOKUP($B330,rates20Q1d,9,FALSE),"")</f>
        <v>439</v>
      </c>
      <c r="W330" s="228">
        <f t="shared" ref="W330:W393" si="65">IFERROR(VLOOKUP($B330,rates20Q2,9,FALSE),"")</f>
        <v>270</v>
      </c>
      <c r="X330" s="228"/>
      <c r="Y330" s="231">
        <f t="shared" ref="Y330:Y393" si="66">IFERROR(VLOOKUP($B330,rates20Q3,10,FALSE),"")</f>
        <v>256</v>
      </c>
      <c r="Z330" s="226"/>
    </row>
    <row r="331" spans="1:26" s="224" customFormat="1" x14ac:dyDescent="0.2">
      <c r="A331" s="222">
        <v>446</v>
      </c>
      <c r="B331" s="222">
        <v>446099018</v>
      </c>
      <c r="C331" s="223" t="s">
        <v>513</v>
      </c>
      <c r="D331" s="222">
        <v>99</v>
      </c>
      <c r="E331" s="223" t="s">
        <v>131</v>
      </c>
      <c r="F331" s="222">
        <v>18</v>
      </c>
      <c r="G331" s="223" t="s">
        <v>50</v>
      </c>
      <c r="H331" s="225">
        <v>6</v>
      </c>
      <c r="I331" s="226"/>
      <c r="J331" s="227">
        <f t="shared" si="55"/>
        <v>11656</v>
      </c>
      <c r="K331" s="228">
        <f t="shared" si="56"/>
        <v>7231</v>
      </c>
      <c r="L331" s="228">
        <f t="shared" si="57"/>
        <v>0</v>
      </c>
      <c r="M331" s="228">
        <f t="shared" si="58"/>
        <v>937.65</v>
      </c>
      <c r="N331" s="229">
        <f t="shared" ref="N331:N394" si="67">SUM(J331:M331)</f>
        <v>19824.650000000001</v>
      </c>
      <c r="O331" s="230">
        <f t="shared" si="59"/>
        <v>-11</v>
      </c>
      <c r="P331" s="226"/>
      <c r="Q331" s="227">
        <f t="shared" si="60"/>
        <v>11283</v>
      </c>
      <c r="R331" s="228">
        <f t="shared" si="61"/>
        <v>11656</v>
      </c>
      <c r="S331" s="231">
        <f t="shared" si="62"/>
        <v>373</v>
      </c>
      <c r="T331" s="226"/>
      <c r="U331" s="227">
        <f t="shared" si="63"/>
        <v>7806</v>
      </c>
      <c r="V331" s="228">
        <f t="shared" si="64"/>
        <v>8064</v>
      </c>
      <c r="W331" s="228">
        <f t="shared" si="65"/>
        <v>7257</v>
      </c>
      <c r="X331" s="228"/>
      <c r="Y331" s="231">
        <f t="shared" si="66"/>
        <v>7242</v>
      </c>
      <c r="Z331" s="226"/>
    </row>
    <row r="332" spans="1:26" s="224" customFormat="1" x14ac:dyDescent="0.2">
      <c r="A332" s="222">
        <v>446</v>
      </c>
      <c r="B332" s="222">
        <v>446099035</v>
      </c>
      <c r="C332" s="223" t="s">
        <v>513</v>
      </c>
      <c r="D332" s="222">
        <v>99</v>
      </c>
      <c r="E332" s="223" t="s">
        <v>131</v>
      </c>
      <c r="F332" s="222">
        <v>35</v>
      </c>
      <c r="G332" s="223" t="s">
        <v>67</v>
      </c>
      <c r="H332" s="225">
        <v>6.02</v>
      </c>
      <c r="I332" s="226"/>
      <c r="J332" s="227">
        <f t="shared" si="55"/>
        <v>14490</v>
      </c>
      <c r="K332" s="228">
        <f t="shared" si="56"/>
        <v>4940</v>
      </c>
      <c r="L332" s="228">
        <f t="shared" si="57"/>
        <v>0</v>
      </c>
      <c r="M332" s="228">
        <f t="shared" si="58"/>
        <v>937.65</v>
      </c>
      <c r="N332" s="229">
        <f t="shared" si="67"/>
        <v>20367.650000000001</v>
      </c>
      <c r="O332" s="230">
        <f t="shared" si="59"/>
        <v>-25</v>
      </c>
      <c r="P332" s="226"/>
      <c r="Q332" s="227">
        <f t="shared" si="60"/>
        <v>12504</v>
      </c>
      <c r="R332" s="228">
        <f t="shared" si="61"/>
        <v>14490</v>
      </c>
      <c r="S332" s="231">
        <f t="shared" si="62"/>
        <v>1986</v>
      </c>
      <c r="T332" s="226"/>
      <c r="U332" s="227">
        <f t="shared" si="63"/>
        <v>4312</v>
      </c>
      <c r="V332" s="228">
        <f t="shared" si="64"/>
        <v>4996</v>
      </c>
      <c r="W332" s="228">
        <f t="shared" si="65"/>
        <v>5198</v>
      </c>
      <c r="X332" s="228"/>
      <c r="Y332" s="231">
        <f t="shared" si="66"/>
        <v>4965</v>
      </c>
      <c r="Z332" s="226"/>
    </row>
    <row r="333" spans="1:26" s="224" customFormat="1" x14ac:dyDescent="0.2">
      <c r="A333" s="222">
        <v>446</v>
      </c>
      <c r="B333" s="222">
        <v>446099044</v>
      </c>
      <c r="C333" s="223" t="s">
        <v>513</v>
      </c>
      <c r="D333" s="222">
        <v>99</v>
      </c>
      <c r="E333" s="223" t="s">
        <v>131</v>
      </c>
      <c r="F333" s="222">
        <v>44</v>
      </c>
      <c r="G333" s="223" t="s">
        <v>76</v>
      </c>
      <c r="H333" s="225">
        <v>557.72</v>
      </c>
      <c r="I333" s="226"/>
      <c r="J333" s="227">
        <f t="shared" si="55"/>
        <v>12004</v>
      </c>
      <c r="K333" s="228">
        <f t="shared" si="56"/>
        <v>0</v>
      </c>
      <c r="L333" s="228">
        <f t="shared" si="57"/>
        <v>0</v>
      </c>
      <c r="M333" s="228">
        <f t="shared" si="58"/>
        <v>937.65</v>
      </c>
      <c r="N333" s="229">
        <f t="shared" si="67"/>
        <v>12941.65</v>
      </c>
      <c r="O333" s="230">
        <f t="shared" si="59"/>
        <v>0</v>
      </c>
      <c r="P333" s="226"/>
      <c r="Q333" s="227">
        <f t="shared" si="60"/>
        <v>11413</v>
      </c>
      <c r="R333" s="228">
        <f t="shared" si="61"/>
        <v>12004</v>
      </c>
      <c r="S333" s="231">
        <f t="shared" si="62"/>
        <v>591</v>
      </c>
      <c r="T333" s="226"/>
      <c r="U333" s="227">
        <f t="shared" si="63"/>
        <v>230</v>
      </c>
      <c r="V333" s="228">
        <f t="shared" si="64"/>
        <v>242</v>
      </c>
      <c r="W333" s="228">
        <f t="shared" si="65"/>
        <v>51</v>
      </c>
      <c r="X333" s="228"/>
      <c r="Y333" s="231">
        <f t="shared" si="66"/>
        <v>0</v>
      </c>
      <c r="Z333" s="226"/>
    </row>
    <row r="334" spans="1:26" s="224" customFormat="1" x14ac:dyDescent="0.2">
      <c r="A334" s="222">
        <v>446</v>
      </c>
      <c r="B334" s="222">
        <v>446099050</v>
      </c>
      <c r="C334" s="223" t="s">
        <v>513</v>
      </c>
      <c r="D334" s="222">
        <v>99</v>
      </c>
      <c r="E334" s="223" t="s">
        <v>131</v>
      </c>
      <c r="F334" s="222">
        <v>50</v>
      </c>
      <c r="G334" s="223" t="s">
        <v>82</v>
      </c>
      <c r="H334" s="225">
        <v>7</v>
      </c>
      <c r="I334" s="226"/>
      <c r="J334" s="227">
        <f t="shared" si="55"/>
        <v>11092</v>
      </c>
      <c r="K334" s="228">
        <f t="shared" si="56"/>
        <v>4642</v>
      </c>
      <c r="L334" s="228">
        <f t="shared" si="57"/>
        <v>0</v>
      </c>
      <c r="M334" s="228">
        <f t="shared" si="58"/>
        <v>937.65</v>
      </c>
      <c r="N334" s="229">
        <f t="shared" si="67"/>
        <v>16671.650000000001</v>
      </c>
      <c r="O334" s="230">
        <f t="shared" si="59"/>
        <v>-114</v>
      </c>
      <c r="P334" s="226"/>
      <c r="Q334" s="227">
        <f t="shared" si="60"/>
        <v>10383</v>
      </c>
      <c r="R334" s="228">
        <f t="shared" si="61"/>
        <v>11092</v>
      </c>
      <c r="S334" s="231">
        <f t="shared" si="62"/>
        <v>709</v>
      </c>
      <c r="T334" s="226"/>
      <c r="U334" s="227">
        <f t="shared" si="63"/>
        <v>4417</v>
      </c>
      <c r="V334" s="228">
        <f t="shared" si="64"/>
        <v>4718</v>
      </c>
      <c r="W334" s="228">
        <f t="shared" si="65"/>
        <v>4875</v>
      </c>
      <c r="X334" s="228"/>
      <c r="Y334" s="231">
        <f t="shared" si="66"/>
        <v>4756</v>
      </c>
      <c r="Z334" s="226"/>
    </row>
    <row r="335" spans="1:26" s="224" customFormat="1" x14ac:dyDescent="0.2">
      <c r="A335" s="222">
        <v>446</v>
      </c>
      <c r="B335" s="222">
        <v>446099083</v>
      </c>
      <c r="C335" s="223" t="s">
        <v>513</v>
      </c>
      <c r="D335" s="222">
        <v>99</v>
      </c>
      <c r="E335" s="223" t="s">
        <v>131</v>
      </c>
      <c r="F335" s="222">
        <v>83</v>
      </c>
      <c r="G335" s="223" t="s">
        <v>115</v>
      </c>
      <c r="H335" s="225">
        <v>2</v>
      </c>
      <c r="I335" s="226"/>
      <c r="J335" s="227">
        <f t="shared" si="55"/>
        <v>11434</v>
      </c>
      <c r="K335" s="228">
        <f t="shared" si="56"/>
        <v>1921</v>
      </c>
      <c r="L335" s="228">
        <f t="shared" si="57"/>
        <v>0</v>
      </c>
      <c r="M335" s="228">
        <f t="shared" si="58"/>
        <v>937.65</v>
      </c>
      <c r="N335" s="229">
        <f t="shared" si="67"/>
        <v>14292.65</v>
      </c>
      <c r="O335" s="230">
        <f t="shared" si="59"/>
        <v>-2</v>
      </c>
      <c r="P335" s="226"/>
      <c r="Q335" s="227">
        <f t="shared" si="60"/>
        <v>11147</v>
      </c>
      <c r="R335" s="228">
        <f t="shared" si="61"/>
        <v>11434</v>
      </c>
      <c r="S335" s="231">
        <f t="shared" si="62"/>
        <v>287</v>
      </c>
      <c r="T335" s="226"/>
      <c r="U335" s="227">
        <f t="shared" si="63"/>
        <v>1871</v>
      </c>
      <c r="V335" s="228">
        <f t="shared" si="64"/>
        <v>1919</v>
      </c>
      <c r="W335" s="228">
        <f t="shared" si="65"/>
        <v>1893</v>
      </c>
      <c r="X335" s="228"/>
      <c r="Y335" s="231">
        <f t="shared" si="66"/>
        <v>1923</v>
      </c>
      <c r="Z335" s="226"/>
    </row>
    <row r="336" spans="1:26" s="224" customFormat="1" x14ac:dyDescent="0.2">
      <c r="A336" s="222">
        <v>446</v>
      </c>
      <c r="B336" s="222">
        <v>446099088</v>
      </c>
      <c r="C336" s="223" t="s">
        <v>513</v>
      </c>
      <c r="D336" s="222">
        <v>99</v>
      </c>
      <c r="E336" s="223" t="s">
        <v>131</v>
      </c>
      <c r="F336" s="222">
        <v>88</v>
      </c>
      <c r="G336" s="223" t="s">
        <v>120</v>
      </c>
      <c r="H336" s="225">
        <v>19.86</v>
      </c>
      <c r="I336" s="226"/>
      <c r="J336" s="227">
        <f t="shared" si="55"/>
        <v>11406</v>
      </c>
      <c r="K336" s="228">
        <f t="shared" si="56"/>
        <v>3343</v>
      </c>
      <c r="L336" s="228">
        <f t="shared" si="57"/>
        <v>0</v>
      </c>
      <c r="M336" s="228">
        <f t="shared" si="58"/>
        <v>937.65</v>
      </c>
      <c r="N336" s="229">
        <f t="shared" si="67"/>
        <v>15686.65</v>
      </c>
      <c r="O336" s="230">
        <f t="shared" si="59"/>
        <v>-1</v>
      </c>
      <c r="P336" s="226"/>
      <c r="Q336" s="227">
        <f t="shared" si="60"/>
        <v>10879</v>
      </c>
      <c r="R336" s="228">
        <f t="shared" si="61"/>
        <v>11406</v>
      </c>
      <c r="S336" s="231">
        <f t="shared" si="62"/>
        <v>527</v>
      </c>
      <c r="T336" s="226"/>
      <c r="U336" s="227">
        <f t="shared" si="63"/>
        <v>3297</v>
      </c>
      <c r="V336" s="228">
        <f t="shared" si="64"/>
        <v>3457</v>
      </c>
      <c r="W336" s="228">
        <f t="shared" si="65"/>
        <v>3346</v>
      </c>
      <c r="X336" s="228"/>
      <c r="Y336" s="231">
        <f t="shared" si="66"/>
        <v>3344</v>
      </c>
      <c r="Z336" s="226"/>
    </row>
    <row r="337" spans="1:26" s="224" customFormat="1" x14ac:dyDescent="0.2">
      <c r="A337" s="222">
        <v>446</v>
      </c>
      <c r="B337" s="222">
        <v>446099099</v>
      </c>
      <c r="C337" s="223" t="s">
        <v>513</v>
      </c>
      <c r="D337" s="222">
        <v>99</v>
      </c>
      <c r="E337" s="223" t="s">
        <v>131</v>
      </c>
      <c r="F337" s="222">
        <v>99</v>
      </c>
      <c r="G337" s="223" t="s">
        <v>131</v>
      </c>
      <c r="H337" s="225">
        <v>111.47999999999999</v>
      </c>
      <c r="I337" s="226"/>
      <c r="J337" s="227">
        <f t="shared" si="55"/>
        <v>10638</v>
      </c>
      <c r="K337" s="228">
        <f t="shared" si="56"/>
        <v>5697</v>
      </c>
      <c r="L337" s="228">
        <f t="shared" si="57"/>
        <v>0</v>
      </c>
      <c r="M337" s="228">
        <f t="shared" si="58"/>
        <v>937.65</v>
      </c>
      <c r="N337" s="229">
        <f t="shared" si="67"/>
        <v>17272.650000000001</v>
      </c>
      <c r="O337" s="230">
        <f t="shared" si="59"/>
        <v>-1</v>
      </c>
      <c r="P337" s="226"/>
      <c r="Q337" s="227">
        <f t="shared" si="60"/>
        <v>10319</v>
      </c>
      <c r="R337" s="228">
        <f t="shared" si="61"/>
        <v>10638</v>
      </c>
      <c r="S337" s="231">
        <f t="shared" si="62"/>
        <v>319</v>
      </c>
      <c r="T337" s="226"/>
      <c r="U337" s="227">
        <f t="shared" si="63"/>
        <v>5663</v>
      </c>
      <c r="V337" s="228">
        <f t="shared" si="64"/>
        <v>5838</v>
      </c>
      <c r="W337" s="228">
        <f t="shared" si="65"/>
        <v>5711</v>
      </c>
      <c r="X337" s="228"/>
      <c r="Y337" s="231">
        <f t="shared" si="66"/>
        <v>5698</v>
      </c>
      <c r="Z337" s="226"/>
    </row>
    <row r="338" spans="1:26" s="224" customFormat="1" x14ac:dyDescent="0.2">
      <c r="A338" s="222">
        <v>446</v>
      </c>
      <c r="B338" s="222">
        <v>446099101</v>
      </c>
      <c r="C338" s="223" t="s">
        <v>513</v>
      </c>
      <c r="D338" s="222">
        <v>99</v>
      </c>
      <c r="E338" s="223" t="s">
        <v>131</v>
      </c>
      <c r="F338" s="222">
        <v>101</v>
      </c>
      <c r="G338" s="223" t="s">
        <v>133</v>
      </c>
      <c r="H338" s="225">
        <v>1</v>
      </c>
      <c r="I338" s="226"/>
      <c r="J338" s="227">
        <f t="shared" si="55"/>
        <v>10702.113255628905</v>
      </c>
      <c r="K338" s="228">
        <f t="shared" si="56"/>
        <v>2757</v>
      </c>
      <c r="L338" s="228">
        <f t="shared" si="57"/>
        <v>0</v>
      </c>
      <c r="M338" s="228">
        <f t="shared" si="58"/>
        <v>937.65</v>
      </c>
      <c r="N338" s="229">
        <f t="shared" si="67"/>
        <v>14396.763255628905</v>
      </c>
      <c r="O338" s="230">
        <f t="shared" si="59"/>
        <v>-10</v>
      </c>
      <c r="P338" s="226"/>
      <c r="Q338" s="227">
        <f t="shared" si="60"/>
        <v>10193.545552140467</v>
      </c>
      <c r="R338" s="228">
        <f t="shared" si="61"/>
        <v>10702.113255628905</v>
      </c>
      <c r="S338" s="231">
        <f t="shared" si="62"/>
        <v>508.56770348843747</v>
      </c>
      <c r="T338" s="226"/>
      <c r="U338" s="227">
        <f t="shared" si="63"/>
        <v>2707</v>
      </c>
      <c r="V338" s="228">
        <f t="shared" si="64"/>
        <v>2842</v>
      </c>
      <c r="W338" s="228">
        <f t="shared" si="65"/>
        <v>2814</v>
      </c>
      <c r="X338" s="228"/>
      <c r="Y338" s="231">
        <f t="shared" si="66"/>
        <v>2767</v>
      </c>
      <c r="Z338" s="226"/>
    </row>
    <row r="339" spans="1:26" s="224" customFormat="1" x14ac:dyDescent="0.2">
      <c r="A339" s="222">
        <v>446</v>
      </c>
      <c r="B339" s="222">
        <v>446099133</v>
      </c>
      <c r="C339" s="223" t="s">
        <v>513</v>
      </c>
      <c r="D339" s="222">
        <v>99</v>
      </c>
      <c r="E339" s="223" t="s">
        <v>131</v>
      </c>
      <c r="F339" s="222">
        <v>133</v>
      </c>
      <c r="G339" s="223" t="s">
        <v>165</v>
      </c>
      <c r="H339" s="225">
        <v>4</v>
      </c>
      <c r="I339" s="226"/>
      <c r="J339" s="227">
        <f t="shared" si="55"/>
        <v>16167</v>
      </c>
      <c r="K339" s="228">
        <f t="shared" si="56"/>
        <v>3197</v>
      </c>
      <c r="L339" s="228">
        <f t="shared" si="57"/>
        <v>0</v>
      </c>
      <c r="M339" s="228">
        <f t="shared" si="58"/>
        <v>937.65</v>
      </c>
      <c r="N339" s="229">
        <f t="shared" si="67"/>
        <v>20301.650000000001</v>
      </c>
      <c r="O339" s="230">
        <f t="shared" si="59"/>
        <v>1</v>
      </c>
      <c r="P339" s="226"/>
      <c r="Q339" s="227">
        <f t="shared" si="60"/>
        <v>15241</v>
      </c>
      <c r="R339" s="228">
        <f t="shared" si="61"/>
        <v>16167</v>
      </c>
      <c r="S339" s="231">
        <f t="shared" si="62"/>
        <v>926</v>
      </c>
      <c r="T339" s="226"/>
      <c r="U339" s="227">
        <f t="shared" si="63"/>
        <v>3796</v>
      </c>
      <c r="V339" s="228">
        <f t="shared" si="64"/>
        <v>4026</v>
      </c>
      <c r="W339" s="228">
        <f t="shared" si="65"/>
        <v>3179</v>
      </c>
      <c r="X339" s="228"/>
      <c r="Y339" s="231">
        <f t="shared" si="66"/>
        <v>3196</v>
      </c>
      <c r="Z339" s="226"/>
    </row>
    <row r="340" spans="1:26" s="224" customFormat="1" x14ac:dyDescent="0.2">
      <c r="A340" s="222">
        <v>446</v>
      </c>
      <c r="B340" s="222">
        <v>446099167</v>
      </c>
      <c r="C340" s="223" t="s">
        <v>513</v>
      </c>
      <c r="D340" s="222">
        <v>99</v>
      </c>
      <c r="E340" s="223" t="s">
        <v>131</v>
      </c>
      <c r="F340" s="222">
        <v>167</v>
      </c>
      <c r="G340" s="223" t="s">
        <v>199</v>
      </c>
      <c r="H340" s="225">
        <v>68.8</v>
      </c>
      <c r="I340" s="226"/>
      <c r="J340" s="227">
        <f t="shared" si="55"/>
        <v>10889</v>
      </c>
      <c r="K340" s="228">
        <f t="shared" si="56"/>
        <v>4392</v>
      </c>
      <c r="L340" s="228">
        <f t="shared" si="57"/>
        <v>0</v>
      </c>
      <c r="M340" s="228">
        <f t="shared" si="58"/>
        <v>937.65</v>
      </c>
      <c r="N340" s="229">
        <f t="shared" si="67"/>
        <v>16218.65</v>
      </c>
      <c r="O340" s="230">
        <f t="shared" si="59"/>
        <v>0</v>
      </c>
      <c r="P340" s="226"/>
      <c r="Q340" s="227">
        <f t="shared" si="60"/>
        <v>10398</v>
      </c>
      <c r="R340" s="228">
        <f t="shared" si="61"/>
        <v>10889</v>
      </c>
      <c r="S340" s="231">
        <f t="shared" si="62"/>
        <v>491</v>
      </c>
      <c r="T340" s="226"/>
      <c r="U340" s="227">
        <f t="shared" si="63"/>
        <v>4006</v>
      </c>
      <c r="V340" s="228">
        <f t="shared" si="64"/>
        <v>4195</v>
      </c>
      <c r="W340" s="228">
        <f t="shared" si="65"/>
        <v>4407</v>
      </c>
      <c r="X340" s="228"/>
      <c r="Y340" s="231">
        <f t="shared" si="66"/>
        <v>4392</v>
      </c>
      <c r="Z340" s="226"/>
    </row>
    <row r="341" spans="1:26" s="224" customFormat="1" x14ac:dyDescent="0.2">
      <c r="A341" s="222">
        <v>446</v>
      </c>
      <c r="B341" s="222">
        <v>446099177</v>
      </c>
      <c r="C341" s="223" t="s">
        <v>513</v>
      </c>
      <c r="D341" s="222">
        <v>99</v>
      </c>
      <c r="E341" s="223" t="s">
        <v>131</v>
      </c>
      <c r="F341" s="222">
        <v>177</v>
      </c>
      <c r="G341" s="223" t="s">
        <v>209</v>
      </c>
      <c r="H341" s="225">
        <v>2</v>
      </c>
      <c r="I341" s="226"/>
      <c r="J341" s="227">
        <f t="shared" si="55"/>
        <v>15087</v>
      </c>
      <c r="K341" s="228">
        <f t="shared" si="56"/>
        <v>5747</v>
      </c>
      <c r="L341" s="228">
        <f t="shared" si="57"/>
        <v>0</v>
      </c>
      <c r="M341" s="228">
        <f t="shared" si="58"/>
        <v>937.65</v>
      </c>
      <c r="N341" s="229">
        <f t="shared" si="67"/>
        <v>21771.65</v>
      </c>
      <c r="O341" s="230">
        <f t="shared" si="59"/>
        <v>-4</v>
      </c>
      <c r="P341" s="226"/>
      <c r="Q341" s="227">
        <f t="shared" si="60"/>
        <v>12336</v>
      </c>
      <c r="R341" s="228">
        <f t="shared" si="61"/>
        <v>15087</v>
      </c>
      <c r="S341" s="231">
        <f t="shared" si="62"/>
        <v>2751</v>
      </c>
      <c r="T341" s="226"/>
      <c r="U341" s="227">
        <f t="shared" si="63"/>
        <v>5179</v>
      </c>
      <c r="V341" s="228">
        <f t="shared" si="64"/>
        <v>6334</v>
      </c>
      <c r="W341" s="228">
        <f t="shared" si="65"/>
        <v>5812</v>
      </c>
      <c r="X341" s="228"/>
      <c r="Y341" s="231">
        <f t="shared" si="66"/>
        <v>5751</v>
      </c>
      <c r="Z341" s="226"/>
    </row>
    <row r="342" spans="1:26" s="224" customFormat="1" x14ac:dyDescent="0.2">
      <c r="A342" s="222">
        <v>446</v>
      </c>
      <c r="B342" s="222">
        <v>446099182</v>
      </c>
      <c r="C342" s="223" t="s">
        <v>513</v>
      </c>
      <c r="D342" s="222">
        <v>99</v>
      </c>
      <c r="E342" s="223" t="s">
        <v>131</v>
      </c>
      <c r="F342" s="222">
        <v>182</v>
      </c>
      <c r="G342" s="223" t="s">
        <v>214</v>
      </c>
      <c r="H342" s="225">
        <v>1</v>
      </c>
      <c r="I342" s="226"/>
      <c r="J342" s="227">
        <f t="shared" si="55"/>
        <v>16469</v>
      </c>
      <c r="K342" s="228">
        <f t="shared" si="56"/>
        <v>3356</v>
      </c>
      <c r="L342" s="228">
        <f t="shared" si="57"/>
        <v>0</v>
      </c>
      <c r="M342" s="228">
        <f t="shared" si="58"/>
        <v>937.65</v>
      </c>
      <c r="N342" s="229">
        <f t="shared" si="67"/>
        <v>20762.650000000001</v>
      </c>
      <c r="O342" s="230">
        <f t="shared" si="59"/>
        <v>-5</v>
      </c>
      <c r="P342" s="226"/>
      <c r="Q342" s="227">
        <f t="shared" si="60"/>
        <v>10563.654929066313</v>
      </c>
      <c r="R342" s="228">
        <f t="shared" si="61"/>
        <v>16469</v>
      </c>
      <c r="S342" s="231">
        <f t="shared" si="62"/>
        <v>5905.3450709336867</v>
      </c>
      <c r="T342" s="226"/>
      <c r="U342" s="227">
        <f t="shared" si="63"/>
        <v>2486</v>
      </c>
      <c r="V342" s="228">
        <f t="shared" si="64"/>
        <v>3876</v>
      </c>
      <c r="W342" s="228">
        <f t="shared" si="65"/>
        <v>3876</v>
      </c>
      <c r="X342" s="228"/>
      <c r="Y342" s="231">
        <f t="shared" si="66"/>
        <v>3361</v>
      </c>
      <c r="Z342" s="226"/>
    </row>
    <row r="343" spans="1:26" s="224" customFormat="1" x14ac:dyDescent="0.2">
      <c r="A343" s="222">
        <v>446</v>
      </c>
      <c r="B343" s="222">
        <v>446099208</v>
      </c>
      <c r="C343" s="223" t="s">
        <v>513</v>
      </c>
      <c r="D343" s="222">
        <v>99</v>
      </c>
      <c r="E343" s="223" t="s">
        <v>131</v>
      </c>
      <c r="F343" s="222">
        <v>208</v>
      </c>
      <c r="G343" s="223" t="s">
        <v>240</v>
      </c>
      <c r="H343" s="225">
        <v>4</v>
      </c>
      <c r="I343" s="226"/>
      <c r="J343" s="227">
        <f t="shared" si="55"/>
        <v>9527</v>
      </c>
      <c r="K343" s="228">
        <f t="shared" si="56"/>
        <v>5491</v>
      </c>
      <c r="L343" s="228">
        <f t="shared" si="57"/>
        <v>0</v>
      </c>
      <c r="M343" s="228">
        <f t="shared" si="58"/>
        <v>937.65</v>
      </c>
      <c r="N343" s="229">
        <f t="shared" si="67"/>
        <v>15955.65</v>
      </c>
      <c r="O343" s="230">
        <f t="shared" si="59"/>
        <v>-8</v>
      </c>
      <c r="P343" s="226"/>
      <c r="Q343" s="227">
        <f t="shared" si="60"/>
        <v>9090</v>
      </c>
      <c r="R343" s="228">
        <f t="shared" si="61"/>
        <v>9527</v>
      </c>
      <c r="S343" s="231">
        <f t="shared" si="62"/>
        <v>437</v>
      </c>
      <c r="T343" s="226"/>
      <c r="U343" s="227">
        <f t="shared" si="63"/>
        <v>5337</v>
      </c>
      <c r="V343" s="228">
        <f t="shared" si="64"/>
        <v>5594</v>
      </c>
      <c r="W343" s="228">
        <f t="shared" si="65"/>
        <v>5519</v>
      </c>
      <c r="X343" s="228"/>
      <c r="Y343" s="231">
        <f t="shared" si="66"/>
        <v>5499</v>
      </c>
      <c r="Z343" s="226"/>
    </row>
    <row r="344" spans="1:26" s="224" customFormat="1" x14ac:dyDescent="0.2">
      <c r="A344" s="222">
        <v>446</v>
      </c>
      <c r="B344" s="222">
        <v>446099212</v>
      </c>
      <c r="C344" s="223" t="s">
        <v>513</v>
      </c>
      <c r="D344" s="222">
        <v>99</v>
      </c>
      <c r="E344" s="223" t="s">
        <v>131</v>
      </c>
      <c r="F344" s="222">
        <v>212</v>
      </c>
      <c r="G344" s="223" t="s">
        <v>244</v>
      </c>
      <c r="H344" s="225">
        <v>139.95999999999998</v>
      </c>
      <c r="I344" s="226"/>
      <c r="J344" s="227">
        <f t="shared" si="55"/>
        <v>10593</v>
      </c>
      <c r="K344" s="228">
        <f t="shared" si="56"/>
        <v>2647</v>
      </c>
      <c r="L344" s="228">
        <f t="shared" si="57"/>
        <v>0</v>
      </c>
      <c r="M344" s="228">
        <f t="shared" si="58"/>
        <v>937.65</v>
      </c>
      <c r="N344" s="229">
        <f t="shared" si="67"/>
        <v>14177.65</v>
      </c>
      <c r="O344" s="230">
        <f t="shared" si="59"/>
        <v>-2</v>
      </c>
      <c r="P344" s="226"/>
      <c r="Q344" s="227">
        <f t="shared" si="60"/>
        <v>10322</v>
      </c>
      <c r="R344" s="228">
        <f t="shared" si="61"/>
        <v>10593</v>
      </c>
      <c r="S344" s="231">
        <f t="shared" si="62"/>
        <v>271</v>
      </c>
      <c r="T344" s="226"/>
      <c r="U344" s="227">
        <f t="shared" si="63"/>
        <v>2333</v>
      </c>
      <c r="V344" s="228">
        <f t="shared" si="64"/>
        <v>2394</v>
      </c>
      <c r="W344" s="228">
        <f t="shared" si="65"/>
        <v>2868</v>
      </c>
      <c r="X344" s="228"/>
      <c r="Y344" s="231">
        <f t="shared" si="66"/>
        <v>2649</v>
      </c>
      <c r="Z344" s="226"/>
    </row>
    <row r="345" spans="1:26" s="224" customFormat="1" x14ac:dyDescent="0.2">
      <c r="A345" s="222">
        <v>446</v>
      </c>
      <c r="B345" s="222">
        <v>446099218</v>
      </c>
      <c r="C345" s="223" t="s">
        <v>513</v>
      </c>
      <c r="D345" s="222">
        <v>99</v>
      </c>
      <c r="E345" s="223" t="s">
        <v>131</v>
      </c>
      <c r="F345" s="222">
        <v>218</v>
      </c>
      <c r="G345" s="223" t="s">
        <v>250</v>
      </c>
      <c r="H345" s="225">
        <v>86.990000000000009</v>
      </c>
      <c r="I345" s="226"/>
      <c r="J345" s="227">
        <f t="shared" si="55"/>
        <v>10374</v>
      </c>
      <c r="K345" s="228">
        <f t="shared" si="56"/>
        <v>3710</v>
      </c>
      <c r="L345" s="228">
        <f t="shared" si="57"/>
        <v>0</v>
      </c>
      <c r="M345" s="228">
        <f t="shared" si="58"/>
        <v>937.65</v>
      </c>
      <c r="N345" s="229">
        <f t="shared" si="67"/>
        <v>15021.65</v>
      </c>
      <c r="O345" s="230">
        <f t="shared" si="59"/>
        <v>-2</v>
      </c>
      <c r="P345" s="226"/>
      <c r="Q345" s="227">
        <f t="shared" si="60"/>
        <v>9827</v>
      </c>
      <c r="R345" s="228">
        <f t="shared" si="61"/>
        <v>10374</v>
      </c>
      <c r="S345" s="231">
        <f t="shared" si="62"/>
        <v>547</v>
      </c>
      <c r="T345" s="226"/>
      <c r="U345" s="227">
        <f t="shared" si="63"/>
        <v>3106</v>
      </c>
      <c r="V345" s="228">
        <f t="shared" si="64"/>
        <v>3279</v>
      </c>
      <c r="W345" s="228">
        <f t="shared" si="65"/>
        <v>3721</v>
      </c>
      <c r="X345" s="228"/>
      <c r="Y345" s="231">
        <f t="shared" si="66"/>
        <v>3712</v>
      </c>
      <c r="Z345" s="226"/>
    </row>
    <row r="346" spans="1:26" s="224" customFormat="1" x14ac:dyDescent="0.2">
      <c r="A346" s="222">
        <v>446</v>
      </c>
      <c r="B346" s="222">
        <v>446099220</v>
      </c>
      <c r="C346" s="223" t="s">
        <v>513</v>
      </c>
      <c r="D346" s="222">
        <v>99</v>
      </c>
      <c r="E346" s="223" t="s">
        <v>131</v>
      </c>
      <c r="F346" s="222">
        <v>220</v>
      </c>
      <c r="G346" s="223" t="s">
        <v>252</v>
      </c>
      <c r="H346" s="225">
        <v>32.760000000000005</v>
      </c>
      <c r="I346" s="226"/>
      <c r="J346" s="227">
        <f t="shared" si="55"/>
        <v>11295</v>
      </c>
      <c r="K346" s="228">
        <f t="shared" si="56"/>
        <v>4842</v>
      </c>
      <c r="L346" s="228">
        <f t="shared" si="57"/>
        <v>0</v>
      </c>
      <c r="M346" s="228">
        <f t="shared" si="58"/>
        <v>937.65</v>
      </c>
      <c r="N346" s="229">
        <f t="shared" si="67"/>
        <v>17074.650000000001</v>
      </c>
      <c r="O346" s="230">
        <f t="shared" si="59"/>
        <v>-1</v>
      </c>
      <c r="P346" s="226"/>
      <c r="Q346" s="227">
        <f t="shared" si="60"/>
        <v>10636</v>
      </c>
      <c r="R346" s="228">
        <f t="shared" si="61"/>
        <v>11295</v>
      </c>
      <c r="S346" s="231">
        <f t="shared" si="62"/>
        <v>659</v>
      </c>
      <c r="T346" s="226"/>
      <c r="U346" s="227">
        <f t="shared" si="63"/>
        <v>4236</v>
      </c>
      <c r="V346" s="228">
        <f t="shared" si="64"/>
        <v>4499</v>
      </c>
      <c r="W346" s="228">
        <f t="shared" si="65"/>
        <v>4877</v>
      </c>
      <c r="X346" s="228"/>
      <c r="Y346" s="231">
        <f t="shared" si="66"/>
        <v>4843</v>
      </c>
      <c r="Z346" s="226"/>
    </row>
    <row r="347" spans="1:26" s="224" customFormat="1" x14ac:dyDescent="0.2">
      <c r="A347" s="222">
        <v>446</v>
      </c>
      <c r="B347" s="222">
        <v>446099238</v>
      </c>
      <c r="C347" s="223" t="s">
        <v>513</v>
      </c>
      <c r="D347" s="222">
        <v>99</v>
      </c>
      <c r="E347" s="223" t="s">
        <v>131</v>
      </c>
      <c r="F347" s="222">
        <v>238</v>
      </c>
      <c r="G347" s="223" t="s">
        <v>270</v>
      </c>
      <c r="H347" s="225">
        <v>23.24</v>
      </c>
      <c r="I347" s="226"/>
      <c r="J347" s="227">
        <f t="shared" si="55"/>
        <v>10294</v>
      </c>
      <c r="K347" s="228">
        <f t="shared" si="56"/>
        <v>5920</v>
      </c>
      <c r="L347" s="228">
        <f t="shared" si="57"/>
        <v>0</v>
      </c>
      <c r="M347" s="228">
        <f t="shared" si="58"/>
        <v>937.65</v>
      </c>
      <c r="N347" s="229">
        <f t="shared" si="67"/>
        <v>17151.650000000001</v>
      </c>
      <c r="O347" s="230">
        <f t="shared" si="59"/>
        <v>-8</v>
      </c>
      <c r="P347" s="226"/>
      <c r="Q347" s="227">
        <f t="shared" si="60"/>
        <v>10546</v>
      </c>
      <c r="R347" s="228">
        <f t="shared" si="61"/>
        <v>10294</v>
      </c>
      <c r="S347" s="231">
        <f t="shared" si="62"/>
        <v>-252</v>
      </c>
      <c r="T347" s="226"/>
      <c r="U347" s="227">
        <f t="shared" si="63"/>
        <v>7098</v>
      </c>
      <c r="V347" s="228">
        <f t="shared" si="64"/>
        <v>6928</v>
      </c>
      <c r="W347" s="228">
        <f t="shared" si="65"/>
        <v>6432</v>
      </c>
      <c r="X347" s="228"/>
      <c r="Y347" s="231">
        <f t="shared" si="66"/>
        <v>5928</v>
      </c>
      <c r="Z347" s="226"/>
    </row>
    <row r="348" spans="1:26" s="224" customFormat="1" x14ac:dyDescent="0.2">
      <c r="A348" s="222">
        <v>446</v>
      </c>
      <c r="B348" s="222">
        <v>446099243</v>
      </c>
      <c r="C348" s="223" t="s">
        <v>513</v>
      </c>
      <c r="D348" s="222">
        <v>99</v>
      </c>
      <c r="E348" s="223" t="s">
        <v>131</v>
      </c>
      <c r="F348" s="222">
        <v>243</v>
      </c>
      <c r="G348" s="223" t="s">
        <v>275</v>
      </c>
      <c r="H348" s="225">
        <v>0</v>
      </c>
      <c r="I348" s="226"/>
      <c r="J348" s="227">
        <f t="shared" si="55"/>
        <v>13081.185426445938</v>
      </c>
      <c r="K348" s="228">
        <f t="shared" si="56"/>
        <v>2707</v>
      </c>
      <c r="L348" s="228">
        <f t="shared" si="57"/>
        <v>0</v>
      </c>
      <c r="M348" s="228">
        <f t="shared" si="58"/>
        <v>937.65</v>
      </c>
      <c r="N348" s="229">
        <f t="shared" si="67"/>
        <v>16725.835426445938</v>
      </c>
      <c r="O348" s="230" t="str">
        <f t="shared" si="59"/>
        <v>--</v>
      </c>
      <c r="P348" s="226"/>
      <c r="Q348" s="227" t="str">
        <f t="shared" si="60"/>
        <v/>
      </c>
      <c r="R348" s="228" t="str">
        <f t="shared" si="61"/>
        <v/>
      </c>
      <c r="S348" s="231" t="str">
        <f t="shared" si="62"/>
        <v/>
      </c>
      <c r="T348" s="226"/>
      <c r="U348" s="227" t="str">
        <f t="shared" si="63"/>
        <v/>
      </c>
      <c r="V348" s="228" t="str">
        <f t="shared" si="64"/>
        <v/>
      </c>
      <c r="W348" s="228" t="str">
        <f t="shared" si="65"/>
        <v/>
      </c>
      <c r="X348" s="228"/>
      <c r="Y348" s="231" t="str">
        <f t="shared" si="66"/>
        <v/>
      </c>
      <c r="Z348" s="226"/>
    </row>
    <row r="349" spans="1:26" s="224" customFormat="1" x14ac:dyDescent="0.2">
      <c r="A349" s="222">
        <v>446</v>
      </c>
      <c r="B349" s="222">
        <v>446099244</v>
      </c>
      <c r="C349" s="223" t="s">
        <v>513</v>
      </c>
      <c r="D349" s="222">
        <v>99</v>
      </c>
      <c r="E349" s="223" t="s">
        <v>131</v>
      </c>
      <c r="F349" s="222">
        <v>244</v>
      </c>
      <c r="G349" s="223" t="s">
        <v>276</v>
      </c>
      <c r="H349" s="225">
        <v>31.97</v>
      </c>
      <c r="I349" s="226"/>
      <c r="J349" s="227">
        <f t="shared" si="55"/>
        <v>11496</v>
      </c>
      <c r="K349" s="228">
        <f t="shared" si="56"/>
        <v>4145</v>
      </c>
      <c r="L349" s="228">
        <f t="shared" si="57"/>
        <v>0</v>
      </c>
      <c r="M349" s="228">
        <f t="shared" si="58"/>
        <v>937.65</v>
      </c>
      <c r="N349" s="229">
        <f t="shared" si="67"/>
        <v>16578.650000000001</v>
      </c>
      <c r="O349" s="230">
        <f t="shared" si="59"/>
        <v>-12</v>
      </c>
      <c r="P349" s="226"/>
      <c r="Q349" s="227">
        <f t="shared" si="60"/>
        <v>12455</v>
      </c>
      <c r="R349" s="228">
        <f t="shared" si="61"/>
        <v>11496</v>
      </c>
      <c r="S349" s="231">
        <f t="shared" si="62"/>
        <v>-959</v>
      </c>
      <c r="T349" s="226"/>
      <c r="U349" s="227">
        <f t="shared" si="63"/>
        <v>4853</v>
      </c>
      <c r="V349" s="228">
        <f t="shared" si="64"/>
        <v>4479</v>
      </c>
      <c r="W349" s="228">
        <f t="shared" si="65"/>
        <v>4286</v>
      </c>
      <c r="X349" s="228"/>
      <c r="Y349" s="231">
        <f t="shared" si="66"/>
        <v>4157</v>
      </c>
      <c r="Z349" s="226"/>
    </row>
    <row r="350" spans="1:26" s="224" customFormat="1" x14ac:dyDescent="0.2">
      <c r="A350" s="222">
        <v>446</v>
      </c>
      <c r="B350" s="222">
        <v>446099265</v>
      </c>
      <c r="C350" s="223" t="s">
        <v>513</v>
      </c>
      <c r="D350" s="222">
        <v>99</v>
      </c>
      <c r="E350" s="223" t="s">
        <v>131</v>
      </c>
      <c r="F350" s="222">
        <v>265</v>
      </c>
      <c r="G350" s="223" t="s">
        <v>297</v>
      </c>
      <c r="H350" s="225">
        <v>1</v>
      </c>
      <c r="I350" s="226"/>
      <c r="J350" s="227">
        <f t="shared" si="55"/>
        <v>10499.184729073064</v>
      </c>
      <c r="K350" s="228">
        <f t="shared" si="56"/>
        <v>4428</v>
      </c>
      <c r="L350" s="228">
        <f t="shared" si="57"/>
        <v>0</v>
      </c>
      <c r="M350" s="228">
        <f t="shared" si="58"/>
        <v>937.65</v>
      </c>
      <c r="N350" s="229">
        <f t="shared" si="67"/>
        <v>15864.834729073063</v>
      </c>
      <c r="O350" s="230" t="str">
        <f t="shared" si="59"/>
        <v>--</v>
      </c>
      <c r="P350" s="226"/>
      <c r="Q350" s="227" t="str">
        <f t="shared" si="60"/>
        <v/>
      </c>
      <c r="R350" s="228" t="str">
        <f t="shared" si="61"/>
        <v/>
      </c>
      <c r="S350" s="231" t="str">
        <f t="shared" si="62"/>
        <v/>
      </c>
      <c r="T350" s="226"/>
      <c r="U350" s="227" t="str">
        <f t="shared" si="63"/>
        <v/>
      </c>
      <c r="V350" s="228" t="str">
        <f t="shared" si="64"/>
        <v/>
      </c>
      <c r="W350" s="228" t="str">
        <f t="shared" si="65"/>
        <v/>
      </c>
      <c r="X350" s="228"/>
      <c r="Y350" s="231" t="str">
        <f t="shared" si="66"/>
        <v/>
      </c>
      <c r="Z350" s="226"/>
    </row>
    <row r="351" spans="1:26" s="224" customFormat="1" x14ac:dyDescent="0.2">
      <c r="A351" s="222">
        <v>446</v>
      </c>
      <c r="B351" s="222">
        <v>446099266</v>
      </c>
      <c r="C351" s="223" t="s">
        <v>513</v>
      </c>
      <c r="D351" s="222">
        <v>99</v>
      </c>
      <c r="E351" s="223" t="s">
        <v>131</v>
      </c>
      <c r="F351" s="222">
        <v>266</v>
      </c>
      <c r="G351" s="223" t="s">
        <v>298</v>
      </c>
      <c r="H351" s="225">
        <v>5.08</v>
      </c>
      <c r="I351" s="226"/>
      <c r="J351" s="227">
        <f t="shared" si="55"/>
        <v>9455</v>
      </c>
      <c r="K351" s="228">
        <f t="shared" si="56"/>
        <v>4355</v>
      </c>
      <c r="L351" s="228">
        <f t="shared" si="57"/>
        <v>0</v>
      </c>
      <c r="M351" s="228">
        <f t="shared" si="58"/>
        <v>937.65</v>
      </c>
      <c r="N351" s="229">
        <f t="shared" si="67"/>
        <v>14747.65</v>
      </c>
      <c r="O351" s="230">
        <f t="shared" si="59"/>
        <v>0</v>
      </c>
      <c r="P351" s="226"/>
      <c r="Q351" s="227">
        <f t="shared" si="60"/>
        <v>9018</v>
      </c>
      <c r="R351" s="228">
        <f t="shared" si="61"/>
        <v>9455</v>
      </c>
      <c r="S351" s="231">
        <f t="shared" si="62"/>
        <v>437</v>
      </c>
      <c r="T351" s="226"/>
      <c r="U351" s="227">
        <f t="shared" si="63"/>
        <v>4539</v>
      </c>
      <c r="V351" s="228">
        <f t="shared" si="64"/>
        <v>4759</v>
      </c>
      <c r="W351" s="228">
        <f t="shared" si="65"/>
        <v>4358</v>
      </c>
      <c r="X351" s="228"/>
      <c r="Y351" s="231">
        <f t="shared" si="66"/>
        <v>4355</v>
      </c>
      <c r="Z351" s="226"/>
    </row>
    <row r="352" spans="1:26" s="224" customFormat="1" x14ac:dyDescent="0.2">
      <c r="A352" s="222">
        <v>446</v>
      </c>
      <c r="B352" s="222">
        <v>446099285</v>
      </c>
      <c r="C352" s="223" t="s">
        <v>513</v>
      </c>
      <c r="D352" s="222">
        <v>99</v>
      </c>
      <c r="E352" s="223" t="s">
        <v>131</v>
      </c>
      <c r="F352" s="222">
        <v>285</v>
      </c>
      <c r="G352" s="223" t="s">
        <v>317</v>
      </c>
      <c r="H352" s="225">
        <v>109.61</v>
      </c>
      <c r="I352" s="226"/>
      <c r="J352" s="227">
        <f t="shared" si="55"/>
        <v>10778</v>
      </c>
      <c r="K352" s="228">
        <f t="shared" si="56"/>
        <v>3054</v>
      </c>
      <c r="L352" s="228">
        <f t="shared" si="57"/>
        <v>0</v>
      </c>
      <c r="M352" s="228">
        <f t="shared" si="58"/>
        <v>937.65</v>
      </c>
      <c r="N352" s="229">
        <f t="shared" si="67"/>
        <v>14769.65</v>
      </c>
      <c r="O352" s="230">
        <f t="shared" si="59"/>
        <v>-3</v>
      </c>
      <c r="P352" s="226"/>
      <c r="Q352" s="227">
        <f t="shared" si="60"/>
        <v>10605</v>
      </c>
      <c r="R352" s="228">
        <f t="shared" si="61"/>
        <v>10778</v>
      </c>
      <c r="S352" s="231">
        <f t="shared" si="62"/>
        <v>173</v>
      </c>
      <c r="T352" s="226"/>
      <c r="U352" s="227">
        <f t="shared" si="63"/>
        <v>2991</v>
      </c>
      <c r="V352" s="228">
        <f t="shared" si="64"/>
        <v>3040</v>
      </c>
      <c r="W352" s="228">
        <f t="shared" si="65"/>
        <v>3069</v>
      </c>
      <c r="X352" s="228"/>
      <c r="Y352" s="231">
        <f t="shared" si="66"/>
        <v>3057</v>
      </c>
      <c r="Z352" s="226"/>
    </row>
    <row r="353" spans="1:26" s="224" customFormat="1" x14ac:dyDescent="0.2">
      <c r="A353" s="222">
        <v>446</v>
      </c>
      <c r="B353" s="222">
        <v>446099293</v>
      </c>
      <c r="C353" s="223" t="s">
        <v>513</v>
      </c>
      <c r="D353" s="222">
        <v>99</v>
      </c>
      <c r="E353" s="223" t="s">
        <v>131</v>
      </c>
      <c r="F353" s="222">
        <v>293</v>
      </c>
      <c r="G353" s="223" t="s">
        <v>325</v>
      </c>
      <c r="H353" s="225">
        <v>17.03</v>
      </c>
      <c r="I353" s="226"/>
      <c r="J353" s="227">
        <f t="shared" si="55"/>
        <v>12057</v>
      </c>
      <c r="K353" s="228">
        <f t="shared" si="56"/>
        <v>725</v>
      </c>
      <c r="L353" s="228">
        <f t="shared" si="57"/>
        <v>0</v>
      </c>
      <c r="M353" s="228">
        <f t="shared" si="58"/>
        <v>937.65</v>
      </c>
      <c r="N353" s="229">
        <f t="shared" si="67"/>
        <v>13719.65</v>
      </c>
      <c r="O353" s="230">
        <f t="shared" si="59"/>
        <v>-1</v>
      </c>
      <c r="P353" s="226"/>
      <c r="Q353" s="227">
        <f t="shared" si="60"/>
        <v>11452</v>
      </c>
      <c r="R353" s="228">
        <f t="shared" si="61"/>
        <v>12057</v>
      </c>
      <c r="S353" s="231">
        <f t="shared" si="62"/>
        <v>605</v>
      </c>
      <c r="T353" s="226"/>
      <c r="U353" s="227">
        <f t="shared" si="63"/>
        <v>882</v>
      </c>
      <c r="V353" s="228">
        <f t="shared" si="64"/>
        <v>929</v>
      </c>
      <c r="W353" s="228">
        <f t="shared" si="65"/>
        <v>726</v>
      </c>
      <c r="X353" s="228"/>
      <c r="Y353" s="231">
        <f t="shared" si="66"/>
        <v>726</v>
      </c>
      <c r="Z353" s="226"/>
    </row>
    <row r="354" spans="1:26" s="224" customFormat="1" x14ac:dyDescent="0.2">
      <c r="A354" s="222">
        <v>446</v>
      </c>
      <c r="B354" s="222">
        <v>446099307</v>
      </c>
      <c r="C354" s="223" t="s">
        <v>513</v>
      </c>
      <c r="D354" s="222">
        <v>99</v>
      </c>
      <c r="E354" s="223" t="s">
        <v>131</v>
      </c>
      <c r="F354" s="222">
        <v>307</v>
      </c>
      <c r="G354" s="223" t="s">
        <v>339</v>
      </c>
      <c r="H354" s="225">
        <v>31.03</v>
      </c>
      <c r="I354" s="226"/>
      <c r="J354" s="227">
        <f t="shared" si="55"/>
        <v>11111</v>
      </c>
      <c r="K354" s="228">
        <f t="shared" si="56"/>
        <v>4671</v>
      </c>
      <c r="L354" s="228">
        <f t="shared" si="57"/>
        <v>0</v>
      </c>
      <c r="M354" s="228">
        <f t="shared" si="58"/>
        <v>937.65</v>
      </c>
      <c r="N354" s="229">
        <f t="shared" si="67"/>
        <v>16719.650000000001</v>
      </c>
      <c r="O354" s="230">
        <f t="shared" si="59"/>
        <v>-4</v>
      </c>
      <c r="P354" s="226"/>
      <c r="Q354" s="227">
        <f t="shared" si="60"/>
        <v>11016</v>
      </c>
      <c r="R354" s="228">
        <f t="shared" si="61"/>
        <v>11111</v>
      </c>
      <c r="S354" s="231">
        <f t="shared" si="62"/>
        <v>95</v>
      </c>
      <c r="T354" s="226"/>
      <c r="U354" s="227">
        <f t="shared" si="63"/>
        <v>4326</v>
      </c>
      <c r="V354" s="228">
        <f t="shared" si="64"/>
        <v>4363</v>
      </c>
      <c r="W354" s="228">
        <f t="shared" si="65"/>
        <v>4689</v>
      </c>
      <c r="X354" s="228"/>
      <c r="Y354" s="231">
        <f t="shared" si="66"/>
        <v>4675</v>
      </c>
      <c r="Z354" s="226"/>
    </row>
    <row r="355" spans="1:26" s="224" customFormat="1" x14ac:dyDescent="0.2">
      <c r="A355" s="222">
        <v>446</v>
      </c>
      <c r="B355" s="222">
        <v>446099310</v>
      </c>
      <c r="C355" s="223" t="s">
        <v>513</v>
      </c>
      <c r="D355" s="222">
        <v>99</v>
      </c>
      <c r="E355" s="223" t="s">
        <v>131</v>
      </c>
      <c r="F355" s="222">
        <v>310</v>
      </c>
      <c r="G355" s="223" t="s">
        <v>342</v>
      </c>
      <c r="H355" s="225">
        <v>1</v>
      </c>
      <c r="I355" s="226"/>
      <c r="J355" s="227">
        <f t="shared" si="55"/>
        <v>12431.735429666463</v>
      </c>
      <c r="K355" s="228">
        <f t="shared" si="56"/>
        <v>1286</v>
      </c>
      <c r="L355" s="228">
        <f t="shared" si="57"/>
        <v>0</v>
      </c>
      <c r="M355" s="228">
        <f t="shared" si="58"/>
        <v>937.65</v>
      </c>
      <c r="N355" s="229">
        <f t="shared" si="67"/>
        <v>14655.385429666463</v>
      </c>
      <c r="O355" s="230">
        <f t="shared" si="59"/>
        <v>-17</v>
      </c>
      <c r="P355" s="226"/>
      <c r="Q355" s="227" t="str">
        <f t="shared" si="60"/>
        <v/>
      </c>
      <c r="R355" s="228" t="str">
        <f t="shared" si="61"/>
        <v/>
      </c>
      <c r="S355" s="231" t="str">
        <f t="shared" si="62"/>
        <v/>
      </c>
      <c r="T355" s="226"/>
      <c r="U355" s="227" t="str">
        <f t="shared" si="63"/>
        <v/>
      </c>
      <c r="V355" s="228" t="str">
        <f t="shared" si="64"/>
        <v/>
      </c>
      <c r="W355" s="228">
        <f t="shared" si="65"/>
        <v>3214</v>
      </c>
      <c r="X355" s="228"/>
      <c r="Y355" s="231">
        <f t="shared" si="66"/>
        <v>1303</v>
      </c>
      <c r="Z355" s="226"/>
    </row>
    <row r="356" spans="1:26" s="224" customFormat="1" x14ac:dyDescent="0.2">
      <c r="A356" s="222">
        <v>446</v>
      </c>
      <c r="B356" s="222">
        <v>446099323</v>
      </c>
      <c r="C356" s="223" t="s">
        <v>513</v>
      </c>
      <c r="D356" s="222">
        <v>99</v>
      </c>
      <c r="E356" s="223" t="s">
        <v>131</v>
      </c>
      <c r="F356" s="222">
        <v>323</v>
      </c>
      <c r="G356" s="223" t="s">
        <v>355</v>
      </c>
      <c r="H356" s="225">
        <v>7</v>
      </c>
      <c r="I356" s="226"/>
      <c r="J356" s="227">
        <f t="shared" si="55"/>
        <v>10819</v>
      </c>
      <c r="K356" s="228">
        <f t="shared" si="56"/>
        <v>3443</v>
      </c>
      <c r="L356" s="228">
        <f t="shared" si="57"/>
        <v>0</v>
      </c>
      <c r="M356" s="228">
        <f t="shared" si="58"/>
        <v>937.65</v>
      </c>
      <c r="N356" s="229">
        <f t="shared" si="67"/>
        <v>15199.65</v>
      </c>
      <c r="O356" s="230">
        <f t="shared" si="59"/>
        <v>-2</v>
      </c>
      <c r="P356" s="226"/>
      <c r="Q356" s="227">
        <f t="shared" si="60"/>
        <v>13181</v>
      </c>
      <c r="R356" s="228">
        <f t="shared" si="61"/>
        <v>10819</v>
      </c>
      <c r="S356" s="231">
        <f t="shared" si="62"/>
        <v>-2362</v>
      </c>
      <c r="T356" s="226"/>
      <c r="U356" s="227">
        <f t="shared" si="63"/>
        <v>5001</v>
      </c>
      <c r="V356" s="228">
        <f t="shared" si="64"/>
        <v>4105</v>
      </c>
      <c r="W356" s="228">
        <f t="shared" si="65"/>
        <v>4105</v>
      </c>
      <c r="X356" s="228"/>
      <c r="Y356" s="231">
        <f t="shared" si="66"/>
        <v>3445</v>
      </c>
      <c r="Z356" s="226"/>
    </row>
    <row r="357" spans="1:26" s="224" customFormat="1" x14ac:dyDescent="0.2">
      <c r="A357" s="222">
        <v>446</v>
      </c>
      <c r="B357" s="222">
        <v>446099336</v>
      </c>
      <c r="C357" s="223" t="s">
        <v>513</v>
      </c>
      <c r="D357" s="222">
        <v>99</v>
      </c>
      <c r="E357" s="223" t="s">
        <v>131</v>
      </c>
      <c r="F357" s="222">
        <v>336</v>
      </c>
      <c r="G357" s="223" t="s">
        <v>368</v>
      </c>
      <c r="H357" s="225">
        <v>2</v>
      </c>
      <c r="I357" s="226"/>
      <c r="J357" s="227">
        <f t="shared" si="55"/>
        <v>14159</v>
      </c>
      <c r="K357" s="228">
        <f t="shared" si="56"/>
        <v>3072</v>
      </c>
      <c r="L357" s="228">
        <f t="shared" si="57"/>
        <v>0</v>
      </c>
      <c r="M357" s="228">
        <f t="shared" si="58"/>
        <v>937.65</v>
      </c>
      <c r="N357" s="229">
        <f t="shared" si="67"/>
        <v>18168.650000000001</v>
      </c>
      <c r="O357" s="230">
        <f t="shared" si="59"/>
        <v>-670</v>
      </c>
      <c r="P357" s="226"/>
      <c r="Q357" s="227">
        <f t="shared" si="60"/>
        <v>13315</v>
      </c>
      <c r="R357" s="228">
        <f t="shared" si="61"/>
        <v>14159</v>
      </c>
      <c r="S357" s="231">
        <f t="shared" si="62"/>
        <v>844</v>
      </c>
      <c r="T357" s="226"/>
      <c r="U357" s="227">
        <f t="shared" si="63"/>
        <v>3519</v>
      </c>
      <c r="V357" s="228">
        <f t="shared" si="64"/>
        <v>3742</v>
      </c>
      <c r="W357" s="228">
        <f t="shared" si="65"/>
        <v>4732</v>
      </c>
      <c r="X357" s="228"/>
      <c r="Y357" s="231">
        <f t="shared" si="66"/>
        <v>3742</v>
      </c>
      <c r="Z357" s="226"/>
    </row>
    <row r="358" spans="1:26" s="224" customFormat="1" x14ac:dyDescent="0.2">
      <c r="A358" s="222">
        <v>446</v>
      </c>
      <c r="B358" s="222">
        <v>446099350</v>
      </c>
      <c r="C358" s="223" t="s">
        <v>513</v>
      </c>
      <c r="D358" s="222">
        <v>99</v>
      </c>
      <c r="E358" s="223" t="s">
        <v>131</v>
      </c>
      <c r="F358" s="222">
        <v>350</v>
      </c>
      <c r="G358" s="223" t="s">
        <v>382</v>
      </c>
      <c r="H358" s="225">
        <v>6</v>
      </c>
      <c r="I358" s="226"/>
      <c r="J358" s="227">
        <f t="shared" si="55"/>
        <v>11414</v>
      </c>
      <c r="K358" s="228">
        <f t="shared" si="56"/>
        <v>7032</v>
      </c>
      <c r="L358" s="228">
        <f t="shared" si="57"/>
        <v>0</v>
      </c>
      <c r="M358" s="228">
        <f t="shared" si="58"/>
        <v>937.65</v>
      </c>
      <c r="N358" s="229">
        <f t="shared" si="67"/>
        <v>19383.650000000001</v>
      </c>
      <c r="O358" s="230">
        <f t="shared" si="59"/>
        <v>-18</v>
      </c>
      <c r="P358" s="226"/>
      <c r="Q358" s="227">
        <f t="shared" si="60"/>
        <v>11923</v>
      </c>
      <c r="R358" s="228">
        <f t="shared" si="61"/>
        <v>11414</v>
      </c>
      <c r="S358" s="231">
        <f t="shared" si="62"/>
        <v>-509</v>
      </c>
      <c r="T358" s="226"/>
      <c r="U358" s="227">
        <f t="shared" si="63"/>
        <v>6875</v>
      </c>
      <c r="V358" s="228">
        <f t="shared" si="64"/>
        <v>6582</v>
      </c>
      <c r="W358" s="228">
        <f t="shared" si="65"/>
        <v>7208</v>
      </c>
      <c r="X358" s="228"/>
      <c r="Y358" s="231">
        <f t="shared" si="66"/>
        <v>7050</v>
      </c>
      <c r="Z358" s="226"/>
    </row>
    <row r="359" spans="1:26" s="224" customFormat="1" x14ac:dyDescent="0.2">
      <c r="A359" s="222">
        <v>446</v>
      </c>
      <c r="B359" s="222">
        <v>446099625</v>
      </c>
      <c r="C359" s="223" t="s">
        <v>513</v>
      </c>
      <c r="D359" s="222">
        <v>99</v>
      </c>
      <c r="E359" s="223" t="s">
        <v>131</v>
      </c>
      <c r="F359" s="222">
        <v>625</v>
      </c>
      <c r="G359" s="223" t="s">
        <v>395</v>
      </c>
      <c r="H359" s="225">
        <v>18</v>
      </c>
      <c r="I359" s="226"/>
      <c r="J359" s="227">
        <f t="shared" si="55"/>
        <v>13684</v>
      </c>
      <c r="K359" s="228">
        <f t="shared" si="56"/>
        <v>1978</v>
      </c>
      <c r="L359" s="228">
        <f t="shared" si="57"/>
        <v>0</v>
      </c>
      <c r="M359" s="228">
        <f t="shared" si="58"/>
        <v>937.65</v>
      </c>
      <c r="N359" s="229">
        <f t="shared" si="67"/>
        <v>16599.650000000001</v>
      </c>
      <c r="O359" s="230">
        <f t="shared" si="59"/>
        <v>0</v>
      </c>
      <c r="P359" s="226"/>
      <c r="Q359" s="227">
        <f t="shared" si="60"/>
        <v>11528</v>
      </c>
      <c r="R359" s="228">
        <f t="shared" si="61"/>
        <v>13684</v>
      </c>
      <c r="S359" s="231">
        <f t="shared" si="62"/>
        <v>2156</v>
      </c>
      <c r="T359" s="226"/>
      <c r="U359" s="227">
        <f t="shared" si="63"/>
        <v>2005</v>
      </c>
      <c r="V359" s="228">
        <f t="shared" si="64"/>
        <v>2380</v>
      </c>
      <c r="W359" s="228">
        <f t="shared" si="65"/>
        <v>1889</v>
      </c>
      <c r="X359" s="228"/>
      <c r="Y359" s="231">
        <f t="shared" si="66"/>
        <v>1978</v>
      </c>
      <c r="Z359" s="226"/>
    </row>
    <row r="360" spans="1:26" s="224" customFormat="1" x14ac:dyDescent="0.2">
      <c r="A360" s="222">
        <v>446</v>
      </c>
      <c r="B360" s="222">
        <v>446099650</v>
      </c>
      <c r="C360" s="223" t="s">
        <v>513</v>
      </c>
      <c r="D360" s="222">
        <v>99</v>
      </c>
      <c r="E360" s="223" t="s">
        <v>131</v>
      </c>
      <c r="F360" s="222">
        <v>650</v>
      </c>
      <c r="G360" s="223" t="s">
        <v>400</v>
      </c>
      <c r="H360" s="225">
        <v>1</v>
      </c>
      <c r="I360" s="226"/>
      <c r="J360" s="227">
        <f t="shared" si="55"/>
        <v>11932</v>
      </c>
      <c r="K360" s="228">
        <f t="shared" si="56"/>
        <v>3307</v>
      </c>
      <c r="L360" s="228">
        <f t="shared" si="57"/>
        <v>0</v>
      </c>
      <c r="M360" s="228">
        <f t="shared" si="58"/>
        <v>937.65</v>
      </c>
      <c r="N360" s="229">
        <f t="shared" si="67"/>
        <v>16176.65</v>
      </c>
      <c r="O360" s="230">
        <f t="shared" si="59"/>
        <v>-441.00000000000182</v>
      </c>
      <c r="P360" s="226"/>
      <c r="Q360" s="227">
        <f t="shared" si="60"/>
        <v>13315</v>
      </c>
      <c r="R360" s="228">
        <f t="shared" si="61"/>
        <v>11932</v>
      </c>
      <c r="S360" s="231">
        <f t="shared" si="62"/>
        <v>-1383</v>
      </c>
      <c r="T360" s="226"/>
      <c r="U360" s="227">
        <f t="shared" si="63"/>
        <v>4182</v>
      </c>
      <c r="V360" s="228">
        <f t="shared" si="64"/>
        <v>3748</v>
      </c>
      <c r="W360" s="228">
        <f t="shared" si="65"/>
        <v>3748</v>
      </c>
      <c r="X360" s="228"/>
      <c r="Y360" s="231">
        <f t="shared" si="66"/>
        <v>3748</v>
      </c>
      <c r="Z360" s="226"/>
    </row>
    <row r="361" spans="1:26" s="224" customFormat="1" x14ac:dyDescent="0.2">
      <c r="A361" s="222">
        <v>446</v>
      </c>
      <c r="B361" s="222">
        <v>446099690</v>
      </c>
      <c r="C361" s="223" t="s">
        <v>513</v>
      </c>
      <c r="D361" s="222">
        <v>99</v>
      </c>
      <c r="E361" s="223" t="s">
        <v>131</v>
      </c>
      <c r="F361" s="222">
        <v>690</v>
      </c>
      <c r="G361" s="223" t="s">
        <v>414</v>
      </c>
      <c r="H361" s="225">
        <v>8</v>
      </c>
      <c r="I361" s="226"/>
      <c r="J361" s="227">
        <f t="shared" si="55"/>
        <v>10804</v>
      </c>
      <c r="K361" s="228">
        <f t="shared" si="56"/>
        <v>3349</v>
      </c>
      <c r="L361" s="228">
        <f t="shared" si="57"/>
        <v>0</v>
      </c>
      <c r="M361" s="228">
        <f t="shared" si="58"/>
        <v>937.65</v>
      </c>
      <c r="N361" s="229">
        <f t="shared" si="67"/>
        <v>15090.65</v>
      </c>
      <c r="O361" s="230">
        <f t="shared" si="59"/>
        <v>-1</v>
      </c>
      <c r="P361" s="226"/>
      <c r="Q361" s="227">
        <f t="shared" si="60"/>
        <v>11075</v>
      </c>
      <c r="R361" s="228">
        <f t="shared" si="61"/>
        <v>10804</v>
      </c>
      <c r="S361" s="231">
        <f t="shared" si="62"/>
        <v>-271</v>
      </c>
      <c r="T361" s="226"/>
      <c r="U361" s="227">
        <f t="shared" si="63"/>
        <v>3413</v>
      </c>
      <c r="V361" s="228">
        <f t="shared" si="64"/>
        <v>3329</v>
      </c>
      <c r="W361" s="228">
        <f t="shared" si="65"/>
        <v>3377</v>
      </c>
      <c r="X361" s="228"/>
      <c r="Y361" s="231">
        <f t="shared" si="66"/>
        <v>3350</v>
      </c>
      <c r="Z361" s="226"/>
    </row>
    <row r="362" spans="1:26" s="224" customFormat="1" x14ac:dyDescent="0.2">
      <c r="A362" s="222">
        <v>447</v>
      </c>
      <c r="B362" s="222">
        <v>447101020</v>
      </c>
      <c r="C362" s="223" t="s">
        <v>514</v>
      </c>
      <c r="D362" s="222">
        <v>101</v>
      </c>
      <c r="E362" s="223" t="s">
        <v>133</v>
      </c>
      <c r="F362" s="222">
        <v>20</v>
      </c>
      <c r="G362" s="223" t="s">
        <v>52</v>
      </c>
      <c r="H362" s="225">
        <v>0.5</v>
      </c>
      <c r="I362" s="226"/>
      <c r="J362" s="227">
        <f t="shared" si="55"/>
        <v>11668.690029326068</v>
      </c>
      <c r="K362" s="228">
        <f t="shared" si="56"/>
        <v>3239</v>
      </c>
      <c r="L362" s="228">
        <f t="shared" si="57"/>
        <v>0</v>
      </c>
      <c r="M362" s="228">
        <f t="shared" si="58"/>
        <v>937.65</v>
      </c>
      <c r="N362" s="229">
        <f t="shared" si="67"/>
        <v>15845.340029326067</v>
      </c>
      <c r="O362" s="230" t="str">
        <f t="shared" si="59"/>
        <v>--</v>
      </c>
      <c r="P362" s="226"/>
      <c r="Q362" s="227">
        <f t="shared" si="60"/>
        <v>11020.794423357667</v>
      </c>
      <c r="R362" s="228" t="str">
        <f t="shared" si="61"/>
        <v/>
      </c>
      <c r="S362" s="231">
        <f t="shared" si="62"/>
        <v>647.89560596840056</v>
      </c>
      <c r="T362" s="226"/>
      <c r="U362" s="227">
        <f t="shared" si="63"/>
        <v>2804</v>
      </c>
      <c r="V362" s="228" t="str">
        <f t="shared" si="64"/>
        <v/>
      </c>
      <c r="W362" s="228" t="str">
        <f t="shared" si="65"/>
        <v/>
      </c>
      <c r="X362" s="228"/>
      <c r="Y362" s="231" t="str">
        <f t="shared" si="66"/>
        <v/>
      </c>
      <c r="Z362" s="226"/>
    </row>
    <row r="363" spans="1:26" s="224" customFormat="1" x14ac:dyDescent="0.2">
      <c r="A363" s="222">
        <v>447</v>
      </c>
      <c r="B363" s="222">
        <v>447101025</v>
      </c>
      <c r="C363" s="223" t="s">
        <v>514</v>
      </c>
      <c r="D363" s="222">
        <v>101</v>
      </c>
      <c r="E363" s="223" t="s">
        <v>133</v>
      </c>
      <c r="F363" s="222">
        <v>25</v>
      </c>
      <c r="G363" s="223" t="s">
        <v>57</v>
      </c>
      <c r="H363" s="225">
        <v>113.81</v>
      </c>
      <c r="I363" s="226"/>
      <c r="J363" s="227">
        <f t="shared" si="55"/>
        <v>10401</v>
      </c>
      <c r="K363" s="228">
        <f t="shared" si="56"/>
        <v>4076</v>
      </c>
      <c r="L363" s="228">
        <f t="shared" si="57"/>
        <v>0</v>
      </c>
      <c r="M363" s="228">
        <f t="shared" si="58"/>
        <v>937.65</v>
      </c>
      <c r="N363" s="229">
        <f t="shared" si="67"/>
        <v>15414.65</v>
      </c>
      <c r="O363" s="230">
        <f t="shared" si="59"/>
        <v>-24</v>
      </c>
      <c r="P363" s="226"/>
      <c r="Q363" s="227">
        <f t="shared" si="60"/>
        <v>9978</v>
      </c>
      <c r="R363" s="228">
        <f t="shared" si="61"/>
        <v>10401</v>
      </c>
      <c r="S363" s="231">
        <f t="shared" si="62"/>
        <v>423</v>
      </c>
      <c r="T363" s="226"/>
      <c r="U363" s="227">
        <f t="shared" si="63"/>
        <v>3945</v>
      </c>
      <c r="V363" s="228">
        <f t="shared" si="64"/>
        <v>4112</v>
      </c>
      <c r="W363" s="228">
        <f t="shared" si="65"/>
        <v>4231</v>
      </c>
      <c r="X363" s="228"/>
      <c r="Y363" s="231">
        <f t="shared" si="66"/>
        <v>4100</v>
      </c>
      <c r="Z363" s="226"/>
    </row>
    <row r="364" spans="1:26" s="224" customFormat="1" x14ac:dyDescent="0.2">
      <c r="A364" s="222">
        <v>447</v>
      </c>
      <c r="B364" s="222">
        <v>447101050</v>
      </c>
      <c r="C364" s="223" t="s">
        <v>514</v>
      </c>
      <c r="D364" s="222">
        <v>101</v>
      </c>
      <c r="E364" s="223" t="s">
        <v>133</v>
      </c>
      <c r="F364" s="222">
        <v>50</v>
      </c>
      <c r="G364" s="223" t="s">
        <v>82</v>
      </c>
      <c r="H364" s="225">
        <v>0.4</v>
      </c>
      <c r="I364" s="226"/>
      <c r="J364" s="227">
        <f t="shared" si="55"/>
        <v>10951.007300388614</v>
      </c>
      <c r="K364" s="228">
        <f t="shared" si="56"/>
        <v>4583</v>
      </c>
      <c r="L364" s="228">
        <f t="shared" si="57"/>
        <v>0</v>
      </c>
      <c r="M364" s="228">
        <f t="shared" si="58"/>
        <v>937.65</v>
      </c>
      <c r="N364" s="229">
        <f t="shared" si="67"/>
        <v>16471.657300388615</v>
      </c>
      <c r="O364" s="230" t="str">
        <f t="shared" si="59"/>
        <v>--</v>
      </c>
      <c r="P364" s="226"/>
      <c r="Q364" s="227" t="str">
        <f t="shared" si="60"/>
        <v/>
      </c>
      <c r="R364" s="228" t="str">
        <f t="shared" si="61"/>
        <v/>
      </c>
      <c r="S364" s="231" t="str">
        <f t="shared" si="62"/>
        <v/>
      </c>
      <c r="T364" s="226"/>
      <c r="U364" s="227" t="str">
        <f t="shared" si="63"/>
        <v/>
      </c>
      <c r="V364" s="228" t="str">
        <f t="shared" si="64"/>
        <v/>
      </c>
      <c r="W364" s="228" t="str">
        <f t="shared" si="65"/>
        <v/>
      </c>
      <c r="X364" s="228"/>
      <c r="Y364" s="231" t="str">
        <f t="shared" si="66"/>
        <v/>
      </c>
      <c r="Z364" s="226"/>
    </row>
    <row r="365" spans="1:26" s="224" customFormat="1" x14ac:dyDescent="0.2">
      <c r="A365" s="222">
        <v>447</v>
      </c>
      <c r="B365" s="222">
        <v>447101100</v>
      </c>
      <c r="C365" s="223" t="s">
        <v>514</v>
      </c>
      <c r="D365" s="222">
        <v>101</v>
      </c>
      <c r="E365" s="223" t="s">
        <v>133</v>
      </c>
      <c r="F365" s="222">
        <v>100</v>
      </c>
      <c r="G365" s="223" t="s">
        <v>132</v>
      </c>
      <c r="H365" s="225">
        <v>3</v>
      </c>
      <c r="I365" s="226"/>
      <c r="J365" s="227">
        <f t="shared" si="55"/>
        <v>12221.43885767517</v>
      </c>
      <c r="K365" s="228">
        <f t="shared" si="56"/>
        <v>5033</v>
      </c>
      <c r="L365" s="228">
        <f t="shared" si="57"/>
        <v>0</v>
      </c>
      <c r="M365" s="228">
        <f t="shared" si="58"/>
        <v>937.65</v>
      </c>
      <c r="N365" s="229">
        <f t="shared" si="67"/>
        <v>18192.088857675171</v>
      </c>
      <c r="O365" s="230">
        <f t="shared" si="59"/>
        <v>-5</v>
      </c>
      <c r="P365" s="226"/>
      <c r="Q365" s="227">
        <f t="shared" si="60"/>
        <v>11702.677558601861</v>
      </c>
      <c r="R365" s="228" t="str">
        <f t="shared" si="61"/>
        <v/>
      </c>
      <c r="S365" s="231">
        <f t="shared" si="62"/>
        <v>518.76129907330869</v>
      </c>
      <c r="T365" s="226"/>
      <c r="U365" s="227">
        <f t="shared" si="63"/>
        <v>5303</v>
      </c>
      <c r="V365" s="228" t="str">
        <f t="shared" si="64"/>
        <v/>
      </c>
      <c r="W365" s="228">
        <f t="shared" si="65"/>
        <v>5538</v>
      </c>
      <c r="X365" s="228"/>
      <c r="Y365" s="231">
        <f t="shared" si="66"/>
        <v>5038</v>
      </c>
      <c r="Z365" s="226"/>
    </row>
    <row r="366" spans="1:26" s="224" customFormat="1" x14ac:dyDescent="0.2">
      <c r="A366" s="222">
        <v>447</v>
      </c>
      <c r="B366" s="222">
        <v>447101101</v>
      </c>
      <c r="C366" s="223" t="s">
        <v>514</v>
      </c>
      <c r="D366" s="222">
        <v>101</v>
      </c>
      <c r="E366" s="223" t="s">
        <v>133</v>
      </c>
      <c r="F366" s="222">
        <v>101</v>
      </c>
      <c r="G366" s="223" t="s">
        <v>133</v>
      </c>
      <c r="H366" s="225">
        <v>366.13000000000005</v>
      </c>
      <c r="I366" s="226"/>
      <c r="J366" s="227">
        <f t="shared" si="55"/>
        <v>9717</v>
      </c>
      <c r="K366" s="228">
        <f t="shared" si="56"/>
        <v>2503</v>
      </c>
      <c r="L366" s="228">
        <f t="shared" si="57"/>
        <v>0</v>
      </c>
      <c r="M366" s="228">
        <f t="shared" si="58"/>
        <v>937.65</v>
      </c>
      <c r="N366" s="229">
        <f t="shared" si="67"/>
        <v>13157.65</v>
      </c>
      <c r="O366" s="230">
        <f t="shared" si="59"/>
        <v>-9</v>
      </c>
      <c r="P366" s="226"/>
      <c r="Q366" s="227">
        <f t="shared" si="60"/>
        <v>9344</v>
      </c>
      <c r="R366" s="228">
        <f t="shared" si="61"/>
        <v>9717</v>
      </c>
      <c r="S366" s="231">
        <f t="shared" si="62"/>
        <v>373</v>
      </c>
      <c r="T366" s="226"/>
      <c r="U366" s="227">
        <f t="shared" si="63"/>
        <v>2481</v>
      </c>
      <c r="V366" s="228">
        <f t="shared" si="64"/>
        <v>2580</v>
      </c>
      <c r="W366" s="228">
        <f t="shared" si="65"/>
        <v>2555</v>
      </c>
      <c r="X366" s="228"/>
      <c r="Y366" s="231">
        <f t="shared" si="66"/>
        <v>2512</v>
      </c>
      <c r="Z366" s="226"/>
    </row>
    <row r="367" spans="1:26" s="224" customFormat="1" x14ac:dyDescent="0.2">
      <c r="A367" s="222">
        <v>447</v>
      </c>
      <c r="B367" s="222">
        <v>447101136</v>
      </c>
      <c r="C367" s="223" t="s">
        <v>514</v>
      </c>
      <c r="D367" s="222">
        <v>101</v>
      </c>
      <c r="E367" s="223" t="s">
        <v>133</v>
      </c>
      <c r="F367" s="222">
        <v>136</v>
      </c>
      <c r="G367" s="223" t="s">
        <v>168</v>
      </c>
      <c r="H367" s="225">
        <v>5</v>
      </c>
      <c r="I367" s="226"/>
      <c r="J367" s="227">
        <f t="shared" si="55"/>
        <v>11875</v>
      </c>
      <c r="K367" s="228">
        <f t="shared" si="56"/>
        <v>3773</v>
      </c>
      <c r="L367" s="228">
        <f t="shared" si="57"/>
        <v>0</v>
      </c>
      <c r="M367" s="228">
        <f t="shared" si="58"/>
        <v>937.65</v>
      </c>
      <c r="N367" s="229">
        <f t="shared" si="67"/>
        <v>16585.650000000001</v>
      </c>
      <c r="O367" s="230">
        <f t="shared" si="59"/>
        <v>-3</v>
      </c>
      <c r="P367" s="226"/>
      <c r="Q367" s="227">
        <f t="shared" si="60"/>
        <v>10097.50430895213</v>
      </c>
      <c r="R367" s="228">
        <f t="shared" si="61"/>
        <v>11875</v>
      </c>
      <c r="S367" s="231">
        <f t="shared" si="62"/>
        <v>1777.4956910478704</v>
      </c>
      <c r="T367" s="226"/>
      <c r="U367" s="227">
        <f t="shared" si="63"/>
        <v>3323</v>
      </c>
      <c r="V367" s="228">
        <f t="shared" si="64"/>
        <v>3908</v>
      </c>
      <c r="W367" s="228">
        <f t="shared" si="65"/>
        <v>3985</v>
      </c>
      <c r="X367" s="228"/>
      <c r="Y367" s="231">
        <f t="shared" si="66"/>
        <v>3776</v>
      </c>
      <c r="Z367" s="226"/>
    </row>
    <row r="368" spans="1:26" s="224" customFormat="1" x14ac:dyDescent="0.2">
      <c r="A368" s="222">
        <v>447</v>
      </c>
      <c r="B368" s="222">
        <v>447101138</v>
      </c>
      <c r="C368" s="223" t="s">
        <v>514</v>
      </c>
      <c r="D368" s="222">
        <v>101</v>
      </c>
      <c r="E368" s="223" t="s">
        <v>133</v>
      </c>
      <c r="F368" s="222">
        <v>138</v>
      </c>
      <c r="G368" s="223" t="s">
        <v>170</v>
      </c>
      <c r="H368" s="225">
        <v>7</v>
      </c>
      <c r="I368" s="226"/>
      <c r="J368" s="227">
        <f t="shared" si="55"/>
        <v>9362</v>
      </c>
      <c r="K368" s="228">
        <f t="shared" si="56"/>
        <v>4887</v>
      </c>
      <c r="L368" s="228">
        <f t="shared" si="57"/>
        <v>0</v>
      </c>
      <c r="M368" s="228">
        <f t="shared" si="58"/>
        <v>937.65</v>
      </c>
      <c r="N368" s="229">
        <f t="shared" si="67"/>
        <v>15186.65</v>
      </c>
      <c r="O368" s="230">
        <f t="shared" si="59"/>
        <v>-4</v>
      </c>
      <c r="P368" s="226"/>
      <c r="Q368" s="227">
        <f t="shared" si="60"/>
        <v>9041</v>
      </c>
      <c r="R368" s="228">
        <f t="shared" si="61"/>
        <v>9362</v>
      </c>
      <c r="S368" s="231">
        <f t="shared" si="62"/>
        <v>321</v>
      </c>
      <c r="T368" s="226"/>
      <c r="U368" s="227">
        <f t="shared" si="63"/>
        <v>3749</v>
      </c>
      <c r="V368" s="228">
        <f t="shared" si="64"/>
        <v>3882</v>
      </c>
      <c r="W368" s="228">
        <f t="shared" si="65"/>
        <v>4883</v>
      </c>
      <c r="X368" s="228"/>
      <c r="Y368" s="231">
        <f t="shared" si="66"/>
        <v>4891</v>
      </c>
      <c r="Z368" s="226"/>
    </row>
    <row r="369" spans="1:26" s="224" customFormat="1" x14ac:dyDescent="0.2">
      <c r="A369" s="222">
        <v>447</v>
      </c>
      <c r="B369" s="222">
        <v>447101139</v>
      </c>
      <c r="C369" s="223" t="s">
        <v>514</v>
      </c>
      <c r="D369" s="222">
        <v>101</v>
      </c>
      <c r="E369" s="223" t="s">
        <v>133</v>
      </c>
      <c r="F369" s="222">
        <v>139</v>
      </c>
      <c r="G369" s="223" t="s">
        <v>171</v>
      </c>
      <c r="H369" s="225">
        <v>2</v>
      </c>
      <c r="I369" s="226"/>
      <c r="J369" s="227">
        <f t="shared" si="55"/>
        <v>9183</v>
      </c>
      <c r="K369" s="228">
        <f t="shared" si="56"/>
        <v>3044</v>
      </c>
      <c r="L369" s="228">
        <f t="shared" si="57"/>
        <v>0</v>
      </c>
      <c r="M369" s="228">
        <f t="shared" si="58"/>
        <v>937.65</v>
      </c>
      <c r="N369" s="229">
        <f t="shared" si="67"/>
        <v>13164.65</v>
      </c>
      <c r="O369" s="230">
        <f t="shared" si="59"/>
        <v>0</v>
      </c>
      <c r="P369" s="226"/>
      <c r="Q369" s="227">
        <f t="shared" si="60"/>
        <v>10557.027273223794</v>
      </c>
      <c r="R369" s="228">
        <f t="shared" si="61"/>
        <v>9183</v>
      </c>
      <c r="S369" s="231">
        <f t="shared" si="62"/>
        <v>-1374.0272732237936</v>
      </c>
      <c r="T369" s="226"/>
      <c r="U369" s="227">
        <f t="shared" si="63"/>
        <v>3655</v>
      </c>
      <c r="V369" s="228">
        <f t="shared" si="64"/>
        <v>3179</v>
      </c>
      <c r="W369" s="228">
        <f t="shared" si="65"/>
        <v>3067</v>
      </c>
      <c r="X369" s="228"/>
      <c r="Y369" s="231">
        <f t="shared" si="66"/>
        <v>3044</v>
      </c>
      <c r="Z369" s="226"/>
    </row>
    <row r="370" spans="1:26" s="224" customFormat="1" x14ac:dyDescent="0.2">
      <c r="A370" s="222">
        <v>447</v>
      </c>
      <c r="B370" s="222">
        <v>447101167</v>
      </c>
      <c r="C370" s="223" t="s">
        <v>514</v>
      </c>
      <c r="D370" s="222">
        <v>101</v>
      </c>
      <c r="E370" s="223" t="s">
        <v>133</v>
      </c>
      <c r="F370" s="222">
        <v>167</v>
      </c>
      <c r="G370" s="223" t="s">
        <v>199</v>
      </c>
      <c r="H370" s="225">
        <v>1</v>
      </c>
      <c r="I370" s="226"/>
      <c r="J370" s="227">
        <f t="shared" si="55"/>
        <v>10955.058896859297</v>
      </c>
      <c r="K370" s="228">
        <f t="shared" si="56"/>
        <v>4418</v>
      </c>
      <c r="L370" s="228">
        <f t="shared" si="57"/>
        <v>0</v>
      </c>
      <c r="M370" s="228">
        <f t="shared" si="58"/>
        <v>937.65</v>
      </c>
      <c r="N370" s="229">
        <f t="shared" si="67"/>
        <v>16310.708896859296</v>
      </c>
      <c r="O370" s="230">
        <f t="shared" si="59"/>
        <v>-1</v>
      </c>
      <c r="P370" s="226"/>
      <c r="Q370" s="227" t="str">
        <f t="shared" si="60"/>
        <v/>
      </c>
      <c r="R370" s="228" t="str">
        <f t="shared" si="61"/>
        <v/>
      </c>
      <c r="S370" s="231" t="str">
        <f t="shared" si="62"/>
        <v/>
      </c>
      <c r="T370" s="226"/>
      <c r="U370" s="227" t="str">
        <f t="shared" si="63"/>
        <v/>
      </c>
      <c r="V370" s="228" t="str">
        <f t="shared" si="64"/>
        <v/>
      </c>
      <c r="W370" s="228">
        <f t="shared" si="65"/>
        <v>4433</v>
      </c>
      <c r="X370" s="228"/>
      <c r="Y370" s="231">
        <f t="shared" si="66"/>
        <v>4419</v>
      </c>
      <c r="Z370" s="226"/>
    </row>
    <row r="371" spans="1:26" s="224" customFormat="1" x14ac:dyDescent="0.2">
      <c r="A371" s="222">
        <v>447</v>
      </c>
      <c r="B371" s="222">
        <v>447101177</v>
      </c>
      <c r="C371" s="223" t="s">
        <v>514</v>
      </c>
      <c r="D371" s="222">
        <v>101</v>
      </c>
      <c r="E371" s="223" t="s">
        <v>133</v>
      </c>
      <c r="F371" s="222">
        <v>177</v>
      </c>
      <c r="G371" s="223" t="s">
        <v>209</v>
      </c>
      <c r="H371" s="225">
        <v>18.45</v>
      </c>
      <c r="I371" s="226"/>
      <c r="J371" s="227">
        <f t="shared" si="55"/>
        <v>9281</v>
      </c>
      <c r="K371" s="228">
        <f t="shared" si="56"/>
        <v>3536</v>
      </c>
      <c r="L371" s="228">
        <f t="shared" si="57"/>
        <v>0</v>
      </c>
      <c r="M371" s="228">
        <f t="shared" si="58"/>
        <v>937.65</v>
      </c>
      <c r="N371" s="229">
        <f t="shared" si="67"/>
        <v>13754.65</v>
      </c>
      <c r="O371" s="230">
        <f t="shared" si="59"/>
        <v>-2</v>
      </c>
      <c r="P371" s="226"/>
      <c r="Q371" s="227">
        <f t="shared" si="60"/>
        <v>9480</v>
      </c>
      <c r="R371" s="228">
        <f t="shared" si="61"/>
        <v>9281</v>
      </c>
      <c r="S371" s="231">
        <f t="shared" si="62"/>
        <v>-199</v>
      </c>
      <c r="T371" s="226"/>
      <c r="U371" s="227">
        <f t="shared" si="63"/>
        <v>3980</v>
      </c>
      <c r="V371" s="228">
        <f t="shared" si="64"/>
        <v>3897</v>
      </c>
      <c r="W371" s="228">
        <f t="shared" si="65"/>
        <v>3575</v>
      </c>
      <c r="X371" s="228"/>
      <c r="Y371" s="231">
        <f t="shared" si="66"/>
        <v>3538</v>
      </c>
      <c r="Z371" s="226"/>
    </row>
    <row r="372" spans="1:26" s="224" customFormat="1" x14ac:dyDescent="0.2">
      <c r="A372" s="222">
        <v>447</v>
      </c>
      <c r="B372" s="222">
        <v>447101185</v>
      </c>
      <c r="C372" s="223" t="s">
        <v>514</v>
      </c>
      <c r="D372" s="222">
        <v>101</v>
      </c>
      <c r="E372" s="223" t="s">
        <v>133</v>
      </c>
      <c r="F372" s="222">
        <v>185</v>
      </c>
      <c r="G372" s="223" t="s">
        <v>217</v>
      </c>
      <c r="H372" s="225">
        <v>67.48</v>
      </c>
      <c r="I372" s="226"/>
      <c r="J372" s="227">
        <f t="shared" si="55"/>
        <v>10522</v>
      </c>
      <c r="K372" s="228">
        <f t="shared" si="56"/>
        <v>1713</v>
      </c>
      <c r="L372" s="228">
        <f t="shared" si="57"/>
        <v>0</v>
      </c>
      <c r="M372" s="228">
        <f t="shared" si="58"/>
        <v>937.65</v>
      </c>
      <c r="N372" s="229">
        <f t="shared" si="67"/>
        <v>13172.65</v>
      </c>
      <c r="O372" s="230">
        <f t="shared" si="59"/>
        <v>-6</v>
      </c>
      <c r="P372" s="226"/>
      <c r="Q372" s="227">
        <f t="shared" si="60"/>
        <v>10134</v>
      </c>
      <c r="R372" s="228">
        <f t="shared" si="61"/>
        <v>10522</v>
      </c>
      <c r="S372" s="231">
        <f t="shared" si="62"/>
        <v>388</v>
      </c>
      <c r="T372" s="226"/>
      <c r="U372" s="227">
        <f t="shared" si="63"/>
        <v>1888</v>
      </c>
      <c r="V372" s="228">
        <f t="shared" si="64"/>
        <v>1961</v>
      </c>
      <c r="W372" s="228">
        <f t="shared" si="65"/>
        <v>1739</v>
      </c>
      <c r="X372" s="228"/>
      <c r="Y372" s="231">
        <f t="shared" si="66"/>
        <v>1719</v>
      </c>
      <c r="Z372" s="226"/>
    </row>
    <row r="373" spans="1:26" s="224" customFormat="1" x14ac:dyDescent="0.2">
      <c r="A373" s="222">
        <v>447</v>
      </c>
      <c r="B373" s="222">
        <v>447101187</v>
      </c>
      <c r="C373" s="223" t="s">
        <v>514</v>
      </c>
      <c r="D373" s="222">
        <v>101</v>
      </c>
      <c r="E373" s="223" t="s">
        <v>133</v>
      </c>
      <c r="F373" s="222">
        <v>187</v>
      </c>
      <c r="G373" s="223" t="s">
        <v>219</v>
      </c>
      <c r="H373" s="225">
        <v>4</v>
      </c>
      <c r="I373" s="226"/>
      <c r="J373" s="227">
        <f t="shared" si="55"/>
        <v>10804</v>
      </c>
      <c r="K373" s="228">
        <f t="shared" si="56"/>
        <v>5796</v>
      </c>
      <c r="L373" s="228">
        <f t="shared" si="57"/>
        <v>0</v>
      </c>
      <c r="M373" s="228">
        <f t="shared" si="58"/>
        <v>937.65</v>
      </c>
      <c r="N373" s="229">
        <f t="shared" si="67"/>
        <v>17537.650000000001</v>
      </c>
      <c r="O373" s="230">
        <f t="shared" si="59"/>
        <v>-1</v>
      </c>
      <c r="P373" s="226"/>
      <c r="Q373" s="227">
        <f t="shared" si="60"/>
        <v>9853</v>
      </c>
      <c r="R373" s="228">
        <f t="shared" si="61"/>
        <v>10804</v>
      </c>
      <c r="S373" s="231">
        <f t="shared" si="62"/>
        <v>951</v>
      </c>
      <c r="T373" s="226"/>
      <c r="U373" s="227">
        <f t="shared" si="63"/>
        <v>4477</v>
      </c>
      <c r="V373" s="228">
        <f t="shared" si="64"/>
        <v>4909</v>
      </c>
      <c r="W373" s="228">
        <f t="shared" si="65"/>
        <v>5643</v>
      </c>
      <c r="X373" s="228"/>
      <c r="Y373" s="231">
        <f t="shared" si="66"/>
        <v>5797</v>
      </c>
      <c r="Z373" s="226"/>
    </row>
    <row r="374" spans="1:26" s="224" customFormat="1" x14ac:dyDescent="0.2">
      <c r="A374" s="222">
        <v>447</v>
      </c>
      <c r="B374" s="222">
        <v>447101208</v>
      </c>
      <c r="C374" s="223" t="s">
        <v>514</v>
      </c>
      <c r="D374" s="222">
        <v>101</v>
      </c>
      <c r="E374" s="223" t="s">
        <v>133</v>
      </c>
      <c r="F374" s="222">
        <v>208</v>
      </c>
      <c r="G374" s="223" t="s">
        <v>240</v>
      </c>
      <c r="H374" s="225">
        <v>8</v>
      </c>
      <c r="I374" s="226"/>
      <c r="J374" s="227">
        <f t="shared" si="55"/>
        <v>9541</v>
      </c>
      <c r="K374" s="228">
        <f t="shared" si="56"/>
        <v>5499</v>
      </c>
      <c r="L374" s="228">
        <f t="shared" si="57"/>
        <v>0</v>
      </c>
      <c r="M374" s="228">
        <f t="shared" si="58"/>
        <v>937.65</v>
      </c>
      <c r="N374" s="229">
        <f t="shared" si="67"/>
        <v>15977.65</v>
      </c>
      <c r="O374" s="230">
        <f t="shared" si="59"/>
        <v>-8</v>
      </c>
      <c r="P374" s="226"/>
      <c r="Q374" s="227">
        <f t="shared" si="60"/>
        <v>9569.3387698781826</v>
      </c>
      <c r="R374" s="228">
        <f t="shared" si="61"/>
        <v>9541</v>
      </c>
      <c r="S374" s="231">
        <f t="shared" si="62"/>
        <v>-28.338769878182575</v>
      </c>
      <c r="T374" s="226"/>
      <c r="U374" s="227">
        <f t="shared" si="63"/>
        <v>5619</v>
      </c>
      <c r="V374" s="228">
        <f t="shared" si="64"/>
        <v>5602</v>
      </c>
      <c r="W374" s="228">
        <f t="shared" si="65"/>
        <v>5527</v>
      </c>
      <c r="X374" s="228"/>
      <c r="Y374" s="231">
        <f t="shared" si="66"/>
        <v>5507</v>
      </c>
      <c r="Z374" s="226"/>
    </row>
    <row r="375" spans="1:26" s="224" customFormat="1" x14ac:dyDescent="0.2">
      <c r="A375" s="222">
        <v>447</v>
      </c>
      <c r="B375" s="222">
        <v>447101212</v>
      </c>
      <c r="C375" s="223" t="s">
        <v>514</v>
      </c>
      <c r="D375" s="222">
        <v>101</v>
      </c>
      <c r="E375" s="223" t="s">
        <v>133</v>
      </c>
      <c r="F375" s="222">
        <v>212</v>
      </c>
      <c r="G375" s="223" t="s">
        <v>244</v>
      </c>
      <c r="H375" s="225">
        <v>1.5</v>
      </c>
      <c r="I375" s="226"/>
      <c r="J375" s="227">
        <f t="shared" si="55"/>
        <v>9541</v>
      </c>
      <c r="K375" s="228">
        <f t="shared" si="56"/>
        <v>2384</v>
      </c>
      <c r="L375" s="228">
        <f t="shared" si="57"/>
        <v>0</v>
      </c>
      <c r="M375" s="228">
        <f t="shared" si="58"/>
        <v>937.65</v>
      </c>
      <c r="N375" s="229">
        <f t="shared" si="67"/>
        <v>12862.65</v>
      </c>
      <c r="O375" s="230">
        <f t="shared" si="59"/>
        <v>-2</v>
      </c>
      <c r="P375" s="226"/>
      <c r="Q375" s="227">
        <f t="shared" si="60"/>
        <v>9131</v>
      </c>
      <c r="R375" s="228">
        <f t="shared" si="61"/>
        <v>9541</v>
      </c>
      <c r="S375" s="231">
        <f t="shared" si="62"/>
        <v>410</v>
      </c>
      <c r="T375" s="226"/>
      <c r="U375" s="227">
        <f t="shared" si="63"/>
        <v>2064</v>
      </c>
      <c r="V375" s="228">
        <f t="shared" si="64"/>
        <v>2157</v>
      </c>
      <c r="W375" s="228">
        <f t="shared" si="65"/>
        <v>2583</v>
      </c>
      <c r="X375" s="228"/>
      <c r="Y375" s="231">
        <f t="shared" si="66"/>
        <v>2386</v>
      </c>
      <c r="Z375" s="226"/>
    </row>
    <row r="376" spans="1:26" s="224" customFormat="1" x14ac:dyDescent="0.2">
      <c r="A376" s="222">
        <v>447</v>
      </c>
      <c r="B376" s="222">
        <v>447101214</v>
      </c>
      <c r="C376" s="223" t="s">
        <v>514</v>
      </c>
      <c r="D376" s="222">
        <v>101</v>
      </c>
      <c r="E376" s="223" t="s">
        <v>133</v>
      </c>
      <c r="F376" s="222">
        <v>214</v>
      </c>
      <c r="G376" s="223" t="s">
        <v>246</v>
      </c>
      <c r="H376" s="225">
        <v>1</v>
      </c>
      <c r="I376" s="226"/>
      <c r="J376" s="227">
        <f t="shared" si="55"/>
        <v>16694</v>
      </c>
      <c r="K376" s="228">
        <f t="shared" si="56"/>
        <v>2550</v>
      </c>
      <c r="L376" s="228">
        <f t="shared" si="57"/>
        <v>0</v>
      </c>
      <c r="M376" s="228">
        <f t="shared" si="58"/>
        <v>937.65</v>
      </c>
      <c r="N376" s="229">
        <f t="shared" si="67"/>
        <v>20181.650000000001</v>
      </c>
      <c r="O376" s="230">
        <f t="shared" si="59"/>
        <v>-1</v>
      </c>
      <c r="P376" s="226"/>
      <c r="Q376" s="227">
        <f t="shared" si="60"/>
        <v>8773</v>
      </c>
      <c r="R376" s="228">
        <f t="shared" si="61"/>
        <v>16694</v>
      </c>
      <c r="S376" s="231">
        <f t="shared" si="62"/>
        <v>7921</v>
      </c>
      <c r="T376" s="226"/>
      <c r="U376" s="227">
        <f t="shared" si="63"/>
        <v>1676</v>
      </c>
      <c r="V376" s="228">
        <f t="shared" si="64"/>
        <v>3190</v>
      </c>
      <c r="W376" s="228">
        <f t="shared" si="65"/>
        <v>3190</v>
      </c>
      <c r="X376" s="228"/>
      <c r="Y376" s="231">
        <f t="shared" si="66"/>
        <v>2551</v>
      </c>
      <c r="Z376" s="226"/>
    </row>
    <row r="377" spans="1:26" s="224" customFormat="1" x14ac:dyDescent="0.2">
      <c r="A377" s="222">
        <v>447</v>
      </c>
      <c r="B377" s="222">
        <v>447101220</v>
      </c>
      <c r="C377" s="223" t="s">
        <v>514</v>
      </c>
      <c r="D377" s="222">
        <v>101</v>
      </c>
      <c r="E377" s="223" t="s">
        <v>133</v>
      </c>
      <c r="F377" s="222">
        <v>220</v>
      </c>
      <c r="G377" s="223" t="s">
        <v>252</v>
      </c>
      <c r="H377" s="225">
        <v>6</v>
      </c>
      <c r="I377" s="226"/>
      <c r="J377" s="227">
        <f t="shared" si="55"/>
        <v>9362</v>
      </c>
      <c r="K377" s="228">
        <f t="shared" si="56"/>
        <v>4014</v>
      </c>
      <c r="L377" s="228">
        <f t="shared" si="57"/>
        <v>0</v>
      </c>
      <c r="M377" s="228">
        <f t="shared" si="58"/>
        <v>937.65</v>
      </c>
      <c r="N377" s="229">
        <f t="shared" si="67"/>
        <v>14313.65</v>
      </c>
      <c r="O377" s="230">
        <f t="shared" si="59"/>
        <v>0</v>
      </c>
      <c r="P377" s="226"/>
      <c r="Q377" s="227">
        <f t="shared" si="60"/>
        <v>11093.762837015447</v>
      </c>
      <c r="R377" s="228">
        <f t="shared" si="61"/>
        <v>9362</v>
      </c>
      <c r="S377" s="231">
        <f t="shared" si="62"/>
        <v>-1731.7628370154471</v>
      </c>
      <c r="T377" s="226"/>
      <c r="U377" s="227">
        <f t="shared" si="63"/>
        <v>4419</v>
      </c>
      <c r="V377" s="228">
        <f t="shared" si="64"/>
        <v>3729</v>
      </c>
      <c r="W377" s="228">
        <f t="shared" si="65"/>
        <v>4042</v>
      </c>
      <c r="X377" s="228"/>
      <c r="Y377" s="231">
        <f t="shared" si="66"/>
        <v>4014</v>
      </c>
      <c r="Z377" s="226"/>
    </row>
    <row r="378" spans="1:26" s="224" customFormat="1" x14ac:dyDescent="0.2">
      <c r="A378" s="222">
        <v>447</v>
      </c>
      <c r="B378" s="222">
        <v>447101238</v>
      </c>
      <c r="C378" s="223" t="s">
        <v>514</v>
      </c>
      <c r="D378" s="222">
        <v>101</v>
      </c>
      <c r="E378" s="223" t="s">
        <v>133</v>
      </c>
      <c r="F378" s="222">
        <v>238</v>
      </c>
      <c r="G378" s="223" t="s">
        <v>270</v>
      </c>
      <c r="H378" s="225">
        <v>14.64</v>
      </c>
      <c r="I378" s="226"/>
      <c r="J378" s="227">
        <f t="shared" si="55"/>
        <v>10052</v>
      </c>
      <c r="K378" s="228">
        <f t="shared" si="56"/>
        <v>5781</v>
      </c>
      <c r="L378" s="228">
        <f t="shared" si="57"/>
        <v>0</v>
      </c>
      <c r="M378" s="228">
        <f t="shared" si="58"/>
        <v>937.65</v>
      </c>
      <c r="N378" s="229">
        <f t="shared" si="67"/>
        <v>16770.650000000001</v>
      </c>
      <c r="O378" s="230">
        <f t="shared" si="59"/>
        <v>-8</v>
      </c>
      <c r="P378" s="226"/>
      <c r="Q378" s="227">
        <f t="shared" si="60"/>
        <v>9710</v>
      </c>
      <c r="R378" s="228">
        <f t="shared" si="61"/>
        <v>10052</v>
      </c>
      <c r="S378" s="231">
        <f t="shared" si="62"/>
        <v>342</v>
      </c>
      <c r="T378" s="226"/>
      <c r="U378" s="227">
        <f t="shared" si="63"/>
        <v>6535</v>
      </c>
      <c r="V378" s="228">
        <f t="shared" si="64"/>
        <v>6765</v>
      </c>
      <c r="W378" s="228">
        <f t="shared" si="65"/>
        <v>6281</v>
      </c>
      <c r="X378" s="228"/>
      <c r="Y378" s="231">
        <f t="shared" si="66"/>
        <v>5789</v>
      </c>
      <c r="Z378" s="226"/>
    </row>
    <row r="379" spans="1:26" s="224" customFormat="1" x14ac:dyDescent="0.2">
      <c r="A379" s="222">
        <v>447</v>
      </c>
      <c r="B379" s="222">
        <v>447101265</v>
      </c>
      <c r="C379" s="223" t="s">
        <v>514</v>
      </c>
      <c r="D379" s="222">
        <v>101</v>
      </c>
      <c r="E379" s="223" t="s">
        <v>133</v>
      </c>
      <c r="F379" s="222">
        <v>265</v>
      </c>
      <c r="G379" s="223" t="s">
        <v>297</v>
      </c>
      <c r="H379" s="225">
        <v>1</v>
      </c>
      <c r="I379" s="226"/>
      <c r="J379" s="227">
        <f t="shared" si="55"/>
        <v>9183</v>
      </c>
      <c r="K379" s="228">
        <f t="shared" si="56"/>
        <v>3873</v>
      </c>
      <c r="L379" s="228">
        <f t="shared" si="57"/>
        <v>0</v>
      </c>
      <c r="M379" s="228">
        <f t="shared" si="58"/>
        <v>937.65</v>
      </c>
      <c r="N379" s="229">
        <f t="shared" si="67"/>
        <v>13993.65</v>
      </c>
      <c r="O379" s="230">
        <f t="shared" si="59"/>
        <v>-1</v>
      </c>
      <c r="P379" s="226"/>
      <c r="Q379" s="227">
        <f t="shared" si="60"/>
        <v>10061.185593812374</v>
      </c>
      <c r="R379" s="228">
        <f t="shared" si="61"/>
        <v>9183</v>
      </c>
      <c r="S379" s="231">
        <f t="shared" si="62"/>
        <v>-878.18559381237355</v>
      </c>
      <c r="T379" s="226"/>
      <c r="U379" s="227">
        <f t="shared" si="63"/>
        <v>4689</v>
      </c>
      <c r="V379" s="228">
        <f t="shared" si="64"/>
        <v>4280</v>
      </c>
      <c r="W379" s="228">
        <f t="shared" si="65"/>
        <v>3877</v>
      </c>
      <c r="X379" s="228"/>
      <c r="Y379" s="231">
        <f t="shared" si="66"/>
        <v>3874</v>
      </c>
      <c r="Z379" s="226"/>
    </row>
    <row r="380" spans="1:26" s="224" customFormat="1" x14ac:dyDescent="0.2">
      <c r="A380" s="222">
        <v>447</v>
      </c>
      <c r="B380" s="222">
        <v>447101307</v>
      </c>
      <c r="C380" s="223" t="s">
        <v>514</v>
      </c>
      <c r="D380" s="222">
        <v>101</v>
      </c>
      <c r="E380" s="223" t="s">
        <v>133</v>
      </c>
      <c r="F380" s="222">
        <v>307</v>
      </c>
      <c r="G380" s="223" t="s">
        <v>339</v>
      </c>
      <c r="H380" s="225">
        <v>3.89</v>
      </c>
      <c r="I380" s="226"/>
      <c r="J380" s="227">
        <f t="shared" si="55"/>
        <v>10924</v>
      </c>
      <c r="K380" s="228">
        <f t="shared" si="56"/>
        <v>4593</v>
      </c>
      <c r="L380" s="228">
        <f t="shared" si="57"/>
        <v>0</v>
      </c>
      <c r="M380" s="228">
        <f t="shared" si="58"/>
        <v>937.65</v>
      </c>
      <c r="N380" s="229">
        <f t="shared" si="67"/>
        <v>16454.650000000001</v>
      </c>
      <c r="O380" s="230">
        <f t="shared" si="59"/>
        <v>-3</v>
      </c>
      <c r="P380" s="226"/>
      <c r="Q380" s="227">
        <f t="shared" si="60"/>
        <v>9429</v>
      </c>
      <c r="R380" s="228">
        <f t="shared" si="61"/>
        <v>10924</v>
      </c>
      <c r="S380" s="231">
        <f t="shared" si="62"/>
        <v>1495</v>
      </c>
      <c r="T380" s="226"/>
      <c r="U380" s="227">
        <f t="shared" si="63"/>
        <v>3703</v>
      </c>
      <c r="V380" s="228">
        <f t="shared" si="64"/>
        <v>4290</v>
      </c>
      <c r="W380" s="228">
        <f t="shared" si="65"/>
        <v>4610</v>
      </c>
      <c r="X380" s="228"/>
      <c r="Y380" s="231">
        <f t="shared" si="66"/>
        <v>4596</v>
      </c>
      <c r="Z380" s="226"/>
    </row>
    <row r="381" spans="1:26" s="224" customFormat="1" x14ac:dyDescent="0.2">
      <c r="A381" s="222">
        <v>447</v>
      </c>
      <c r="B381" s="222">
        <v>447101350</v>
      </c>
      <c r="C381" s="223" t="s">
        <v>514</v>
      </c>
      <c r="D381" s="222">
        <v>101</v>
      </c>
      <c r="E381" s="223" t="s">
        <v>133</v>
      </c>
      <c r="F381" s="222">
        <v>350</v>
      </c>
      <c r="G381" s="223" t="s">
        <v>382</v>
      </c>
      <c r="H381" s="225">
        <v>35.83</v>
      </c>
      <c r="I381" s="226"/>
      <c r="J381" s="227">
        <f t="shared" si="55"/>
        <v>9942</v>
      </c>
      <c r="K381" s="228">
        <f t="shared" si="56"/>
        <v>6125</v>
      </c>
      <c r="L381" s="228">
        <f t="shared" si="57"/>
        <v>0</v>
      </c>
      <c r="M381" s="228">
        <f t="shared" si="58"/>
        <v>937.65</v>
      </c>
      <c r="N381" s="229">
        <f t="shared" si="67"/>
        <v>17004.650000000001</v>
      </c>
      <c r="O381" s="230">
        <f t="shared" si="59"/>
        <v>-16</v>
      </c>
      <c r="P381" s="226"/>
      <c r="Q381" s="227">
        <f t="shared" si="60"/>
        <v>9318</v>
      </c>
      <c r="R381" s="228">
        <f t="shared" si="61"/>
        <v>9942</v>
      </c>
      <c r="S381" s="231">
        <f t="shared" si="62"/>
        <v>624</v>
      </c>
      <c r="T381" s="226"/>
      <c r="U381" s="227">
        <f t="shared" si="63"/>
        <v>5373</v>
      </c>
      <c r="V381" s="228">
        <f t="shared" si="64"/>
        <v>5733</v>
      </c>
      <c r="W381" s="228">
        <f t="shared" si="65"/>
        <v>6278</v>
      </c>
      <c r="X381" s="228"/>
      <c r="Y381" s="231">
        <f t="shared" si="66"/>
        <v>6141</v>
      </c>
      <c r="Z381" s="226"/>
    </row>
    <row r="382" spans="1:26" s="224" customFormat="1" x14ac:dyDescent="0.2">
      <c r="A382" s="222">
        <v>447</v>
      </c>
      <c r="B382" s="222">
        <v>447101622</v>
      </c>
      <c r="C382" s="223" t="s">
        <v>514</v>
      </c>
      <c r="D382" s="222">
        <v>101</v>
      </c>
      <c r="E382" s="223" t="s">
        <v>133</v>
      </c>
      <c r="F382" s="222">
        <v>622</v>
      </c>
      <c r="G382" s="223" t="s">
        <v>394</v>
      </c>
      <c r="H382" s="225">
        <v>36</v>
      </c>
      <c r="I382" s="226"/>
      <c r="J382" s="227">
        <f t="shared" si="55"/>
        <v>11366</v>
      </c>
      <c r="K382" s="228">
        <f t="shared" si="56"/>
        <v>1683</v>
      </c>
      <c r="L382" s="228">
        <f t="shared" si="57"/>
        <v>0</v>
      </c>
      <c r="M382" s="228">
        <f t="shared" si="58"/>
        <v>937.65</v>
      </c>
      <c r="N382" s="229">
        <f t="shared" si="67"/>
        <v>13986.65</v>
      </c>
      <c r="O382" s="230">
        <f t="shared" si="59"/>
        <v>-663</v>
      </c>
      <c r="P382" s="226"/>
      <c r="Q382" s="227">
        <f t="shared" si="60"/>
        <v>9107</v>
      </c>
      <c r="R382" s="228">
        <f t="shared" si="61"/>
        <v>11366</v>
      </c>
      <c r="S382" s="231">
        <f t="shared" si="62"/>
        <v>2259</v>
      </c>
      <c r="T382" s="226"/>
      <c r="U382" s="227">
        <f t="shared" si="63"/>
        <v>1600</v>
      </c>
      <c r="V382" s="228">
        <f t="shared" si="64"/>
        <v>1997</v>
      </c>
      <c r="W382" s="228">
        <f t="shared" si="65"/>
        <v>2108</v>
      </c>
      <c r="X382" s="228"/>
      <c r="Y382" s="231">
        <f t="shared" si="66"/>
        <v>2346</v>
      </c>
      <c r="Z382" s="226"/>
    </row>
    <row r="383" spans="1:26" s="224" customFormat="1" x14ac:dyDescent="0.2">
      <c r="A383" s="222">
        <v>447</v>
      </c>
      <c r="B383" s="222">
        <v>447101690</v>
      </c>
      <c r="C383" s="223" t="s">
        <v>514</v>
      </c>
      <c r="D383" s="222">
        <v>101</v>
      </c>
      <c r="E383" s="223" t="s">
        <v>133</v>
      </c>
      <c r="F383" s="222">
        <v>690</v>
      </c>
      <c r="G383" s="223" t="s">
        <v>414</v>
      </c>
      <c r="H383" s="225">
        <v>5</v>
      </c>
      <c r="I383" s="226"/>
      <c r="J383" s="227">
        <f t="shared" si="55"/>
        <v>10270</v>
      </c>
      <c r="K383" s="228">
        <f t="shared" si="56"/>
        <v>3184</v>
      </c>
      <c r="L383" s="228">
        <f t="shared" si="57"/>
        <v>0</v>
      </c>
      <c r="M383" s="228">
        <f t="shared" si="58"/>
        <v>937.65</v>
      </c>
      <c r="N383" s="229">
        <f t="shared" si="67"/>
        <v>14391.65</v>
      </c>
      <c r="O383" s="230">
        <f t="shared" si="59"/>
        <v>0</v>
      </c>
      <c r="P383" s="226"/>
      <c r="Q383" s="227">
        <f t="shared" si="60"/>
        <v>9565</v>
      </c>
      <c r="R383" s="228">
        <f t="shared" si="61"/>
        <v>10270</v>
      </c>
      <c r="S383" s="231">
        <f t="shared" si="62"/>
        <v>705</v>
      </c>
      <c r="T383" s="226"/>
      <c r="U383" s="227">
        <f t="shared" si="63"/>
        <v>2947</v>
      </c>
      <c r="V383" s="228">
        <f t="shared" si="64"/>
        <v>3165</v>
      </c>
      <c r="W383" s="228">
        <f t="shared" si="65"/>
        <v>3210</v>
      </c>
      <c r="X383" s="228"/>
      <c r="Y383" s="231">
        <f t="shared" si="66"/>
        <v>3184</v>
      </c>
      <c r="Z383" s="226"/>
    </row>
    <row r="384" spans="1:26" s="224" customFormat="1" x14ac:dyDescent="0.2">
      <c r="A384" s="222">
        <v>447</v>
      </c>
      <c r="B384" s="222">
        <v>447101710</v>
      </c>
      <c r="C384" s="223" t="s">
        <v>514</v>
      </c>
      <c r="D384" s="222">
        <v>101</v>
      </c>
      <c r="E384" s="223" t="s">
        <v>133</v>
      </c>
      <c r="F384" s="222">
        <v>710</v>
      </c>
      <c r="G384" s="223" t="s">
        <v>419</v>
      </c>
      <c r="H384" s="225">
        <v>7</v>
      </c>
      <c r="I384" s="226"/>
      <c r="J384" s="227">
        <f t="shared" si="55"/>
        <v>9362</v>
      </c>
      <c r="K384" s="228">
        <f t="shared" si="56"/>
        <v>3874</v>
      </c>
      <c r="L384" s="228">
        <f t="shared" si="57"/>
        <v>0</v>
      </c>
      <c r="M384" s="228">
        <f t="shared" si="58"/>
        <v>937.65</v>
      </c>
      <c r="N384" s="229">
        <f t="shared" si="67"/>
        <v>14173.65</v>
      </c>
      <c r="O384" s="230">
        <f t="shared" si="59"/>
        <v>1</v>
      </c>
      <c r="P384" s="226"/>
      <c r="Q384" s="227">
        <f t="shared" si="60"/>
        <v>9767.3675448275862</v>
      </c>
      <c r="R384" s="228">
        <f t="shared" si="61"/>
        <v>9362</v>
      </c>
      <c r="S384" s="231">
        <f t="shared" si="62"/>
        <v>-405.36754482758624</v>
      </c>
      <c r="T384" s="226"/>
      <c r="U384" s="227">
        <f t="shared" si="63"/>
        <v>4457</v>
      </c>
      <c r="V384" s="228">
        <f t="shared" si="64"/>
        <v>4272</v>
      </c>
      <c r="W384" s="228">
        <f t="shared" si="65"/>
        <v>3716</v>
      </c>
      <c r="X384" s="228"/>
      <c r="Y384" s="231">
        <f t="shared" si="66"/>
        <v>3873</v>
      </c>
      <c r="Z384" s="226"/>
    </row>
    <row r="385" spans="1:26" s="224" customFormat="1" x14ac:dyDescent="0.2">
      <c r="A385" s="222">
        <v>449</v>
      </c>
      <c r="B385" s="222">
        <v>449035035</v>
      </c>
      <c r="C385" s="223" t="s">
        <v>515</v>
      </c>
      <c r="D385" s="222">
        <v>35</v>
      </c>
      <c r="E385" s="223" t="s">
        <v>67</v>
      </c>
      <c r="F385" s="222">
        <v>35</v>
      </c>
      <c r="G385" s="223" t="s">
        <v>67</v>
      </c>
      <c r="H385" s="225">
        <v>679.42</v>
      </c>
      <c r="I385" s="226"/>
      <c r="J385" s="227">
        <f t="shared" si="55"/>
        <v>12100</v>
      </c>
      <c r="K385" s="228">
        <f t="shared" si="56"/>
        <v>4126</v>
      </c>
      <c r="L385" s="228">
        <f t="shared" si="57"/>
        <v>0</v>
      </c>
      <c r="M385" s="228">
        <f t="shared" si="58"/>
        <v>937.65</v>
      </c>
      <c r="N385" s="229">
        <f t="shared" si="67"/>
        <v>17163.650000000001</v>
      </c>
      <c r="O385" s="230">
        <f t="shared" si="59"/>
        <v>-20</v>
      </c>
      <c r="P385" s="226"/>
      <c r="Q385" s="227">
        <f t="shared" si="60"/>
        <v>11388</v>
      </c>
      <c r="R385" s="228">
        <f t="shared" si="61"/>
        <v>12100</v>
      </c>
      <c r="S385" s="231">
        <f t="shared" si="62"/>
        <v>712</v>
      </c>
      <c r="T385" s="226"/>
      <c r="U385" s="227">
        <f t="shared" si="63"/>
        <v>3927</v>
      </c>
      <c r="V385" s="228">
        <f t="shared" si="64"/>
        <v>4172</v>
      </c>
      <c r="W385" s="228">
        <f t="shared" si="65"/>
        <v>4341</v>
      </c>
      <c r="X385" s="228"/>
      <c r="Y385" s="231">
        <f t="shared" si="66"/>
        <v>4146</v>
      </c>
      <c r="Z385" s="226"/>
    </row>
    <row r="386" spans="1:26" s="224" customFormat="1" x14ac:dyDescent="0.2">
      <c r="A386" s="222">
        <v>449</v>
      </c>
      <c r="B386" s="222">
        <v>449035044</v>
      </c>
      <c r="C386" s="223" t="s">
        <v>515</v>
      </c>
      <c r="D386" s="222">
        <v>35</v>
      </c>
      <c r="E386" s="223" t="s">
        <v>67</v>
      </c>
      <c r="F386" s="222">
        <v>44</v>
      </c>
      <c r="G386" s="223" t="s">
        <v>76</v>
      </c>
      <c r="H386" s="225">
        <v>5.2</v>
      </c>
      <c r="I386" s="226"/>
      <c r="J386" s="227">
        <f t="shared" si="55"/>
        <v>12457</v>
      </c>
      <c r="K386" s="228">
        <f t="shared" si="56"/>
        <v>0</v>
      </c>
      <c r="L386" s="228">
        <f t="shared" si="57"/>
        <v>0</v>
      </c>
      <c r="M386" s="228">
        <f t="shared" si="58"/>
        <v>937.65</v>
      </c>
      <c r="N386" s="229">
        <f t="shared" si="67"/>
        <v>13394.65</v>
      </c>
      <c r="O386" s="230">
        <f t="shared" si="59"/>
        <v>0</v>
      </c>
      <c r="P386" s="226"/>
      <c r="Q386" s="227">
        <f t="shared" si="60"/>
        <v>12284.372571797174</v>
      </c>
      <c r="R386" s="228">
        <f t="shared" si="61"/>
        <v>12457</v>
      </c>
      <c r="S386" s="231">
        <f t="shared" si="62"/>
        <v>172.6274282028262</v>
      </c>
      <c r="T386" s="226"/>
      <c r="U386" s="227">
        <f t="shared" si="63"/>
        <v>248</v>
      </c>
      <c r="V386" s="228">
        <f t="shared" si="64"/>
        <v>251</v>
      </c>
      <c r="W386" s="228">
        <f t="shared" si="65"/>
        <v>53</v>
      </c>
      <c r="X386" s="228"/>
      <c r="Y386" s="231">
        <f t="shared" si="66"/>
        <v>0</v>
      </c>
      <c r="Z386" s="226"/>
    </row>
    <row r="387" spans="1:26" s="224" customFormat="1" x14ac:dyDescent="0.2">
      <c r="A387" s="222">
        <v>449</v>
      </c>
      <c r="B387" s="222">
        <v>449035073</v>
      </c>
      <c r="C387" s="223" t="s">
        <v>515</v>
      </c>
      <c r="D387" s="222">
        <v>35</v>
      </c>
      <c r="E387" s="223" t="s">
        <v>67</v>
      </c>
      <c r="F387" s="222">
        <v>73</v>
      </c>
      <c r="G387" s="223" t="s">
        <v>105</v>
      </c>
      <c r="H387" s="225">
        <v>2</v>
      </c>
      <c r="I387" s="226"/>
      <c r="J387" s="227">
        <f t="shared" si="55"/>
        <v>12771</v>
      </c>
      <c r="K387" s="228">
        <f t="shared" si="56"/>
        <v>8343</v>
      </c>
      <c r="L387" s="228">
        <f t="shared" si="57"/>
        <v>0</v>
      </c>
      <c r="M387" s="228">
        <f t="shared" si="58"/>
        <v>937.65</v>
      </c>
      <c r="N387" s="229">
        <f t="shared" si="67"/>
        <v>22051.65</v>
      </c>
      <c r="O387" s="230">
        <f t="shared" si="59"/>
        <v>-21</v>
      </c>
      <c r="P387" s="226"/>
      <c r="Q387" s="227">
        <f t="shared" si="60"/>
        <v>10755.2580295355</v>
      </c>
      <c r="R387" s="228">
        <f t="shared" si="61"/>
        <v>12771</v>
      </c>
      <c r="S387" s="231">
        <f t="shared" si="62"/>
        <v>2015.7419704644999</v>
      </c>
      <c r="T387" s="226"/>
      <c r="U387" s="227">
        <f t="shared" si="63"/>
        <v>7492</v>
      </c>
      <c r="V387" s="228">
        <f t="shared" si="64"/>
        <v>8897</v>
      </c>
      <c r="W387" s="228">
        <f t="shared" si="65"/>
        <v>8376</v>
      </c>
      <c r="X387" s="228"/>
      <c r="Y387" s="231">
        <f t="shared" si="66"/>
        <v>8364</v>
      </c>
      <c r="Z387" s="226"/>
    </row>
    <row r="388" spans="1:26" s="224" customFormat="1" x14ac:dyDescent="0.2">
      <c r="A388" s="222">
        <v>449</v>
      </c>
      <c r="B388" s="222">
        <v>449035142</v>
      </c>
      <c r="C388" s="223" t="s">
        <v>515</v>
      </c>
      <c r="D388" s="222">
        <v>35</v>
      </c>
      <c r="E388" s="223" t="s">
        <v>67</v>
      </c>
      <c r="F388" s="222">
        <v>142</v>
      </c>
      <c r="G388" s="223" t="s">
        <v>174</v>
      </c>
      <c r="H388" s="225">
        <v>0.38</v>
      </c>
      <c r="I388" s="226"/>
      <c r="J388" s="227">
        <f t="shared" si="55"/>
        <v>11549.926429302657</v>
      </c>
      <c r="K388" s="228">
        <f t="shared" si="56"/>
        <v>8497</v>
      </c>
      <c r="L388" s="228">
        <f t="shared" si="57"/>
        <v>0</v>
      </c>
      <c r="M388" s="228">
        <f t="shared" si="58"/>
        <v>937.65</v>
      </c>
      <c r="N388" s="229">
        <f t="shared" si="67"/>
        <v>20984.576429302659</v>
      </c>
      <c r="O388" s="230" t="str">
        <f t="shared" si="59"/>
        <v>--</v>
      </c>
      <c r="P388" s="226"/>
      <c r="Q388" s="227" t="str">
        <f t="shared" si="60"/>
        <v/>
      </c>
      <c r="R388" s="228" t="str">
        <f t="shared" si="61"/>
        <v/>
      </c>
      <c r="S388" s="231" t="str">
        <f t="shared" si="62"/>
        <v/>
      </c>
      <c r="T388" s="226"/>
      <c r="U388" s="227" t="str">
        <f t="shared" si="63"/>
        <v/>
      </c>
      <c r="V388" s="228" t="str">
        <f t="shared" si="64"/>
        <v/>
      </c>
      <c r="W388" s="228" t="str">
        <f t="shared" si="65"/>
        <v/>
      </c>
      <c r="X388" s="228"/>
      <c r="Y388" s="231" t="str">
        <f t="shared" si="66"/>
        <v/>
      </c>
      <c r="Z388" s="226"/>
    </row>
    <row r="389" spans="1:26" s="224" customFormat="1" x14ac:dyDescent="0.2">
      <c r="A389" s="222">
        <v>449</v>
      </c>
      <c r="B389" s="222">
        <v>449035243</v>
      </c>
      <c r="C389" s="223" t="s">
        <v>515</v>
      </c>
      <c r="D389" s="222">
        <v>35</v>
      </c>
      <c r="E389" s="223" t="s">
        <v>67</v>
      </c>
      <c r="F389" s="222">
        <v>243</v>
      </c>
      <c r="G389" s="223" t="s">
        <v>275</v>
      </c>
      <c r="H389" s="225">
        <v>4</v>
      </c>
      <c r="I389" s="226"/>
      <c r="J389" s="227">
        <f t="shared" si="55"/>
        <v>12457</v>
      </c>
      <c r="K389" s="228">
        <f t="shared" si="56"/>
        <v>2578</v>
      </c>
      <c r="L389" s="228">
        <f t="shared" si="57"/>
        <v>0</v>
      </c>
      <c r="M389" s="228">
        <f t="shared" si="58"/>
        <v>937.65</v>
      </c>
      <c r="N389" s="229">
        <f t="shared" si="67"/>
        <v>15972.65</v>
      </c>
      <c r="O389" s="230">
        <f t="shared" si="59"/>
        <v>-1</v>
      </c>
      <c r="P389" s="226"/>
      <c r="Q389" s="227">
        <f t="shared" si="60"/>
        <v>13477</v>
      </c>
      <c r="R389" s="228">
        <f t="shared" si="61"/>
        <v>12457</v>
      </c>
      <c r="S389" s="231">
        <f t="shared" si="62"/>
        <v>-1020</v>
      </c>
      <c r="T389" s="226"/>
      <c r="U389" s="227">
        <f t="shared" si="63"/>
        <v>2801</v>
      </c>
      <c r="V389" s="228">
        <f t="shared" si="64"/>
        <v>2589</v>
      </c>
      <c r="W389" s="228">
        <f t="shared" si="65"/>
        <v>2945</v>
      </c>
      <c r="X389" s="228"/>
      <c r="Y389" s="231">
        <f t="shared" si="66"/>
        <v>2579</v>
      </c>
      <c r="Z389" s="226"/>
    </row>
    <row r="390" spans="1:26" s="224" customFormat="1" x14ac:dyDescent="0.2">
      <c r="A390" s="222">
        <v>449</v>
      </c>
      <c r="B390" s="222">
        <v>449035244</v>
      </c>
      <c r="C390" s="223" t="s">
        <v>515</v>
      </c>
      <c r="D390" s="222">
        <v>35</v>
      </c>
      <c r="E390" s="223" t="s">
        <v>67</v>
      </c>
      <c r="F390" s="222">
        <v>244</v>
      </c>
      <c r="G390" s="223" t="s">
        <v>276</v>
      </c>
      <c r="H390" s="225">
        <v>4</v>
      </c>
      <c r="I390" s="226"/>
      <c r="J390" s="227">
        <f t="shared" si="55"/>
        <v>12160</v>
      </c>
      <c r="K390" s="228">
        <f t="shared" si="56"/>
        <v>4385</v>
      </c>
      <c r="L390" s="228">
        <f t="shared" si="57"/>
        <v>0</v>
      </c>
      <c r="M390" s="228">
        <f t="shared" si="58"/>
        <v>937.65</v>
      </c>
      <c r="N390" s="229">
        <f t="shared" si="67"/>
        <v>17482.650000000001</v>
      </c>
      <c r="O390" s="230">
        <f t="shared" si="59"/>
        <v>-12</v>
      </c>
      <c r="P390" s="226"/>
      <c r="Q390" s="227">
        <f t="shared" si="60"/>
        <v>10321</v>
      </c>
      <c r="R390" s="228">
        <f t="shared" si="61"/>
        <v>12160</v>
      </c>
      <c r="S390" s="231">
        <f t="shared" si="62"/>
        <v>1839</v>
      </c>
      <c r="T390" s="226"/>
      <c r="U390" s="227">
        <f t="shared" si="63"/>
        <v>4021</v>
      </c>
      <c r="V390" s="228">
        <f t="shared" si="64"/>
        <v>4738</v>
      </c>
      <c r="W390" s="228">
        <f t="shared" si="65"/>
        <v>4534</v>
      </c>
      <c r="X390" s="228"/>
      <c r="Y390" s="231">
        <f t="shared" si="66"/>
        <v>4397</v>
      </c>
      <c r="Z390" s="226"/>
    </row>
    <row r="391" spans="1:26" s="224" customFormat="1" x14ac:dyDescent="0.2">
      <c r="A391" s="222">
        <v>449</v>
      </c>
      <c r="B391" s="222">
        <v>449035285</v>
      </c>
      <c r="C391" s="223" t="s">
        <v>515</v>
      </c>
      <c r="D391" s="222">
        <v>35</v>
      </c>
      <c r="E391" s="223" t="s">
        <v>67</v>
      </c>
      <c r="F391" s="222">
        <v>285</v>
      </c>
      <c r="G391" s="223" t="s">
        <v>317</v>
      </c>
      <c r="H391" s="225">
        <v>4</v>
      </c>
      <c r="I391" s="226"/>
      <c r="J391" s="227">
        <f t="shared" si="55"/>
        <v>12477</v>
      </c>
      <c r="K391" s="228">
        <f t="shared" si="56"/>
        <v>3535</v>
      </c>
      <c r="L391" s="228">
        <f t="shared" si="57"/>
        <v>0</v>
      </c>
      <c r="M391" s="228">
        <f t="shared" si="58"/>
        <v>937.65</v>
      </c>
      <c r="N391" s="229">
        <f t="shared" si="67"/>
        <v>16949.650000000001</v>
      </c>
      <c r="O391" s="230">
        <f t="shared" si="59"/>
        <v>-4</v>
      </c>
      <c r="P391" s="226"/>
      <c r="Q391" s="227">
        <f t="shared" si="60"/>
        <v>9862</v>
      </c>
      <c r="R391" s="228">
        <f t="shared" si="61"/>
        <v>12477</v>
      </c>
      <c r="S391" s="231">
        <f t="shared" si="62"/>
        <v>2615</v>
      </c>
      <c r="T391" s="226"/>
      <c r="U391" s="227">
        <f t="shared" si="63"/>
        <v>2782</v>
      </c>
      <c r="V391" s="228">
        <f t="shared" si="64"/>
        <v>3519</v>
      </c>
      <c r="W391" s="228">
        <f t="shared" si="65"/>
        <v>3553</v>
      </c>
      <c r="X391" s="228"/>
      <c r="Y391" s="231">
        <f t="shared" si="66"/>
        <v>3539</v>
      </c>
      <c r="Z391" s="226"/>
    </row>
    <row r="392" spans="1:26" s="224" customFormat="1" x14ac:dyDescent="0.2">
      <c r="A392" s="222">
        <v>449</v>
      </c>
      <c r="B392" s="222">
        <v>449035336</v>
      </c>
      <c r="C392" s="223" t="s">
        <v>515</v>
      </c>
      <c r="D392" s="222">
        <v>35</v>
      </c>
      <c r="E392" s="223" t="s">
        <v>67</v>
      </c>
      <c r="F392" s="222">
        <v>336</v>
      </c>
      <c r="G392" s="223" t="s">
        <v>368</v>
      </c>
      <c r="H392" s="225">
        <v>1</v>
      </c>
      <c r="I392" s="226"/>
      <c r="J392" s="227">
        <f t="shared" si="55"/>
        <v>12160</v>
      </c>
      <c r="K392" s="228">
        <f t="shared" si="56"/>
        <v>2638</v>
      </c>
      <c r="L392" s="228">
        <f t="shared" si="57"/>
        <v>0</v>
      </c>
      <c r="M392" s="228">
        <f t="shared" si="58"/>
        <v>937.65</v>
      </c>
      <c r="N392" s="229">
        <f t="shared" si="67"/>
        <v>15735.65</v>
      </c>
      <c r="O392" s="230">
        <f t="shared" si="59"/>
        <v>-576</v>
      </c>
      <c r="P392" s="226"/>
      <c r="Q392" s="227">
        <f t="shared" si="60"/>
        <v>15045</v>
      </c>
      <c r="R392" s="228">
        <f t="shared" si="61"/>
        <v>12160</v>
      </c>
      <c r="S392" s="231">
        <f t="shared" si="62"/>
        <v>-2885</v>
      </c>
      <c r="T392" s="226"/>
      <c r="U392" s="227">
        <f t="shared" si="63"/>
        <v>3977</v>
      </c>
      <c r="V392" s="228">
        <f t="shared" si="64"/>
        <v>3214</v>
      </c>
      <c r="W392" s="228">
        <f t="shared" si="65"/>
        <v>4064</v>
      </c>
      <c r="X392" s="228"/>
      <c r="Y392" s="231">
        <f t="shared" si="66"/>
        <v>3214</v>
      </c>
      <c r="Z392" s="226"/>
    </row>
    <row r="393" spans="1:26" s="224" customFormat="1" x14ac:dyDescent="0.2">
      <c r="A393" s="222">
        <v>450</v>
      </c>
      <c r="B393" s="222">
        <v>450086008</v>
      </c>
      <c r="C393" s="223" t="s">
        <v>516</v>
      </c>
      <c r="D393" s="222">
        <v>86</v>
      </c>
      <c r="E393" s="223" t="s">
        <v>118</v>
      </c>
      <c r="F393" s="222">
        <v>8</v>
      </c>
      <c r="G393" s="223" t="s">
        <v>40</v>
      </c>
      <c r="H393" s="225">
        <v>7.49</v>
      </c>
      <c r="I393" s="226"/>
      <c r="J393" s="227">
        <f t="shared" si="55"/>
        <v>9115</v>
      </c>
      <c r="K393" s="228">
        <f t="shared" si="56"/>
        <v>9003</v>
      </c>
      <c r="L393" s="228">
        <f t="shared" si="57"/>
        <v>0</v>
      </c>
      <c r="M393" s="228">
        <f t="shared" si="58"/>
        <v>937.65</v>
      </c>
      <c r="N393" s="229">
        <f t="shared" si="67"/>
        <v>19055.650000000001</v>
      </c>
      <c r="O393" s="230">
        <f t="shared" si="59"/>
        <v>-5</v>
      </c>
      <c r="P393" s="226"/>
      <c r="Q393" s="227">
        <f t="shared" si="60"/>
        <v>8640</v>
      </c>
      <c r="R393" s="228">
        <f t="shared" si="61"/>
        <v>9115</v>
      </c>
      <c r="S393" s="231">
        <f t="shared" si="62"/>
        <v>475</v>
      </c>
      <c r="T393" s="226"/>
      <c r="U393" s="227">
        <f t="shared" si="63"/>
        <v>9109</v>
      </c>
      <c r="V393" s="228">
        <f t="shared" si="64"/>
        <v>9610</v>
      </c>
      <c r="W393" s="228">
        <f t="shared" si="65"/>
        <v>9167</v>
      </c>
      <c r="X393" s="228"/>
      <c r="Y393" s="231">
        <f t="shared" si="66"/>
        <v>9008</v>
      </c>
      <c r="Z393" s="226"/>
    </row>
    <row r="394" spans="1:26" s="224" customFormat="1" x14ac:dyDescent="0.2">
      <c r="A394" s="222">
        <v>450</v>
      </c>
      <c r="B394" s="222">
        <v>450086074</v>
      </c>
      <c r="C394" s="223" t="s">
        <v>516</v>
      </c>
      <c r="D394" s="222">
        <v>86</v>
      </c>
      <c r="E394" s="223" t="s">
        <v>118</v>
      </c>
      <c r="F394" s="222">
        <v>74</v>
      </c>
      <c r="G394" s="223" t="s">
        <v>106</v>
      </c>
      <c r="H394" s="225">
        <v>1</v>
      </c>
      <c r="I394" s="226"/>
      <c r="J394" s="227">
        <f t="shared" ref="J394:J457" si="68">VLOOKUP($B394,rates20Q4,9,FALSE)</f>
        <v>10616.203815778032</v>
      </c>
      <c r="K394" s="228">
        <f t="shared" ref="K394:K457" si="69">VLOOKUP($B394,rates20Q4,10,FALSE)</f>
        <v>8114</v>
      </c>
      <c r="L394" s="228">
        <f t="shared" ref="L394:L457" si="70">IFERROR(VLOOKUP($B394,rates20Q4,11,FALSE),0)</f>
        <v>0</v>
      </c>
      <c r="M394" s="228">
        <f t="shared" ref="M394:M457" si="71">VLOOKUP($B394,rates20Q4,12,FALSE)</f>
        <v>937.65</v>
      </c>
      <c r="N394" s="229">
        <f t="shared" si="67"/>
        <v>19667.853815778035</v>
      </c>
      <c r="O394" s="230" t="str">
        <f t="shared" ref="O394:O457" si="72">IF(Y394="","--",IFERROR(N394-IFERROR(VLOOKUP($B394,rates20Q3,13,FALSE),0),0))</f>
        <v>--</v>
      </c>
      <c r="P394" s="226"/>
      <c r="Q394" s="227">
        <f t="shared" ref="Q394:Q457" si="73">IFERROR(VLOOKUP($B394,rates19Q4,8,FALSE),"")</f>
        <v>10031.563706070287</v>
      </c>
      <c r="R394" s="228" t="str">
        <f t="shared" ref="R394:R457" si="74">IFERROR(VLOOKUP($B394,rates20Q1d,8,FALSE),"")</f>
        <v/>
      </c>
      <c r="S394" s="231">
        <f t="shared" ref="S394:S457" si="75">IFERROR(J394-IFERROR(VLOOKUP($B394,rates19Q4,8,FALSE),""),"")</f>
        <v>584.64010970774507</v>
      </c>
      <c r="T394" s="226"/>
      <c r="U394" s="227">
        <f t="shared" ref="U394:U457" si="76">IFERROR(VLOOKUP($B394,rates19Q4,9,FALSE),"")</f>
        <v>8254</v>
      </c>
      <c r="V394" s="228" t="str">
        <f t="shared" ref="V394:V457" si="77">IFERROR(VLOOKUP($B394,rates20Q1d,9,FALSE),"")</f>
        <v/>
      </c>
      <c r="W394" s="228" t="str">
        <f t="shared" ref="W394:W457" si="78">IFERROR(VLOOKUP($B394,rates20Q2,9,FALSE),"")</f>
        <v/>
      </c>
      <c r="X394" s="228"/>
      <c r="Y394" s="231" t="str">
        <f t="shared" ref="Y394:Y457" si="79">IFERROR(VLOOKUP($B394,rates20Q3,10,FALSE),"")</f>
        <v/>
      </c>
      <c r="Z394" s="226"/>
    </row>
    <row r="395" spans="1:26" s="224" customFormat="1" x14ac:dyDescent="0.2">
      <c r="A395" s="222">
        <v>450</v>
      </c>
      <c r="B395" s="222">
        <v>450086086</v>
      </c>
      <c r="C395" s="223" t="s">
        <v>516</v>
      </c>
      <c r="D395" s="222">
        <v>86</v>
      </c>
      <c r="E395" s="223" t="s">
        <v>118</v>
      </c>
      <c r="F395" s="222">
        <v>86</v>
      </c>
      <c r="G395" s="223" t="s">
        <v>118</v>
      </c>
      <c r="H395" s="225">
        <v>72.03</v>
      </c>
      <c r="I395" s="226"/>
      <c r="J395" s="227">
        <f t="shared" si="68"/>
        <v>9808</v>
      </c>
      <c r="K395" s="228">
        <f t="shared" si="69"/>
        <v>1629</v>
      </c>
      <c r="L395" s="228">
        <f t="shared" si="70"/>
        <v>0</v>
      </c>
      <c r="M395" s="228">
        <f t="shared" si="71"/>
        <v>937.65</v>
      </c>
      <c r="N395" s="229">
        <f t="shared" ref="N395:N458" si="80">SUM(J395:M395)</f>
        <v>12374.65</v>
      </c>
      <c r="O395" s="230">
        <f t="shared" si="72"/>
        <v>-2</v>
      </c>
      <c r="P395" s="226"/>
      <c r="Q395" s="227">
        <f t="shared" si="73"/>
        <v>9685</v>
      </c>
      <c r="R395" s="228">
        <f t="shared" si="74"/>
        <v>9808</v>
      </c>
      <c r="S395" s="231">
        <f t="shared" si="75"/>
        <v>123</v>
      </c>
      <c r="T395" s="226"/>
      <c r="U395" s="227">
        <f t="shared" si="76"/>
        <v>1829</v>
      </c>
      <c r="V395" s="228">
        <f t="shared" si="77"/>
        <v>1852</v>
      </c>
      <c r="W395" s="228">
        <f t="shared" si="78"/>
        <v>1644</v>
      </c>
      <c r="X395" s="228"/>
      <c r="Y395" s="231">
        <f t="shared" si="79"/>
        <v>1631</v>
      </c>
      <c r="Z395" s="226"/>
    </row>
    <row r="396" spans="1:26" s="224" customFormat="1" x14ac:dyDescent="0.2">
      <c r="A396" s="222">
        <v>450</v>
      </c>
      <c r="B396" s="222">
        <v>450086117</v>
      </c>
      <c r="C396" s="223" t="s">
        <v>516</v>
      </c>
      <c r="D396" s="222">
        <v>86</v>
      </c>
      <c r="E396" s="223" t="s">
        <v>118</v>
      </c>
      <c r="F396" s="222">
        <v>117</v>
      </c>
      <c r="G396" s="223" t="s">
        <v>149</v>
      </c>
      <c r="H396" s="225">
        <v>2</v>
      </c>
      <c r="I396" s="226"/>
      <c r="J396" s="227">
        <f t="shared" si="68"/>
        <v>13375</v>
      </c>
      <c r="K396" s="228">
        <f t="shared" si="69"/>
        <v>5480</v>
      </c>
      <c r="L396" s="228">
        <f t="shared" si="70"/>
        <v>0</v>
      </c>
      <c r="M396" s="228">
        <f t="shared" si="71"/>
        <v>937.65</v>
      </c>
      <c r="N396" s="229">
        <f t="shared" si="80"/>
        <v>19792.650000000001</v>
      </c>
      <c r="O396" s="230">
        <f t="shared" si="72"/>
        <v>-14</v>
      </c>
      <c r="P396" s="226"/>
      <c r="Q396" s="227">
        <f t="shared" si="73"/>
        <v>10570</v>
      </c>
      <c r="R396" s="228">
        <f t="shared" si="74"/>
        <v>13375</v>
      </c>
      <c r="S396" s="231">
        <f t="shared" si="75"/>
        <v>2805</v>
      </c>
      <c r="T396" s="226"/>
      <c r="U396" s="227">
        <f t="shared" si="76"/>
        <v>4765</v>
      </c>
      <c r="V396" s="228">
        <f t="shared" si="77"/>
        <v>6029</v>
      </c>
      <c r="W396" s="228">
        <f t="shared" si="78"/>
        <v>5701</v>
      </c>
      <c r="X396" s="228"/>
      <c r="Y396" s="231">
        <f t="shared" si="79"/>
        <v>5494</v>
      </c>
      <c r="Z396" s="226"/>
    </row>
    <row r="397" spans="1:26" s="224" customFormat="1" x14ac:dyDescent="0.2">
      <c r="A397" s="222">
        <v>450</v>
      </c>
      <c r="B397" s="222">
        <v>450086127</v>
      </c>
      <c r="C397" s="223" t="s">
        <v>516</v>
      </c>
      <c r="D397" s="222">
        <v>86</v>
      </c>
      <c r="E397" s="223" t="s">
        <v>118</v>
      </c>
      <c r="F397" s="222">
        <v>127</v>
      </c>
      <c r="G397" s="223" t="s">
        <v>159</v>
      </c>
      <c r="H397" s="225">
        <v>6.5600000000000005</v>
      </c>
      <c r="I397" s="226"/>
      <c r="J397" s="227">
        <f t="shared" si="68"/>
        <v>8870</v>
      </c>
      <c r="K397" s="228">
        <f t="shared" si="69"/>
        <v>4160</v>
      </c>
      <c r="L397" s="228">
        <f t="shared" si="70"/>
        <v>0</v>
      </c>
      <c r="M397" s="228">
        <f t="shared" si="71"/>
        <v>937.65</v>
      </c>
      <c r="N397" s="229">
        <f t="shared" si="80"/>
        <v>13967.65</v>
      </c>
      <c r="O397" s="230">
        <f t="shared" si="72"/>
        <v>-6</v>
      </c>
      <c r="P397" s="226"/>
      <c r="Q397" s="227">
        <f t="shared" si="73"/>
        <v>9127</v>
      </c>
      <c r="R397" s="228">
        <f t="shared" si="74"/>
        <v>8870</v>
      </c>
      <c r="S397" s="231">
        <f t="shared" si="75"/>
        <v>-257</v>
      </c>
      <c r="T397" s="226"/>
      <c r="U397" s="227">
        <f t="shared" si="76"/>
        <v>4322</v>
      </c>
      <c r="V397" s="228">
        <f t="shared" si="77"/>
        <v>4200</v>
      </c>
      <c r="W397" s="228">
        <f t="shared" si="78"/>
        <v>4208</v>
      </c>
      <c r="X397" s="228"/>
      <c r="Y397" s="231">
        <f t="shared" si="79"/>
        <v>4166</v>
      </c>
      <c r="Z397" s="226"/>
    </row>
    <row r="398" spans="1:26" s="224" customFormat="1" x14ac:dyDescent="0.2">
      <c r="A398" s="222">
        <v>450</v>
      </c>
      <c r="B398" s="222">
        <v>450086137</v>
      </c>
      <c r="C398" s="223" t="s">
        <v>516</v>
      </c>
      <c r="D398" s="222">
        <v>86</v>
      </c>
      <c r="E398" s="223" t="s">
        <v>118</v>
      </c>
      <c r="F398" s="222">
        <v>137</v>
      </c>
      <c r="G398" s="223" t="s">
        <v>169</v>
      </c>
      <c r="H398" s="225">
        <v>2.15</v>
      </c>
      <c r="I398" s="226"/>
      <c r="J398" s="227">
        <f t="shared" si="68"/>
        <v>13375</v>
      </c>
      <c r="K398" s="228">
        <f t="shared" si="69"/>
        <v>0</v>
      </c>
      <c r="L398" s="228">
        <f t="shared" si="70"/>
        <v>0</v>
      </c>
      <c r="M398" s="228">
        <f t="shared" si="71"/>
        <v>937.65</v>
      </c>
      <c r="N398" s="229">
        <f t="shared" si="80"/>
        <v>14312.65</v>
      </c>
      <c r="O398" s="230" t="str">
        <f t="shared" si="72"/>
        <v>--</v>
      </c>
      <c r="P398" s="226"/>
      <c r="Q398" s="227">
        <f t="shared" si="73"/>
        <v>12390</v>
      </c>
      <c r="R398" s="228" t="str">
        <f t="shared" si="74"/>
        <v/>
      </c>
      <c r="S398" s="231">
        <f t="shared" si="75"/>
        <v>985</v>
      </c>
      <c r="T398" s="226"/>
      <c r="U398" s="227">
        <f t="shared" si="76"/>
        <v>16</v>
      </c>
      <c r="V398" s="228" t="str">
        <f t="shared" si="77"/>
        <v/>
      </c>
      <c r="W398" s="228" t="str">
        <f t="shared" si="78"/>
        <v/>
      </c>
      <c r="X398" s="228"/>
      <c r="Y398" s="231" t="str">
        <f t="shared" si="79"/>
        <v/>
      </c>
      <c r="Z398" s="226"/>
    </row>
    <row r="399" spans="1:26" s="224" customFormat="1" x14ac:dyDescent="0.2">
      <c r="A399" s="222">
        <v>450</v>
      </c>
      <c r="B399" s="222">
        <v>450086210</v>
      </c>
      <c r="C399" s="223" t="s">
        <v>516</v>
      </c>
      <c r="D399" s="222">
        <v>86</v>
      </c>
      <c r="E399" s="223" t="s">
        <v>118</v>
      </c>
      <c r="F399" s="222">
        <v>210</v>
      </c>
      <c r="G399" s="223" t="s">
        <v>242</v>
      </c>
      <c r="H399" s="225">
        <v>90.83</v>
      </c>
      <c r="I399" s="226"/>
      <c r="J399" s="227">
        <f t="shared" si="68"/>
        <v>9724</v>
      </c>
      <c r="K399" s="228">
        <f t="shared" si="69"/>
        <v>3095</v>
      </c>
      <c r="L399" s="228">
        <f t="shared" si="70"/>
        <v>0</v>
      </c>
      <c r="M399" s="228">
        <f t="shared" si="71"/>
        <v>937.65</v>
      </c>
      <c r="N399" s="229">
        <f t="shared" si="80"/>
        <v>13756.65</v>
      </c>
      <c r="O399" s="230">
        <f t="shared" si="72"/>
        <v>-14</v>
      </c>
      <c r="P399" s="226"/>
      <c r="Q399" s="227">
        <f t="shared" si="73"/>
        <v>9270</v>
      </c>
      <c r="R399" s="228">
        <f t="shared" si="74"/>
        <v>9724</v>
      </c>
      <c r="S399" s="231">
        <f t="shared" si="75"/>
        <v>454</v>
      </c>
      <c r="T399" s="226"/>
      <c r="U399" s="227">
        <f t="shared" si="76"/>
        <v>2972</v>
      </c>
      <c r="V399" s="228">
        <f t="shared" si="77"/>
        <v>3117</v>
      </c>
      <c r="W399" s="228">
        <f t="shared" si="78"/>
        <v>3153</v>
      </c>
      <c r="X399" s="228"/>
      <c r="Y399" s="231">
        <f t="shared" si="79"/>
        <v>3109</v>
      </c>
      <c r="Z399" s="226"/>
    </row>
    <row r="400" spans="1:26" s="224" customFormat="1" x14ac:dyDescent="0.2">
      <c r="A400" s="222">
        <v>450</v>
      </c>
      <c r="B400" s="222">
        <v>450086275</v>
      </c>
      <c r="C400" s="223" t="s">
        <v>516</v>
      </c>
      <c r="D400" s="222">
        <v>86</v>
      </c>
      <c r="E400" s="223" t="s">
        <v>118</v>
      </c>
      <c r="F400" s="222">
        <v>275</v>
      </c>
      <c r="G400" s="223" t="s">
        <v>307</v>
      </c>
      <c r="H400" s="225">
        <v>5</v>
      </c>
      <c r="I400" s="226"/>
      <c r="J400" s="227">
        <f t="shared" si="68"/>
        <v>9123</v>
      </c>
      <c r="K400" s="228">
        <f t="shared" si="69"/>
        <v>3038</v>
      </c>
      <c r="L400" s="228">
        <f t="shared" si="70"/>
        <v>0</v>
      </c>
      <c r="M400" s="228">
        <f t="shared" si="71"/>
        <v>937.65</v>
      </c>
      <c r="N400" s="229">
        <f t="shared" si="80"/>
        <v>13098.65</v>
      </c>
      <c r="O400" s="230">
        <f t="shared" si="72"/>
        <v>-4</v>
      </c>
      <c r="P400" s="226"/>
      <c r="Q400" s="227">
        <f t="shared" si="73"/>
        <v>8749</v>
      </c>
      <c r="R400" s="228">
        <f t="shared" si="74"/>
        <v>9123</v>
      </c>
      <c r="S400" s="231">
        <f t="shared" si="75"/>
        <v>374</v>
      </c>
      <c r="T400" s="226"/>
      <c r="U400" s="227">
        <f t="shared" si="76"/>
        <v>2709</v>
      </c>
      <c r="V400" s="228">
        <f t="shared" si="77"/>
        <v>2825</v>
      </c>
      <c r="W400" s="228">
        <f t="shared" si="78"/>
        <v>3045</v>
      </c>
      <c r="X400" s="228"/>
      <c r="Y400" s="231">
        <f t="shared" si="79"/>
        <v>3042</v>
      </c>
      <c r="Z400" s="226"/>
    </row>
    <row r="401" spans="1:26" s="224" customFormat="1" x14ac:dyDescent="0.2">
      <c r="A401" s="222">
        <v>450</v>
      </c>
      <c r="B401" s="222">
        <v>450086278</v>
      </c>
      <c r="C401" s="223" t="s">
        <v>516</v>
      </c>
      <c r="D401" s="222">
        <v>86</v>
      </c>
      <c r="E401" s="223" t="s">
        <v>118</v>
      </c>
      <c r="F401" s="222">
        <v>278</v>
      </c>
      <c r="G401" s="223" t="s">
        <v>310</v>
      </c>
      <c r="H401" s="225">
        <v>7.88</v>
      </c>
      <c r="I401" s="226"/>
      <c r="J401" s="227">
        <f t="shared" si="68"/>
        <v>9829</v>
      </c>
      <c r="K401" s="228">
        <f t="shared" si="69"/>
        <v>1863</v>
      </c>
      <c r="L401" s="228">
        <f t="shared" si="70"/>
        <v>0</v>
      </c>
      <c r="M401" s="228">
        <f t="shared" si="71"/>
        <v>937.65</v>
      </c>
      <c r="N401" s="229">
        <f t="shared" si="80"/>
        <v>12629.65</v>
      </c>
      <c r="O401" s="230">
        <f t="shared" si="72"/>
        <v>-6</v>
      </c>
      <c r="P401" s="226"/>
      <c r="Q401" s="227">
        <f t="shared" si="73"/>
        <v>9084</v>
      </c>
      <c r="R401" s="228">
        <f t="shared" si="74"/>
        <v>9829</v>
      </c>
      <c r="S401" s="231">
        <f t="shared" si="75"/>
        <v>745</v>
      </c>
      <c r="T401" s="226"/>
      <c r="U401" s="227">
        <f t="shared" si="76"/>
        <v>2421</v>
      </c>
      <c r="V401" s="228">
        <f t="shared" si="77"/>
        <v>2619</v>
      </c>
      <c r="W401" s="228">
        <f t="shared" si="78"/>
        <v>1924</v>
      </c>
      <c r="X401" s="228"/>
      <c r="Y401" s="231">
        <f t="shared" si="79"/>
        <v>1869</v>
      </c>
      <c r="Z401" s="226"/>
    </row>
    <row r="402" spans="1:26" s="224" customFormat="1" x14ac:dyDescent="0.2">
      <c r="A402" s="222">
        <v>450</v>
      </c>
      <c r="B402" s="222">
        <v>450086327</v>
      </c>
      <c r="C402" s="223" t="s">
        <v>516</v>
      </c>
      <c r="D402" s="222">
        <v>86</v>
      </c>
      <c r="E402" s="223" t="s">
        <v>118</v>
      </c>
      <c r="F402" s="222">
        <v>327</v>
      </c>
      <c r="G402" s="223" t="s">
        <v>359</v>
      </c>
      <c r="H402" s="225">
        <v>2</v>
      </c>
      <c r="I402" s="226"/>
      <c r="J402" s="227">
        <f t="shared" si="68"/>
        <v>9123</v>
      </c>
      <c r="K402" s="228">
        <f t="shared" si="69"/>
        <v>7981</v>
      </c>
      <c r="L402" s="228">
        <f t="shared" si="70"/>
        <v>0</v>
      </c>
      <c r="M402" s="228">
        <f t="shared" si="71"/>
        <v>937.65</v>
      </c>
      <c r="N402" s="229">
        <f t="shared" si="80"/>
        <v>18041.650000000001</v>
      </c>
      <c r="O402" s="230">
        <f t="shared" si="72"/>
        <v>-4</v>
      </c>
      <c r="P402" s="226"/>
      <c r="Q402" s="227">
        <f t="shared" si="73"/>
        <v>8636</v>
      </c>
      <c r="R402" s="228">
        <f t="shared" si="74"/>
        <v>9123</v>
      </c>
      <c r="S402" s="231">
        <f t="shared" si="75"/>
        <v>487</v>
      </c>
      <c r="T402" s="226"/>
      <c r="U402" s="227">
        <f t="shared" si="76"/>
        <v>7215</v>
      </c>
      <c r="V402" s="228">
        <f t="shared" si="77"/>
        <v>7622</v>
      </c>
      <c r="W402" s="228">
        <f t="shared" si="78"/>
        <v>8095</v>
      </c>
      <c r="X402" s="228"/>
      <c r="Y402" s="231">
        <f t="shared" si="79"/>
        <v>7985</v>
      </c>
      <c r="Z402" s="226"/>
    </row>
    <row r="403" spans="1:26" s="224" customFormat="1" x14ac:dyDescent="0.2">
      <c r="A403" s="222">
        <v>450</v>
      </c>
      <c r="B403" s="222">
        <v>450086337</v>
      </c>
      <c r="C403" s="223" t="s">
        <v>516</v>
      </c>
      <c r="D403" s="222">
        <v>86</v>
      </c>
      <c r="E403" s="223" t="s">
        <v>118</v>
      </c>
      <c r="F403" s="222">
        <v>337</v>
      </c>
      <c r="G403" s="223" t="s">
        <v>369</v>
      </c>
      <c r="H403" s="225">
        <v>2.5</v>
      </c>
      <c r="I403" s="226"/>
      <c r="J403" s="227">
        <f t="shared" si="68"/>
        <v>11137.577714382724</v>
      </c>
      <c r="K403" s="228">
        <f t="shared" si="69"/>
        <v>12436</v>
      </c>
      <c r="L403" s="228">
        <f t="shared" si="70"/>
        <v>0</v>
      </c>
      <c r="M403" s="228">
        <f t="shared" si="71"/>
        <v>937.65</v>
      </c>
      <c r="N403" s="229">
        <f t="shared" si="80"/>
        <v>24511.227714382723</v>
      </c>
      <c r="O403" s="230">
        <f t="shared" si="72"/>
        <v>-83</v>
      </c>
      <c r="P403" s="226"/>
      <c r="Q403" s="227">
        <f t="shared" si="73"/>
        <v>12729</v>
      </c>
      <c r="R403" s="228">
        <f t="shared" si="74"/>
        <v>11137.577714382724</v>
      </c>
      <c r="S403" s="231">
        <f t="shared" si="75"/>
        <v>-1591.4222856172764</v>
      </c>
      <c r="T403" s="226"/>
      <c r="U403" s="227">
        <f t="shared" si="76"/>
        <v>13489</v>
      </c>
      <c r="V403" s="228">
        <f t="shared" si="77"/>
        <v>11802</v>
      </c>
      <c r="W403" s="228">
        <f t="shared" si="78"/>
        <v>12501</v>
      </c>
      <c r="X403" s="228"/>
      <c r="Y403" s="231">
        <f t="shared" si="79"/>
        <v>12519</v>
      </c>
      <c r="Z403" s="226"/>
    </row>
    <row r="404" spans="1:26" s="224" customFormat="1" x14ac:dyDescent="0.2">
      <c r="A404" s="222">
        <v>450</v>
      </c>
      <c r="B404" s="222">
        <v>450086340</v>
      </c>
      <c r="C404" s="223" t="s">
        <v>516</v>
      </c>
      <c r="D404" s="222">
        <v>86</v>
      </c>
      <c r="E404" s="223" t="s">
        <v>118</v>
      </c>
      <c r="F404" s="222">
        <v>340</v>
      </c>
      <c r="G404" s="223" t="s">
        <v>372</v>
      </c>
      <c r="H404" s="225">
        <v>10.5</v>
      </c>
      <c r="I404" s="226"/>
      <c r="J404" s="227">
        <f t="shared" si="68"/>
        <v>9092</v>
      </c>
      <c r="K404" s="228">
        <f t="shared" si="69"/>
        <v>7218</v>
      </c>
      <c r="L404" s="228">
        <f t="shared" si="70"/>
        <v>0</v>
      </c>
      <c r="M404" s="228">
        <f t="shared" si="71"/>
        <v>937.65</v>
      </c>
      <c r="N404" s="229">
        <f t="shared" si="80"/>
        <v>17247.650000000001</v>
      </c>
      <c r="O404" s="230">
        <f t="shared" si="72"/>
        <v>-25</v>
      </c>
      <c r="P404" s="226"/>
      <c r="Q404" s="227">
        <f t="shared" si="73"/>
        <v>8714</v>
      </c>
      <c r="R404" s="228">
        <f t="shared" si="74"/>
        <v>9092</v>
      </c>
      <c r="S404" s="231">
        <f t="shared" si="75"/>
        <v>378</v>
      </c>
      <c r="T404" s="226"/>
      <c r="U404" s="227">
        <f t="shared" si="76"/>
        <v>4131</v>
      </c>
      <c r="V404" s="228">
        <f t="shared" si="77"/>
        <v>4310</v>
      </c>
      <c r="W404" s="228">
        <f t="shared" si="78"/>
        <v>7258</v>
      </c>
      <c r="X404" s="228"/>
      <c r="Y404" s="231">
        <f t="shared" si="79"/>
        <v>7243</v>
      </c>
      <c r="Z404" s="226"/>
    </row>
    <row r="405" spans="1:26" s="224" customFormat="1" x14ac:dyDescent="0.2">
      <c r="A405" s="222">
        <v>450</v>
      </c>
      <c r="B405" s="222">
        <v>450086605</v>
      </c>
      <c r="C405" s="223" t="s">
        <v>516</v>
      </c>
      <c r="D405" s="222">
        <v>86</v>
      </c>
      <c r="E405" s="223" t="s">
        <v>118</v>
      </c>
      <c r="F405" s="222">
        <v>605</v>
      </c>
      <c r="G405" s="223" t="s">
        <v>388</v>
      </c>
      <c r="H405" s="225">
        <v>1</v>
      </c>
      <c r="I405" s="226"/>
      <c r="J405" s="227">
        <f t="shared" si="68"/>
        <v>8785</v>
      </c>
      <c r="K405" s="228">
        <f t="shared" si="69"/>
        <v>6287</v>
      </c>
      <c r="L405" s="228">
        <f t="shared" si="70"/>
        <v>0</v>
      </c>
      <c r="M405" s="228">
        <f t="shared" si="71"/>
        <v>937.65</v>
      </c>
      <c r="N405" s="229">
        <f t="shared" si="80"/>
        <v>16009.65</v>
      </c>
      <c r="O405" s="230">
        <f t="shared" si="72"/>
        <v>-24</v>
      </c>
      <c r="P405" s="226"/>
      <c r="Q405" s="227">
        <f t="shared" si="73"/>
        <v>8410</v>
      </c>
      <c r="R405" s="228">
        <f t="shared" si="74"/>
        <v>8785</v>
      </c>
      <c r="S405" s="231">
        <f t="shared" si="75"/>
        <v>375</v>
      </c>
      <c r="T405" s="226"/>
      <c r="U405" s="227">
        <f t="shared" si="76"/>
        <v>6265</v>
      </c>
      <c r="V405" s="228">
        <f t="shared" si="77"/>
        <v>6545</v>
      </c>
      <c r="W405" s="228">
        <f t="shared" si="78"/>
        <v>6764</v>
      </c>
      <c r="X405" s="228"/>
      <c r="Y405" s="231">
        <f t="shared" si="79"/>
        <v>6311</v>
      </c>
      <c r="Z405" s="226"/>
    </row>
    <row r="406" spans="1:26" s="224" customFormat="1" x14ac:dyDescent="0.2">
      <c r="A406" s="222">
        <v>450</v>
      </c>
      <c r="B406" s="222">
        <v>450086674</v>
      </c>
      <c r="C406" s="223" t="s">
        <v>516</v>
      </c>
      <c r="D406" s="222">
        <v>86</v>
      </c>
      <c r="E406" s="223" t="s">
        <v>118</v>
      </c>
      <c r="F406" s="222">
        <v>674</v>
      </c>
      <c r="G406" s="223" t="s">
        <v>409</v>
      </c>
      <c r="H406" s="225">
        <v>1</v>
      </c>
      <c r="I406" s="226"/>
      <c r="J406" s="227">
        <f t="shared" si="68"/>
        <v>11874.695424461293</v>
      </c>
      <c r="K406" s="228">
        <f t="shared" si="69"/>
        <v>4202</v>
      </c>
      <c r="L406" s="228">
        <f t="shared" si="70"/>
        <v>0</v>
      </c>
      <c r="M406" s="228">
        <f t="shared" si="71"/>
        <v>937.65</v>
      </c>
      <c r="N406" s="229">
        <f t="shared" si="80"/>
        <v>17014.345424461295</v>
      </c>
      <c r="O406" s="230" t="str">
        <f t="shared" si="72"/>
        <v>--</v>
      </c>
      <c r="P406" s="226"/>
      <c r="Q406" s="227">
        <f t="shared" si="73"/>
        <v>11126.026242038219</v>
      </c>
      <c r="R406" s="228" t="str">
        <f t="shared" si="74"/>
        <v/>
      </c>
      <c r="S406" s="231">
        <f t="shared" si="75"/>
        <v>748.66918242307474</v>
      </c>
      <c r="T406" s="226"/>
      <c r="U406" s="227">
        <f t="shared" si="76"/>
        <v>4125</v>
      </c>
      <c r="V406" s="228" t="str">
        <f t="shared" si="77"/>
        <v/>
      </c>
      <c r="W406" s="228" t="str">
        <f t="shared" si="78"/>
        <v/>
      </c>
      <c r="X406" s="228"/>
      <c r="Y406" s="231" t="str">
        <f t="shared" si="79"/>
        <v/>
      </c>
      <c r="Z406" s="226"/>
    </row>
    <row r="407" spans="1:26" s="224" customFormat="1" x14ac:dyDescent="0.2">
      <c r="A407" s="222">
        <v>450</v>
      </c>
      <c r="B407" s="222">
        <v>450086683</v>
      </c>
      <c r="C407" s="223" t="s">
        <v>516</v>
      </c>
      <c r="D407" s="222">
        <v>86</v>
      </c>
      <c r="E407" s="223" t="s">
        <v>118</v>
      </c>
      <c r="F407" s="222">
        <v>683</v>
      </c>
      <c r="G407" s="223" t="s">
        <v>412</v>
      </c>
      <c r="H407" s="225">
        <v>5.42</v>
      </c>
      <c r="I407" s="226"/>
      <c r="J407" s="227">
        <f t="shared" si="68"/>
        <v>8785</v>
      </c>
      <c r="K407" s="228">
        <f t="shared" si="69"/>
        <v>6270</v>
      </c>
      <c r="L407" s="228">
        <f t="shared" si="70"/>
        <v>0</v>
      </c>
      <c r="M407" s="228">
        <f t="shared" si="71"/>
        <v>937.65</v>
      </c>
      <c r="N407" s="229">
        <f t="shared" si="80"/>
        <v>15992.65</v>
      </c>
      <c r="O407" s="230">
        <f t="shared" si="72"/>
        <v>5</v>
      </c>
      <c r="P407" s="226"/>
      <c r="Q407" s="227">
        <f t="shared" si="73"/>
        <v>8743</v>
      </c>
      <c r="R407" s="228">
        <f t="shared" si="74"/>
        <v>8785</v>
      </c>
      <c r="S407" s="231">
        <f t="shared" si="75"/>
        <v>42</v>
      </c>
      <c r="T407" s="226"/>
      <c r="U407" s="227">
        <f t="shared" si="76"/>
        <v>6676</v>
      </c>
      <c r="V407" s="228">
        <f t="shared" si="77"/>
        <v>6708</v>
      </c>
      <c r="W407" s="228">
        <f t="shared" si="78"/>
        <v>6057</v>
      </c>
      <c r="X407" s="228"/>
      <c r="Y407" s="231">
        <f t="shared" si="79"/>
        <v>6265</v>
      </c>
      <c r="Z407" s="226"/>
    </row>
    <row r="408" spans="1:26" s="224" customFormat="1" x14ac:dyDescent="0.2">
      <c r="A408" s="222">
        <v>450</v>
      </c>
      <c r="B408" s="222">
        <v>450086750</v>
      </c>
      <c r="C408" s="223" t="s">
        <v>516</v>
      </c>
      <c r="D408" s="222">
        <v>86</v>
      </c>
      <c r="E408" s="223" t="s">
        <v>118</v>
      </c>
      <c r="F408" s="222">
        <v>750</v>
      </c>
      <c r="G408" s="223" t="s">
        <v>430</v>
      </c>
      <c r="H408" s="225">
        <v>0.5</v>
      </c>
      <c r="I408" s="226"/>
      <c r="J408" s="227">
        <f t="shared" si="68"/>
        <v>10943.186549170508</v>
      </c>
      <c r="K408" s="228">
        <f t="shared" si="69"/>
        <v>7064</v>
      </c>
      <c r="L408" s="228">
        <f t="shared" si="70"/>
        <v>0</v>
      </c>
      <c r="M408" s="228">
        <f t="shared" si="71"/>
        <v>937.65</v>
      </c>
      <c r="N408" s="229">
        <f t="shared" si="80"/>
        <v>18944.836549170512</v>
      </c>
      <c r="O408" s="230" t="str">
        <f t="shared" si="72"/>
        <v>--</v>
      </c>
      <c r="P408" s="226"/>
      <c r="Q408" s="227">
        <f t="shared" si="73"/>
        <v>10476.143233618233</v>
      </c>
      <c r="R408" s="228" t="str">
        <f t="shared" si="74"/>
        <v/>
      </c>
      <c r="S408" s="231">
        <f t="shared" si="75"/>
        <v>467.04331555227509</v>
      </c>
      <c r="T408" s="226"/>
      <c r="U408" s="227">
        <f t="shared" si="76"/>
        <v>7591</v>
      </c>
      <c r="V408" s="228" t="str">
        <f t="shared" si="77"/>
        <v/>
      </c>
      <c r="W408" s="228" t="str">
        <f t="shared" si="78"/>
        <v/>
      </c>
      <c r="X408" s="228"/>
      <c r="Y408" s="231" t="str">
        <f t="shared" si="79"/>
        <v/>
      </c>
      <c r="Z408" s="226"/>
    </row>
    <row r="409" spans="1:26" s="224" customFormat="1" x14ac:dyDescent="0.2">
      <c r="A409" s="222">
        <v>453</v>
      </c>
      <c r="B409" s="222">
        <v>453137005</v>
      </c>
      <c r="C409" s="223" t="s">
        <v>517</v>
      </c>
      <c r="D409" s="222">
        <v>137</v>
      </c>
      <c r="E409" s="223" t="s">
        <v>169</v>
      </c>
      <c r="F409" s="222">
        <v>5</v>
      </c>
      <c r="G409" s="223" t="s">
        <v>37</v>
      </c>
      <c r="H409" s="225">
        <v>3</v>
      </c>
      <c r="I409" s="226"/>
      <c r="J409" s="227">
        <f t="shared" si="68"/>
        <v>11418</v>
      </c>
      <c r="K409" s="228">
        <f t="shared" si="69"/>
        <v>4981</v>
      </c>
      <c r="L409" s="228">
        <f t="shared" si="70"/>
        <v>0</v>
      </c>
      <c r="M409" s="228">
        <f t="shared" si="71"/>
        <v>937.65</v>
      </c>
      <c r="N409" s="229">
        <f t="shared" si="80"/>
        <v>17336.650000000001</v>
      </c>
      <c r="O409" s="230">
        <f t="shared" si="72"/>
        <v>-1</v>
      </c>
      <c r="P409" s="226"/>
      <c r="Q409" s="227">
        <f t="shared" si="73"/>
        <v>12729</v>
      </c>
      <c r="R409" s="228">
        <f t="shared" si="74"/>
        <v>11418</v>
      </c>
      <c r="S409" s="231">
        <f t="shared" si="75"/>
        <v>-1311</v>
      </c>
      <c r="T409" s="226"/>
      <c r="U409" s="227">
        <f t="shared" si="76"/>
        <v>5454</v>
      </c>
      <c r="V409" s="228">
        <f t="shared" si="77"/>
        <v>4893</v>
      </c>
      <c r="W409" s="228">
        <f t="shared" si="78"/>
        <v>5013</v>
      </c>
      <c r="X409" s="228"/>
      <c r="Y409" s="231">
        <f t="shared" si="79"/>
        <v>4982</v>
      </c>
      <c r="Z409" s="226"/>
    </row>
    <row r="410" spans="1:26" s="224" customFormat="1" x14ac:dyDescent="0.2">
      <c r="A410" s="222">
        <v>453</v>
      </c>
      <c r="B410" s="222">
        <v>453137061</v>
      </c>
      <c r="C410" s="223" t="s">
        <v>517</v>
      </c>
      <c r="D410" s="222">
        <v>137</v>
      </c>
      <c r="E410" s="223" t="s">
        <v>169</v>
      </c>
      <c r="F410" s="222">
        <v>61</v>
      </c>
      <c r="G410" s="223" t="s">
        <v>93</v>
      </c>
      <c r="H410" s="225">
        <v>58.37</v>
      </c>
      <c r="I410" s="226"/>
      <c r="J410" s="227">
        <f t="shared" si="68"/>
        <v>12631</v>
      </c>
      <c r="K410" s="228">
        <f t="shared" si="69"/>
        <v>579</v>
      </c>
      <c r="L410" s="228">
        <f t="shared" si="70"/>
        <v>0</v>
      </c>
      <c r="M410" s="228">
        <f t="shared" si="71"/>
        <v>937.65</v>
      </c>
      <c r="N410" s="229">
        <f t="shared" si="80"/>
        <v>14147.65</v>
      </c>
      <c r="O410" s="230">
        <f t="shared" si="72"/>
        <v>-5</v>
      </c>
      <c r="P410" s="226"/>
      <c r="Q410" s="227">
        <f t="shared" si="73"/>
        <v>11809</v>
      </c>
      <c r="R410" s="228">
        <f t="shared" si="74"/>
        <v>12631</v>
      </c>
      <c r="S410" s="231">
        <f t="shared" si="75"/>
        <v>822</v>
      </c>
      <c r="T410" s="226"/>
      <c r="U410" s="227">
        <f t="shared" si="76"/>
        <v>852</v>
      </c>
      <c r="V410" s="228">
        <f t="shared" si="77"/>
        <v>912</v>
      </c>
      <c r="W410" s="228">
        <f t="shared" si="78"/>
        <v>912</v>
      </c>
      <c r="X410" s="228"/>
      <c r="Y410" s="231">
        <f t="shared" si="79"/>
        <v>584</v>
      </c>
      <c r="Z410" s="226"/>
    </row>
    <row r="411" spans="1:26" s="224" customFormat="1" x14ac:dyDescent="0.2">
      <c r="A411" s="222">
        <v>453</v>
      </c>
      <c r="B411" s="222">
        <v>453137086</v>
      </c>
      <c r="C411" s="223" t="s">
        <v>517</v>
      </c>
      <c r="D411" s="222">
        <v>137</v>
      </c>
      <c r="E411" s="223" t="s">
        <v>169</v>
      </c>
      <c r="F411" s="222">
        <v>86</v>
      </c>
      <c r="G411" s="223" t="s">
        <v>118</v>
      </c>
      <c r="H411" s="225">
        <v>3</v>
      </c>
      <c r="I411" s="226"/>
      <c r="J411" s="227">
        <f t="shared" si="68"/>
        <v>11818</v>
      </c>
      <c r="K411" s="228">
        <f t="shared" si="69"/>
        <v>1963</v>
      </c>
      <c r="L411" s="228">
        <f t="shared" si="70"/>
        <v>0</v>
      </c>
      <c r="M411" s="228">
        <f t="shared" si="71"/>
        <v>937.65</v>
      </c>
      <c r="N411" s="229">
        <f t="shared" si="80"/>
        <v>14718.65</v>
      </c>
      <c r="O411" s="230">
        <f t="shared" si="72"/>
        <v>-2</v>
      </c>
      <c r="P411" s="226"/>
      <c r="Q411" s="227">
        <f t="shared" si="73"/>
        <v>11213</v>
      </c>
      <c r="R411" s="228">
        <f t="shared" si="74"/>
        <v>11818</v>
      </c>
      <c r="S411" s="231">
        <f t="shared" si="75"/>
        <v>605</v>
      </c>
      <c r="T411" s="226"/>
      <c r="U411" s="227">
        <f t="shared" si="76"/>
        <v>2117</v>
      </c>
      <c r="V411" s="228">
        <f t="shared" si="77"/>
        <v>2231</v>
      </c>
      <c r="W411" s="228">
        <f t="shared" si="78"/>
        <v>1981</v>
      </c>
      <c r="X411" s="228"/>
      <c r="Y411" s="231">
        <f t="shared" si="79"/>
        <v>1965</v>
      </c>
      <c r="Z411" s="226"/>
    </row>
    <row r="412" spans="1:26" s="224" customFormat="1" x14ac:dyDescent="0.2">
      <c r="A412" s="222">
        <v>453</v>
      </c>
      <c r="B412" s="222">
        <v>453137114</v>
      </c>
      <c r="C412" s="223" t="s">
        <v>517</v>
      </c>
      <c r="D412" s="222">
        <v>137</v>
      </c>
      <c r="E412" s="223" t="s">
        <v>169</v>
      </c>
      <c r="F412" s="222">
        <v>114</v>
      </c>
      <c r="G412" s="223" t="s">
        <v>146</v>
      </c>
      <c r="H412" s="225">
        <v>1.28</v>
      </c>
      <c r="I412" s="226"/>
      <c r="J412" s="227">
        <f t="shared" si="68"/>
        <v>11945.100291140729</v>
      </c>
      <c r="K412" s="228">
        <f t="shared" si="69"/>
        <v>2112</v>
      </c>
      <c r="L412" s="228">
        <f t="shared" si="70"/>
        <v>0</v>
      </c>
      <c r="M412" s="228">
        <f t="shared" si="71"/>
        <v>937.65</v>
      </c>
      <c r="N412" s="229">
        <f t="shared" si="80"/>
        <v>14994.750291140728</v>
      </c>
      <c r="O412" s="230" t="str">
        <f t="shared" si="72"/>
        <v>--</v>
      </c>
      <c r="P412" s="226"/>
      <c r="Q412" s="227" t="str">
        <f t="shared" si="73"/>
        <v/>
      </c>
      <c r="R412" s="228" t="str">
        <f t="shared" si="74"/>
        <v/>
      </c>
      <c r="S412" s="231" t="str">
        <f t="shared" si="75"/>
        <v/>
      </c>
      <c r="T412" s="226"/>
      <c r="U412" s="227" t="str">
        <f t="shared" si="76"/>
        <v/>
      </c>
      <c r="V412" s="228" t="str">
        <f t="shared" si="77"/>
        <v/>
      </c>
      <c r="W412" s="228" t="str">
        <f t="shared" si="78"/>
        <v/>
      </c>
      <c r="X412" s="228"/>
      <c r="Y412" s="231" t="str">
        <f t="shared" si="79"/>
        <v/>
      </c>
      <c r="Z412" s="226"/>
    </row>
    <row r="413" spans="1:26" s="224" customFormat="1" x14ac:dyDescent="0.2">
      <c r="A413" s="222">
        <v>453</v>
      </c>
      <c r="B413" s="222">
        <v>453137137</v>
      </c>
      <c r="C413" s="223" t="s">
        <v>517</v>
      </c>
      <c r="D413" s="222">
        <v>137</v>
      </c>
      <c r="E413" s="223" t="s">
        <v>169</v>
      </c>
      <c r="F413" s="222">
        <v>137</v>
      </c>
      <c r="G413" s="223" t="s">
        <v>169</v>
      </c>
      <c r="H413" s="225">
        <v>515.69000000000005</v>
      </c>
      <c r="I413" s="226"/>
      <c r="J413" s="227">
        <f t="shared" si="68"/>
        <v>12846</v>
      </c>
      <c r="K413" s="228">
        <f t="shared" si="69"/>
        <v>0</v>
      </c>
      <c r="L413" s="228">
        <f t="shared" si="70"/>
        <v>1075.3766797882447</v>
      </c>
      <c r="M413" s="228">
        <f t="shared" si="71"/>
        <v>937.65</v>
      </c>
      <c r="N413" s="229">
        <f t="shared" si="80"/>
        <v>14859.026679788245</v>
      </c>
      <c r="O413" s="230">
        <f t="shared" si="72"/>
        <v>-97.623320211754617</v>
      </c>
      <c r="P413" s="226"/>
      <c r="Q413" s="227">
        <f t="shared" si="73"/>
        <v>12107</v>
      </c>
      <c r="R413" s="228">
        <f t="shared" si="74"/>
        <v>12846</v>
      </c>
      <c r="S413" s="231">
        <f t="shared" si="75"/>
        <v>739</v>
      </c>
      <c r="T413" s="226"/>
      <c r="U413" s="227">
        <f t="shared" si="76"/>
        <v>16</v>
      </c>
      <c r="V413" s="228">
        <f t="shared" si="77"/>
        <v>17</v>
      </c>
      <c r="W413" s="228">
        <f t="shared" si="78"/>
        <v>0</v>
      </c>
      <c r="X413" s="228"/>
      <c r="Y413" s="231">
        <f t="shared" si="79"/>
        <v>0</v>
      </c>
      <c r="Z413" s="226"/>
    </row>
    <row r="414" spans="1:26" s="224" customFormat="1" x14ac:dyDescent="0.2">
      <c r="A414" s="222">
        <v>453</v>
      </c>
      <c r="B414" s="222">
        <v>453137161</v>
      </c>
      <c r="C414" s="223" t="s">
        <v>517</v>
      </c>
      <c r="D414" s="222">
        <v>137</v>
      </c>
      <c r="E414" s="223" t="s">
        <v>169</v>
      </c>
      <c r="F414" s="222">
        <v>161</v>
      </c>
      <c r="G414" s="223" t="s">
        <v>193</v>
      </c>
      <c r="H414" s="225">
        <v>2.06</v>
      </c>
      <c r="I414" s="226"/>
      <c r="J414" s="227">
        <f t="shared" si="68"/>
        <v>11414.932931199048</v>
      </c>
      <c r="K414" s="228">
        <f t="shared" si="69"/>
        <v>4489</v>
      </c>
      <c r="L414" s="228">
        <f t="shared" si="70"/>
        <v>0</v>
      </c>
      <c r="M414" s="228">
        <f t="shared" si="71"/>
        <v>937.65</v>
      </c>
      <c r="N414" s="229">
        <f t="shared" si="80"/>
        <v>16841.582931199049</v>
      </c>
      <c r="O414" s="230">
        <f t="shared" si="72"/>
        <v>-3</v>
      </c>
      <c r="P414" s="226"/>
      <c r="Q414" s="227">
        <f t="shared" si="73"/>
        <v>10752.401097276263</v>
      </c>
      <c r="R414" s="228">
        <f t="shared" si="74"/>
        <v>11414.932931199048</v>
      </c>
      <c r="S414" s="231">
        <f t="shared" si="75"/>
        <v>662.53183392278515</v>
      </c>
      <c r="T414" s="226"/>
      <c r="U414" s="227">
        <f t="shared" si="76"/>
        <v>4484</v>
      </c>
      <c r="V414" s="228">
        <f t="shared" si="77"/>
        <v>4761</v>
      </c>
      <c r="W414" s="228">
        <f t="shared" si="78"/>
        <v>4465</v>
      </c>
      <c r="X414" s="228"/>
      <c r="Y414" s="231">
        <f t="shared" si="79"/>
        <v>4492</v>
      </c>
      <c r="Z414" s="226"/>
    </row>
    <row r="415" spans="1:26" s="224" customFormat="1" x14ac:dyDescent="0.2">
      <c r="A415" s="222">
        <v>453</v>
      </c>
      <c r="B415" s="222">
        <v>453137210</v>
      </c>
      <c r="C415" s="223" t="s">
        <v>517</v>
      </c>
      <c r="D415" s="222">
        <v>137</v>
      </c>
      <c r="E415" s="223" t="s">
        <v>169</v>
      </c>
      <c r="F415" s="222">
        <v>210</v>
      </c>
      <c r="G415" s="223" t="s">
        <v>242</v>
      </c>
      <c r="H415" s="225">
        <v>1</v>
      </c>
      <c r="I415" s="226"/>
      <c r="J415" s="227">
        <f t="shared" si="68"/>
        <v>13600</v>
      </c>
      <c r="K415" s="228">
        <f t="shared" si="69"/>
        <v>4329</v>
      </c>
      <c r="L415" s="228">
        <f t="shared" si="70"/>
        <v>0</v>
      </c>
      <c r="M415" s="228">
        <f t="shared" si="71"/>
        <v>937.65</v>
      </c>
      <c r="N415" s="229">
        <f t="shared" si="80"/>
        <v>18866.650000000001</v>
      </c>
      <c r="O415" s="230">
        <f t="shared" si="72"/>
        <v>-19</v>
      </c>
      <c r="P415" s="226"/>
      <c r="Q415" s="227">
        <f t="shared" si="73"/>
        <v>11402</v>
      </c>
      <c r="R415" s="228">
        <f t="shared" si="74"/>
        <v>13600</v>
      </c>
      <c r="S415" s="231">
        <f t="shared" si="75"/>
        <v>2198</v>
      </c>
      <c r="T415" s="226"/>
      <c r="U415" s="227">
        <f t="shared" si="76"/>
        <v>3655</v>
      </c>
      <c r="V415" s="228">
        <f t="shared" si="77"/>
        <v>4360</v>
      </c>
      <c r="W415" s="228">
        <f t="shared" si="78"/>
        <v>4410</v>
      </c>
      <c r="X415" s="228"/>
      <c r="Y415" s="231">
        <f t="shared" si="79"/>
        <v>4348</v>
      </c>
      <c r="Z415" s="226"/>
    </row>
    <row r="416" spans="1:26" s="224" customFormat="1" x14ac:dyDescent="0.2">
      <c r="A416" s="222">
        <v>453</v>
      </c>
      <c r="B416" s="222">
        <v>453137227</v>
      </c>
      <c r="C416" s="223" t="s">
        <v>517</v>
      </c>
      <c r="D416" s="222">
        <v>137</v>
      </c>
      <c r="E416" s="223" t="s">
        <v>169</v>
      </c>
      <c r="F416" s="222">
        <v>227</v>
      </c>
      <c r="G416" s="223" t="s">
        <v>259</v>
      </c>
      <c r="H416" s="225">
        <v>1</v>
      </c>
      <c r="I416" s="226"/>
      <c r="J416" s="227">
        <f t="shared" si="68"/>
        <v>13544</v>
      </c>
      <c r="K416" s="228">
        <f t="shared" si="69"/>
        <v>3959</v>
      </c>
      <c r="L416" s="228">
        <f t="shared" si="70"/>
        <v>0</v>
      </c>
      <c r="M416" s="228">
        <f t="shared" si="71"/>
        <v>937.65</v>
      </c>
      <c r="N416" s="229">
        <f t="shared" si="80"/>
        <v>18440.650000000001</v>
      </c>
      <c r="O416" s="230">
        <f t="shared" si="72"/>
        <v>0</v>
      </c>
      <c r="P416" s="226"/>
      <c r="Q416" s="227">
        <f t="shared" si="73"/>
        <v>11118.78403806934</v>
      </c>
      <c r="R416" s="228">
        <f t="shared" si="74"/>
        <v>13544</v>
      </c>
      <c r="S416" s="231">
        <f t="shared" si="75"/>
        <v>2425.2159619306603</v>
      </c>
      <c r="T416" s="226"/>
      <c r="U416" s="227">
        <f t="shared" si="76"/>
        <v>3218</v>
      </c>
      <c r="V416" s="228">
        <f t="shared" si="77"/>
        <v>3920</v>
      </c>
      <c r="W416" s="228">
        <f t="shared" si="78"/>
        <v>3917</v>
      </c>
      <c r="X416" s="228"/>
      <c r="Y416" s="231">
        <f t="shared" si="79"/>
        <v>3959</v>
      </c>
      <c r="Z416" s="226"/>
    </row>
    <row r="417" spans="1:26" s="224" customFormat="1" x14ac:dyDescent="0.2">
      <c r="A417" s="222">
        <v>453</v>
      </c>
      <c r="B417" s="222">
        <v>453137278</v>
      </c>
      <c r="C417" s="223" t="s">
        <v>517</v>
      </c>
      <c r="D417" s="222">
        <v>137</v>
      </c>
      <c r="E417" s="223" t="s">
        <v>169</v>
      </c>
      <c r="F417" s="222">
        <v>278</v>
      </c>
      <c r="G417" s="223" t="s">
        <v>310</v>
      </c>
      <c r="H417" s="225">
        <v>7.5</v>
      </c>
      <c r="I417" s="226"/>
      <c r="J417" s="227">
        <f t="shared" si="68"/>
        <v>13987</v>
      </c>
      <c r="K417" s="228">
        <f t="shared" si="69"/>
        <v>2651</v>
      </c>
      <c r="L417" s="228">
        <f t="shared" si="70"/>
        <v>0</v>
      </c>
      <c r="M417" s="228">
        <f t="shared" si="71"/>
        <v>937.65</v>
      </c>
      <c r="N417" s="229">
        <f t="shared" si="80"/>
        <v>17575.650000000001</v>
      </c>
      <c r="O417" s="230">
        <f t="shared" si="72"/>
        <v>-9</v>
      </c>
      <c r="P417" s="226"/>
      <c r="Q417" s="227">
        <f t="shared" si="73"/>
        <v>12220</v>
      </c>
      <c r="R417" s="228">
        <f t="shared" si="74"/>
        <v>13987</v>
      </c>
      <c r="S417" s="231">
        <f t="shared" si="75"/>
        <v>1767</v>
      </c>
      <c r="T417" s="226"/>
      <c r="U417" s="227">
        <f t="shared" si="76"/>
        <v>3256</v>
      </c>
      <c r="V417" s="228">
        <f t="shared" si="77"/>
        <v>3727</v>
      </c>
      <c r="W417" s="228">
        <f t="shared" si="78"/>
        <v>2738</v>
      </c>
      <c r="X417" s="228"/>
      <c r="Y417" s="231">
        <f t="shared" si="79"/>
        <v>2660</v>
      </c>
      <c r="Z417" s="226"/>
    </row>
    <row r="418" spans="1:26" s="224" customFormat="1" x14ac:dyDescent="0.2">
      <c r="A418" s="222">
        <v>453</v>
      </c>
      <c r="B418" s="222">
        <v>453137281</v>
      </c>
      <c r="C418" s="223" t="s">
        <v>517</v>
      </c>
      <c r="D418" s="222">
        <v>137</v>
      </c>
      <c r="E418" s="223" t="s">
        <v>169</v>
      </c>
      <c r="F418" s="222">
        <v>281</v>
      </c>
      <c r="G418" s="223" t="s">
        <v>313</v>
      </c>
      <c r="H418" s="225">
        <v>89.750000000000014</v>
      </c>
      <c r="I418" s="226"/>
      <c r="J418" s="227">
        <f t="shared" si="68"/>
        <v>12946</v>
      </c>
      <c r="K418" s="228">
        <f t="shared" si="69"/>
        <v>0</v>
      </c>
      <c r="L418" s="228">
        <f t="shared" si="70"/>
        <v>0</v>
      </c>
      <c r="M418" s="228">
        <f t="shared" si="71"/>
        <v>937.65</v>
      </c>
      <c r="N418" s="229">
        <f t="shared" si="80"/>
        <v>13883.65</v>
      </c>
      <c r="O418" s="230">
        <f t="shared" si="72"/>
        <v>0</v>
      </c>
      <c r="P418" s="226"/>
      <c r="Q418" s="227">
        <f t="shared" si="73"/>
        <v>12116</v>
      </c>
      <c r="R418" s="228">
        <f t="shared" si="74"/>
        <v>12946</v>
      </c>
      <c r="S418" s="231">
        <f t="shared" si="75"/>
        <v>830</v>
      </c>
      <c r="T418" s="226"/>
      <c r="U418" s="227">
        <f t="shared" si="76"/>
        <v>93</v>
      </c>
      <c r="V418" s="228">
        <f t="shared" si="77"/>
        <v>99</v>
      </c>
      <c r="W418" s="228">
        <f t="shared" si="78"/>
        <v>2</v>
      </c>
      <c r="X418" s="228"/>
      <c r="Y418" s="231">
        <f t="shared" si="79"/>
        <v>0</v>
      </c>
      <c r="Z418" s="226"/>
    </row>
    <row r="419" spans="1:26" s="224" customFormat="1" x14ac:dyDescent="0.2">
      <c r="A419" s="222">
        <v>453</v>
      </c>
      <c r="B419" s="222">
        <v>453137325</v>
      </c>
      <c r="C419" s="223" t="s">
        <v>517</v>
      </c>
      <c r="D419" s="222">
        <v>137</v>
      </c>
      <c r="E419" s="223" t="s">
        <v>169</v>
      </c>
      <c r="F419" s="222">
        <v>325</v>
      </c>
      <c r="G419" s="223" t="s">
        <v>357</v>
      </c>
      <c r="H419" s="225">
        <v>5</v>
      </c>
      <c r="I419" s="226"/>
      <c r="J419" s="227">
        <f t="shared" si="68"/>
        <v>9123</v>
      </c>
      <c r="K419" s="228">
        <f t="shared" si="69"/>
        <v>1166</v>
      </c>
      <c r="L419" s="228">
        <f t="shared" si="70"/>
        <v>0</v>
      </c>
      <c r="M419" s="228">
        <f t="shared" si="71"/>
        <v>937.65</v>
      </c>
      <c r="N419" s="229">
        <f t="shared" si="80"/>
        <v>11226.65</v>
      </c>
      <c r="O419" s="230">
        <f t="shared" si="72"/>
        <v>0</v>
      </c>
      <c r="P419" s="226"/>
      <c r="Q419" s="227">
        <f t="shared" si="73"/>
        <v>8749</v>
      </c>
      <c r="R419" s="228">
        <f t="shared" si="74"/>
        <v>9123</v>
      </c>
      <c r="S419" s="231">
        <f t="shared" si="75"/>
        <v>374</v>
      </c>
      <c r="T419" s="226"/>
      <c r="U419" s="227">
        <f t="shared" si="76"/>
        <v>1212</v>
      </c>
      <c r="V419" s="228">
        <f t="shared" si="77"/>
        <v>1263</v>
      </c>
      <c r="W419" s="228">
        <f t="shared" si="78"/>
        <v>1184</v>
      </c>
      <c r="X419" s="228"/>
      <c r="Y419" s="231">
        <f t="shared" si="79"/>
        <v>1166</v>
      </c>
      <c r="Z419" s="226"/>
    </row>
    <row r="420" spans="1:26" s="224" customFormat="1" x14ac:dyDescent="0.2">
      <c r="A420" s="222">
        <v>453</v>
      </c>
      <c r="B420" s="222">
        <v>453137332</v>
      </c>
      <c r="C420" s="223" t="s">
        <v>517</v>
      </c>
      <c r="D420" s="222">
        <v>137</v>
      </c>
      <c r="E420" s="223" t="s">
        <v>169</v>
      </c>
      <c r="F420" s="222">
        <v>332</v>
      </c>
      <c r="G420" s="223" t="s">
        <v>364</v>
      </c>
      <c r="H420" s="225">
        <v>13.57</v>
      </c>
      <c r="I420" s="226"/>
      <c r="J420" s="227">
        <f t="shared" si="68"/>
        <v>11418</v>
      </c>
      <c r="K420" s="228">
        <f t="shared" si="69"/>
        <v>705</v>
      </c>
      <c r="L420" s="228">
        <f t="shared" si="70"/>
        <v>0</v>
      </c>
      <c r="M420" s="228">
        <f t="shared" si="71"/>
        <v>937.65</v>
      </c>
      <c r="N420" s="229">
        <f t="shared" si="80"/>
        <v>13060.65</v>
      </c>
      <c r="O420" s="230">
        <f t="shared" si="72"/>
        <v>-2</v>
      </c>
      <c r="P420" s="226"/>
      <c r="Q420" s="227">
        <f t="shared" si="73"/>
        <v>11510</v>
      </c>
      <c r="R420" s="228">
        <f t="shared" si="74"/>
        <v>11418</v>
      </c>
      <c r="S420" s="231">
        <f t="shared" si="75"/>
        <v>-92</v>
      </c>
      <c r="T420" s="226"/>
      <c r="U420" s="227">
        <f t="shared" si="76"/>
        <v>1065</v>
      </c>
      <c r="V420" s="228">
        <f t="shared" si="77"/>
        <v>1056</v>
      </c>
      <c r="W420" s="228">
        <f t="shared" si="78"/>
        <v>771</v>
      </c>
      <c r="X420" s="228"/>
      <c r="Y420" s="231">
        <f t="shared" si="79"/>
        <v>707</v>
      </c>
      <c r="Z420" s="226"/>
    </row>
    <row r="421" spans="1:26" s="224" customFormat="1" x14ac:dyDescent="0.2">
      <c r="A421" s="222">
        <v>454</v>
      </c>
      <c r="B421" s="222">
        <v>454149009</v>
      </c>
      <c r="C421" s="223" t="s">
        <v>518</v>
      </c>
      <c r="D421" s="222">
        <v>149</v>
      </c>
      <c r="E421" s="223" t="s">
        <v>181</v>
      </c>
      <c r="F421" s="222">
        <v>9</v>
      </c>
      <c r="G421" s="223" t="s">
        <v>41</v>
      </c>
      <c r="H421" s="225">
        <v>1</v>
      </c>
      <c r="I421" s="226"/>
      <c r="J421" s="227">
        <f t="shared" si="68"/>
        <v>10216</v>
      </c>
      <c r="K421" s="228">
        <f t="shared" si="69"/>
        <v>6387</v>
      </c>
      <c r="L421" s="228">
        <f t="shared" si="70"/>
        <v>0</v>
      </c>
      <c r="M421" s="228">
        <f t="shared" si="71"/>
        <v>937.65</v>
      </c>
      <c r="N421" s="229">
        <f t="shared" si="80"/>
        <v>17540.650000000001</v>
      </c>
      <c r="O421" s="230">
        <f t="shared" si="72"/>
        <v>0</v>
      </c>
      <c r="P421" s="226"/>
      <c r="Q421" s="227">
        <f t="shared" si="73"/>
        <v>11395</v>
      </c>
      <c r="R421" s="228">
        <f t="shared" si="74"/>
        <v>10216</v>
      </c>
      <c r="S421" s="231">
        <f t="shared" si="75"/>
        <v>-1179</v>
      </c>
      <c r="T421" s="226"/>
      <c r="U421" s="227">
        <f t="shared" si="76"/>
        <v>7282</v>
      </c>
      <c r="V421" s="228">
        <f t="shared" si="77"/>
        <v>6528</v>
      </c>
      <c r="W421" s="228">
        <f t="shared" si="78"/>
        <v>6744</v>
      </c>
      <c r="X421" s="228"/>
      <c r="Y421" s="231">
        <f t="shared" si="79"/>
        <v>6387</v>
      </c>
      <c r="Z421" s="226"/>
    </row>
    <row r="422" spans="1:26" s="224" customFormat="1" x14ac:dyDescent="0.2">
      <c r="A422" s="222">
        <v>454</v>
      </c>
      <c r="B422" s="222">
        <v>454149128</v>
      </c>
      <c r="C422" s="223" t="s">
        <v>518</v>
      </c>
      <c r="D422" s="222">
        <v>149</v>
      </c>
      <c r="E422" s="223" t="s">
        <v>181</v>
      </c>
      <c r="F422" s="222">
        <v>128</v>
      </c>
      <c r="G422" s="223" t="s">
        <v>160</v>
      </c>
      <c r="H422" s="225">
        <v>12.25</v>
      </c>
      <c r="I422" s="226"/>
      <c r="J422" s="227">
        <f t="shared" si="68"/>
        <v>12523</v>
      </c>
      <c r="K422" s="228">
        <f t="shared" si="69"/>
        <v>894</v>
      </c>
      <c r="L422" s="228">
        <f t="shared" si="70"/>
        <v>0</v>
      </c>
      <c r="M422" s="228">
        <f t="shared" si="71"/>
        <v>937.65</v>
      </c>
      <c r="N422" s="229">
        <f t="shared" si="80"/>
        <v>14354.65</v>
      </c>
      <c r="O422" s="230">
        <f t="shared" si="72"/>
        <v>-2</v>
      </c>
      <c r="P422" s="226"/>
      <c r="Q422" s="227">
        <f t="shared" si="73"/>
        <v>12260</v>
      </c>
      <c r="R422" s="228">
        <f t="shared" si="74"/>
        <v>12523</v>
      </c>
      <c r="S422" s="231">
        <f t="shared" si="75"/>
        <v>263</v>
      </c>
      <c r="T422" s="226"/>
      <c r="U422" s="227">
        <f t="shared" si="76"/>
        <v>620</v>
      </c>
      <c r="V422" s="228">
        <f t="shared" si="77"/>
        <v>633</v>
      </c>
      <c r="W422" s="228">
        <f t="shared" si="78"/>
        <v>912</v>
      </c>
      <c r="X422" s="228"/>
      <c r="Y422" s="231">
        <f t="shared" si="79"/>
        <v>896</v>
      </c>
      <c r="Z422" s="226"/>
    </row>
    <row r="423" spans="1:26" s="224" customFormat="1" x14ac:dyDescent="0.2">
      <c r="A423" s="222">
        <v>454</v>
      </c>
      <c r="B423" s="222">
        <v>454149149</v>
      </c>
      <c r="C423" s="223" t="s">
        <v>518</v>
      </c>
      <c r="D423" s="222">
        <v>149</v>
      </c>
      <c r="E423" s="223" t="s">
        <v>181</v>
      </c>
      <c r="F423" s="222">
        <v>149</v>
      </c>
      <c r="G423" s="223" t="s">
        <v>181</v>
      </c>
      <c r="H423" s="225">
        <v>702.40000000000009</v>
      </c>
      <c r="I423" s="226"/>
      <c r="J423" s="227">
        <f t="shared" si="68"/>
        <v>12746</v>
      </c>
      <c r="K423" s="228">
        <f t="shared" si="69"/>
        <v>0</v>
      </c>
      <c r="L423" s="228">
        <f t="shared" si="70"/>
        <v>341.69988610478356</v>
      </c>
      <c r="M423" s="228">
        <f t="shared" si="71"/>
        <v>937.65</v>
      </c>
      <c r="N423" s="229">
        <f t="shared" si="80"/>
        <v>14025.349886104783</v>
      </c>
      <c r="O423" s="230">
        <f t="shared" si="72"/>
        <v>341.69988610478322</v>
      </c>
      <c r="P423" s="226"/>
      <c r="Q423" s="227">
        <f t="shared" si="73"/>
        <v>11990</v>
      </c>
      <c r="R423" s="228">
        <f t="shared" si="74"/>
        <v>12746</v>
      </c>
      <c r="S423" s="231">
        <f t="shared" si="75"/>
        <v>756</v>
      </c>
      <c r="T423" s="226"/>
      <c r="U423" s="227">
        <f t="shared" si="76"/>
        <v>178</v>
      </c>
      <c r="V423" s="228">
        <f t="shared" si="77"/>
        <v>189</v>
      </c>
      <c r="W423" s="228">
        <f t="shared" si="78"/>
        <v>11</v>
      </c>
      <c r="X423" s="228"/>
      <c r="Y423" s="231">
        <f t="shared" si="79"/>
        <v>0</v>
      </c>
      <c r="Z423" s="226"/>
    </row>
    <row r="424" spans="1:26" s="224" customFormat="1" x14ac:dyDescent="0.2">
      <c r="A424" s="222">
        <v>454</v>
      </c>
      <c r="B424" s="222">
        <v>454149181</v>
      </c>
      <c r="C424" s="223" t="s">
        <v>518</v>
      </c>
      <c r="D424" s="222">
        <v>149</v>
      </c>
      <c r="E424" s="223" t="s">
        <v>181</v>
      </c>
      <c r="F424" s="222">
        <v>181</v>
      </c>
      <c r="G424" s="223" t="s">
        <v>213</v>
      </c>
      <c r="H424" s="225">
        <v>60.72</v>
      </c>
      <c r="I424" s="226"/>
      <c r="J424" s="227">
        <f t="shared" si="68"/>
        <v>11615</v>
      </c>
      <c r="K424" s="228">
        <f t="shared" si="69"/>
        <v>552</v>
      </c>
      <c r="L424" s="228">
        <f t="shared" si="70"/>
        <v>0</v>
      </c>
      <c r="M424" s="228">
        <f t="shared" si="71"/>
        <v>937.65</v>
      </c>
      <c r="N424" s="229">
        <f t="shared" si="80"/>
        <v>13104.65</v>
      </c>
      <c r="O424" s="230">
        <f t="shared" si="72"/>
        <v>71</v>
      </c>
      <c r="P424" s="226"/>
      <c r="Q424" s="227">
        <f t="shared" si="73"/>
        <v>10803</v>
      </c>
      <c r="R424" s="228">
        <f t="shared" si="74"/>
        <v>11615</v>
      </c>
      <c r="S424" s="231">
        <f t="shared" si="75"/>
        <v>812</v>
      </c>
      <c r="T424" s="226"/>
      <c r="U424" s="227">
        <f t="shared" si="76"/>
        <v>698</v>
      </c>
      <c r="V424" s="228">
        <f t="shared" si="77"/>
        <v>750</v>
      </c>
      <c r="W424" s="228">
        <f t="shared" si="78"/>
        <v>487</v>
      </c>
      <c r="X424" s="228"/>
      <c r="Y424" s="231">
        <f t="shared" si="79"/>
        <v>481</v>
      </c>
      <c r="Z424" s="226"/>
    </row>
    <row r="425" spans="1:26" s="224" customFormat="1" x14ac:dyDescent="0.2">
      <c r="A425" s="222">
        <v>454</v>
      </c>
      <c r="B425" s="222">
        <v>454149211</v>
      </c>
      <c r="C425" s="223" t="s">
        <v>518</v>
      </c>
      <c r="D425" s="222">
        <v>149</v>
      </c>
      <c r="E425" s="223" t="s">
        <v>181</v>
      </c>
      <c r="F425" s="222">
        <v>211</v>
      </c>
      <c r="G425" s="223" t="s">
        <v>243</v>
      </c>
      <c r="H425" s="225">
        <v>1.5899999999999999</v>
      </c>
      <c r="I425" s="226"/>
      <c r="J425" s="227">
        <f t="shared" si="68"/>
        <v>10493.407939716872</v>
      </c>
      <c r="K425" s="228">
        <f t="shared" si="69"/>
        <v>1974</v>
      </c>
      <c r="L425" s="228">
        <f t="shared" si="70"/>
        <v>0</v>
      </c>
      <c r="M425" s="228">
        <f t="shared" si="71"/>
        <v>937.65</v>
      </c>
      <c r="N425" s="229">
        <f t="shared" si="80"/>
        <v>13405.057939716871</v>
      </c>
      <c r="O425" s="230">
        <f t="shared" si="72"/>
        <v>0</v>
      </c>
      <c r="P425" s="226"/>
      <c r="Q425" s="227">
        <f t="shared" si="73"/>
        <v>10042.307039405818</v>
      </c>
      <c r="R425" s="228">
        <f t="shared" si="74"/>
        <v>10493.407939716872</v>
      </c>
      <c r="S425" s="231">
        <f t="shared" si="75"/>
        <v>451.10090031105392</v>
      </c>
      <c r="T425" s="226"/>
      <c r="U425" s="227">
        <f t="shared" si="76"/>
        <v>1704</v>
      </c>
      <c r="V425" s="228">
        <f t="shared" si="77"/>
        <v>1781</v>
      </c>
      <c r="W425" s="228">
        <f t="shared" si="78"/>
        <v>1978</v>
      </c>
      <c r="X425" s="228"/>
      <c r="Y425" s="231">
        <f t="shared" si="79"/>
        <v>1974</v>
      </c>
      <c r="Z425" s="226"/>
    </row>
    <row r="426" spans="1:26" s="224" customFormat="1" x14ac:dyDescent="0.2">
      <c r="A426" s="222">
        <v>455</v>
      </c>
      <c r="B426" s="222">
        <v>455128007</v>
      </c>
      <c r="C426" s="223" t="s">
        <v>519</v>
      </c>
      <c r="D426" s="222">
        <v>128</v>
      </c>
      <c r="E426" s="223" t="s">
        <v>160</v>
      </c>
      <c r="F426" s="222">
        <v>7</v>
      </c>
      <c r="G426" s="223" t="s">
        <v>39</v>
      </c>
      <c r="H426" s="225">
        <v>3</v>
      </c>
      <c r="I426" s="226"/>
      <c r="J426" s="227">
        <f t="shared" si="68"/>
        <v>8785</v>
      </c>
      <c r="K426" s="228">
        <f t="shared" si="69"/>
        <v>3663</v>
      </c>
      <c r="L426" s="228">
        <f t="shared" si="70"/>
        <v>0</v>
      </c>
      <c r="M426" s="228">
        <f t="shared" si="71"/>
        <v>937.65</v>
      </c>
      <c r="N426" s="229">
        <f t="shared" si="80"/>
        <v>13385.65</v>
      </c>
      <c r="O426" s="230">
        <f t="shared" si="72"/>
        <v>8</v>
      </c>
      <c r="P426" s="226"/>
      <c r="Q426" s="227">
        <f t="shared" si="73"/>
        <v>8410</v>
      </c>
      <c r="R426" s="228">
        <f t="shared" si="74"/>
        <v>8785</v>
      </c>
      <c r="S426" s="231">
        <f t="shared" si="75"/>
        <v>375</v>
      </c>
      <c r="T426" s="226"/>
      <c r="U426" s="227">
        <f t="shared" si="76"/>
        <v>3327</v>
      </c>
      <c r="V426" s="228">
        <f t="shared" si="77"/>
        <v>3475</v>
      </c>
      <c r="W426" s="228">
        <f t="shared" si="78"/>
        <v>3665</v>
      </c>
      <c r="X426" s="228"/>
      <c r="Y426" s="231">
        <f t="shared" si="79"/>
        <v>3655</v>
      </c>
      <c r="Z426" s="226"/>
    </row>
    <row r="427" spans="1:26" s="224" customFormat="1" x14ac:dyDescent="0.2">
      <c r="A427" s="222">
        <v>455</v>
      </c>
      <c r="B427" s="222">
        <v>455128009</v>
      </c>
      <c r="C427" s="223" t="s">
        <v>519</v>
      </c>
      <c r="D427" s="222">
        <v>128</v>
      </c>
      <c r="E427" s="223" t="s">
        <v>160</v>
      </c>
      <c r="F427" s="222">
        <v>9</v>
      </c>
      <c r="G427" s="223" t="s">
        <v>41</v>
      </c>
      <c r="H427" s="225">
        <v>1</v>
      </c>
      <c r="I427" s="226"/>
      <c r="J427" s="227">
        <f t="shared" si="68"/>
        <v>10940.126100074811</v>
      </c>
      <c r="K427" s="228">
        <f t="shared" si="69"/>
        <v>6840</v>
      </c>
      <c r="L427" s="228">
        <f t="shared" si="70"/>
        <v>0</v>
      </c>
      <c r="M427" s="228">
        <f t="shared" si="71"/>
        <v>937.65</v>
      </c>
      <c r="N427" s="229">
        <f t="shared" si="80"/>
        <v>18717.776100074814</v>
      </c>
      <c r="O427" s="230">
        <f t="shared" si="72"/>
        <v>0</v>
      </c>
      <c r="P427" s="226"/>
      <c r="Q427" s="227" t="str">
        <f t="shared" si="73"/>
        <v/>
      </c>
      <c r="R427" s="228">
        <f t="shared" si="74"/>
        <v>10940.126100074811</v>
      </c>
      <c r="S427" s="231" t="str">
        <f t="shared" si="75"/>
        <v/>
      </c>
      <c r="T427" s="226"/>
      <c r="U427" s="227" t="str">
        <f t="shared" si="76"/>
        <v/>
      </c>
      <c r="V427" s="228">
        <f t="shared" si="77"/>
        <v>6991</v>
      </c>
      <c r="W427" s="228">
        <f t="shared" si="78"/>
        <v>7222</v>
      </c>
      <c r="X427" s="228"/>
      <c r="Y427" s="231">
        <f t="shared" si="79"/>
        <v>6840</v>
      </c>
      <c r="Z427" s="226"/>
    </row>
    <row r="428" spans="1:26" s="224" customFormat="1" x14ac:dyDescent="0.2">
      <c r="A428" s="222">
        <v>455</v>
      </c>
      <c r="B428" s="222">
        <v>455128128</v>
      </c>
      <c r="C428" s="223" t="s">
        <v>519</v>
      </c>
      <c r="D428" s="222">
        <v>128</v>
      </c>
      <c r="E428" s="223" t="s">
        <v>160</v>
      </c>
      <c r="F428" s="222">
        <v>128</v>
      </c>
      <c r="G428" s="223" t="s">
        <v>160</v>
      </c>
      <c r="H428" s="225">
        <v>303.5</v>
      </c>
      <c r="I428" s="226"/>
      <c r="J428" s="227">
        <f t="shared" si="68"/>
        <v>10105</v>
      </c>
      <c r="K428" s="228">
        <f t="shared" si="69"/>
        <v>721</v>
      </c>
      <c r="L428" s="228">
        <f t="shared" si="70"/>
        <v>0</v>
      </c>
      <c r="M428" s="228">
        <f t="shared" si="71"/>
        <v>937.65</v>
      </c>
      <c r="N428" s="229">
        <f t="shared" si="80"/>
        <v>11763.65</v>
      </c>
      <c r="O428" s="230">
        <f t="shared" si="72"/>
        <v>-2</v>
      </c>
      <c r="P428" s="226"/>
      <c r="Q428" s="227">
        <f t="shared" si="73"/>
        <v>9523</v>
      </c>
      <c r="R428" s="228">
        <f t="shared" si="74"/>
        <v>10105</v>
      </c>
      <c r="S428" s="231">
        <f t="shared" si="75"/>
        <v>582</v>
      </c>
      <c r="T428" s="226"/>
      <c r="U428" s="227">
        <f t="shared" si="76"/>
        <v>481</v>
      </c>
      <c r="V428" s="228">
        <f t="shared" si="77"/>
        <v>511</v>
      </c>
      <c r="W428" s="228">
        <f t="shared" si="78"/>
        <v>736</v>
      </c>
      <c r="X428" s="228"/>
      <c r="Y428" s="231">
        <f t="shared" si="79"/>
        <v>723</v>
      </c>
      <c r="Z428" s="226"/>
    </row>
    <row r="429" spans="1:26" s="224" customFormat="1" x14ac:dyDescent="0.2">
      <c r="A429" s="222">
        <v>455</v>
      </c>
      <c r="B429" s="222">
        <v>455128149</v>
      </c>
      <c r="C429" s="223" t="s">
        <v>519</v>
      </c>
      <c r="D429" s="222">
        <v>128</v>
      </c>
      <c r="E429" s="223" t="s">
        <v>160</v>
      </c>
      <c r="F429" s="222">
        <v>149</v>
      </c>
      <c r="G429" s="223" t="s">
        <v>181</v>
      </c>
      <c r="H429" s="225">
        <v>4</v>
      </c>
      <c r="I429" s="226"/>
      <c r="J429" s="227">
        <f t="shared" si="68"/>
        <v>13668.070175188335</v>
      </c>
      <c r="K429" s="228">
        <f t="shared" si="69"/>
        <v>0</v>
      </c>
      <c r="L429" s="228">
        <f t="shared" si="70"/>
        <v>0</v>
      </c>
      <c r="M429" s="228">
        <f t="shared" si="71"/>
        <v>937.65</v>
      </c>
      <c r="N429" s="229">
        <f t="shared" si="80"/>
        <v>14605.720175188335</v>
      </c>
      <c r="O429" s="230">
        <f t="shared" si="72"/>
        <v>0</v>
      </c>
      <c r="P429" s="226"/>
      <c r="Q429" s="227" t="str">
        <f t="shared" si="73"/>
        <v/>
      </c>
      <c r="R429" s="228">
        <f t="shared" si="74"/>
        <v>13668.070175188335</v>
      </c>
      <c r="S429" s="231" t="str">
        <f t="shared" si="75"/>
        <v/>
      </c>
      <c r="T429" s="226"/>
      <c r="U429" s="227" t="str">
        <f t="shared" si="76"/>
        <v/>
      </c>
      <c r="V429" s="228">
        <f t="shared" si="77"/>
        <v>203</v>
      </c>
      <c r="W429" s="228">
        <f t="shared" si="78"/>
        <v>11</v>
      </c>
      <c r="X429" s="228"/>
      <c r="Y429" s="231">
        <f t="shared" si="79"/>
        <v>0</v>
      </c>
      <c r="Z429" s="226"/>
    </row>
    <row r="430" spans="1:26" s="224" customFormat="1" x14ac:dyDescent="0.2">
      <c r="A430" s="222">
        <v>455</v>
      </c>
      <c r="B430" s="222">
        <v>455128181</v>
      </c>
      <c r="C430" s="223" t="s">
        <v>519</v>
      </c>
      <c r="D430" s="222">
        <v>128</v>
      </c>
      <c r="E430" s="223" t="s">
        <v>160</v>
      </c>
      <c r="F430" s="222">
        <v>181</v>
      </c>
      <c r="G430" s="223" t="s">
        <v>213</v>
      </c>
      <c r="H430" s="225">
        <v>1</v>
      </c>
      <c r="I430" s="226"/>
      <c r="J430" s="227">
        <f t="shared" si="68"/>
        <v>12072.515470674136</v>
      </c>
      <c r="K430" s="228">
        <f t="shared" si="69"/>
        <v>574</v>
      </c>
      <c r="L430" s="228">
        <f t="shared" si="70"/>
        <v>0</v>
      </c>
      <c r="M430" s="228">
        <f t="shared" si="71"/>
        <v>937.65</v>
      </c>
      <c r="N430" s="229">
        <f t="shared" si="80"/>
        <v>13584.165470674136</v>
      </c>
      <c r="O430" s="230">
        <f t="shared" si="72"/>
        <v>74</v>
      </c>
      <c r="P430" s="226"/>
      <c r="Q430" s="227" t="str">
        <f t="shared" si="73"/>
        <v/>
      </c>
      <c r="R430" s="228" t="str">
        <f t="shared" si="74"/>
        <v/>
      </c>
      <c r="S430" s="231" t="str">
        <f t="shared" si="75"/>
        <v/>
      </c>
      <c r="T430" s="226"/>
      <c r="U430" s="227" t="str">
        <f t="shared" si="76"/>
        <v/>
      </c>
      <c r="V430" s="228" t="str">
        <f t="shared" si="77"/>
        <v/>
      </c>
      <c r="W430" s="228">
        <f t="shared" si="78"/>
        <v>506</v>
      </c>
      <c r="X430" s="228"/>
      <c r="Y430" s="231">
        <f t="shared" si="79"/>
        <v>500</v>
      </c>
      <c r="Z430" s="226"/>
    </row>
    <row r="431" spans="1:26" s="224" customFormat="1" x14ac:dyDescent="0.2">
      <c r="A431" s="222">
        <v>456</v>
      </c>
      <c r="B431" s="222">
        <v>456160009</v>
      </c>
      <c r="C431" s="223" t="s">
        <v>520</v>
      </c>
      <c r="D431" s="222">
        <v>160</v>
      </c>
      <c r="E431" s="223" t="s">
        <v>192</v>
      </c>
      <c r="F431" s="222">
        <v>9</v>
      </c>
      <c r="G431" s="223" t="s">
        <v>41</v>
      </c>
      <c r="H431" s="225">
        <v>2</v>
      </c>
      <c r="I431" s="226"/>
      <c r="J431" s="227">
        <f t="shared" si="68"/>
        <v>9123</v>
      </c>
      <c r="K431" s="228">
        <f t="shared" si="69"/>
        <v>5704</v>
      </c>
      <c r="L431" s="228">
        <f t="shared" si="70"/>
        <v>0</v>
      </c>
      <c r="M431" s="228">
        <f t="shared" si="71"/>
        <v>937.65</v>
      </c>
      <c r="N431" s="229">
        <f t="shared" si="80"/>
        <v>15764.65</v>
      </c>
      <c r="O431" s="230">
        <f t="shared" si="72"/>
        <v>0</v>
      </c>
      <c r="P431" s="226"/>
      <c r="Q431" s="227">
        <f t="shared" si="73"/>
        <v>8749</v>
      </c>
      <c r="R431" s="228">
        <f t="shared" si="74"/>
        <v>9123</v>
      </c>
      <c r="S431" s="231">
        <f t="shared" si="75"/>
        <v>374</v>
      </c>
      <c r="T431" s="226"/>
      <c r="U431" s="227">
        <f t="shared" si="76"/>
        <v>5591</v>
      </c>
      <c r="V431" s="228">
        <f t="shared" si="77"/>
        <v>5830</v>
      </c>
      <c r="W431" s="228">
        <f t="shared" si="78"/>
        <v>6023</v>
      </c>
      <c r="X431" s="228"/>
      <c r="Y431" s="231">
        <f t="shared" si="79"/>
        <v>5704</v>
      </c>
      <c r="Z431" s="226"/>
    </row>
    <row r="432" spans="1:26" s="224" customFormat="1" x14ac:dyDescent="0.2">
      <c r="A432" s="222">
        <v>456</v>
      </c>
      <c r="B432" s="222">
        <v>456160031</v>
      </c>
      <c r="C432" s="223" t="s">
        <v>520</v>
      </c>
      <c r="D432" s="222">
        <v>160</v>
      </c>
      <c r="E432" s="223" t="s">
        <v>192</v>
      </c>
      <c r="F432" s="222">
        <v>31</v>
      </c>
      <c r="G432" s="223" t="s">
        <v>63</v>
      </c>
      <c r="H432" s="225">
        <v>6.93</v>
      </c>
      <c r="I432" s="226"/>
      <c r="J432" s="227">
        <f t="shared" si="68"/>
        <v>11418</v>
      </c>
      <c r="K432" s="228">
        <f t="shared" si="69"/>
        <v>5372</v>
      </c>
      <c r="L432" s="228">
        <f t="shared" si="70"/>
        <v>0</v>
      </c>
      <c r="M432" s="228">
        <f t="shared" si="71"/>
        <v>937.65</v>
      </c>
      <c r="N432" s="229">
        <f t="shared" si="80"/>
        <v>17727.650000000001</v>
      </c>
      <c r="O432" s="230">
        <f t="shared" si="72"/>
        <v>0</v>
      </c>
      <c r="P432" s="226"/>
      <c r="Q432" s="227">
        <f t="shared" si="73"/>
        <v>11069</v>
      </c>
      <c r="R432" s="228">
        <f t="shared" si="74"/>
        <v>11418</v>
      </c>
      <c r="S432" s="231">
        <f t="shared" si="75"/>
        <v>349</v>
      </c>
      <c r="T432" s="226"/>
      <c r="U432" s="227">
        <f t="shared" si="76"/>
        <v>5276</v>
      </c>
      <c r="V432" s="228">
        <f t="shared" si="77"/>
        <v>5442</v>
      </c>
      <c r="W432" s="228">
        <f t="shared" si="78"/>
        <v>5371</v>
      </c>
      <c r="X432" s="228"/>
      <c r="Y432" s="231">
        <f t="shared" si="79"/>
        <v>5372</v>
      </c>
      <c r="Z432" s="226"/>
    </row>
    <row r="433" spans="1:26" s="224" customFormat="1" x14ac:dyDescent="0.2">
      <c r="A433" s="222">
        <v>456</v>
      </c>
      <c r="B433" s="222">
        <v>456160056</v>
      </c>
      <c r="C433" s="223" t="s">
        <v>520</v>
      </c>
      <c r="D433" s="222">
        <v>160</v>
      </c>
      <c r="E433" s="223" t="s">
        <v>192</v>
      </c>
      <c r="F433" s="222">
        <v>56</v>
      </c>
      <c r="G433" s="223" t="s">
        <v>88</v>
      </c>
      <c r="H433" s="225">
        <v>6</v>
      </c>
      <c r="I433" s="226"/>
      <c r="J433" s="227">
        <f t="shared" si="68"/>
        <v>10173</v>
      </c>
      <c r="K433" s="228">
        <f t="shared" si="69"/>
        <v>3440</v>
      </c>
      <c r="L433" s="228">
        <f t="shared" si="70"/>
        <v>0</v>
      </c>
      <c r="M433" s="228">
        <f t="shared" si="71"/>
        <v>937.65</v>
      </c>
      <c r="N433" s="229">
        <f t="shared" si="80"/>
        <v>14550.65</v>
      </c>
      <c r="O433" s="230">
        <f t="shared" si="72"/>
        <v>0</v>
      </c>
      <c r="P433" s="226"/>
      <c r="Q433" s="227">
        <f t="shared" si="73"/>
        <v>10982</v>
      </c>
      <c r="R433" s="228">
        <f t="shared" si="74"/>
        <v>10173</v>
      </c>
      <c r="S433" s="231">
        <f t="shared" si="75"/>
        <v>-809</v>
      </c>
      <c r="T433" s="226"/>
      <c r="U433" s="227">
        <f t="shared" si="76"/>
        <v>3743</v>
      </c>
      <c r="V433" s="228">
        <f t="shared" si="77"/>
        <v>3467</v>
      </c>
      <c r="W433" s="228">
        <f t="shared" si="78"/>
        <v>3454</v>
      </c>
      <c r="X433" s="228"/>
      <c r="Y433" s="231">
        <f t="shared" si="79"/>
        <v>3440</v>
      </c>
      <c r="Z433" s="226"/>
    </row>
    <row r="434" spans="1:26" s="224" customFormat="1" x14ac:dyDescent="0.2">
      <c r="A434" s="222">
        <v>456</v>
      </c>
      <c r="B434" s="222">
        <v>456160079</v>
      </c>
      <c r="C434" s="223" t="s">
        <v>520</v>
      </c>
      <c r="D434" s="222">
        <v>160</v>
      </c>
      <c r="E434" s="223" t="s">
        <v>192</v>
      </c>
      <c r="F434" s="222">
        <v>79</v>
      </c>
      <c r="G434" s="223" t="s">
        <v>111</v>
      </c>
      <c r="H434" s="225">
        <v>33.790000000000006</v>
      </c>
      <c r="I434" s="226"/>
      <c r="J434" s="227">
        <f t="shared" si="68"/>
        <v>12077</v>
      </c>
      <c r="K434" s="228">
        <f t="shared" si="69"/>
        <v>220</v>
      </c>
      <c r="L434" s="228">
        <f t="shared" si="70"/>
        <v>0</v>
      </c>
      <c r="M434" s="228">
        <f t="shared" si="71"/>
        <v>937.65</v>
      </c>
      <c r="N434" s="229">
        <f t="shared" si="80"/>
        <v>13234.65</v>
      </c>
      <c r="O434" s="230">
        <f t="shared" si="72"/>
        <v>-7</v>
      </c>
      <c r="P434" s="226"/>
      <c r="Q434" s="227">
        <f t="shared" si="73"/>
        <v>9788</v>
      </c>
      <c r="R434" s="228">
        <f t="shared" si="74"/>
        <v>12077</v>
      </c>
      <c r="S434" s="231">
        <f t="shared" si="75"/>
        <v>2289</v>
      </c>
      <c r="T434" s="226"/>
      <c r="U434" s="227">
        <f t="shared" si="76"/>
        <v>610</v>
      </c>
      <c r="V434" s="228">
        <f t="shared" si="77"/>
        <v>752</v>
      </c>
      <c r="W434" s="228">
        <f t="shared" si="78"/>
        <v>361</v>
      </c>
      <c r="X434" s="228"/>
      <c r="Y434" s="231">
        <f t="shared" si="79"/>
        <v>227</v>
      </c>
      <c r="Z434" s="226"/>
    </row>
    <row r="435" spans="1:26" s="224" customFormat="1" x14ac:dyDescent="0.2">
      <c r="A435" s="222">
        <v>456</v>
      </c>
      <c r="B435" s="222">
        <v>456160128</v>
      </c>
      <c r="C435" s="223" t="s">
        <v>520</v>
      </c>
      <c r="D435" s="222">
        <v>160</v>
      </c>
      <c r="E435" s="223" t="s">
        <v>192</v>
      </c>
      <c r="F435" s="222">
        <v>128</v>
      </c>
      <c r="G435" s="223" t="s">
        <v>160</v>
      </c>
      <c r="H435" s="225">
        <v>2.1399999999999997</v>
      </c>
      <c r="I435" s="226"/>
      <c r="J435" s="227">
        <f t="shared" si="68"/>
        <v>9123</v>
      </c>
      <c r="K435" s="228">
        <f t="shared" si="69"/>
        <v>651</v>
      </c>
      <c r="L435" s="228">
        <f t="shared" si="70"/>
        <v>0</v>
      </c>
      <c r="M435" s="228">
        <f t="shared" si="71"/>
        <v>937.65</v>
      </c>
      <c r="N435" s="229">
        <f t="shared" si="80"/>
        <v>10711.65</v>
      </c>
      <c r="O435" s="230">
        <f t="shared" si="72"/>
        <v>-2</v>
      </c>
      <c r="P435" s="226"/>
      <c r="Q435" s="227">
        <f t="shared" si="73"/>
        <v>8749</v>
      </c>
      <c r="R435" s="228">
        <f t="shared" si="74"/>
        <v>9123</v>
      </c>
      <c r="S435" s="231">
        <f t="shared" si="75"/>
        <v>374</v>
      </c>
      <c r="T435" s="226"/>
      <c r="U435" s="227">
        <f t="shared" si="76"/>
        <v>442</v>
      </c>
      <c r="V435" s="228">
        <f t="shared" si="77"/>
        <v>461</v>
      </c>
      <c r="W435" s="228">
        <f t="shared" si="78"/>
        <v>664</v>
      </c>
      <c r="X435" s="228"/>
      <c r="Y435" s="231">
        <f t="shared" si="79"/>
        <v>653</v>
      </c>
      <c r="Z435" s="226"/>
    </row>
    <row r="436" spans="1:26" s="224" customFormat="1" x14ac:dyDescent="0.2">
      <c r="A436" s="222">
        <v>456</v>
      </c>
      <c r="B436" s="222">
        <v>456160149</v>
      </c>
      <c r="C436" s="223" t="s">
        <v>520</v>
      </c>
      <c r="D436" s="222">
        <v>160</v>
      </c>
      <c r="E436" s="223" t="s">
        <v>192</v>
      </c>
      <c r="F436" s="222">
        <v>149</v>
      </c>
      <c r="G436" s="223" t="s">
        <v>181</v>
      </c>
      <c r="H436" s="225">
        <v>2.8</v>
      </c>
      <c r="I436" s="226"/>
      <c r="J436" s="227">
        <f t="shared" si="68"/>
        <v>11399</v>
      </c>
      <c r="K436" s="228">
        <f t="shared" si="69"/>
        <v>0</v>
      </c>
      <c r="L436" s="228">
        <f t="shared" si="70"/>
        <v>0</v>
      </c>
      <c r="M436" s="228">
        <f t="shared" si="71"/>
        <v>937.65</v>
      </c>
      <c r="N436" s="229">
        <f t="shared" si="80"/>
        <v>12336.65</v>
      </c>
      <c r="O436" s="230">
        <f t="shared" si="72"/>
        <v>0</v>
      </c>
      <c r="P436" s="226"/>
      <c r="Q436" s="227">
        <f t="shared" si="73"/>
        <v>10873</v>
      </c>
      <c r="R436" s="228">
        <f t="shared" si="74"/>
        <v>11399</v>
      </c>
      <c r="S436" s="231">
        <f t="shared" si="75"/>
        <v>526</v>
      </c>
      <c r="T436" s="226"/>
      <c r="U436" s="227">
        <f t="shared" si="76"/>
        <v>161</v>
      </c>
      <c r="V436" s="228">
        <f t="shared" si="77"/>
        <v>169</v>
      </c>
      <c r="W436" s="228">
        <f t="shared" si="78"/>
        <v>9</v>
      </c>
      <c r="X436" s="228"/>
      <c r="Y436" s="231">
        <f t="shared" si="79"/>
        <v>0</v>
      </c>
      <c r="Z436" s="226"/>
    </row>
    <row r="437" spans="1:26" s="224" customFormat="1" x14ac:dyDescent="0.2">
      <c r="A437" s="222">
        <v>456</v>
      </c>
      <c r="B437" s="222">
        <v>456160153</v>
      </c>
      <c r="C437" s="223" t="s">
        <v>520</v>
      </c>
      <c r="D437" s="222">
        <v>160</v>
      </c>
      <c r="E437" s="223" t="s">
        <v>192</v>
      </c>
      <c r="F437" s="222">
        <v>153</v>
      </c>
      <c r="G437" s="223" t="s">
        <v>185</v>
      </c>
      <c r="H437" s="225">
        <v>2</v>
      </c>
      <c r="I437" s="226"/>
      <c r="J437" s="227">
        <f t="shared" si="68"/>
        <v>12534.140483424882</v>
      </c>
      <c r="K437" s="228">
        <f t="shared" si="69"/>
        <v>97</v>
      </c>
      <c r="L437" s="228">
        <f t="shared" si="70"/>
        <v>0</v>
      </c>
      <c r="M437" s="228">
        <f t="shared" si="71"/>
        <v>937.65</v>
      </c>
      <c r="N437" s="229">
        <f t="shared" si="80"/>
        <v>13568.790483424882</v>
      </c>
      <c r="O437" s="230">
        <f t="shared" si="72"/>
        <v>0</v>
      </c>
      <c r="P437" s="226"/>
      <c r="Q437" s="227" t="str">
        <f t="shared" si="73"/>
        <v/>
      </c>
      <c r="R437" s="228" t="str">
        <f t="shared" si="74"/>
        <v/>
      </c>
      <c r="S437" s="231" t="str">
        <f t="shared" si="75"/>
        <v/>
      </c>
      <c r="T437" s="226"/>
      <c r="U437" s="227" t="str">
        <f t="shared" si="76"/>
        <v/>
      </c>
      <c r="V437" s="228" t="str">
        <f t="shared" si="77"/>
        <v/>
      </c>
      <c r="W437" s="228">
        <f t="shared" si="78"/>
        <v>329</v>
      </c>
      <c r="X437" s="228"/>
      <c r="Y437" s="231">
        <f t="shared" si="79"/>
        <v>97</v>
      </c>
      <c r="Z437" s="226"/>
    </row>
    <row r="438" spans="1:26" s="224" customFormat="1" x14ac:dyDescent="0.2">
      <c r="A438" s="222">
        <v>456</v>
      </c>
      <c r="B438" s="222">
        <v>456160160</v>
      </c>
      <c r="C438" s="223" t="s">
        <v>520</v>
      </c>
      <c r="D438" s="222">
        <v>160</v>
      </c>
      <c r="E438" s="223" t="s">
        <v>192</v>
      </c>
      <c r="F438" s="222">
        <v>160</v>
      </c>
      <c r="G438" s="223" t="s">
        <v>192</v>
      </c>
      <c r="H438" s="225">
        <v>742.74</v>
      </c>
      <c r="I438" s="226"/>
      <c r="J438" s="227">
        <f t="shared" si="68"/>
        <v>12875</v>
      </c>
      <c r="K438" s="228">
        <f t="shared" si="69"/>
        <v>31</v>
      </c>
      <c r="L438" s="228">
        <f t="shared" si="70"/>
        <v>0</v>
      </c>
      <c r="M438" s="228">
        <f t="shared" si="71"/>
        <v>937.65</v>
      </c>
      <c r="N438" s="229">
        <f t="shared" si="80"/>
        <v>13843.65</v>
      </c>
      <c r="O438" s="230">
        <f t="shared" si="72"/>
        <v>-12</v>
      </c>
      <c r="P438" s="226"/>
      <c r="Q438" s="227">
        <f t="shared" si="73"/>
        <v>12183</v>
      </c>
      <c r="R438" s="228">
        <f t="shared" si="74"/>
        <v>12875</v>
      </c>
      <c r="S438" s="231">
        <f t="shared" si="75"/>
        <v>692</v>
      </c>
      <c r="T438" s="226"/>
      <c r="U438" s="227">
        <f t="shared" si="76"/>
        <v>134</v>
      </c>
      <c r="V438" s="228">
        <f t="shared" si="77"/>
        <v>142</v>
      </c>
      <c r="W438" s="228">
        <f t="shared" si="78"/>
        <v>129</v>
      </c>
      <c r="X438" s="228"/>
      <c r="Y438" s="231">
        <f t="shared" si="79"/>
        <v>43</v>
      </c>
      <c r="Z438" s="226"/>
    </row>
    <row r="439" spans="1:26" s="224" customFormat="1" x14ac:dyDescent="0.2">
      <c r="A439" s="222">
        <v>456</v>
      </c>
      <c r="B439" s="222">
        <v>456160170</v>
      </c>
      <c r="C439" s="223" t="s">
        <v>520</v>
      </c>
      <c r="D439" s="222">
        <v>160</v>
      </c>
      <c r="E439" s="223" t="s">
        <v>192</v>
      </c>
      <c r="F439" s="222">
        <v>170</v>
      </c>
      <c r="G439" s="223" t="s">
        <v>202</v>
      </c>
      <c r="H439" s="225">
        <v>3</v>
      </c>
      <c r="I439" s="226"/>
      <c r="J439" s="227">
        <f t="shared" si="68"/>
        <v>11306</v>
      </c>
      <c r="K439" s="228">
        <f t="shared" si="69"/>
        <v>3612</v>
      </c>
      <c r="L439" s="228">
        <f t="shared" si="70"/>
        <v>0</v>
      </c>
      <c r="M439" s="228">
        <f t="shared" si="71"/>
        <v>937.65</v>
      </c>
      <c r="N439" s="229">
        <f t="shared" si="80"/>
        <v>15855.65</v>
      </c>
      <c r="O439" s="230">
        <f t="shared" si="72"/>
        <v>529</v>
      </c>
      <c r="P439" s="226"/>
      <c r="Q439" s="227">
        <f t="shared" si="73"/>
        <v>10873</v>
      </c>
      <c r="R439" s="228">
        <f t="shared" si="74"/>
        <v>11306</v>
      </c>
      <c r="S439" s="231">
        <f t="shared" si="75"/>
        <v>433</v>
      </c>
      <c r="T439" s="226"/>
      <c r="U439" s="227">
        <f t="shared" si="76"/>
        <v>3683</v>
      </c>
      <c r="V439" s="228">
        <f t="shared" si="77"/>
        <v>3830</v>
      </c>
      <c r="W439" s="228">
        <f t="shared" si="78"/>
        <v>3141</v>
      </c>
      <c r="X439" s="228"/>
      <c r="Y439" s="231">
        <f t="shared" si="79"/>
        <v>3083</v>
      </c>
      <c r="Z439" s="226"/>
    </row>
    <row r="440" spans="1:26" s="224" customFormat="1" x14ac:dyDescent="0.2">
      <c r="A440" s="222">
        <v>456</v>
      </c>
      <c r="B440" s="222">
        <v>456160181</v>
      </c>
      <c r="C440" s="223" t="s">
        <v>520</v>
      </c>
      <c r="D440" s="222">
        <v>160</v>
      </c>
      <c r="E440" s="223" t="s">
        <v>192</v>
      </c>
      <c r="F440" s="222">
        <v>181</v>
      </c>
      <c r="G440" s="223" t="s">
        <v>213</v>
      </c>
      <c r="H440" s="225">
        <v>1</v>
      </c>
      <c r="I440" s="226"/>
      <c r="J440" s="227">
        <f t="shared" si="68"/>
        <v>8785</v>
      </c>
      <c r="K440" s="228">
        <f t="shared" si="69"/>
        <v>418</v>
      </c>
      <c r="L440" s="228">
        <f t="shared" si="70"/>
        <v>0</v>
      </c>
      <c r="M440" s="228">
        <f t="shared" si="71"/>
        <v>937.65</v>
      </c>
      <c r="N440" s="229">
        <f t="shared" si="80"/>
        <v>10140.65</v>
      </c>
      <c r="O440" s="230">
        <f t="shared" si="72"/>
        <v>54</v>
      </c>
      <c r="P440" s="226"/>
      <c r="Q440" s="227">
        <f t="shared" si="73"/>
        <v>11377.02377179523</v>
      </c>
      <c r="R440" s="228">
        <f t="shared" si="74"/>
        <v>8785</v>
      </c>
      <c r="S440" s="231">
        <f t="shared" si="75"/>
        <v>-2592.0237717952295</v>
      </c>
      <c r="T440" s="226"/>
      <c r="U440" s="227">
        <f t="shared" si="76"/>
        <v>735</v>
      </c>
      <c r="V440" s="228">
        <f t="shared" si="77"/>
        <v>567</v>
      </c>
      <c r="W440" s="228">
        <f t="shared" si="78"/>
        <v>369</v>
      </c>
      <c r="X440" s="228"/>
      <c r="Y440" s="231">
        <f t="shared" si="79"/>
        <v>364</v>
      </c>
      <c r="Z440" s="226"/>
    </row>
    <row r="441" spans="1:26" s="224" customFormat="1" x14ac:dyDescent="0.2">
      <c r="A441" s="222">
        <v>456</v>
      </c>
      <c r="B441" s="222">
        <v>456160295</v>
      </c>
      <c r="C441" s="223" t="s">
        <v>520</v>
      </c>
      <c r="D441" s="222">
        <v>160</v>
      </c>
      <c r="E441" s="223" t="s">
        <v>192</v>
      </c>
      <c r="F441" s="222">
        <v>295</v>
      </c>
      <c r="G441" s="223" t="s">
        <v>327</v>
      </c>
      <c r="H441" s="225">
        <v>5</v>
      </c>
      <c r="I441" s="226"/>
      <c r="J441" s="227">
        <f t="shared" si="68"/>
        <v>11980</v>
      </c>
      <c r="K441" s="228">
        <f t="shared" si="69"/>
        <v>6629</v>
      </c>
      <c r="L441" s="228">
        <f t="shared" si="70"/>
        <v>0</v>
      </c>
      <c r="M441" s="228">
        <f t="shared" si="71"/>
        <v>937.65</v>
      </c>
      <c r="N441" s="229">
        <f t="shared" si="80"/>
        <v>19546.650000000001</v>
      </c>
      <c r="O441" s="230">
        <f t="shared" si="72"/>
        <v>0</v>
      </c>
      <c r="P441" s="226"/>
      <c r="Q441" s="227">
        <f t="shared" si="73"/>
        <v>11346</v>
      </c>
      <c r="R441" s="228">
        <f t="shared" si="74"/>
        <v>11980</v>
      </c>
      <c r="S441" s="231">
        <f t="shared" si="75"/>
        <v>634</v>
      </c>
      <c r="T441" s="226"/>
      <c r="U441" s="227">
        <f t="shared" si="76"/>
        <v>6147</v>
      </c>
      <c r="V441" s="228">
        <f t="shared" si="77"/>
        <v>6491</v>
      </c>
      <c r="W441" s="228">
        <f t="shared" si="78"/>
        <v>6635</v>
      </c>
      <c r="X441" s="228"/>
      <c r="Y441" s="231">
        <f t="shared" si="79"/>
        <v>6629</v>
      </c>
      <c r="Z441" s="226"/>
    </row>
    <row r="442" spans="1:26" s="224" customFormat="1" x14ac:dyDescent="0.2">
      <c r="A442" s="222">
        <v>456</v>
      </c>
      <c r="B442" s="222">
        <v>456160301</v>
      </c>
      <c r="C442" s="223" t="s">
        <v>520</v>
      </c>
      <c r="D442" s="222">
        <v>160</v>
      </c>
      <c r="E442" s="223" t="s">
        <v>192</v>
      </c>
      <c r="F442" s="222">
        <v>301</v>
      </c>
      <c r="G442" s="223" t="s">
        <v>333</v>
      </c>
      <c r="H442" s="225">
        <v>2</v>
      </c>
      <c r="I442" s="226"/>
      <c r="J442" s="227">
        <f t="shared" si="68"/>
        <v>11775</v>
      </c>
      <c r="K442" s="228">
        <f t="shared" si="69"/>
        <v>4787</v>
      </c>
      <c r="L442" s="228">
        <f t="shared" si="70"/>
        <v>0</v>
      </c>
      <c r="M442" s="228">
        <f t="shared" si="71"/>
        <v>937.65</v>
      </c>
      <c r="N442" s="229">
        <f t="shared" si="80"/>
        <v>17499.650000000001</v>
      </c>
      <c r="O442" s="230">
        <f t="shared" si="72"/>
        <v>-25</v>
      </c>
      <c r="P442" s="226"/>
      <c r="Q442" s="227">
        <f t="shared" si="73"/>
        <v>10547</v>
      </c>
      <c r="R442" s="228">
        <f t="shared" si="74"/>
        <v>11775</v>
      </c>
      <c r="S442" s="231">
        <f t="shared" si="75"/>
        <v>1228</v>
      </c>
      <c r="T442" s="226"/>
      <c r="U442" s="227">
        <f t="shared" si="76"/>
        <v>4612</v>
      </c>
      <c r="V442" s="228">
        <f t="shared" si="77"/>
        <v>5149</v>
      </c>
      <c r="W442" s="228">
        <f t="shared" si="78"/>
        <v>4896</v>
      </c>
      <c r="X442" s="228"/>
      <c r="Y442" s="231">
        <f t="shared" si="79"/>
        <v>4812</v>
      </c>
      <c r="Z442" s="226"/>
    </row>
    <row r="443" spans="1:26" s="224" customFormat="1" x14ac:dyDescent="0.2">
      <c r="A443" s="222">
        <v>456</v>
      </c>
      <c r="B443" s="222">
        <v>456160673</v>
      </c>
      <c r="C443" s="223" t="s">
        <v>520</v>
      </c>
      <c r="D443" s="222">
        <v>160</v>
      </c>
      <c r="E443" s="223" t="s">
        <v>192</v>
      </c>
      <c r="F443" s="222">
        <v>673</v>
      </c>
      <c r="G443" s="223" t="s">
        <v>408</v>
      </c>
      <c r="H443" s="225">
        <v>2</v>
      </c>
      <c r="I443" s="226"/>
      <c r="J443" s="227">
        <f t="shared" si="68"/>
        <v>15988</v>
      </c>
      <c r="K443" s="228">
        <f t="shared" si="69"/>
        <v>8449</v>
      </c>
      <c r="L443" s="228">
        <f t="shared" si="70"/>
        <v>0</v>
      </c>
      <c r="M443" s="228">
        <f t="shared" si="71"/>
        <v>937.65</v>
      </c>
      <c r="N443" s="229">
        <f t="shared" si="80"/>
        <v>25374.65</v>
      </c>
      <c r="O443" s="230">
        <f t="shared" si="72"/>
        <v>-4</v>
      </c>
      <c r="P443" s="226"/>
      <c r="Q443" s="227">
        <f t="shared" si="73"/>
        <v>9711.8824778761082</v>
      </c>
      <c r="R443" s="228">
        <f t="shared" si="74"/>
        <v>15988</v>
      </c>
      <c r="S443" s="231">
        <f t="shared" si="75"/>
        <v>6276.1175221238918</v>
      </c>
      <c r="T443" s="226"/>
      <c r="U443" s="227">
        <f t="shared" si="76"/>
        <v>4924</v>
      </c>
      <c r="V443" s="228">
        <f t="shared" si="77"/>
        <v>8106</v>
      </c>
      <c r="W443" s="228">
        <f t="shared" si="78"/>
        <v>8696</v>
      </c>
      <c r="X443" s="228"/>
      <c r="Y443" s="231">
        <f t="shared" si="79"/>
        <v>8453</v>
      </c>
      <c r="Z443" s="226"/>
    </row>
    <row r="444" spans="1:26" s="224" customFormat="1" x14ac:dyDescent="0.2">
      <c r="A444" s="222">
        <v>456</v>
      </c>
      <c r="B444" s="222">
        <v>456160735</v>
      </c>
      <c r="C444" s="223" t="s">
        <v>520</v>
      </c>
      <c r="D444" s="222">
        <v>160</v>
      </c>
      <c r="E444" s="223" t="s">
        <v>192</v>
      </c>
      <c r="F444" s="222">
        <v>735</v>
      </c>
      <c r="G444" s="223" t="s">
        <v>427</v>
      </c>
      <c r="H444" s="225">
        <v>2.41</v>
      </c>
      <c r="I444" s="226"/>
      <c r="J444" s="227">
        <f t="shared" si="68"/>
        <v>10604.446604810182</v>
      </c>
      <c r="K444" s="228">
        <f t="shared" si="69"/>
        <v>4139</v>
      </c>
      <c r="L444" s="228">
        <f t="shared" si="70"/>
        <v>0</v>
      </c>
      <c r="M444" s="228">
        <f t="shared" si="71"/>
        <v>937.65</v>
      </c>
      <c r="N444" s="229">
        <f t="shared" si="80"/>
        <v>15681.096604810182</v>
      </c>
      <c r="O444" s="230">
        <f t="shared" si="72"/>
        <v>1</v>
      </c>
      <c r="P444" s="226"/>
      <c r="Q444" s="227">
        <f t="shared" si="73"/>
        <v>10182.492406704618</v>
      </c>
      <c r="R444" s="228">
        <f t="shared" si="74"/>
        <v>10604.446604810182</v>
      </c>
      <c r="S444" s="231">
        <f t="shared" si="75"/>
        <v>421.9541981055645</v>
      </c>
      <c r="T444" s="226"/>
      <c r="U444" s="227">
        <f t="shared" si="76"/>
        <v>4231</v>
      </c>
      <c r="V444" s="228">
        <f t="shared" si="77"/>
        <v>4407</v>
      </c>
      <c r="W444" s="228">
        <f t="shared" si="78"/>
        <v>4050</v>
      </c>
      <c r="X444" s="228"/>
      <c r="Y444" s="231">
        <f t="shared" si="79"/>
        <v>4138</v>
      </c>
      <c r="Z444" s="226"/>
    </row>
    <row r="445" spans="1:26" s="224" customFormat="1" x14ac:dyDescent="0.2">
      <c r="A445" s="222">
        <v>458</v>
      </c>
      <c r="B445" s="222">
        <v>458160031</v>
      </c>
      <c r="C445" s="223" t="s">
        <v>521</v>
      </c>
      <c r="D445" s="222">
        <v>160</v>
      </c>
      <c r="E445" s="223" t="s">
        <v>192</v>
      </c>
      <c r="F445" s="222">
        <v>31</v>
      </c>
      <c r="G445" s="223" t="s">
        <v>63</v>
      </c>
      <c r="H445" s="225">
        <v>3.25</v>
      </c>
      <c r="I445" s="226"/>
      <c r="J445" s="227">
        <f t="shared" si="68"/>
        <v>15145</v>
      </c>
      <c r="K445" s="228">
        <f t="shared" si="69"/>
        <v>7125</v>
      </c>
      <c r="L445" s="228">
        <f t="shared" si="70"/>
        <v>0</v>
      </c>
      <c r="M445" s="228">
        <f t="shared" si="71"/>
        <v>937.65</v>
      </c>
      <c r="N445" s="229">
        <f t="shared" si="80"/>
        <v>23207.65</v>
      </c>
      <c r="O445" s="230">
        <f t="shared" si="72"/>
        <v>0</v>
      </c>
      <c r="P445" s="226"/>
      <c r="Q445" s="227">
        <f t="shared" si="73"/>
        <v>10127</v>
      </c>
      <c r="R445" s="228">
        <f t="shared" si="74"/>
        <v>15145</v>
      </c>
      <c r="S445" s="231">
        <f t="shared" si="75"/>
        <v>5018</v>
      </c>
      <c r="T445" s="226"/>
      <c r="U445" s="227">
        <f t="shared" si="76"/>
        <v>4827</v>
      </c>
      <c r="V445" s="228">
        <f t="shared" si="77"/>
        <v>7219</v>
      </c>
      <c r="W445" s="228">
        <f t="shared" si="78"/>
        <v>7124</v>
      </c>
      <c r="X445" s="228"/>
      <c r="Y445" s="231">
        <f t="shared" si="79"/>
        <v>7125</v>
      </c>
      <c r="Z445" s="226"/>
    </row>
    <row r="446" spans="1:26" s="224" customFormat="1" x14ac:dyDescent="0.2">
      <c r="A446" s="222">
        <v>458</v>
      </c>
      <c r="B446" s="222">
        <v>458160056</v>
      </c>
      <c r="C446" s="223" t="s">
        <v>521</v>
      </c>
      <c r="D446" s="222">
        <v>160</v>
      </c>
      <c r="E446" s="223" t="s">
        <v>192</v>
      </c>
      <c r="F446" s="222">
        <v>56</v>
      </c>
      <c r="G446" s="223" t="s">
        <v>88</v>
      </c>
      <c r="H446" s="225">
        <v>1.41</v>
      </c>
      <c r="I446" s="226"/>
      <c r="J446" s="227">
        <f t="shared" si="68"/>
        <v>10430.527679713074</v>
      </c>
      <c r="K446" s="228">
        <f t="shared" si="69"/>
        <v>3527</v>
      </c>
      <c r="L446" s="228">
        <f t="shared" si="70"/>
        <v>0</v>
      </c>
      <c r="M446" s="228">
        <f t="shared" si="71"/>
        <v>937.65</v>
      </c>
      <c r="N446" s="229">
        <f t="shared" si="80"/>
        <v>14895.177679713073</v>
      </c>
      <c r="O446" s="230" t="str">
        <f t="shared" si="72"/>
        <v>--</v>
      </c>
      <c r="P446" s="226"/>
      <c r="Q446" s="227">
        <f t="shared" si="73"/>
        <v>14107</v>
      </c>
      <c r="R446" s="228">
        <f t="shared" si="74"/>
        <v>10430.527679713074</v>
      </c>
      <c r="S446" s="231">
        <f t="shared" si="75"/>
        <v>-3676.4723202869263</v>
      </c>
      <c r="T446" s="226"/>
      <c r="U446" s="227">
        <f t="shared" si="76"/>
        <v>4808</v>
      </c>
      <c r="V446" s="228">
        <f t="shared" si="77"/>
        <v>3555</v>
      </c>
      <c r="W446" s="228" t="str">
        <f t="shared" si="78"/>
        <v/>
      </c>
      <c r="X446" s="228"/>
      <c r="Y446" s="231" t="str">
        <f t="shared" si="79"/>
        <v/>
      </c>
      <c r="Z446" s="226"/>
    </row>
    <row r="447" spans="1:26" s="224" customFormat="1" x14ac:dyDescent="0.2">
      <c r="A447" s="222">
        <v>458</v>
      </c>
      <c r="B447" s="222">
        <v>458160079</v>
      </c>
      <c r="C447" s="223" t="s">
        <v>521</v>
      </c>
      <c r="D447" s="222">
        <v>160</v>
      </c>
      <c r="E447" s="223" t="s">
        <v>192</v>
      </c>
      <c r="F447" s="222">
        <v>79</v>
      </c>
      <c r="G447" s="223" t="s">
        <v>111</v>
      </c>
      <c r="H447" s="225">
        <v>8.2799999999999994</v>
      </c>
      <c r="I447" s="226"/>
      <c r="J447" s="227">
        <f t="shared" si="68"/>
        <v>11331</v>
      </c>
      <c r="K447" s="228">
        <f t="shared" si="69"/>
        <v>206</v>
      </c>
      <c r="L447" s="228">
        <f t="shared" si="70"/>
        <v>0</v>
      </c>
      <c r="M447" s="228">
        <f t="shared" si="71"/>
        <v>937.65</v>
      </c>
      <c r="N447" s="229">
        <f t="shared" si="80"/>
        <v>12474.65</v>
      </c>
      <c r="O447" s="230">
        <f t="shared" si="72"/>
        <v>-7</v>
      </c>
      <c r="P447" s="226"/>
      <c r="Q447" s="227">
        <f t="shared" si="73"/>
        <v>12970</v>
      </c>
      <c r="R447" s="228">
        <f t="shared" si="74"/>
        <v>11331</v>
      </c>
      <c r="S447" s="231">
        <f t="shared" si="75"/>
        <v>-1639</v>
      </c>
      <c r="T447" s="226"/>
      <c r="U447" s="227">
        <f t="shared" si="76"/>
        <v>808</v>
      </c>
      <c r="V447" s="228">
        <f t="shared" si="77"/>
        <v>706</v>
      </c>
      <c r="W447" s="228">
        <f t="shared" si="78"/>
        <v>339</v>
      </c>
      <c r="X447" s="228"/>
      <c r="Y447" s="231">
        <f t="shared" si="79"/>
        <v>213</v>
      </c>
      <c r="Z447" s="226"/>
    </row>
    <row r="448" spans="1:26" s="224" customFormat="1" x14ac:dyDescent="0.2">
      <c r="A448" s="222">
        <v>458</v>
      </c>
      <c r="B448" s="222">
        <v>458160160</v>
      </c>
      <c r="C448" s="223" t="s">
        <v>521</v>
      </c>
      <c r="D448" s="222">
        <v>160</v>
      </c>
      <c r="E448" s="223" t="s">
        <v>192</v>
      </c>
      <c r="F448" s="222">
        <v>160</v>
      </c>
      <c r="G448" s="223" t="s">
        <v>192</v>
      </c>
      <c r="H448" s="225">
        <v>82.169999999999973</v>
      </c>
      <c r="I448" s="226"/>
      <c r="J448" s="227">
        <f t="shared" si="68"/>
        <v>14268</v>
      </c>
      <c r="K448" s="228">
        <f t="shared" si="69"/>
        <v>34</v>
      </c>
      <c r="L448" s="228">
        <f t="shared" si="70"/>
        <v>0</v>
      </c>
      <c r="M448" s="228">
        <f t="shared" si="71"/>
        <v>937.65</v>
      </c>
      <c r="N448" s="229">
        <f t="shared" si="80"/>
        <v>15239.65</v>
      </c>
      <c r="O448" s="230">
        <f t="shared" si="72"/>
        <v>-14</v>
      </c>
      <c r="P448" s="226"/>
      <c r="Q448" s="227">
        <f t="shared" si="73"/>
        <v>13395</v>
      </c>
      <c r="R448" s="228">
        <f t="shared" si="74"/>
        <v>14268</v>
      </c>
      <c r="S448" s="231">
        <f t="shared" si="75"/>
        <v>873</v>
      </c>
      <c r="T448" s="226"/>
      <c r="U448" s="227">
        <f t="shared" si="76"/>
        <v>148</v>
      </c>
      <c r="V448" s="228">
        <f t="shared" si="77"/>
        <v>157</v>
      </c>
      <c r="W448" s="228">
        <f t="shared" si="78"/>
        <v>142</v>
      </c>
      <c r="X448" s="228"/>
      <c r="Y448" s="231">
        <f t="shared" si="79"/>
        <v>48</v>
      </c>
      <c r="Z448" s="226"/>
    </row>
    <row r="449" spans="1:26" s="224" customFormat="1" x14ac:dyDescent="0.2">
      <c r="A449" s="222">
        <v>458</v>
      </c>
      <c r="B449" s="222">
        <v>458160301</v>
      </c>
      <c r="C449" s="223" t="s">
        <v>521</v>
      </c>
      <c r="D449" s="222">
        <v>160</v>
      </c>
      <c r="E449" s="223" t="s">
        <v>192</v>
      </c>
      <c r="F449" s="222">
        <v>301</v>
      </c>
      <c r="G449" s="223" t="s">
        <v>333</v>
      </c>
      <c r="H449" s="225">
        <v>1</v>
      </c>
      <c r="I449" s="226"/>
      <c r="J449" s="227">
        <f t="shared" si="68"/>
        <v>13615</v>
      </c>
      <c r="K449" s="228">
        <f t="shared" si="69"/>
        <v>5535</v>
      </c>
      <c r="L449" s="228">
        <f t="shared" si="70"/>
        <v>0</v>
      </c>
      <c r="M449" s="228">
        <f t="shared" si="71"/>
        <v>937.65</v>
      </c>
      <c r="N449" s="229">
        <f t="shared" si="80"/>
        <v>20087.650000000001</v>
      </c>
      <c r="O449" s="230">
        <f t="shared" si="72"/>
        <v>-29</v>
      </c>
      <c r="P449" s="226"/>
      <c r="Q449" s="227">
        <f t="shared" si="73"/>
        <v>11414</v>
      </c>
      <c r="R449" s="228">
        <f t="shared" si="74"/>
        <v>13615</v>
      </c>
      <c r="S449" s="231">
        <f t="shared" si="75"/>
        <v>2201</v>
      </c>
      <c r="T449" s="226"/>
      <c r="U449" s="227">
        <f t="shared" si="76"/>
        <v>4992</v>
      </c>
      <c r="V449" s="228">
        <f t="shared" si="77"/>
        <v>5954</v>
      </c>
      <c r="W449" s="228">
        <f t="shared" si="78"/>
        <v>5661</v>
      </c>
      <c r="X449" s="228"/>
      <c r="Y449" s="231">
        <f t="shared" si="79"/>
        <v>5564</v>
      </c>
      <c r="Z449" s="226"/>
    </row>
    <row r="450" spans="1:26" s="224" customFormat="1" x14ac:dyDescent="0.2">
      <c r="A450" s="222">
        <v>458</v>
      </c>
      <c r="B450" s="222">
        <v>458160326</v>
      </c>
      <c r="C450" s="223" t="s">
        <v>521</v>
      </c>
      <c r="D450" s="222">
        <v>160</v>
      </c>
      <c r="E450" s="223" t="s">
        <v>192</v>
      </c>
      <c r="F450" s="222">
        <v>326</v>
      </c>
      <c r="G450" s="223" t="s">
        <v>358</v>
      </c>
      <c r="H450" s="225">
        <v>1</v>
      </c>
      <c r="I450" s="226"/>
      <c r="J450" s="227">
        <f t="shared" si="68"/>
        <v>10360.962747448524</v>
      </c>
      <c r="K450" s="228">
        <f t="shared" si="69"/>
        <v>3536</v>
      </c>
      <c r="L450" s="228">
        <f t="shared" si="70"/>
        <v>0</v>
      </c>
      <c r="M450" s="228">
        <f t="shared" si="71"/>
        <v>937.65</v>
      </c>
      <c r="N450" s="229">
        <f t="shared" si="80"/>
        <v>14834.612747448524</v>
      </c>
      <c r="O450" s="230">
        <f t="shared" si="72"/>
        <v>0</v>
      </c>
      <c r="P450" s="226"/>
      <c r="Q450" s="227" t="str">
        <f t="shared" si="73"/>
        <v/>
      </c>
      <c r="R450" s="228" t="str">
        <f t="shared" si="74"/>
        <v/>
      </c>
      <c r="S450" s="231" t="str">
        <f t="shared" si="75"/>
        <v/>
      </c>
      <c r="T450" s="226"/>
      <c r="U450" s="227" t="str">
        <f t="shared" si="76"/>
        <v/>
      </c>
      <c r="V450" s="228" t="str">
        <f t="shared" si="77"/>
        <v/>
      </c>
      <c r="W450" s="228">
        <f t="shared" si="78"/>
        <v>3542</v>
      </c>
      <c r="X450" s="228"/>
      <c r="Y450" s="231">
        <f t="shared" si="79"/>
        <v>3536</v>
      </c>
      <c r="Z450" s="226"/>
    </row>
    <row r="451" spans="1:26" s="224" customFormat="1" x14ac:dyDescent="0.2">
      <c r="A451" s="222">
        <v>463</v>
      </c>
      <c r="B451" s="222">
        <v>463035035</v>
      </c>
      <c r="C451" s="223" t="s">
        <v>522</v>
      </c>
      <c r="D451" s="222">
        <v>35</v>
      </c>
      <c r="E451" s="223" t="s">
        <v>67</v>
      </c>
      <c r="F451" s="222">
        <v>35</v>
      </c>
      <c r="G451" s="223" t="s">
        <v>67</v>
      </c>
      <c r="H451" s="225">
        <v>581.72</v>
      </c>
      <c r="I451" s="226"/>
      <c r="J451" s="227">
        <f t="shared" si="68"/>
        <v>13848</v>
      </c>
      <c r="K451" s="228">
        <f t="shared" si="69"/>
        <v>4722</v>
      </c>
      <c r="L451" s="228">
        <f t="shared" si="70"/>
        <v>0</v>
      </c>
      <c r="M451" s="228">
        <f t="shared" si="71"/>
        <v>937.65</v>
      </c>
      <c r="N451" s="229">
        <f t="shared" si="80"/>
        <v>19507.650000000001</v>
      </c>
      <c r="O451" s="230">
        <f t="shared" si="72"/>
        <v>-23</v>
      </c>
      <c r="P451" s="226"/>
      <c r="Q451" s="227">
        <f t="shared" si="73"/>
        <v>13079</v>
      </c>
      <c r="R451" s="228">
        <f t="shared" si="74"/>
        <v>13848</v>
      </c>
      <c r="S451" s="231">
        <f t="shared" si="75"/>
        <v>769</v>
      </c>
      <c r="T451" s="226"/>
      <c r="U451" s="227">
        <f t="shared" si="76"/>
        <v>4510</v>
      </c>
      <c r="V451" s="228">
        <f t="shared" si="77"/>
        <v>4775</v>
      </c>
      <c r="W451" s="228">
        <f t="shared" si="78"/>
        <v>4968</v>
      </c>
      <c r="X451" s="228"/>
      <c r="Y451" s="231">
        <f t="shared" si="79"/>
        <v>4745</v>
      </c>
      <c r="Z451" s="226"/>
    </row>
    <row r="452" spans="1:26" s="224" customFormat="1" x14ac:dyDescent="0.2">
      <c r="A452" s="222">
        <v>463</v>
      </c>
      <c r="B452" s="222">
        <v>463035057</v>
      </c>
      <c r="C452" s="223" t="s">
        <v>522</v>
      </c>
      <c r="D452" s="222">
        <v>35</v>
      </c>
      <c r="E452" s="223" t="s">
        <v>67</v>
      </c>
      <c r="F452" s="222">
        <v>57</v>
      </c>
      <c r="G452" s="223" t="s">
        <v>89</v>
      </c>
      <c r="H452" s="225">
        <v>1</v>
      </c>
      <c r="I452" s="226"/>
      <c r="J452" s="227">
        <f t="shared" si="68"/>
        <v>17081</v>
      </c>
      <c r="K452" s="228">
        <f t="shared" si="69"/>
        <v>457</v>
      </c>
      <c r="L452" s="228">
        <f t="shared" si="70"/>
        <v>0</v>
      </c>
      <c r="M452" s="228">
        <f t="shared" si="71"/>
        <v>937.65</v>
      </c>
      <c r="N452" s="229">
        <f t="shared" si="80"/>
        <v>18475.650000000001</v>
      </c>
      <c r="O452" s="230">
        <f t="shared" si="72"/>
        <v>-20</v>
      </c>
      <c r="P452" s="226"/>
      <c r="Q452" s="227">
        <f t="shared" si="73"/>
        <v>13137.504749174874</v>
      </c>
      <c r="R452" s="228">
        <f t="shared" si="74"/>
        <v>17081</v>
      </c>
      <c r="S452" s="231">
        <f t="shared" si="75"/>
        <v>3943.4952508251263</v>
      </c>
      <c r="T452" s="226"/>
      <c r="U452" s="227">
        <f t="shared" si="76"/>
        <v>319</v>
      </c>
      <c r="V452" s="228">
        <f t="shared" si="77"/>
        <v>414</v>
      </c>
      <c r="W452" s="228">
        <f t="shared" si="78"/>
        <v>611</v>
      </c>
      <c r="X452" s="228"/>
      <c r="Y452" s="231">
        <f t="shared" si="79"/>
        <v>477</v>
      </c>
      <c r="Z452" s="226"/>
    </row>
    <row r="453" spans="1:26" s="224" customFormat="1" x14ac:dyDescent="0.2">
      <c r="A453" s="222">
        <v>463</v>
      </c>
      <c r="B453" s="222">
        <v>463035163</v>
      </c>
      <c r="C453" s="223" t="s">
        <v>522</v>
      </c>
      <c r="D453" s="222">
        <v>35</v>
      </c>
      <c r="E453" s="223" t="s">
        <v>67</v>
      </c>
      <c r="F453" s="222">
        <v>163</v>
      </c>
      <c r="G453" s="223" t="s">
        <v>195</v>
      </c>
      <c r="H453" s="225">
        <v>0.42</v>
      </c>
      <c r="I453" s="226"/>
      <c r="J453" s="227">
        <f t="shared" si="68"/>
        <v>13524.833516994266</v>
      </c>
      <c r="K453" s="228">
        <f t="shared" si="69"/>
        <v>0</v>
      </c>
      <c r="L453" s="228">
        <f t="shared" si="70"/>
        <v>0</v>
      </c>
      <c r="M453" s="228">
        <f t="shared" si="71"/>
        <v>937.65</v>
      </c>
      <c r="N453" s="229">
        <f t="shared" si="80"/>
        <v>14462.483516994265</v>
      </c>
      <c r="O453" s="230">
        <f t="shared" si="72"/>
        <v>0</v>
      </c>
      <c r="P453" s="226"/>
      <c r="Q453" s="227" t="str">
        <f t="shared" si="73"/>
        <v/>
      </c>
      <c r="R453" s="228">
        <f t="shared" si="74"/>
        <v>13524.833516994266</v>
      </c>
      <c r="S453" s="231" t="str">
        <f t="shared" si="75"/>
        <v/>
      </c>
      <c r="T453" s="226"/>
      <c r="U453" s="227" t="str">
        <f t="shared" si="76"/>
        <v/>
      </c>
      <c r="V453" s="228">
        <f t="shared" si="77"/>
        <v>152</v>
      </c>
      <c r="W453" s="228">
        <f t="shared" si="78"/>
        <v>11</v>
      </c>
      <c r="X453" s="228"/>
      <c r="Y453" s="231">
        <f t="shared" si="79"/>
        <v>0</v>
      </c>
      <c r="Z453" s="226"/>
    </row>
    <row r="454" spans="1:26" s="224" customFormat="1" x14ac:dyDescent="0.2">
      <c r="A454" s="222">
        <v>463</v>
      </c>
      <c r="B454" s="222">
        <v>463035207</v>
      </c>
      <c r="C454" s="223" t="s">
        <v>522</v>
      </c>
      <c r="D454" s="222">
        <v>35</v>
      </c>
      <c r="E454" s="223" t="s">
        <v>67</v>
      </c>
      <c r="F454" s="222">
        <v>207</v>
      </c>
      <c r="G454" s="223" t="s">
        <v>239</v>
      </c>
      <c r="H454" s="225">
        <v>0.57999999999999996</v>
      </c>
      <c r="I454" s="226"/>
      <c r="J454" s="227">
        <f t="shared" si="68"/>
        <v>10984.481268070062</v>
      </c>
      <c r="K454" s="228">
        <f t="shared" si="69"/>
        <v>7042</v>
      </c>
      <c r="L454" s="228">
        <f t="shared" si="70"/>
        <v>0</v>
      </c>
      <c r="M454" s="228">
        <f t="shared" si="71"/>
        <v>937.65</v>
      </c>
      <c r="N454" s="229">
        <f t="shared" si="80"/>
        <v>18964.131268070065</v>
      </c>
      <c r="O454" s="230" t="str">
        <f t="shared" si="72"/>
        <v>--</v>
      </c>
      <c r="P454" s="226"/>
      <c r="Q454" s="227" t="str">
        <f t="shared" si="73"/>
        <v/>
      </c>
      <c r="R454" s="228" t="str">
        <f t="shared" si="74"/>
        <v/>
      </c>
      <c r="S454" s="231" t="str">
        <f t="shared" si="75"/>
        <v/>
      </c>
      <c r="T454" s="226"/>
      <c r="U454" s="227" t="str">
        <f t="shared" si="76"/>
        <v/>
      </c>
      <c r="V454" s="228" t="str">
        <f t="shared" si="77"/>
        <v/>
      </c>
      <c r="W454" s="228" t="str">
        <f t="shared" si="78"/>
        <v/>
      </c>
      <c r="X454" s="228"/>
      <c r="Y454" s="231" t="str">
        <f t="shared" si="79"/>
        <v/>
      </c>
      <c r="Z454" s="226"/>
    </row>
    <row r="455" spans="1:26" s="224" customFormat="1" x14ac:dyDescent="0.2">
      <c r="A455" s="222">
        <v>463</v>
      </c>
      <c r="B455" s="222">
        <v>463035220</v>
      </c>
      <c r="C455" s="223" t="s">
        <v>522</v>
      </c>
      <c r="D455" s="222">
        <v>35</v>
      </c>
      <c r="E455" s="223" t="s">
        <v>67</v>
      </c>
      <c r="F455" s="222">
        <v>220</v>
      </c>
      <c r="G455" s="223" t="s">
        <v>252</v>
      </c>
      <c r="H455" s="225">
        <v>1.49</v>
      </c>
      <c r="I455" s="226"/>
      <c r="J455" s="227">
        <f t="shared" si="68"/>
        <v>11691.573738218611</v>
      </c>
      <c r="K455" s="228">
        <f t="shared" si="69"/>
        <v>5012</v>
      </c>
      <c r="L455" s="228">
        <f t="shared" si="70"/>
        <v>0</v>
      </c>
      <c r="M455" s="228">
        <f t="shared" si="71"/>
        <v>937.65</v>
      </c>
      <c r="N455" s="229">
        <f t="shared" si="80"/>
        <v>17641.223738218614</v>
      </c>
      <c r="O455" s="230">
        <f t="shared" si="72"/>
        <v>-1</v>
      </c>
      <c r="P455" s="226"/>
      <c r="Q455" s="227" t="str">
        <f t="shared" si="73"/>
        <v/>
      </c>
      <c r="R455" s="228">
        <f t="shared" si="74"/>
        <v>11691.573738218611</v>
      </c>
      <c r="S455" s="231" t="str">
        <f t="shared" si="75"/>
        <v/>
      </c>
      <c r="T455" s="226"/>
      <c r="U455" s="227" t="str">
        <f t="shared" si="76"/>
        <v/>
      </c>
      <c r="V455" s="228">
        <f t="shared" si="77"/>
        <v>4657</v>
      </c>
      <c r="W455" s="228">
        <f t="shared" si="78"/>
        <v>5048</v>
      </c>
      <c r="X455" s="228"/>
      <c r="Y455" s="231">
        <f t="shared" si="79"/>
        <v>5013</v>
      </c>
      <c r="Z455" s="226"/>
    </row>
    <row r="456" spans="1:26" s="224" customFormat="1" x14ac:dyDescent="0.2">
      <c r="A456" s="222">
        <v>463</v>
      </c>
      <c r="B456" s="222">
        <v>463035244</v>
      </c>
      <c r="C456" s="223" t="s">
        <v>522</v>
      </c>
      <c r="D456" s="222">
        <v>35</v>
      </c>
      <c r="E456" s="223" t="s">
        <v>67</v>
      </c>
      <c r="F456" s="222">
        <v>244</v>
      </c>
      <c r="G456" s="223" t="s">
        <v>276</v>
      </c>
      <c r="H456" s="225">
        <v>5</v>
      </c>
      <c r="I456" s="226"/>
      <c r="J456" s="227">
        <f t="shared" si="68"/>
        <v>14650</v>
      </c>
      <c r="K456" s="228">
        <f t="shared" si="69"/>
        <v>5283</v>
      </c>
      <c r="L456" s="228">
        <f t="shared" si="70"/>
        <v>0</v>
      </c>
      <c r="M456" s="228">
        <f t="shared" si="71"/>
        <v>937.65</v>
      </c>
      <c r="N456" s="229">
        <f t="shared" si="80"/>
        <v>20870.650000000001</v>
      </c>
      <c r="O456" s="230">
        <f t="shared" si="72"/>
        <v>-15</v>
      </c>
      <c r="P456" s="226"/>
      <c r="Q456" s="227">
        <f t="shared" si="73"/>
        <v>11844.935916589331</v>
      </c>
      <c r="R456" s="228">
        <f t="shared" si="74"/>
        <v>14650</v>
      </c>
      <c r="S456" s="231">
        <f t="shared" si="75"/>
        <v>2805.0640834106689</v>
      </c>
      <c r="T456" s="226"/>
      <c r="U456" s="227">
        <f t="shared" si="76"/>
        <v>4615</v>
      </c>
      <c r="V456" s="228">
        <f t="shared" si="77"/>
        <v>5708</v>
      </c>
      <c r="W456" s="228">
        <f t="shared" si="78"/>
        <v>5462</v>
      </c>
      <c r="X456" s="228"/>
      <c r="Y456" s="231">
        <f t="shared" si="79"/>
        <v>5298</v>
      </c>
      <c r="Z456" s="226"/>
    </row>
    <row r="457" spans="1:26" s="224" customFormat="1" x14ac:dyDescent="0.2">
      <c r="A457" s="222">
        <v>463</v>
      </c>
      <c r="B457" s="222">
        <v>463035285</v>
      </c>
      <c r="C457" s="223" t="s">
        <v>522</v>
      </c>
      <c r="D457" s="222">
        <v>35</v>
      </c>
      <c r="E457" s="223" t="s">
        <v>67</v>
      </c>
      <c r="F457" s="222">
        <v>285</v>
      </c>
      <c r="G457" s="223" t="s">
        <v>317</v>
      </c>
      <c r="H457" s="225">
        <v>1</v>
      </c>
      <c r="I457" s="226"/>
      <c r="J457" s="227">
        <f t="shared" si="68"/>
        <v>11688.430466808875</v>
      </c>
      <c r="K457" s="228">
        <f t="shared" si="69"/>
        <v>3312</v>
      </c>
      <c r="L457" s="228">
        <f t="shared" si="70"/>
        <v>0</v>
      </c>
      <c r="M457" s="228">
        <f t="shared" si="71"/>
        <v>937.65</v>
      </c>
      <c r="N457" s="229">
        <f t="shared" si="80"/>
        <v>15938.080466808875</v>
      </c>
      <c r="O457" s="230">
        <f t="shared" si="72"/>
        <v>-3</v>
      </c>
      <c r="P457" s="226"/>
      <c r="Q457" s="227" t="str">
        <f t="shared" si="73"/>
        <v/>
      </c>
      <c r="R457" s="228" t="str">
        <f t="shared" si="74"/>
        <v/>
      </c>
      <c r="S457" s="231" t="str">
        <f t="shared" si="75"/>
        <v/>
      </c>
      <c r="T457" s="226"/>
      <c r="U457" s="227" t="str">
        <f t="shared" si="76"/>
        <v/>
      </c>
      <c r="V457" s="228" t="str">
        <f t="shared" si="77"/>
        <v/>
      </c>
      <c r="W457" s="228">
        <f t="shared" si="78"/>
        <v>3328</v>
      </c>
      <c r="X457" s="228"/>
      <c r="Y457" s="231">
        <f t="shared" si="79"/>
        <v>3315</v>
      </c>
      <c r="Z457" s="226"/>
    </row>
    <row r="458" spans="1:26" s="224" customFormat="1" x14ac:dyDescent="0.2">
      <c r="A458" s="222">
        <v>463</v>
      </c>
      <c r="B458" s="222">
        <v>463035293</v>
      </c>
      <c r="C458" s="223" t="s">
        <v>522</v>
      </c>
      <c r="D458" s="222">
        <v>35</v>
      </c>
      <c r="E458" s="223" t="s">
        <v>67</v>
      </c>
      <c r="F458" s="222">
        <v>293</v>
      </c>
      <c r="G458" s="223" t="s">
        <v>325</v>
      </c>
      <c r="H458" s="225">
        <v>2</v>
      </c>
      <c r="I458" s="226"/>
      <c r="J458" s="227">
        <f t="shared" ref="J458:J521" si="81">VLOOKUP($B458,rates20Q4,9,FALSE)</f>
        <v>12430.019406017627</v>
      </c>
      <c r="K458" s="228">
        <f t="shared" ref="K458:K521" si="82">VLOOKUP($B458,rates20Q4,10,FALSE)</f>
        <v>747</v>
      </c>
      <c r="L458" s="228">
        <f t="shared" ref="L458:L521" si="83">IFERROR(VLOOKUP($B458,rates20Q4,11,FALSE),0)</f>
        <v>0</v>
      </c>
      <c r="M458" s="228">
        <f t="shared" ref="M458:M521" si="84">VLOOKUP($B458,rates20Q4,12,FALSE)</f>
        <v>937.65</v>
      </c>
      <c r="N458" s="229">
        <f t="shared" si="80"/>
        <v>14114.669406017627</v>
      </c>
      <c r="O458" s="230">
        <f t="shared" ref="O458:O521" si="85">IF(Y458="","--",IFERROR(N458-IFERROR(VLOOKUP($B458,rates20Q3,13,FALSE),0),0))</f>
        <v>-1</v>
      </c>
      <c r="P458" s="226"/>
      <c r="Q458" s="227" t="str">
        <f t="shared" ref="Q458:Q521" si="86">IFERROR(VLOOKUP($B458,rates19Q4,8,FALSE),"")</f>
        <v/>
      </c>
      <c r="R458" s="228" t="str">
        <f t="shared" ref="R458:R521" si="87">IFERROR(VLOOKUP($B458,rates20Q1d,8,FALSE),"")</f>
        <v/>
      </c>
      <c r="S458" s="231" t="str">
        <f t="shared" ref="S458:S521" si="88">IFERROR(J458-IFERROR(VLOOKUP($B458,rates19Q4,8,FALSE),""),"")</f>
        <v/>
      </c>
      <c r="T458" s="226"/>
      <c r="U458" s="227" t="str">
        <f t="shared" ref="U458:U521" si="89">IFERROR(VLOOKUP($B458,rates19Q4,9,FALSE),"")</f>
        <v/>
      </c>
      <c r="V458" s="228" t="str">
        <f t="shared" ref="V458:V521" si="90">IFERROR(VLOOKUP($B458,rates20Q1d,9,FALSE),"")</f>
        <v/>
      </c>
      <c r="W458" s="228">
        <f t="shared" ref="W458:W521" si="91">IFERROR(VLOOKUP($B458,rates20Q2,9,FALSE),"")</f>
        <v>748</v>
      </c>
      <c r="X458" s="228"/>
      <c r="Y458" s="231">
        <f t="shared" ref="Y458:Y521" si="92">IFERROR(VLOOKUP($B458,rates20Q3,10,FALSE),"")</f>
        <v>748</v>
      </c>
      <c r="Z458" s="226"/>
    </row>
    <row r="459" spans="1:26" s="224" customFormat="1" x14ac:dyDescent="0.2">
      <c r="A459" s="222">
        <v>463</v>
      </c>
      <c r="B459" s="222">
        <v>463035307</v>
      </c>
      <c r="C459" s="223" t="s">
        <v>522</v>
      </c>
      <c r="D459" s="222">
        <v>35</v>
      </c>
      <c r="E459" s="223" t="s">
        <v>67</v>
      </c>
      <c r="F459" s="222">
        <v>307</v>
      </c>
      <c r="G459" s="223" t="s">
        <v>339</v>
      </c>
      <c r="H459" s="225">
        <v>2</v>
      </c>
      <c r="I459" s="226"/>
      <c r="J459" s="227">
        <f t="shared" si="81"/>
        <v>10709.427148722187</v>
      </c>
      <c r="K459" s="228">
        <f t="shared" si="82"/>
        <v>4503</v>
      </c>
      <c r="L459" s="228">
        <f t="shared" si="83"/>
        <v>0</v>
      </c>
      <c r="M459" s="228">
        <f t="shared" si="84"/>
        <v>937.65</v>
      </c>
      <c r="N459" s="229">
        <f t="shared" ref="N459:N522" si="93">SUM(J459:M459)</f>
        <v>16150.077148722186</v>
      </c>
      <c r="O459" s="230">
        <f t="shared" si="85"/>
        <v>-3</v>
      </c>
      <c r="P459" s="226"/>
      <c r="Q459" s="227" t="str">
        <f t="shared" si="86"/>
        <v/>
      </c>
      <c r="R459" s="228" t="str">
        <f t="shared" si="87"/>
        <v/>
      </c>
      <c r="S459" s="231" t="str">
        <f t="shared" si="88"/>
        <v/>
      </c>
      <c r="T459" s="226"/>
      <c r="U459" s="227" t="str">
        <f t="shared" si="89"/>
        <v/>
      </c>
      <c r="V459" s="228" t="str">
        <f t="shared" si="90"/>
        <v/>
      </c>
      <c r="W459" s="228">
        <f t="shared" si="91"/>
        <v>4519</v>
      </c>
      <c r="X459" s="228"/>
      <c r="Y459" s="231">
        <f t="shared" si="92"/>
        <v>4506</v>
      </c>
      <c r="Z459" s="226"/>
    </row>
    <row r="460" spans="1:26" s="224" customFormat="1" x14ac:dyDescent="0.2">
      <c r="A460" s="222">
        <v>464</v>
      </c>
      <c r="B460" s="222">
        <v>464168030</v>
      </c>
      <c r="C460" s="223" t="s">
        <v>523</v>
      </c>
      <c r="D460" s="222">
        <v>168</v>
      </c>
      <c r="E460" s="223" t="s">
        <v>200</v>
      </c>
      <c r="F460" s="222">
        <v>30</v>
      </c>
      <c r="G460" s="223" t="s">
        <v>62</v>
      </c>
      <c r="H460" s="225">
        <v>1</v>
      </c>
      <c r="I460" s="226"/>
      <c r="J460" s="227">
        <f t="shared" si="81"/>
        <v>9123</v>
      </c>
      <c r="K460" s="228">
        <f t="shared" si="82"/>
        <v>2429</v>
      </c>
      <c r="L460" s="228">
        <f t="shared" si="83"/>
        <v>0</v>
      </c>
      <c r="M460" s="228">
        <f t="shared" si="84"/>
        <v>937.65</v>
      </c>
      <c r="N460" s="229">
        <f t="shared" si="93"/>
        <v>12489.65</v>
      </c>
      <c r="O460" s="230">
        <f t="shared" si="85"/>
        <v>0</v>
      </c>
      <c r="P460" s="226"/>
      <c r="Q460" s="227">
        <f t="shared" si="86"/>
        <v>10570.794427012277</v>
      </c>
      <c r="R460" s="228">
        <f t="shared" si="87"/>
        <v>9123</v>
      </c>
      <c r="S460" s="231">
        <f t="shared" si="88"/>
        <v>-1447.7944270122771</v>
      </c>
      <c r="T460" s="226"/>
      <c r="U460" s="227">
        <f t="shared" si="89"/>
        <v>2911</v>
      </c>
      <c r="V460" s="228">
        <f t="shared" si="90"/>
        <v>2512</v>
      </c>
      <c r="W460" s="228">
        <f t="shared" si="91"/>
        <v>2426</v>
      </c>
      <c r="X460" s="228"/>
      <c r="Y460" s="231">
        <f t="shared" si="92"/>
        <v>2429</v>
      </c>
      <c r="Z460" s="226"/>
    </row>
    <row r="461" spans="1:26" s="224" customFormat="1" x14ac:dyDescent="0.2">
      <c r="A461" s="222">
        <v>464</v>
      </c>
      <c r="B461" s="222">
        <v>464168163</v>
      </c>
      <c r="C461" s="223" t="s">
        <v>523</v>
      </c>
      <c r="D461" s="222">
        <v>168</v>
      </c>
      <c r="E461" s="223" t="s">
        <v>200</v>
      </c>
      <c r="F461" s="222">
        <v>163</v>
      </c>
      <c r="G461" s="223" t="s">
        <v>195</v>
      </c>
      <c r="H461" s="225">
        <v>18.66</v>
      </c>
      <c r="I461" s="226"/>
      <c r="J461" s="227">
        <f t="shared" si="81"/>
        <v>10938</v>
      </c>
      <c r="K461" s="228">
        <f t="shared" si="82"/>
        <v>0</v>
      </c>
      <c r="L461" s="228">
        <f t="shared" si="83"/>
        <v>0</v>
      </c>
      <c r="M461" s="228">
        <f t="shared" si="84"/>
        <v>937.65</v>
      </c>
      <c r="N461" s="229">
        <f t="shared" si="93"/>
        <v>11875.65</v>
      </c>
      <c r="O461" s="230">
        <f t="shared" si="85"/>
        <v>0</v>
      </c>
      <c r="P461" s="226"/>
      <c r="Q461" s="227">
        <f t="shared" si="86"/>
        <v>9249</v>
      </c>
      <c r="R461" s="228">
        <f t="shared" si="87"/>
        <v>10938</v>
      </c>
      <c r="S461" s="231">
        <f t="shared" si="88"/>
        <v>1689</v>
      </c>
      <c r="T461" s="226"/>
      <c r="U461" s="227">
        <f t="shared" si="89"/>
        <v>104</v>
      </c>
      <c r="V461" s="228">
        <f t="shared" si="90"/>
        <v>123</v>
      </c>
      <c r="W461" s="228">
        <f t="shared" si="91"/>
        <v>9</v>
      </c>
      <c r="X461" s="228"/>
      <c r="Y461" s="231">
        <f t="shared" si="92"/>
        <v>0</v>
      </c>
      <c r="Z461" s="226"/>
    </row>
    <row r="462" spans="1:26" s="224" customFormat="1" x14ac:dyDescent="0.2">
      <c r="A462" s="222">
        <v>464</v>
      </c>
      <c r="B462" s="222">
        <v>464168168</v>
      </c>
      <c r="C462" s="223" t="s">
        <v>523</v>
      </c>
      <c r="D462" s="222">
        <v>168</v>
      </c>
      <c r="E462" s="223" t="s">
        <v>200</v>
      </c>
      <c r="F462" s="222">
        <v>168</v>
      </c>
      <c r="G462" s="223" t="s">
        <v>200</v>
      </c>
      <c r="H462" s="225">
        <v>117.30999999999999</v>
      </c>
      <c r="I462" s="226"/>
      <c r="J462" s="227">
        <f t="shared" si="81"/>
        <v>9477</v>
      </c>
      <c r="K462" s="228">
        <f t="shared" si="82"/>
        <v>5040</v>
      </c>
      <c r="L462" s="228">
        <f t="shared" si="83"/>
        <v>0</v>
      </c>
      <c r="M462" s="228">
        <f t="shared" si="84"/>
        <v>937.65</v>
      </c>
      <c r="N462" s="229">
        <f t="shared" si="93"/>
        <v>15454.65</v>
      </c>
      <c r="O462" s="230">
        <f t="shared" si="85"/>
        <v>1</v>
      </c>
      <c r="P462" s="226"/>
      <c r="Q462" s="227">
        <f t="shared" si="86"/>
        <v>8868</v>
      </c>
      <c r="R462" s="228">
        <f t="shared" si="87"/>
        <v>9477</v>
      </c>
      <c r="S462" s="231">
        <f t="shared" si="88"/>
        <v>609</v>
      </c>
      <c r="T462" s="226"/>
      <c r="U462" s="227">
        <f t="shared" si="89"/>
        <v>4784</v>
      </c>
      <c r="V462" s="228">
        <f t="shared" si="90"/>
        <v>5112</v>
      </c>
      <c r="W462" s="228">
        <f t="shared" si="91"/>
        <v>5188</v>
      </c>
      <c r="X462" s="228"/>
      <c r="Y462" s="231">
        <f t="shared" si="92"/>
        <v>5039</v>
      </c>
      <c r="Z462" s="226"/>
    </row>
    <row r="463" spans="1:26" s="224" customFormat="1" x14ac:dyDescent="0.2">
      <c r="A463" s="222">
        <v>464</v>
      </c>
      <c r="B463" s="222">
        <v>464168196</v>
      </c>
      <c r="C463" s="223" t="s">
        <v>523</v>
      </c>
      <c r="D463" s="222">
        <v>168</v>
      </c>
      <c r="E463" s="223" t="s">
        <v>200</v>
      </c>
      <c r="F463" s="222">
        <v>196</v>
      </c>
      <c r="G463" s="223" t="s">
        <v>228</v>
      </c>
      <c r="H463" s="225">
        <v>7</v>
      </c>
      <c r="I463" s="226"/>
      <c r="J463" s="227">
        <f t="shared" si="81"/>
        <v>8954</v>
      </c>
      <c r="K463" s="228">
        <f t="shared" si="82"/>
        <v>5167</v>
      </c>
      <c r="L463" s="228">
        <f t="shared" si="83"/>
        <v>0</v>
      </c>
      <c r="M463" s="228">
        <f t="shared" si="84"/>
        <v>937.65</v>
      </c>
      <c r="N463" s="229">
        <f t="shared" si="93"/>
        <v>15058.65</v>
      </c>
      <c r="O463" s="230">
        <f t="shared" si="85"/>
        <v>-16</v>
      </c>
      <c r="P463" s="226"/>
      <c r="Q463" s="227">
        <f t="shared" si="86"/>
        <v>8580</v>
      </c>
      <c r="R463" s="228">
        <f t="shared" si="87"/>
        <v>8954</v>
      </c>
      <c r="S463" s="231">
        <f t="shared" si="88"/>
        <v>374</v>
      </c>
      <c r="T463" s="226"/>
      <c r="U463" s="227">
        <f t="shared" si="89"/>
        <v>4745</v>
      </c>
      <c r="V463" s="228">
        <f t="shared" si="90"/>
        <v>4952</v>
      </c>
      <c r="W463" s="228">
        <f t="shared" si="91"/>
        <v>5705</v>
      </c>
      <c r="X463" s="228"/>
      <c r="Y463" s="231">
        <f t="shared" si="92"/>
        <v>5183</v>
      </c>
      <c r="Z463" s="226"/>
    </row>
    <row r="464" spans="1:26" s="224" customFormat="1" x14ac:dyDescent="0.2">
      <c r="A464" s="222">
        <v>464</v>
      </c>
      <c r="B464" s="222">
        <v>464168229</v>
      </c>
      <c r="C464" s="223" t="s">
        <v>523</v>
      </c>
      <c r="D464" s="222">
        <v>168</v>
      </c>
      <c r="E464" s="223" t="s">
        <v>200</v>
      </c>
      <c r="F464" s="222">
        <v>229</v>
      </c>
      <c r="G464" s="223" t="s">
        <v>261</v>
      </c>
      <c r="H464" s="225">
        <v>5</v>
      </c>
      <c r="I464" s="226"/>
      <c r="J464" s="227">
        <f t="shared" si="81"/>
        <v>10818</v>
      </c>
      <c r="K464" s="228">
        <f t="shared" si="82"/>
        <v>1767</v>
      </c>
      <c r="L464" s="228">
        <f t="shared" si="83"/>
        <v>0</v>
      </c>
      <c r="M464" s="228">
        <f t="shared" si="84"/>
        <v>937.65</v>
      </c>
      <c r="N464" s="229">
        <f t="shared" si="93"/>
        <v>13522.65</v>
      </c>
      <c r="O464" s="230">
        <f t="shared" si="85"/>
        <v>-1</v>
      </c>
      <c r="P464" s="226"/>
      <c r="Q464" s="227">
        <f t="shared" si="86"/>
        <v>9288</v>
      </c>
      <c r="R464" s="228">
        <f t="shared" si="87"/>
        <v>10818</v>
      </c>
      <c r="S464" s="231">
        <f t="shared" si="88"/>
        <v>1530</v>
      </c>
      <c r="T464" s="226"/>
      <c r="U464" s="227">
        <f t="shared" si="89"/>
        <v>1779</v>
      </c>
      <c r="V464" s="228">
        <f t="shared" si="90"/>
        <v>2072</v>
      </c>
      <c r="W464" s="228">
        <f t="shared" si="91"/>
        <v>1883</v>
      </c>
      <c r="X464" s="228"/>
      <c r="Y464" s="231">
        <f t="shared" si="92"/>
        <v>1768</v>
      </c>
      <c r="Z464" s="226"/>
    </row>
    <row r="465" spans="1:26" s="224" customFormat="1" x14ac:dyDescent="0.2">
      <c r="A465" s="222">
        <v>464</v>
      </c>
      <c r="B465" s="222">
        <v>464168248</v>
      </c>
      <c r="C465" s="223" t="s">
        <v>523</v>
      </c>
      <c r="D465" s="222">
        <v>168</v>
      </c>
      <c r="E465" s="223" t="s">
        <v>200</v>
      </c>
      <c r="F465" s="222">
        <v>248</v>
      </c>
      <c r="G465" s="223" t="s">
        <v>280</v>
      </c>
      <c r="H465" s="225">
        <v>0.5</v>
      </c>
      <c r="I465" s="226"/>
      <c r="J465" s="227">
        <f t="shared" si="81"/>
        <v>13080.948125085341</v>
      </c>
      <c r="K465" s="228">
        <f t="shared" si="82"/>
        <v>750</v>
      </c>
      <c r="L465" s="228">
        <f t="shared" si="83"/>
        <v>0</v>
      </c>
      <c r="M465" s="228">
        <f t="shared" si="84"/>
        <v>937.65</v>
      </c>
      <c r="N465" s="229">
        <f t="shared" si="93"/>
        <v>14768.59812508534</v>
      </c>
      <c r="O465" s="230" t="str">
        <f t="shared" si="85"/>
        <v>--</v>
      </c>
      <c r="P465" s="226"/>
      <c r="Q465" s="227" t="str">
        <f t="shared" si="86"/>
        <v/>
      </c>
      <c r="R465" s="228" t="str">
        <f t="shared" si="87"/>
        <v/>
      </c>
      <c r="S465" s="231" t="str">
        <f t="shared" si="88"/>
        <v/>
      </c>
      <c r="T465" s="226"/>
      <c r="U465" s="227" t="str">
        <f t="shared" si="89"/>
        <v/>
      </c>
      <c r="V465" s="228" t="str">
        <f t="shared" si="90"/>
        <v/>
      </c>
      <c r="W465" s="228" t="str">
        <f t="shared" si="91"/>
        <v/>
      </c>
      <c r="X465" s="228"/>
      <c r="Y465" s="231" t="str">
        <f t="shared" si="92"/>
        <v/>
      </c>
      <c r="Z465" s="226"/>
    </row>
    <row r="466" spans="1:26" s="224" customFormat="1" x14ac:dyDescent="0.2">
      <c r="A466" s="222">
        <v>464</v>
      </c>
      <c r="B466" s="222">
        <v>464168258</v>
      </c>
      <c r="C466" s="223" t="s">
        <v>523</v>
      </c>
      <c r="D466" s="222">
        <v>168</v>
      </c>
      <c r="E466" s="223" t="s">
        <v>200</v>
      </c>
      <c r="F466" s="222">
        <v>258</v>
      </c>
      <c r="G466" s="223" t="s">
        <v>290</v>
      </c>
      <c r="H466" s="225">
        <v>12.61</v>
      </c>
      <c r="I466" s="226"/>
      <c r="J466" s="227">
        <f t="shared" si="81"/>
        <v>9892</v>
      </c>
      <c r="K466" s="228">
        <f t="shared" si="82"/>
        <v>2136</v>
      </c>
      <c r="L466" s="228">
        <f t="shared" si="83"/>
        <v>0</v>
      </c>
      <c r="M466" s="228">
        <f t="shared" si="84"/>
        <v>937.65</v>
      </c>
      <c r="N466" s="229">
        <f t="shared" si="93"/>
        <v>12965.65</v>
      </c>
      <c r="O466" s="230">
        <f t="shared" si="85"/>
        <v>-3</v>
      </c>
      <c r="P466" s="226"/>
      <c r="Q466" s="227">
        <f t="shared" si="86"/>
        <v>10068</v>
      </c>
      <c r="R466" s="228">
        <f t="shared" si="87"/>
        <v>9892</v>
      </c>
      <c r="S466" s="231">
        <f t="shared" si="88"/>
        <v>-176</v>
      </c>
      <c r="T466" s="226"/>
      <c r="U466" s="227">
        <f t="shared" si="89"/>
        <v>2902</v>
      </c>
      <c r="V466" s="228">
        <f t="shared" si="90"/>
        <v>2852</v>
      </c>
      <c r="W466" s="228">
        <f t="shared" si="91"/>
        <v>2192</v>
      </c>
      <c r="X466" s="228"/>
      <c r="Y466" s="231">
        <f t="shared" si="92"/>
        <v>2139</v>
      </c>
      <c r="Z466" s="226"/>
    </row>
    <row r="467" spans="1:26" s="224" customFormat="1" x14ac:dyDescent="0.2">
      <c r="A467" s="222">
        <v>464</v>
      </c>
      <c r="B467" s="222">
        <v>464168262</v>
      </c>
      <c r="C467" s="223" t="s">
        <v>523</v>
      </c>
      <c r="D467" s="222">
        <v>168</v>
      </c>
      <c r="E467" s="223" t="s">
        <v>200</v>
      </c>
      <c r="F467" s="222">
        <v>262</v>
      </c>
      <c r="G467" s="223" t="s">
        <v>294</v>
      </c>
      <c r="H467" s="225">
        <v>1.67</v>
      </c>
      <c r="I467" s="226"/>
      <c r="J467" s="227">
        <f t="shared" si="81"/>
        <v>11379.205712709654</v>
      </c>
      <c r="K467" s="228">
        <f t="shared" si="82"/>
        <v>4217</v>
      </c>
      <c r="L467" s="228">
        <f t="shared" si="83"/>
        <v>0</v>
      </c>
      <c r="M467" s="228">
        <f t="shared" si="84"/>
        <v>937.65</v>
      </c>
      <c r="N467" s="229">
        <f t="shared" si="93"/>
        <v>16533.855712709654</v>
      </c>
      <c r="O467" s="230">
        <f t="shared" si="85"/>
        <v>-10</v>
      </c>
      <c r="P467" s="226"/>
      <c r="Q467" s="227" t="str">
        <f t="shared" si="86"/>
        <v/>
      </c>
      <c r="R467" s="228" t="str">
        <f t="shared" si="87"/>
        <v/>
      </c>
      <c r="S467" s="231" t="str">
        <f t="shared" si="88"/>
        <v/>
      </c>
      <c r="T467" s="226"/>
      <c r="U467" s="227" t="str">
        <f t="shared" si="89"/>
        <v/>
      </c>
      <c r="V467" s="228" t="str">
        <f t="shared" si="90"/>
        <v/>
      </c>
      <c r="W467" s="228">
        <f t="shared" si="91"/>
        <v>4288</v>
      </c>
      <c r="X467" s="228"/>
      <c r="Y467" s="231">
        <f t="shared" si="92"/>
        <v>4227</v>
      </c>
      <c r="Z467" s="226"/>
    </row>
    <row r="468" spans="1:26" s="224" customFormat="1" x14ac:dyDescent="0.2">
      <c r="A468" s="222">
        <v>464</v>
      </c>
      <c r="B468" s="222">
        <v>464168291</v>
      </c>
      <c r="C468" s="223" t="s">
        <v>523</v>
      </c>
      <c r="D468" s="222">
        <v>168</v>
      </c>
      <c r="E468" s="223" t="s">
        <v>200</v>
      </c>
      <c r="F468" s="222">
        <v>291</v>
      </c>
      <c r="G468" s="223" t="s">
        <v>323</v>
      </c>
      <c r="H468" s="225">
        <v>42.41</v>
      </c>
      <c r="I468" s="226"/>
      <c r="J468" s="227">
        <f t="shared" si="81"/>
        <v>8984</v>
      </c>
      <c r="K468" s="228">
        <f t="shared" si="82"/>
        <v>4398</v>
      </c>
      <c r="L468" s="228">
        <f t="shared" si="83"/>
        <v>0</v>
      </c>
      <c r="M468" s="228">
        <f t="shared" si="84"/>
        <v>937.65</v>
      </c>
      <c r="N468" s="229">
        <f t="shared" si="93"/>
        <v>14319.65</v>
      </c>
      <c r="O468" s="230">
        <f t="shared" si="85"/>
        <v>-10</v>
      </c>
      <c r="P468" s="226"/>
      <c r="Q468" s="227">
        <f t="shared" si="86"/>
        <v>8610</v>
      </c>
      <c r="R468" s="228">
        <f t="shared" si="87"/>
        <v>8984</v>
      </c>
      <c r="S468" s="231">
        <f t="shared" si="88"/>
        <v>374</v>
      </c>
      <c r="T468" s="226"/>
      <c r="U468" s="227">
        <f t="shared" si="89"/>
        <v>4744</v>
      </c>
      <c r="V468" s="228">
        <f t="shared" si="90"/>
        <v>4950</v>
      </c>
      <c r="W468" s="228">
        <f t="shared" si="91"/>
        <v>4950</v>
      </c>
      <c r="X468" s="228"/>
      <c r="Y468" s="231">
        <f t="shared" si="92"/>
        <v>4408</v>
      </c>
      <c r="Z468" s="226"/>
    </row>
    <row r="469" spans="1:26" s="224" customFormat="1" x14ac:dyDescent="0.2">
      <c r="A469" s="222">
        <v>466</v>
      </c>
      <c r="B469" s="222">
        <v>466700096</v>
      </c>
      <c r="C469" s="223" t="s">
        <v>524</v>
      </c>
      <c r="D469" s="222">
        <v>700</v>
      </c>
      <c r="E469" s="223" t="s">
        <v>417</v>
      </c>
      <c r="F469" s="222">
        <v>96</v>
      </c>
      <c r="G469" s="223" t="s">
        <v>128</v>
      </c>
      <c r="H469" s="225">
        <v>1</v>
      </c>
      <c r="I469" s="226"/>
      <c r="J469" s="227">
        <f t="shared" si="81"/>
        <v>10556</v>
      </c>
      <c r="K469" s="228">
        <f t="shared" si="82"/>
        <v>5746</v>
      </c>
      <c r="L469" s="228">
        <f t="shared" si="83"/>
        <v>0</v>
      </c>
      <c r="M469" s="228">
        <f t="shared" si="84"/>
        <v>937.65</v>
      </c>
      <c r="N469" s="229">
        <f t="shared" si="93"/>
        <v>17239.650000000001</v>
      </c>
      <c r="O469" s="230">
        <f t="shared" si="85"/>
        <v>-6</v>
      </c>
      <c r="P469" s="226"/>
      <c r="Q469" s="227">
        <f t="shared" si="86"/>
        <v>10127</v>
      </c>
      <c r="R469" s="228">
        <f t="shared" si="87"/>
        <v>10556</v>
      </c>
      <c r="S469" s="231">
        <f t="shared" si="88"/>
        <v>429</v>
      </c>
      <c r="T469" s="226"/>
      <c r="U469" s="227">
        <f t="shared" si="89"/>
        <v>5379</v>
      </c>
      <c r="V469" s="228">
        <f t="shared" si="90"/>
        <v>5607</v>
      </c>
      <c r="W469" s="228">
        <f t="shared" si="91"/>
        <v>5781</v>
      </c>
      <c r="X469" s="228"/>
      <c r="Y469" s="231">
        <f t="shared" si="92"/>
        <v>5752</v>
      </c>
      <c r="Z469" s="226"/>
    </row>
    <row r="470" spans="1:26" s="224" customFormat="1" x14ac:dyDescent="0.2">
      <c r="A470" s="222">
        <v>466</v>
      </c>
      <c r="B470" s="222">
        <v>466700700</v>
      </c>
      <c r="C470" s="223" t="s">
        <v>524</v>
      </c>
      <c r="D470" s="222">
        <v>700</v>
      </c>
      <c r="E470" s="223" t="s">
        <v>417</v>
      </c>
      <c r="F470" s="222">
        <v>700</v>
      </c>
      <c r="G470" s="223" t="s">
        <v>417</v>
      </c>
      <c r="H470" s="225">
        <v>28.400000000000002</v>
      </c>
      <c r="I470" s="226"/>
      <c r="J470" s="227">
        <f t="shared" si="81"/>
        <v>12285</v>
      </c>
      <c r="K470" s="228">
        <f t="shared" si="82"/>
        <v>12957</v>
      </c>
      <c r="L470" s="228">
        <f t="shared" si="83"/>
        <v>0</v>
      </c>
      <c r="M470" s="228">
        <f t="shared" si="84"/>
        <v>937.65</v>
      </c>
      <c r="N470" s="229">
        <f t="shared" si="93"/>
        <v>26179.65</v>
      </c>
      <c r="O470" s="230">
        <f t="shared" si="85"/>
        <v>-46</v>
      </c>
      <c r="P470" s="226"/>
      <c r="Q470" s="227">
        <f t="shared" si="86"/>
        <v>11757</v>
      </c>
      <c r="R470" s="228">
        <f t="shared" si="87"/>
        <v>12285</v>
      </c>
      <c r="S470" s="231">
        <f t="shared" si="88"/>
        <v>528</v>
      </c>
      <c r="T470" s="226"/>
      <c r="U470" s="227">
        <f t="shared" si="89"/>
        <v>13755</v>
      </c>
      <c r="V470" s="228">
        <f t="shared" si="90"/>
        <v>14373</v>
      </c>
      <c r="W470" s="228">
        <f t="shared" si="91"/>
        <v>14373</v>
      </c>
      <c r="X470" s="228"/>
      <c r="Y470" s="231">
        <f t="shared" si="92"/>
        <v>13003</v>
      </c>
      <c r="Z470" s="226"/>
    </row>
    <row r="471" spans="1:26" s="224" customFormat="1" x14ac:dyDescent="0.2">
      <c r="A471" s="222">
        <v>466</v>
      </c>
      <c r="B471" s="222">
        <v>466774089</v>
      </c>
      <c r="C471" s="223" t="s">
        <v>524</v>
      </c>
      <c r="D471" s="222">
        <v>774</v>
      </c>
      <c r="E471" s="223" t="s">
        <v>440</v>
      </c>
      <c r="F471" s="222">
        <v>89</v>
      </c>
      <c r="G471" s="223" t="s">
        <v>121</v>
      </c>
      <c r="H471" s="225">
        <v>31.810000000000002</v>
      </c>
      <c r="I471" s="226"/>
      <c r="J471" s="227">
        <f t="shared" si="81"/>
        <v>10903</v>
      </c>
      <c r="K471" s="228">
        <f t="shared" si="82"/>
        <v>14839</v>
      </c>
      <c r="L471" s="228">
        <f t="shared" si="83"/>
        <v>0</v>
      </c>
      <c r="M471" s="228">
        <f t="shared" si="84"/>
        <v>937.65</v>
      </c>
      <c r="N471" s="229">
        <f t="shared" si="93"/>
        <v>26679.65</v>
      </c>
      <c r="O471" s="230">
        <f t="shared" si="85"/>
        <v>-157</v>
      </c>
      <c r="P471" s="226"/>
      <c r="Q471" s="227">
        <f t="shared" si="86"/>
        <v>10697</v>
      </c>
      <c r="R471" s="228">
        <f t="shared" si="87"/>
        <v>10903</v>
      </c>
      <c r="S471" s="231">
        <f t="shared" si="88"/>
        <v>206</v>
      </c>
      <c r="T471" s="226"/>
      <c r="U471" s="227">
        <f t="shared" si="89"/>
        <v>16947</v>
      </c>
      <c r="V471" s="228">
        <f t="shared" si="90"/>
        <v>17274</v>
      </c>
      <c r="W471" s="228">
        <f t="shared" si="91"/>
        <v>17274</v>
      </c>
      <c r="X471" s="228"/>
      <c r="Y471" s="231">
        <f t="shared" si="92"/>
        <v>14996</v>
      </c>
      <c r="Z471" s="226"/>
    </row>
    <row r="472" spans="1:26" s="224" customFormat="1" x14ac:dyDescent="0.2">
      <c r="A472" s="222">
        <v>466</v>
      </c>
      <c r="B472" s="222">
        <v>466774096</v>
      </c>
      <c r="C472" s="223" t="s">
        <v>524</v>
      </c>
      <c r="D472" s="222">
        <v>774</v>
      </c>
      <c r="E472" s="223" t="s">
        <v>440</v>
      </c>
      <c r="F472" s="222">
        <v>96</v>
      </c>
      <c r="G472" s="223" t="s">
        <v>128</v>
      </c>
      <c r="H472" s="225">
        <v>2</v>
      </c>
      <c r="I472" s="226"/>
      <c r="J472" s="227">
        <f t="shared" si="81"/>
        <v>11494.50871795174</v>
      </c>
      <c r="K472" s="228">
        <f t="shared" si="82"/>
        <v>6257</v>
      </c>
      <c r="L472" s="228">
        <f t="shared" si="83"/>
        <v>0</v>
      </c>
      <c r="M472" s="228">
        <f t="shared" si="84"/>
        <v>937.65</v>
      </c>
      <c r="N472" s="229">
        <f t="shared" si="93"/>
        <v>18689.158717951741</v>
      </c>
      <c r="O472" s="230">
        <f t="shared" si="85"/>
        <v>-7</v>
      </c>
      <c r="P472" s="226"/>
      <c r="Q472" s="227" t="str">
        <f t="shared" si="86"/>
        <v/>
      </c>
      <c r="R472" s="228" t="str">
        <f t="shared" si="87"/>
        <v/>
      </c>
      <c r="S472" s="231" t="str">
        <f t="shared" si="88"/>
        <v/>
      </c>
      <c r="T472" s="226"/>
      <c r="U472" s="227" t="str">
        <f t="shared" si="89"/>
        <v/>
      </c>
      <c r="V472" s="228" t="str">
        <f t="shared" si="90"/>
        <v/>
      </c>
      <c r="W472" s="228">
        <f t="shared" si="91"/>
        <v>6295</v>
      </c>
      <c r="X472" s="228"/>
      <c r="Y472" s="231">
        <f t="shared" si="92"/>
        <v>6264</v>
      </c>
      <c r="Z472" s="226"/>
    </row>
    <row r="473" spans="1:26" s="224" customFormat="1" x14ac:dyDescent="0.2">
      <c r="A473" s="222">
        <v>466</v>
      </c>
      <c r="B473" s="222">
        <v>466774221</v>
      </c>
      <c r="C473" s="223" t="s">
        <v>524</v>
      </c>
      <c r="D473" s="222">
        <v>774</v>
      </c>
      <c r="E473" s="223" t="s">
        <v>440</v>
      </c>
      <c r="F473" s="222">
        <v>221</v>
      </c>
      <c r="G473" s="223" t="s">
        <v>253</v>
      </c>
      <c r="H473" s="225">
        <v>33.33</v>
      </c>
      <c r="I473" s="226"/>
      <c r="J473" s="227">
        <f t="shared" si="81"/>
        <v>11176</v>
      </c>
      <c r="K473" s="228">
        <f t="shared" si="82"/>
        <v>13420</v>
      </c>
      <c r="L473" s="228">
        <f t="shared" si="83"/>
        <v>0</v>
      </c>
      <c r="M473" s="228">
        <f t="shared" si="84"/>
        <v>937.65</v>
      </c>
      <c r="N473" s="229">
        <f t="shared" si="93"/>
        <v>25533.65</v>
      </c>
      <c r="O473" s="230">
        <f t="shared" si="85"/>
        <v>-25</v>
      </c>
      <c r="P473" s="226"/>
      <c r="Q473" s="227">
        <f t="shared" si="86"/>
        <v>10882</v>
      </c>
      <c r="R473" s="228">
        <f t="shared" si="87"/>
        <v>11176</v>
      </c>
      <c r="S473" s="231">
        <f t="shared" si="88"/>
        <v>294</v>
      </c>
      <c r="T473" s="226"/>
      <c r="U473" s="227">
        <f t="shared" si="89"/>
        <v>13599</v>
      </c>
      <c r="V473" s="228">
        <f t="shared" si="90"/>
        <v>13967</v>
      </c>
      <c r="W473" s="228">
        <f t="shared" si="91"/>
        <v>13967</v>
      </c>
      <c r="X473" s="228"/>
      <c r="Y473" s="231">
        <f t="shared" si="92"/>
        <v>13445</v>
      </c>
      <c r="Z473" s="226"/>
    </row>
    <row r="474" spans="1:26" s="224" customFormat="1" x14ac:dyDescent="0.2">
      <c r="A474" s="222">
        <v>466</v>
      </c>
      <c r="B474" s="222">
        <v>466774296</v>
      </c>
      <c r="C474" s="223" t="s">
        <v>524</v>
      </c>
      <c r="D474" s="222">
        <v>774</v>
      </c>
      <c r="E474" s="223" t="s">
        <v>440</v>
      </c>
      <c r="F474" s="222">
        <v>296</v>
      </c>
      <c r="G474" s="223" t="s">
        <v>328</v>
      </c>
      <c r="H474" s="225">
        <v>31.290000000000006</v>
      </c>
      <c r="I474" s="226"/>
      <c r="J474" s="227">
        <f t="shared" si="81"/>
        <v>10977</v>
      </c>
      <c r="K474" s="228">
        <f t="shared" si="82"/>
        <v>16038</v>
      </c>
      <c r="L474" s="228">
        <f t="shared" si="83"/>
        <v>0</v>
      </c>
      <c r="M474" s="228">
        <f t="shared" si="84"/>
        <v>937.65</v>
      </c>
      <c r="N474" s="229">
        <f t="shared" si="93"/>
        <v>27952.65</v>
      </c>
      <c r="O474" s="230">
        <f t="shared" si="85"/>
        <v>-8</v>
      </c>
      <c r="P474" s="226"/>
      <c r="Q474" s="227">
        <f t="shared" si="86"/>
        <v>10264</v>
      </c>
      <c r="R474" s="228">
        <f t="shared" si="87"/>
        <v>10977</v>
      </c>
      <c r="S474" s="231">
        <f t="shared" si="88"/>
        <v>713</v>
      </c>
      <c r="T474" s="226"/>
      <c r="U474" s="227">
        <f t="shared" si="89"/>
        <v>13516</v>
      </c>
      <c r="V474" s="228">
        <f t="shared" si="90"/>
        <v>14455</v>
      </c>
      <c r="W474" s="228">
        <f t="shared" si="91"/>
        <v>14455</v>
      </c>
      <c r="X474" s="228"/>
      <c r="Y474" s="231">
        <f t="shared" si="92"/>
        <v>16046</v>
      </c>
      <c r="Z474" s="226"/>
    </row>
    <row r="475" spans="1:26" s="224" customFormat="1" x14ac:dyDescent="0.2">
      <c r="A475" s="222">
        <v>466</v>
      </c>
      <c r="B475" s="222">
        <v>466774774</v>
      </c>
      <c r="C475" s="223" t="s">
        <v>524</v>
      </c>
      <c r="D475" s="222">
        <v>774</v>
      </c>
      <c r="E475" s="223" t="s">
        <v>440</v>
      </c>
      <c r="F475" s="222">
        <v>774</v>
      </c>
      <c r="G475" s="223" t="s">
        <v>440</v>
      </c>
      <c r="H475" s="225">
        <v>45.19</v>
      </c>
      <c r="I475" s="226"/>
      <c r="J475" s="227">
        <f t="shared" si="81"/>
        <v>10295</v>
      </c>
      <c r="K475" s="228">
        <f t="shared" si="82"/>
        <v>17302</v>
      </c>
      <c r="L475" s="228">
        <f t="shared" si="83"/>
        <v>0</v>
      </c>
      <c r="M475" s="228">
        <f t="shared" si="84"/>
        <v>937.65</v>
      </c>
      <c r="N475" s="229">
        <f t="shared" si="93"/>
        <v>28534.65</v>
      </c>
      <c r="O475" s="230">
        <f t="shared" si="85"/>
        <v>-4</v>
      </c>
      <c r="P475" s="226"/>
      <c r="Q475" s="227">
        <f t="shared" si="86"/>
        <v>10012</v>
      </c>
      <c r="R475" s="228">
        <f t="shared" si="87"/>
        <v>10295</v>
      </c>
      <c r="S475" s="231">
        <f t="shared" si="88"/>
        <v>283</v>
      </c>
      <c r="T475" s="226"/>
      <c r="U475" s="227">
        <f t="shared" si="89"/>
        <v>19122</v>
      </c>
      <c r="V475" s="228">
        <f t="shared" si="90"/>
        <v>19662</v>
      </c>
      <c r="W475" s="228">
        <f t="shared" si="91"/>
        <v>19662</v>
      </c>
      <c r="X475" s="228"/>
      <c r="Y475" s="231">
        <f t="shared" si="92"/>
        <v>17306</v>
      </c>
      <c r="Z475" s="226"/>
    </row>
    <row r="476" spans="1:26" s="224" customFormat="1" x14ac:dyDescent="0.2">
      <c r="A476" s="222">
        <v>469</v>
      </c>
      <c r="B476" s="222">
        <v>469035018</v>
      </c>
      <c r="C476" s="223" t="s">
        <v>525</v>
      </c>
      <c r="D476" s="222">
        <v>35</v>
      </c>
      <c r="E476" s="223" t="s">
        <v>67</v>
      </c>
      <c r="F476" s="222">
        <v>18</v>
      </c>
      <c r="G476" s="223" t="s">
        <v>50</v>
      </c>
      <c r="H476" s="225">
        <v>2</v>
      </c>
      <c r="I476" s="226"/>
      <c r="J476" s="227">
        <f t="shared" si="81"/>
        <v>11818.706982097145</v>
      </c>
      <c r="K476" s="228">
        <f t="shared" si="82"/>
        <v>7332</v>
      </c>
      <c r="L476" s="228">
        <f t="shared" si="83"/>
        <v>0</v>
      </c>
      <c r="M476" s="228">
        <f t="shared" si="84"/>
        <v>937.65</v>
      </c>
      <c r="N476" s="229">
        <f t="shared" si="93"/>
        <v>20088.356982097146</v>
      </c>
      <c r="O476" s="230">
        <f t="shared" si="85"/>
        <v>-11</v>
      </c>
      <c r="P476" s="226"/>
      <c r="Q476" s="227" t="str">
        <f t="shared" si="86"/>
        <v/>
      </c>
      <c r="R476" s="228" t="str">
        <f t="shared" si="87"/>
        <v/>
      </c>
      <c r="S476" s="231" t="str">
        <f t="shared" si="88"/>
        <v/>
      </c>
      <c r="T476" s="226"/>
      <c r="U476" s="227" t="str">
        <f t="shared" si="89"/>
        <v/>
      </c>
      <c r="V476" s="228" t="str">
        <f t="shared" si="90"/>
        <v/>
      </c>
      <c r="W476" s="228">
        <f t="shared" si="91"/>
        <v>7359</v>
      </c>
      <c r="X476" s="228"/>
      <c r="Y476" s="231">
        <f t="shared" si="92"/>
        <v>7343</v>
      </c>
      <c r="Z476" s="226"/>
    </row>
    <row r="477" spans="1:26" s="224" customFormat="1" x14ac:dyDescent="0.2">
      <c r="A477" s="222">
        <v>469</v>
      </c>
      <c r="B477" s="222">
        <v>469035035</v>
      </c>
      <c r="C477" s="223" t="s">
        <v>525</v>
      </c>
      <c r="D477" s="222">
        <v>35</v>
      </c>
      <c r="E477" s="223" t="s">
        <v>67</v>
      </c>
      <c r="F477" s="222">
        <v>35</v>
      </c>
      <c r="G477" s="223" t="s">
        <v>67</v>
      </c>
      <c r="H477" s="225">
        <v>1190.1500000000001</v>
      </c>
      <c r="I477" s="226"/>
      <c r="J477" s="227">
        <f t="shared" si="81"/>
        <v>13964</v>
      </c>
      <c r="K477" s="228">
        <f t="shared" si="82"/>
        <v>4761</v>
      </c>
      <c r="L477" s="228">
        <f t="shared" si="83"/>
        <v>0</v>
      </c>
      <c r="M477" s="228">
        <f t="shared" si="84"/>
        <v>937.65</v>
      </c>
      <c r="N477" s="229">
        <f t="shared" si="93"/>
        <v>19662.650000000001</v>
      </c>
      <c r="O477" s="230">
        <f t="shared" si="85"/>
        <v>-23</v>
      </c>
      <c r="P477" s="226"/>
      <c r="Q477" s="227">
        <f t="shared" si="86"/>
        <v>13186</v>
      </c>
      <c r="R477" s="228">
        <f t="shared" si="87"/>
        <v>13964</v>
      </c>
      <c r="S477" s="231">
        <f t="shared" si="88"/>
        <v>778</v>
      </c>
      <c r="T477" s="226"/>
      <c r="U477" s="227">
        <f t="shared" si="89"/>
        <v>4547</v>
      </c>
      <c r="V477" s="228">
        <f t="shared" si="90"/>
        <v>4815</v>
      </c>
      <c r="W477" s="228">
        <f t="shared" si="91"/>
        <v>5009</v>
      </c>
      <c r="X477" s="228"/>
      <c r="Y477" s="231">
        <f t="shared" si="92"/>
        <v>4784</v>
      </c>
      <c r="Z477" s="226"/>
    </row>
    <row r="478" spans="1:26" s="224" customFormat="1" x14ac:dyDescent="0.2">
      <c r="A478" s="222">
        <v>469</v>
      </c>
      <c r="B478" s="222">
        <v>469035044</v>
      </c>
      <c r="C478" s="223" t="s">
        <v>525</v>
      </c>
      <c r="D478" s="222">
        <v>35</v>
      </c>
      <c r="E478" s="223" t="s">
        <v>67</v>
      </c>
      <c r="F478" s="222">
        <v>44</v>
      </c>
      <c r="G478" s="223" t="s">
        <v>76</v>
      </c>
      <c r="H478" s="225">
        <v>5</v>
      </c>
      <c r="I478" s="226"/>
      <c r="J478" s="227">
        <f t="shared" si="81"/>
        <v>14330</v>
      </c>
      <c r="K478" s="228">
        <f t="shared" si="82"/>
        <v>0</v>
      </c>
      <c r="L478" s="228">
        <f t="shared" si="83"/>
        <v>0</v>
      </c>
      <c r="M478" s="228">
        <f t="shared" si="84"/>
        <v>937.65</v>
      </c>
      <c r="N478" s="229">
        <f t="shared" si="93"/>
        <v>15267.65</v>
      </c>
      <c r="O478" s="230">
        <f t="shared" si="85"/>
        <v>0</v>
      </c>
      <c r="P478" s="226"/>
      <c r="Q478" s="227">
        <f t="shared" si="86"/>
        <v>12284.372571797174</v>
      </c>
      <c r="R478" s="228">
        <f t="shared" si="87"/>
        <v>14330</v>
      </c>
      <c r="S478" s="231">
        <f t="shared" si="88"/>
        <v>2045.6274282028262</v>
      </c>
      <c r="T478" s="226"/>
      <c r="U478" s="227">
        <f t="shared" si="89"/>
        <v>248</v>
      </c>
      <c r="V478" s="228">
        <f t="shared" si="90"/>
        <v>289</v>
      </c>
      <c r="W478" s="228">
        <f t="shared" si="91"/>
        <v>61</v>
      </c>
      <c r="X478" s="228"/>
      <c r="Y478" s="231">
        <f t="shared" si="92"/>
        <v>0</v>
      </c>
      <c r="Z478" s="226"/>
    </row>
    <row r="479" spans="1:26" s="224" customFormat="1" x14ac:dyDescent="0.2">
      <c r="A479" s="222">
        <v>469</v>
      </c>
      <c r="B479" s="222">
        <v>469035073</v>
      </c>
      <c r="C479" s="223" t="s">
        <v>525</v>
      </c>
      <c r="D479" s="222">
        <v>35</v>
      </c>
      <c r="E479" s="223" t="s">
        <v>67</v>
      </c>
      <c r="F479" s="222">
        <v>73</v>
      </c>
      <c r="G479" s="223" t="s">
        <v>105</v>
      </c>
      <c r="H479" s="225">
        <v>1</v>
      </c>
      <c r="I479" s="226"/>
      <c r="J479" s="227">
        <f t="shared" si="81"/>
        <v>16181</v>
      </c>
      <c r="K479" s="228">
        <f t="shared" si="82"/>
        <v>10571</v>
      </c>
      <c r="L479" s="228">
        <f t="shared" si="83"/>
        <v>0</v>
      </c>
      <c r="M479" s="228">
        <f t="shared" si="84"/>
        <v>937.65</v>
      </c>
      <c r="N479" s="229">
        <f t="shared" si="93"/>
        <v>27689.65</v>
      </c>
      <c r="O479" s="230">
        <f t="shared" si="85"/>
        <v>-26</v>
      </c>
      <c r="P479" s="226"/>
      <c r="Q479" s="227">
        <f t="shared" si="86"/>
        <v>10755.2580295355</v>
      </c>
      <c r="R479" s="228">
        <f t="shared" si="87"/>
        <v>16181</v>
      </c>
      <c r="S479" s="231">
        <f t="shared" si="88"/>
        <v>5425.7419704644999</v>
      </c>
      <c r="T479" s="226"/>
      <c r="U479" s="227">
        <f t="shared" si="89"/>
        <v>7492</v>
      </c>
      <c r="V479" s="228">
        <f t="shared" si="90"/>
        <v>11272</v>
      </c>
      <c r="W479" s="228">
        <f t="shared" si="91"/>
        <v>10613</v>
      </c>
      <c r="X479" s="228"/>
      <c r="Y479" s="231">
        <f t="shared" si="92"/>
        <v>10597</v>
      </c>
      <c r="Z479" s="226"/>
    </row>
    <row r="480" spans="1:26" s="224" customFormat="1" x14ac:dyDescent="0.2">
      <c r="A480" s="222">
        <v>469</v>
      </c>
      <c r="B480" s="222">
        <v>469035093</v>
      </c>
      <c r="C480" s="223" t="s">
        <v>525</v>
      </c>
      <c r="D480" s="222">
        <v>35</v>
      </c>
      <c r="E480" s="223" t="s">
        <v>67</v>
      </c>
      <c r="F480" s="222">
        <v>93</v>
      </c>
      <c r="G480" s="223" t="s">
        <v>125</v>
      </c>
      <c r="H480" s="225">
        <v>1</v>
      </c>
      <c r="I480" s="226"/>
      <c r="J480" s="227">
        <f t="shared" si="81"/>
        <v>11260</v>
      </c>
      <c r="K480" s="228">
        <f t="shared" si="82"/>
        <v>384</v>
      </c>
      <c r="L480" s="228">
        <f t="shared" si="83"/>
        <v>0</v>
      </c>
      <c r="M480" s="228">
        <f t="shared" si="84"/>
        <v>937.65</v>
      </c>
      <c r="N480" s="229">
        <f t="shared" si="93"/>
        <v>12581.65</v>
      </c>
      <c r="O480" s="230">
        <f t="shared" si="85"/>
        <v>-5</v>
      </c>
      <c r="P480" s="226"/>
      <c r="Q480" s="227">
        <f t="shared" si="86"/>
        <v>10780</v>
      </c>
      <c r="R480" s="228">
        <f t="shared" si="87"/>
        <v>11260</v>
      </c>
      <c r="S480" s="231">
        <f t="shared" si="88"/>
        <v>480</v>
      </c>
      <c r="T480" s="226"/>
      <c r="U480" s="227">
        <f t="shared" si="89"/>
        <v>535</v>
      </c>
      <c r="V480" s="228">
        <f t="shared" si="90"/>
        <v>559</v>
      </c>
      <c r="W480" s="228">
        <f t="shared" si="91"/>
        <v>451</v>
      </c>
      <c r="X480" s="228"/>
      <c r="Y480" s="231">
        <f t="shared" si="92"/>
        <v>389</v>
      </c>
      <c r="Z480" s="226"/>
    </row>
    <row r="481" spans="1:26" s="224" customFormat="1" x14ac:dyDescent="0.2">
      <c r="A481" s="222">
        <v>469</v>
      </c>
      <c r="B481" s="222">
        <v>469035163</v>
      </c>
      <c r="C481" s="223" t="s">
        <v>525</v>
      </c>
      <c r="D481" s="222">
        <v>35</v>
      </c>
      <c r="E481" s="223" t="s">
        <v>67</v>
      </c>
      <c r="F481" s="222">
        <v>163</v>
      </c>
      <c r="G481" s="223" t="s">
        <v>195</v>
      </c>
      <c r="H481" s="225">
        <v>1</v>
      </c>
      <c r="I481" s="226"/>
      <c r="J481" s="227">
        <f t="shared" si="81"/>
        <v>16181</v>
      </c>
      <c r="K481" s="228">
        <f t="shared" si="82"/>
        <v>0</v>
      </c>
      <c r="L481" s="228">
        <f t="shared" si="83"/>
        <v>0</v>
      </c>
      <c r="M481" s="228">
        <f t="shared" si="84"/>
        <v>937.65</v>
      </c>
      <c r="N481" s="229">
        <f t="shared" si="93"/>
        <v>17118.650000000001</v>
      </c>
      <c r="O481" s="230">
        <f t="shared" si="85"/>
        <v>0</v>
      </c>
      <c r="P481" s="226"/>
      <c r="Q481" s="227">
        <f t="shared" si="86"/>
        <v>12625.091753212768</v>
      </c>
      <c r="R481" s="228">
        <f t="shared" si="87"/>
        <v>16181</v>
      </c>
      <c r="S481" s="231">
        <f t="shared" si="88"/>
        <v>3555.9082467872322</v>
      </c>
      <c r="T481" s="226"/>
      <c r="U481" s="227">
        <f t="shared" si="89"/>
        <v>142</v>
      </c>
      <c r="V481" s="228">
        <f t="shared" si="90"/>
        <v>181</v>
      </c>
      <c r="W481" s="228">
        <f t="shared" si="91"/>
        <v>13</v>
      </c>
      <c r="X481" s="228"/>
      <c r="Y481" s="231">
        <f t="shared" si="92"/>
        <v>0</v>
      </c>
      <c r="Z481" s="226"/>
    </row>
    <row r="482" spans="1:26" s="224" customFormat="1" x14ac:dyDescent="0.2">
      <c r="A482" s="222">
        <v>469</v>
      </c>
      <c r="B482" s="222">
        <v>469035165</v>
      </c>
      <c r="C482" s="223" t="s">
        <v>525</v>
      </c>
      <c r="D482" s="222">
        <v>35</v>
      </c>
      <c r="E482" s="223" t="s">
        <v>67</v>
      </c>
      <c r="F482" s="222">
        <v>165</v>
      </c>
      <c r="G482" s="223" t="s">
        <v>197</v>
      </c>
      <c r="H482" s="225">
        <v>2</v>
      </c>
      <c r="I482" s="226"/>
      <c r="J482" s="227">
        <f t="shared" si="81"/>
        <v>11260</v>
      </c>
      <c r="K482" s="228">
        <f t="shared" si="82"/>
        <v>204</v>
      </c>
      <c r="L482" s="228">
        <f t="shared" si="83"/>
        <v>0</v>
      </c>
      <c r="M482" s="228">
        <f t="shared" si="84"/>
        <v>937.65</v>
      </c>
      <c r="N482" s="229">
        <f t="shared" si="93"/>
        <v>12401.65</v>
      </c>
      <c r="O482" s="230">
        <f t="shared" si="85"/>
        <v>-2</v>
      </c>
      <c r="P482" s="226"/>
      <c r="Q482" s="227">
        <f t="shared" si="86"/>
        <v>12035.764419431875</v>
      </c>
      <c r="R482" s="228">
        <f t="shared" si="87"/>
        <v>11260</v>
      </c>
      <c r="S482" s="231">
        <f t="shared" si="88"/>
        <v>-775.76441943187456</v>
      </c>
      <c r="T482" s="226"/>
      <c r="U482" s="227">
        <f t="shared" si="89"/>
        <v>452</v>
      </c>
      <c r="V482" s="228">
        <f t="shared" si="90"/>
        <v>423</v>
      </c>
      <c r="W482" s="228">
        <f t="shared" si="91"/>
        <v>221</v>
      </c>
      <c r="X482" s="228"/>
      <c r="Y482" s="231">
        <f t="shared" si="92"/>
        <v>206</v>
      </c>
      <c r="Z482" s="226"/>
    </row>
    <row r="483" spans="1:26" s="224" customFormat="1" x14ac:dyDescent="0.2">
      <c r="A483" s="222">
        <v>469</v>
      </c>
      <c r="B483" s="222">
        <v>469035176</v>
      </c>
      <c r="C483" s="223" t="s">
        <v>525</v>
      </c>
      <c r="D483" s="222">
        <v>35</v>
      </c>
      <c r="E483" s="223" t="s">
        <v>67</v>
      </c>
      <c r="F483" s="222">
        <v>176</v>
      </c>
      <c r="G483" s="223" t="s">
        <v>208</v>
      </c>
      <c r="H483" s="225">
        <v>2</v>
      </c>
      <c r="I483" s="226"/>
      <c r="J483" s="227">
        <f t="shared" si="81"/>
        <v>12642.869099404985</v>
      </c>
      <c r="K483" s="228">
        <f t="shared" si="82"/>
        <v>4354</v>
      </c>
      <c r="L483" s="228">
        <f t="shared" si="83"/>
        <v>0</v>
      </c>
      <c r="M483" s="228">
        <f t="shared" si="84"/>
        <v>937.65</v>
      </c>
      <c r="N483" s="229">
        <f t="shared" si="93"/>
        <v>17934.519099404984</v>
      </c>
      <c r="O483" s="230">
        <f t="shared" si="85"/>
        <v>-18</v>
      </c>
      <c r="P483" s="226"/>
      <c r="Q483" s="227">
        <f t="shared" si="86"/>
        <v>11899.363152788852</v>
      </c>
      <c r="R483" s="228">
        <f t="shared" si="87"/>
        <v>12642.869099404985</v>
      </c>
      <c r="S483" s="231">
        <f t="shared" si="88"/>
        <v>743.50594661613286</v>
      </c>
      <c r="T483" s="226"/>
      <c r="U483" s="227">
        <f t="shared" si="89"/>
        <v>4262</v>
      </c>
      <c r="V483" s="228">
        <f t="shared" si="90"/>
        <v>4528</v>
      </c>
      <c r="W483" s="228">
        <f t="shared" si="91"/>
        <v>4528</v>
      </c>
      <c r="X483" s="228"/>
      <c r="Y483" s="231">
        <f t="shared" si="92"/>
        <v>4372</v>
      </c>
      <c r="Z483" s="226"/>
    </row>
    <row r="484" spans="1:26" s="224" customFormat="1" x14ac:dyDescent="0.2">
      <c r="A484" s="222">
        <v>469</v>
      </c>
      <c r="B484" s="222">
        <v>469035207</v>
      </c>
      <c r="C484" s="223" t="s">
        <v>525</v>
      </c>
      <c r="D484" s="222">
        <v>35</v>
      </c>
      <c r="E484" s="223" t="s">
        <v>67</v>
      </c>
      <c r="F484" s="222">
        <v>207</v>
      </c>
      <c r="G484" s="223" t="s">
        <v>239</v>
      </c>
      <c r="H484" s="225">
        <v>2</v>
      </c>
      <c r="I484" s="226"/>
      <c r="J484" s="227">
        <f t="shared" si="81"/>
        <v>16181</v>
      </c>
      <c r="K484" s="228">
        <f t="shared" si="82"/>
        <v>10374</v>
      </c>
      <c r="L484" s="228">
        <f t="shared" si="83"/>
        <v>0</v>
      </c>
      <c r="M484" s="228">
        <f t="shared" si="84"/>
        <v>937.65</v>
      </c>
      <c r="N484" s="229">
        <f t="shared" si="93"/>
        <v>27492.65</v>
      </c>
      <c r="O484" s="230">
        <f t="shared" si="85"/>
        <v>1</v>
      </c>
      <c r="P484" s="226"/>
      <c r="Q484" s="227">
        <f t="shared" si="86"/>
        <v>10604.003495667283</v>
      </c>
      <c r="R484" s="228">
        <f t="shared" si="87"/>
        <v>16181</v>
      </c>
      <c r="S484" s="231">
        <f t="shared" si="88"/>
        <v>5576.9965043327174</v>
      </c>
      <c r="T484" s="226"/>
      <c r="U484" s="227">
        <f t="shared" si="89"/>
        <v>6741</v>
      </c>
      <c r="V484" s="228">
        <f t="shared" si="90"/>
        <v>10287</v>
      </c>
      <c r="W484" s="228">
        <f t="shared" si="91"/>
        <v>10373</v>
      </c>
      <c r="X484" s="228"/>
      <c r="Y484" s="231">
        <f t="shared" si="92"/>
        <v>10373</v>
      </c>
      <c r="Z484" s="226"/>
    </row>
    <row r="485" spans="1:26" s="224" customFormat="1" x14ac:dyDescent="0.2">
      <c r="A485" s="222">
        <v>469</v>
      </c>
      <c r="B485" s="222">
        <v>469035220</v>
      </c>
      <c r="C485" s="223" t="s">
        <v>525</v>
      </c>
      <c r="D485" s="222">
        <v>35</v>
      </c>
      <c r="E485" s="223" t="s">
        <v>67</v>
      </c>
      <c r="F485" s="222">
        <v>220</v>
      </c>
      <c r="G485" s="223" t="s">
        <v>252</v>
      </c>
      <c r="H485" s="225">
        <v>0.82</v>
      </c>
      <c r="I485" s="226"/>
      <c r="J485" s="227">
        <f t="shared" si="81"/>
        <v>16181</v>
      </c>
      <c r="K485" s="228">
        <f t="shared" si="82"/>
        <v>6937</v>
      </c>
      <c r="L485" s="228">
        <f t="shared" si="83"/>
        <v>0</v>
      </c>
      <c r="M485" s="228">
        <f t="shared" si="84"/>
        <v>937.65</v>
      </c>
      <c r="N485" s="229">
        <f t="shared" si="93"/>
        <v>24055.65</v>
      </c>
      <c r="O485" s="230" t="str">
        <f t="shared" si="85"/>
        <v>--</v>
      </c>
      <c r="P485" s="226"/>
      <c r="Q485" s="227">
        <f t="shared" si="86"/>
        <v>11093.762837015447</v>
      </c>
      <c r="R485" s="228" t="str">
        <f t="shared" si="87"/>
        <v/>
      </c>
      <c r="S485" s="231">
        <f t="shared" si="88"/>
        <v>5087.2371629845529</v>
      </c>
      <c r="T485" s="226"/>
      <c r="U485" s="227">
        <f t="shared" si="89"/>
        <v>4419</v>
      </c>
      <c r="V485" s="228" t="str">
        <f t="shared" si="90"/>
        <v/>
      </c>
      <c r="W485" s="228" t="str">
        <f t="shared" si="91"/>
        <v/>
      </c>
      <c r="X485" s="228"/>
      <c r="Y485" s="231" t="str">
        <f t="shared" si="92"/>
        <v/>
      </c>
      <c r="Z485" s="226"/>
    </row>
    <row r="486" spans="1:26" s="224" customFormat="1" x14ac:dyDescent="0.2">
      <c r="A486" s="222">
        <v>469</v>
      </c>
      <c r="B486" s="222">
        <v>469035243</v>
      </c>
      <c r="C486" s="223" t="s">
        <v>525</v>
      </c>
      <c r="D486" s="222">
        <v>35</v>
      </c>
      <c r="E486" s="223" t="s">
        <v>67</v>
      </c>
      <c r="F486" s="222">
        <v>243</v>
      </c>
      <c r="G486" s="223" t="s">
        <v>275</v>
      </c>
      <c r="H486" s="225">
        <v>2</v>
      </c>
      <c r="I486" s="226"/>
      <c r="J486" s="227">
        <f t="shared" si="81"/>
        <v>17081</v>
      </c>
      <c r="K486" s="228">
        <f t="shared" si="82"/>
        <v>3535</v>
      </c>
      <c r="L486" s="228">
        <f t="shared" si="83"/>
        <v>0</v>
      </c>
      <c r="M486" s="228">
        <f t="shared" si="84"/>
        <v>937.65</v>
      </c>
      <c r="N486" s="229">
        <f t="shared" si="93"/>
        <v>21553.65</v>
      </c>
      <c r="O486" s="230">
        <f t="shared" si="85"/>
        <v>-1</v>
      </c>
      <c r="P486" s="226"/>
      <c r="Q486" s="227">
        <f t="shared" si="86"/>
        <v>15045</v>
      </c>
      <c r="R486" s="228">
        <f t="shared" si="87"/>
        <v>17081</v>
      </c>
      <c r="S486" s="231">
        <f t="shared" si="88"/>
        <v>2036</v>
      </c>
      <c r="T486" s="226"/>
      <c r="U486" s="227">
        <f t="shared" si="89"/>
        <v>3126</v>
      </c>
      <c r="V486" s="228">
        <f t="shared" si="90"/>
        <v>3550</v>
      </c>
      <c r="W486" s="228">
        <f t="shared" si="91"/>
        <v>4038</v>
      </c>
      <c r="X486" s="228"/>
      <c r="Y486" s="231">
        <f t="shared" si="92"/>
        <v>3536</v>
      </c>
      <c r="Z486" s="226"/>
    </row>
    <row r="487" spans="1:26" s="224" customFormat="1" x14ac:dyDescent="0.2">
      <c r="A487" s="222">
        <v>469</v>
      </c>
      <c r="B487" s="222">
        <v>469035244</v>
      </c>
      <c r="C487" s="223" t="s">
        <v>525</v>
      </c>
      <c r="D487" s="222">
        <v>35</v>
      </c>
      <c r="E487" s="223" t="s">
        <v>67</v>
      </c>
      <c r="F487" s="222">
        <v>244</v>
      </c>
      <c r="G487" s="223" t="s">
        <v>276</v>
      </c>
      <c r="H487" s="225">
        <v>6.9600000000000009</v>
      </c>
      <c r="I487" s="226"/>
      <c r="J487" s="227">
        <f t="shared" si="81"/>
        <v>12840</v>
      </c>
      <c r="K487" s="228">
        <f t="shared" si="82"/>
        <v>4630</v>
      </c>
      <c r="L487" s="228">
        <f t="shared" si="83"/>
        <v>0</v>
      </c>
      <c r="M487" s="228">
        <f t="shared" si="84"/>
        <v>937.65</v>
      </c>
      <c r="N487" s="229">
        <f t="shared" si="93"/>
        <v>18407.650000000001</v>
      </c>
      <c r="O487" s="230">
        <f t="shared" si="85"/>
        <v>-13</v>
      </c>
      <c r="P487" s="226"/>
      <c r="Q487" s="227">
        <f t="shared" si="86"/>
        <v>8944</v>
      </c>
      <c r="R487" s="228">
        <f t="shared" si="87"/>
        <v>12840</v>
      </c>
      <c r="S487" s="231">
        <f t="shared" si="88"/>
        <v>3896</v>
      </c>
      <c r="T487" s="226"/>
      <c r="U487" s="227">
        <f t="shared" si="89"/>
        <v>3485</v>
      </c>
      <c r="V487" s="228">
        <f t="shared" si="90"/>
        <v>5003</v>
      </c>
      <c r="W487" s="228">
        <f t="shared" si="91"/>
        <v>4787</v>
      </c>
      <c r="X487" s="228"/>
      <c r="Y487" s="231">
        <f t="shared" si="92"/>
        <v>4643</v>
      </c>
      <c r="Z487" s="226"/>
    </row>
    <row r="488" spans="1:26" s="224" customFormat="1" x14ac:dyDescent="0.2">
      <c r="A488" s="222">
        <v>469</v>
      </c>
      <c r="B488" s="222">
        <v>469035336</v>
      </c>
      <c r="C488" s="223" t="s">
        <v>525</v>
      </c>
      <c r="D488" s="222">
        <v>35</v>
      </c>
      <c r="E488" s="223" t="s">
        <v>67</v>
      </c>
      <c r="F488" s="222">
        <v>336</v>
      </c>
      <c r="G488" s="223" t="s">
        <v>368</v>
      </c>
      <c r="H488" s="225">
        <v>0.32</v>
      </c>
      <c r="I488" s="226"/>
      <c r="J488" s="227">
        <f t="shared" si="81"/>
        <v>12033.357723379762</v>
      </c>
      <c r="K488" s="228">
        <f t="shared" si="82"/>
        <v>2611</v>
      </c>
      <c r="L488" s="228">
        <f t="shared" si="83"/>
        <v>0</v>
      </c>
      <c r="M488" s="228">
        <f t="shared" si="84"/>
        <v>937.65</v>
      </c>
      <c r="N488" s="229">
        <f t="shared" si="93"/>
        <v>15582.007723379762</v>
      </c>
      <c r="O488" s="230">
        <f t="shared" si="85"/>
        <v>-570</v>
      </c>
      <c r="P488" s="226"/>
      <c r="Q488" s="227" t="str">
        <f t="shared" si="86"/>
        <v/>
      </c>
      <c r="R488" s="228" t="str">
        <f t="shared" si="87"/>
        <v/>
      </c>
      <c r="S488" s="231" t="str">
        <f t="shared" si="88"/>
        <v/>
      </c>
      <c r="T488" s="226"/>
      <c r="U488" s="227" t="str">
        <f t="shared" si="89"/>
        <v/>
      </c>
      <c r="V488" s="228" t="str">
        <f t="shared" si="90"/>
        <v/>
      </c>
      <c r="W488" s="228">
        <f t="shared" si="91"/>
        <v>4022</v>
      </c>
      <c r="X488" s="228"/>
      <c r="Y488" s="231">
        <f t="shared" si="92"/>
        <v>3181</v>
      </c>
      <c r="Z488" s="226"/>
    </row>
    <row r="489" spans="1:26" s="224" customFormat="1" x14ac:dyDescent="0.2">
      <c r="A489" s="222">
        <v>470</v>
      </c>
      <c r="B489" s="222">
        <v>470165009</v>
      </c>
      <c r="C489" s="223" t="s">
        <v>526</v>
      </c>
      <c r="D489" s="222">
        <v>165</v>
      </c>
      <c r="E489" s="223" t="s">
        <v>197</v>
      </c>
      <c r="F489" s="222">
        <v>9</v>
      </c>
      <c r="G489" s="223" t="s">
        <v>41</v>
      </c>
      <c r="H489" s="225">
        <v>4</v>
      </c>
      <c r="I489" s="226"/>
      <c r="J489" s="227">
        <f t="shared" si="81"/>
        <v>10392</v>
      </c>
      <c r="K489" s="228">
        <f t="shared" si="82"/>
        <v>6497</v>
      </c>
      <c r="L489" s="228">
        <f t="shared" si="83"/>
        <v>0</v>
      </c>
      <c r="M489" s="228">
        <f t="shared" si="84"/>
        <v>937.65</v>
      </c>
      <c r="N489" s="229">
        <f t="shared" si="93"/>
        <v>17826.650000000001</v>
      </c>
      <c r="O489" s="230">
        <f t="shared" si="85"/>
        <v>0</v>
      </c>
      <c r="P489" s="226"/>
      <c r="Q489" s="227">
        <f t="shared" si="86"/>
        <v>10430.084590823428</v>
      </c>
      <c r="R489" s="228">
        <f t="shared" si="87"/>
        <v>10392</v>
      </c>
      <c r="S489" s="231">
        <f t="shared" si="88"/>
        <v>-38.084590823427789</v>
      </c>
      <c r="T489" s="226"/>
      <c r="U489" s="227">
        <f t="shared" si="89"/>
        <v>6665</v>
      </c>
      <c r="V489" s="228">
        <f t="shared" si="90"/>
        <v>6641</v>
      </c>
      <c r="W489" s="228">
        <f t="shared" si="91"/>
        <v>6861</v>
      </c>
      <c r="X489" s="228"/>
      <c r="Y489" s="231">
        <f t="shared" si="92"/>
        <v>6497</v>
      </c>
      <c r="Z489" s="226"/>
    </row>
    <row r="490" spans="1:26" s="224" customFormat="1" x14ac:dyDescent="0.2">
      <c r="A490" s="222">
        <v>470</v>
      </c>
      <c r="B490" s="222">
        <v>470165035</v>
      </c>
      <c r="C490" s="223" t="s">
        <v>526</v>
      </c>
      <c r="D490" s="222">
        <v>165</v>
      </c>
      <c r="E490" s="223" t="s">
        <v>197</v>
      </c>
      <c r="F490" s="222">
        <v>35</v>
      </c>
      <c r="G490" s="223" t="s">
        <v>67</v>
      </c>
      <c r="H490" s="225">
        <v>4</v>
      </c>
      <c r="I490" s="226"/>
      <c r="J490" s="227">
        <f t="shared" si="81"/>
        <v>9142</v>
      </c>
      <c r="K490" s="228">
        <f t="shared" si="82"/>
        <v>3117</v>
      </c>
      <c r="L490" s="228">
        <f t="shared" si="83"/>
        <v>0</v>
      </c>
      <c r="M490" s="228">
        <f t="shared" si="84"/>
        <v>937.65</v>
      </c>
      <c r="N490" s="229">
        <f t="shared" si="93"/>
        <v>13196.65</v>
      </c>
      <c r="O490" s="230">
        <f t="shared" si="85"/>
        <v>-15</v>
      </c>
      <c r="P490" s="226"/>
      <c r="Q490" s="227">
        <f t="shared" si="86"/>
        <v>9001</v>
      </c>
      <c r="R490" s="228">
        <f t="shared" si="87"/>
        <v>9142</v>
      </c>
      <c r="S490" s="231">
        <f t="shared" si="88"/>
        <v>141</v>
      </c>
      <c r="T490" s="226"/>
      <c r="U490" s="227">
        <f t="shared" si="89"/>
        <v>3104</v>
      </c>
      <c r="V490" s="228">
        <f t="shared" si="90"/>
        <v>3152</v>
      </c>
      <c r="W490" s="228">
        <f t="shared" si="91"/>
        <v>3280</v>
      </c>
      <c r="X490" s="228"/>
      <c r="Y490" s="231">
        <f t="shared" si="92"/>
        <v>3132</v>
      </c>
      <c r="Z490" s="226"/>
    </row>
    <row r="491" spans="1:26" s="224" customFormat="1" x14ac:dyDescent="0.2">
      <c r="A491" s="222">
        <v>470</v>
      </c>
      <c r="B491" s="222">
        <v>470165057</v>
      </c>
      <c r="C491" s="223" t="s">
        <v>526</v>
      </c>
      <c r="D491" s="222">
        <v>165</v>
      </c>
      <c r="E491" s="223" t="s">
        <v>197</v>
      </c>
      <c r="F491" s="222">
        <v>57</v>
      </c>
      <c r="G491" s="223" t="s">
        <v>89</v>
      </c>
      <c r="H491" s="225">
        <v>3</v>
      </c>
      <c r="I491" s="226"/>
      <c r="J491" s="227">
        <f t="shared" si="81"/>
        <v>10735</v>
      </c>
      <c r="K491" s="228">
        <f t="shared" si="82"/>
        <v>287</v>
      </c>
      <c r="L491" s="228">
        <f t="shared" si="83"/>
        <v>0</v>
      </c>
      <c r="M491" s="228">
        <f t="shared" si="84"/>
        <v>937.65</v>
      </c>
      <c r="N491" s="229">
        <f t="shared" si="93"/>
        <v>11959.65</v>
      </c>
      <c r="O491" s="230">
        <f t="shared" si="85"/>
        <v>-12</v>
      </c>
      <c r="P491" s="226"/>
      <c r="Q491" s="227">
        <f t="shared" si="86"/>
        <v>10598</v>
      </c>
      <c r="R491" s="228">
        <f t="shared" si="87"/>
        <v>10735</v>
      </c>
      <c r="S491" s="231">
        <f t="shared" si="88"/>
        <v>137</v>
      </c>
      <c r="T491" s="226"/>
      <c r="U491" s="227">
        <f t="shared" si="89"/>
        <v>257</v>
      </c>
      <c r="V491" s="228">
        <f t="shared" si="90"/>
        <v>260</v>
      </c>
      <c r="W491" s="228">
        <f t="shared" si="91"/>
        <v>384</v>
      </c>
      <c r="X491" s="228"/>
      <c r="Y491" s="231">
        <f t="shared" si="92"/>
        <v>299</v>
      </c>
      <c r="Z491" s="226"/>
    </row>
    <row r="492" spans="1:26" s="224" customFormat="1" x14ac:dyDescent="0.2">
      <c r="A492" s="222">
        <v>470</v>
      </c>
      <c r="B492" s="222">
        <v>470165071</v>
      </c>
      <c r="C492" s="223" t="s">
        <v>526</v>
      </c>
      <c r="D492" s="222">
        <v>165</v>
      </c>
      <c r="E492" s="223" t="s">
        <v>197</v>
      </c>
      <c r="F492" s="222">
        <v>71</v>
      </c>
      <c r="G492" s="223" t="s">
        <v>103</v>
      </c>
      <c r="H492" s="225">
        <v>3</v>
      </c>
      <c r="I492" s="226"/>
      <c r="J492" s="227">
        <f t="shared" si="81"/>
        <v>10467.592438273588</v>
      </c>
      <c r="K492" s="228">
        <f t="shared" si="82"/>
        <v>4906</v>
      </c>
      <c r="L492" s="228">
        <f t="shared" si="83"/>
        <v>0</v>
      </c>
      <c r="M492" s="228">
        <f t="shared" si="84"/>
        <v>937.65</v>
      </c>
      <c r="N492" s="229">
        <f t="shared" si="93"/>
        <v>16311.242438273588</v>
      </c>
      <c r="O492" s="230">
        <f t="shared" si="85"/>
        <v>10</v>
      </c>
      <c r="P492" s="226"/>
      <c r="Q492" s="227" t="str">
        <f t="shared" si="86"/>
        <v/>
      </c>
      <c r="R492" s="228">
        <f t="shared" si="87"/>
        <v>10467.592438273588</v>
      </c>
      <c r="S492" s="231" t="str">
        <f t="shared" si="88"/>
        <v/>
      </c>
      <c r="T492" s="226"/>
      <c r="U492" s="227" t="str">
        <f t="shared" si="89"/>
        <v/>
      </c>
      <c r="V492" s="228">
        <f t="shared" si="90"/>
        <v>5043</v>
      </c>
      <c r="W492" s="228">
        <f t="shared" si="91"/>
        <v>4844</v>
      </c>
      <c r="X492" s="228"/>
      <c r="Y492" s="231">
        <f t="shared" si="92"/>
        <v>4896</v>
      </c>
      <c r="Z492" s="226"/>
    </row>
    <row r="493" spans="1:26" s="224" customFormat="1" x14ac:dyDescent="0.2">
      <c r="A493" s="222">
        <v>470</v>
      </c>
      <c r="B493" s="222">
        <v>470165093</v>
      </c>
      <c r="C493" s="223" t="s">
        <v>526</v>
      </c>
      <c r="D493" s="222">
        <v>165</v>
      </c>
      <c r="E493" s="223" t="s">
        <v>197</v>
      </c>
      <c r="F493" s="222">
        <v>93</v>
      </c>
      <c r="G493" s="223" t="s">
        <v>125</v>
      </c>
      <c r="H493" s="225">
        <v>160.37</v>
      </c>
      <c r="I493" s="226"/>
      <c r="J493" s="227">
        <f t="shared" si="81"/>
        <v>10976</v>
      </c>
      <c r="K493" s="228">
        <f t="shared" si="82"/>
        <v>375</v>
      </c>
      <c r="L493" s="228">
        <f t="shared" si="83"/>
        <v>0</v>
      </c>
      <c r="M493" s="228">
        <f t="shared" si="84"/>
        <v>937.65</v>
      </c>
      <c r="N493" s="229">
        <f t="shared" si="93"/>
        <v>12288.65</v>
      </c>
      <c r="O493" s="230">
        <f t="shared" si="85"/>
        <v>-4</v>
      </c>
      <c r="P493" s="226"/>
      <c r="Q493" s="227">
        <f t="shared" si="86"/>
        <v>10700</v>
      </c>
      <c r="R493" s="228">
        <f t="shared" si="87"/>
        <v>10976</v>
      </c>
      <c r="S493" s="231">
        <f t="shared" si="88"/>
        <v>276</v>
      </c>
      <c r="T493" s="226"/>
      <c r="U493" s="227">
        <f t="shared" si="89"/>
        <v>531</v>
      </c>
      <c r="V493" s="228">
        <f t="shared" si="90"/>
        <v>544</v>
      </c>
      <c r="W493" s="228">
        <f t="shared" si="91"/>
        <v>439</v>
      </c>
      <c r="X493" s="228"/>
      <c r="Y493" s="231">
        <f t="shared" si="92"/>
        <v>379</v>
      </c>
      <c r="Z493" s="226"/>
    </row>
    <row r="494" spans="1:26" s="224" customFormat="1" x14ac:dyDescent="0.2">
      <c r="A494" s="222">
        <v>470</v>
      </c>
      <c r="B494" s="222">
        <v>470165128</v>
      </c>
      <c r="C494" s="223" t="s">
        <v>526</v>
      </c>
      <c r="D494" s="222">
        <v>165</v>
      </c>
      <c r="E494" s="223" t="s">
        <v>197</v>
      </c>
      <c r="F494" s="222">
        <v>128</v>
      </c>
      <c r="G494" s="223" t="s">
        <v>160</v>
      </c>
      <c r="H494" s="225">
        <v>1</v>
      </c>
      <c r="I494" s="226"/>
      <c r="J494" s="227">
        <f t="shared" si="81"/>
        <v>12196.58468970729</v>
      </c>
      <c r="K494" s="228">
        <f t="shared" si="82"/>
        <v>871</v>
      </c>
      <c r="L494" s="228">
        <f t="shared" si="83"/>
        <v>0</v>
      </c>
      <c r="M494" s="228">
        <f t="shared" si="84"/>
        <v>937.65</v>
      </c>
      <c r="N494" s="229">
        <f t="shared" si="93"/>
        <v>14005.234689707289</v>
      </c>
      <c r="O494" s="230">
        <f t="shared" si="85"/>
        <v>-2</v>
      </c>
      <c r="P494" s="226"/>
      <c r="Q494" s="227">
        <f t="shared" si="86"/>
        <v>11456.836107503608</v>
      </c>
      <c r="R494" s="228">
        <f t="shared" si="87"/>
        <v>12196.58468970729</v>
      </c>
      <c r="S494" s="231">
        <f t="shared" si="88"/>
        <v>739.74858220368151</v>
      </c>
      <c r="T494" s="226"/>
      <c r="U494" s="227">
        <f t="shared" si="89"/>
        <v>579</v>
      </c>
      <c r="V494" s="228">
        <f t="shared" si="90"/>
        <v>616</v>
      </c>
      <c r="W494" s="228">
        <f t="shared" si="91"/>
        <v>888</v>
      </c>
      <c r="X494" s="228"/>
      <c r="Y494" s="231">
        <f t="shared" si="92"/>
        <v>873</v>
      </c>
      <c r="Z494" s="226"/>
    </row>
    <row r="495" spans="1:26" s="224" customFormat="1" x14ac:dyDescent="0.2">
      <c r="A495" s="222">
        <v>470</v>
      </c>
      <c r="B495" s="222">
        <v>470165149</v>
      </c>
      <c r="C495" s="223" t="s">
        <v>526</v>
      </c>
      <c r="D495" s="222">
        <v>165</v>
      </c>
      <c r="E495" s="223" t="s">
        <v>197</v>
      </c>
      <c r="F495" s="222">
        <v>149</v>
      </c>
      <c r="G495" s="223" t="s">
        <v>181</v>
      </c>
      <c r="H495" s="225">
        <v>2</v>
      </c>
      <c r="I495" s="226"/>
      <c r="J495" s="227">
        <f t="shared" si="81"/>
        <v>13668.070175188335</v>
      </c>
      <c r="K495" s="228">
        <f t="shared" si="82"/>
        <v>0</v>
      </c>
      <c r="L495" s="228">
        <f t="shared" si="83"/>
        <v>0</v>
      </c>
      <c r="M495" s="228">
        <f t="shared" si="84"/>
        <v>937.65</v>
      </c>
      <c r="N495" s="229">
        <f t="shared" si="93"/>
        <v>14605.720175188335</v>
      </c>
      <c r="O495" s="230">
        <f t="shared" si="85"/>
        <v>0</v>
      </c>
      <c r="P495" s="226"/>
      <c r="Q495" s="227">
        <f t="shared" si="86"/>
        <v>12808.462003253087</v>
      </c>
      <c r="R495" s="228">
        <f t="shared" si="87"/>
        <v>13668.070175188335</v>
      </c>
      <c r="S495" s="231">
        <f t="shared" si="88"/>
        <v>859.60817193524781</v>
      </c>
      <c r="T495" s="226"/>
      <c r="U495" s="227">
        <f t="shared" si="89"/>
        <v>190</v>
      </c>
      <c r="V495" s="228">
        <f t="shared" si="90"/>
        <v>203</v>
      </c>
      <c r="W495" s="228">
        <f t="shared" si="91"/>
        <v>11</v>
      </c>
      <c r="X495" s="228"/>
      <c r="Y495" s="231">
        <f t="shared" si="92"/>
        <v>0</v>
      </c>
      <c r="Z495" s="226"/>
    </row>
    <row r="496" spans="1:26" s="224" customFormat="1" x14ac:dyDescent="0.2">
      <c r="A496" s="222">
        <v>470</v>
      </c>
      <c r="B496" s="222">
        <v>470165163</v>
      </c>
      <c r="C496" s="223" t="s">
        <v>526</v>
      </c>
      <c r="D496" s="222">
        <v>165</v>
      </c>
      <c r="E496" s="223" t="s">
        <v>197</v>
      </c>
      <c r="F496" s="222">
        <v>163</v>
      </c>
      <c r="G496" s="223" t="s">
        <v>195</v>
      </c>
      <c r="H496" s="225">
        <v>30.990000000000002</v>
      </c>
      <c r="I496" s="226"/>
      <c r="J496" s="227">
        <f t="shared" si="81"/>
        <v>11000</v>
      </c>
      <c r="K496" s="228">
        <f t="shared" si="82"/>
        <v>0</v>
      </c>
      <c r="L496" s="228">
        <f t="shared" si="83"/>
        <v>0</v>
      </c>
      <c r="M496" s="228">
        <f t="shared" si="84"/>
        <v>937.65</v>
      </c>
      <c r="N496" s="229">
        <f t="shared" si="93"/>
        <v>11937.65</v>
      </c>
      <c r="O496" s="230">
        <f t="shared" si="85"/>
        <v>0</v>
      </c>
      <c r="P496" s="226"/>
      <c r="Q496" s="227">
        <f t="shared" si="86"/>
        <v>11440</v>
      </c>
      <c r="R496" s="228">
        <f t="shared" si="87"/>
        <v>11000</v>
      </c>
      <c r="S496" s="231">
        <f t="shared" si="88"/>
        <v>-440</v>
      </c>
      <c r="T496" s="226"/>
      <c r="U496" s="227">
        <f t="shared" si="89"/>
        <v>128</v>
      </c>
      <c r="V496" s="228">
        <f t="shared" si="90"/>
        <v>123</v>
      </c>
      <c r="W496" s="228">
        <f t="shared" si="91"/>
        <v>9</v>
      </c>
      <c r="X496" s="228"/>
      <c r="Y496" s="231">
        <f t="shared" si="92"/>
        <v>0</v>
      </c>
      <c r="Z496" s="226"/>
    </row>
    <row r="497" spans="1:26" s="224" customFormat="1" x14ac:dyDescent="0.2">
      <c r="A497" s="222">
        <v>470</v>
      </c>
      <c r="B497" s="222">
        <v>470165164</v>
      </c>
      <c r="C497" s="223" t="s">
        <v>526</v>
      </c>
      <c r="D497" s="222">
        <v>165</v>
      </c>
      <c r="E497" s="223" t="s">
        <v>197</v>
      </c>
      <c r="F497" s="222">
        <v>164</v>
      </c>
      <c r="G497" s="223" t="s">
        <v>196</v>
      </c>
      <c r="H497" s="225">
        <v>3</v>
      </c>
      <c r="I497" s="226"/>
      <c r="J497" s="227">
        <f t="shared" si="81"/>
        <v>12534</v>
      </c>
      <c r="K497" s="228">
        <f t="shared" si="82"/>
        <v>5742</v>
      </c>
      <c r="L497" s="228">
        <f t="shared" si="83"/>
        <v>0</v>
      </c>
      <c r="M497" s="228">
        <f t="shared" si="84"/>
        <v>937.65</v>
      </c>
      <c r="N497" s="229">
        <f t="shared" si="93"/>
        <v>19213.650000000001</v>
      </c>
      <c r="O497" s="230">
        <f t="shared" si="85"/>
        <v>-3</v>
      </c>
      <c r="P497" s="226"/>
      <c r="Q497" s="227">
        <f t="shared" si="86"/>
        <v>9980.0885387927956</v>
      </c>
      <c r="R497" s="228">
        <f t="shared" si="87"/>
        <v>12534</v>
      </c>
      <c r="S497" s="231">
        <f t="shared" si="88"/>
        <v>2553.9114612072044</v>
      </c>
      <c r="T497" s="226"/>
      <c r="U497" s="227">
        <f t="shared" si="89"/>
        <v>4594</v>
      </c>
      <c r="V497" s="228">
        <f t="shared" si="90"/>
        <v>5770</v>
      </c>
      <c r="W497" s="228">
        <f t="shared" si="91"/>
        <v>5740</v>
      </c>
      <c r="X497" s="228"/>
      <c r="Y497" s="231">
        <f t="shared" si="92"/>
        <v>5745</v>
      </c>
      <c r="Z497" s="226"/>
    </row>
    <row r="498" spans="1:26" s="224" customFormat="1" x14ac:dyDescent="0.2">
      <c r="A498" s="222">
        <v>470</v>
      </c>
      <c r="B498" s="222">
        <v>470165165</v>
      </c>
      <c r="C498" s="223" t="s">
        <v>526</v>
      </c>
      <c r="D498" s="222">
        <v>165</v>
      </c>
      <c r="E498" s="223" t="s">
        <v>197</v>
      </c>
      <c r="F498" s="222">
        <v>165</v>
      </c>
      <c r="G498" s="223" t="s">
        <v>197</v>
      </c>
      <c r="H498" s="225">
        <v>588.58000000000015</v>
      </c>
      <c r="I498" s="226"/>
      <c r="J498" s="227">
        <f t="shared" si="81"/>
        <v>10999</v>
      </c>
      <c r="K498" s="228">
        <f t="shared" si="82"/>
        <v>200</v>
      </c>
      <c r="L498" s="228">
        <f t="shared" si="83"/>
        <v>140.69115498317981</v>
      </c>
      <c r="M498" s="228">
        <f t="shared" si="84"/>
        <v>937.65</v>
      </c>
      <c r="N498" s="229">
        <f t="shared" si="93"/>
        <v>12277.34115498318</v>
      </c>
      <c r="O498" s="230">
        <f t="shared" si="85"/>
        <v>-793.30884501681976</v>
      </c>
      <c r="P498" s="226"/>
      <c r="Q498" s="227">
        <f t="shared" si="86"/>
        <v>10324</v>
      </c>
      <c r="R498" s="228">
        <f t="shared" si="87"/>
        <v>10999</v>
      </c>
      <c r="S498" s="231">
        <f t="shared" si="88"/>
        <v>675</v>
      </c>
      <c r="T498" s="226"/>
      <c r="U498" s="227">
        <f t="shared" si="89"/>
        <v>388</v>
      </c>
      <c r="V498" s="228">
        <f t="shared" si="90"/>
        <v>413</v>
      </c>
      <c r="W498" s="228">
        <f t="shared" si="91"/>
        <v>216</v>
      </c>
      <c r="X498" s="228"/>
      <c r="Y498" s="231">
        <f t="shared" si="92"/>
        <v>202</v>
      </c>
      <c r="Z498" s="226"/>
    </row>
    <row r="499" spans="1:26" s="224" customFormat="1" x14ac:dyDescent="0.2">
      <c r="A499" s="222">
        <v>470</v>
      </c>
      <c r="B499" s="222">
        <v>470165176</v>
      </c>
      <c r="C499" s="223" t="s">
        <v>526</v>
      </c>
      <c r="D499" s="222">
        <v>165</v>
      </c>
      <c r="E499" s="223" t="s">
        <v>197</v>
      </c>
      <c r="F499" s="222">
        <v>176</v>
      </c>
      <c r="G499" s="223" t="s">
        <v>208</v>
      </c>
      <c r="H499" s="225">
        <v>272.74</v>
      </c>
      <c r="I499" s="226"/>
      <c r="J499" s="227">
        <f t="shared" si="81"/>
        <v>10621</v>
      </c>
      <c r="K499" s="228">
        <f t="shared" si="82"/>
        <v>3658</v>
      </c>
      <c r="L499" s="228">
        <f t="shared" si="83"/>
        <v>0</v>
      </c>
      <c r="M499" s="228">
        <f t="shared" si="84"/>
        <v>937.65</v>
      </c>
      <c r="N499" s="229">
        <f t="shared" si="93"/>
        <v>15216.65</v>
      </c>
      <c r="O499" s="230">
        <f t="shared" si="85"/>
        <v>-15</v>
      </c>
      <c r="P499" s="226"/>
      <c r="Q499" s="227">
        <f t="shared" si="86"/>
        <v>9925</v>
      </c>
      <c r="R499" s="228">
        <f t="shared" si="87"/>
        <v>10621</v>
      </c>
      <c r="S499" s="231">
        <f t="shared" si="88"/>
        <v>696</v>
      </c>
      <c r="T499" s="226"/>
      <c r="U499" s="227">
        <f t="shared" si="89"/>
        <v>3555</v>
      </c>
      <c r="V499" s="228">
        <f t="shared" si="90"/>
        <v>3804</v>
      </c>
      <c r="W499" s="228">
        <f t="shared" si="91"/>
        <v>3804</v>
      </c>
      <c r="X499" s="228"/>
      <c r="Y499" s="231">
        <f t="shared" si="92"/>
        <v>3673</v>
      </c>
      <c r="Z499" s="226"/>
    </row>
    <row r="500" spans="1:26" s="224" customFormat="1" x14ac:dyDescent="0.2">
      <c r="A500" s="222">
        <v>470</v>
      </c>
      <c r="B500" s="222">
        <v>470165178</v>
      </c>
      <c r="C500" s="223" t="s">
        <v>526</v>
      </c>
      <c r="D500" s="222">
        <v>165</v>
      </c>
      <c r="E500" s="223" t="s">
        <v>197</v>
      </c>
      <c r="F500" s="222">
        <v>178</v>
      </c>
      <c r="G500" s="223" t="s">
        <v>210</v>
      </c>
      <c r="H500" s="225">
        <v>229.21</v>
      </c>
      <c r="I500" s="226"/>
      <c r="J500" s="227">
        <f t="shared" si="81"/>
        <v>10136</v>
      </c>
      <c r="K500" s="228">
        <f t="shared" si="82"/>
        <v>1219</v>
      </c>
      <c r="L500" s="228">
        <f t="shared" si="83"/>
        <v>0</v>
      </c>
      <c r="M500" s="228">
        <f t="shared" si="84"/>
        <v>937.65</v>
      </c>
      <c r="N500" s="229">
        <f t="shared" si="93"/>
        <v>12292.65</v>
      </c>
      <c r="O500" s="230">
        <f t="shared" si="85"/>
        <v>-8</v>
      </c>
      <c r="P500" s="226"/>
      <c r="Q500" s="227">
        <f t="shared" si="86"/>
        <v>9698</v>
      </c>
      <c r="R500" s="228">
        <f t="shared" si="87"/>
        <v>10136</v>
      </c>
      <c r="S500" s="231">
        <f t="shared" si="88"/>
        <v>438</v>
      </c>
      <c r="T500" s="226"/>
      <c r="U500" s="227">
        <f t="shared" si="89"/>
        <v>506</v>
      </c>
      <c r="V500" s="228">
        <f t="shared" si="90"/>
        <v>529</v>
      </c>
      <c r="W500" s="228">
        <f t="shared" si="91"/>
        <v>1235</v>
      </c>
      <c r="X500" s="228"/>
      <c r="Y500" s="231">
        <f t="shared" si="92"/>
        <v>1227</v>
      </c>
      <c r="Z500" s="226"/>
    </row>
    <row r="501" spans="1:26" s="224" customFormat="1" x14ac:dyDescent="0.2">
      <c r="A501" s="222">
        <v>470</v>
      </c>
      <c r="B501" s="222">
        <v>470165184</v>
      </c>
      <c r="C501" s="223" t="s">
        <v>526</v>
      </c>
      <c r="D501" s="222">
        <v>165</v>
      </c>
      <c r="E501" s="223" t="s">
        <v>197</v>
      </c>
      <c r="F501" s="222">
        <v>184</v>
      </c>
      <c r="G501" s="223" t="s">
        <v>216</v>
      </c>
      <c r="H501" s="225">
        <v>2</v>
      </c>
      <c r="I501" s="226"/>
      <c r="J501" s="227">
        <f t="shared" si="81"/>
        <v>9983.854045965516</v>
      </c>
      <c r="K501" s="228">
        <f t="shared" si="82"/>
        <v>8257</v>
      </c>
      <c r="L501" s="228">
        <f t="shared" si="83"/>
        <v>0</v>
      </c>
      <c r="M501" s="228">
        <f t="shared" si="84"/>
        <v>937.65</v>
      </c>
      <c r="N501" s="229">
        <f t="shared" si="93"/>
        <v>19178.504045965517</v>
      </c>
      <c r="O501" s="230">
        <f t="shared" si="85"/>
        <v>0</v>
      </c>
      <c r="P501" s="226"/>
      <c r="Q501" s="227">
        <f t="shared" si="86"/>
        <v>9629.1435430321599</v>
      </c>
      <c r="R501" s="228">
        <f t="shared" si="87"/>
        <v>9983.854045965516</v>
      </c>
      <c r="S501" s="231">
        <f t="shared" si="88"/>
        <v>354.71050293335611</v>
      </c>
      <c r="T501" s="226"/>
      <c r="U501" s="227">
        <f t="shared" si="89"/>
        <v>8138</v>
      </c>
      <c r="V501" s="228">
        <f t="shared" si="90"/>
        <v>8437</v>
      </c>
      <c r="W501" s="228">
        <f t="shared" si="91"/>
        <v>8283</v>
      </c>
      <c r="X501" s="228"/>
      <c r="Y501" s="231">
        <f t="shared" si="92"/>
        <v>8257</v>
      </c>
      <c r="Z501" s="226"/>
    </row>
    <row r="502" spans="1:26" s="224" customFormat="1" x14ac:dyDescent="0.2">
      <c r="A502" s="222">
        <v>470</v>
      </c>
      <c r="B502" s="222">
        <v>470165217</v>
      </c>
      <c r="C502" s="223" t="s">
        <v>526</v>
      </c>
      <c r="D502" s="222">
        <v>165</v>
      </c>
      <c r="E502" s="223" t="s">
        <v>197</v>
      </c>
      <c r="F502" s="222">
        <v>217</v>
      </c>
      <c r="G502" s="223" t="s">
        <v>249</v>
      </c>
      <c r="H502" s="225">
        <v>0.99</v>
      </c>
      <c r="I502" s="226"/>
      <c r="J502" s="227">
        <f t="shared" si="81"/>
        <v>10717.785840565259</v>
      </c>
      <c r="K502" s="228">
        <f t="shared" si="82"/>
        <v>5287</v>
      </c>
      <c r="L502" s="228">
        <f t="shared" si="83"/>
        <v>0</v>
      </c>
      <c r="M502" s="228">
        <f t="shared" si="84"/>
        <v>937.65</v>
      </c>
      <c r="N502" s="229">
        <f t="shared" si="93"/>
        <v>16942.43584056526</v>
      </c>
      <c r="O502" s="230">
        <f t="shared" si="85"/>
        <v>0</v>
      </c>
      <c r="P502" s="226"/>
      <c r="Q502" s="227" t="str">
        <f t="shared" si="86"/>
        <v/>
      </c>
      <c r="R502" s="228" t="str">
        <f t="shared" si="87"/>
        <v/>
      </c>
      <c r="S502" s="231" t="str">
        <f t="shared" si="88"/>
        <v/>
      </c>
      <c r="T502" s="226"/>
      <c r="U502" s="227" t="str">
        <f t="shared" si="89"/>
        <v/>
      </c>
      <c r="V502" s="228" t="str">
        <f t="shared" si="90"/>
        <v/>
      </c>
      <c r="W502" s="228">
        <f t="shared" si="91"/>
        <v>5285</v>
      </c>
      <c r="X502" s="228"/>
      <c r="Y502" s="231">
        <f t="shared" si="92"/>
        <v>5287</v>
      </c>
      <c r="Z502" s="226"/>
    </row>
    <row r="503" spans="1:26" s="224" customFormat="1" x14ac:dyDescent="0.2">
      <c r="A503" s="222">
        <v>470</v>
      </c>
      <c r="B503" s="222">
        <v>470165229</v>
      </c>
      <c r="C503" s="223" t="s">
        <v>526</v>
      </c>
      <c r="D503" s="222">
        <v>165</v>
      </c>
      <c r="E503" s="223" t="s">
        <v>197</v>
      </c>
      <c r="F503" s="222">
        <v>229</v>
      </c>
      <c r="G503" s="223" t="s">
        <v>261</v>
      </c>
      <c r="H503" s="225">
        <v>6.27</v>
      </c>
      <c r="I503" s="226"/>
      <c r="J503" s="227">
        <f t="shared" si="81"/>
        <v>10456</v>
      </c>
      <c r="K503" s="228">
        <f t="shared" si="82"/>
        <v>1708</v>
      </c>
      <c r="L503" s="228">
        <f t="shared" si="83"/>
        <v>0</v>
      </c>
      <c r="M503" s="228">
        <f t="shared" si="84"/>
        <v>937.65</v>
      </c>
      <c r="N503" s="229">
        <f t="shared" si="93"/>
        <v>13101.65</v>
      </c>
      <c r="O503" s="230">
        <f t="shared" si="85"/>
        <v>-1</v>
      </c>
      <c r="P503" s="226"/>
      <c r="Q503" s="227">
        <f t="shared" si="86"/>
        <v>9914</v>
      </c>
      <c r="R503" s="228">
        <f t="shared" si="87"/>
        <v>10456</v>
      </c>
      <c r="S503" s="231">
        <f t="shared" si="88"/>
        <v>542</v>
      </c>
      <c r="T503" s="226"/>
      <c r="U503" s="227">
        <f t="shared" si="89"/>
        <v>1899</v>
      </c>
      <c r="V503" s="228">
        <f t="shared" si="90"/>
        <v>2002</v>
      </c>
      <c r="W503" s="228">
        <f t="shared" si="91"/>
        <v>1820</v>
      </c>
      <c r="X503" s="228"/>
      <c r="Y503" s="231">
        <f t="shared" si="92"/>
        <v>1709</v>
      </c>
      <c r="Z503" s="226"/>
    </row>
    <row r="504" spans="1:26" s="224" customFormat="1" x14ac:dyDescent="0.2">
      <c r="A504" s="222">
        <v>470</v>
      </c>
      <c r="B504" s="222">
        <v>470165248</v>
      </c>
      <c r="C504" s="223" t="s">
        <v>526</v>
      </c>
      <c r="D504" s="222">
        <v>165</v>
      </c>
      <c r="E504" s="223" t="s">
        <v>197</v>
      </c>
      <c r="F504" s="222">
        <v>248</v>
      </c>
      <c r="G504" s="223" t="s">
        <v>280</v>
      </c>
      <c r="H504" s="225">
        <v>23.09</v>
      </c>
      <c r="I504" s="226"/>
      <c r="J504" s="227">
        <f t="shared" si="81"/>
        <v>10444</v>
      </c>
      <c r="K504" s="228">
        <f t="shared" si="82"/>
        <v>599</v>
      </c>
      <c r="L504" s="228">
        <f t="shared" si="83"/>
        <v>0</v>
      </c>
      <c r="M504" s="228">
        <f t="shared" si="84"/>
        <v>937.65</v>
      </c>
      <c r="N504" s="229">
        <f t="shared" si="93"/>
        <v>11980.65</v>
      </c>
      <c r="O504" s="230">
        <f t="shared" si="85"/>
        <v>-2</v>
      </c>
      <c r="P504" s="226"/>
      <c r="Q504" s="227">
        <f t="shared" si="86"/>
        <v>10136</v>
      </c>
      <c r="R504" s="228">
        <f t="shared" si="87"/>
        <v>10444</v>
      </c>
      <c r="S504" s="231">
        <f t="shared" si="88"/>
        <v>308</v>
      </c>
      <c r="T504" s="226"/>
      <c r="U504" s="227">
        <f t="shared" si="89"/>
        <v>782</v>
      </c>
      <c r="V504" s="228">
        <f t="shared" si="90"/>
        <v>806</v>
      </c>
      <c r="W504" s="228">
        <f t="shared" si="91"/>
        <v>645</v>
      </c>
      <c r="X504" s="228"/>
      <c r="Y504" s="231">
        <f t="shared" si="92"/>
        <v>601</v>
      </c>
      <c r="Z504" s="226"/>
    </row>
    <row r="505" spans="1:26" s="224" customFormat="1" x14ac:dyDescent="0.2">
      <c r="A505" s="222">
        <v>470</v>
      </c>
      <c r="B505" s="222">
        <v>470165262</v>
      </c>
      <c r="C505" s="223" t="s">
        <v>526</v>
      </c>
      <c r="D505" s="222">
        <v>165</v>
      </c>
      <c r="E505" s="223" t="s">
        <v>197</v>
      </c>
      <c r="F505" s="222">
        <v>262</v>
      </c>
      <c r="G505" s="223" t="s">
        <v>294</v>
      </c>
      <c r="H505" s="225">
        <v>73.600000000000009</v>
      </c>
      <c r="I505" s="226"/>
      <c r="J505" s="227">
        <f t="shared" si="81"/>
        <v>10393</v>
      </c>
      <c r="K505" s="228">
        <f t="shared" si="82"/>
        <v>3851</v>
      </c>
      <c r="L505" s="228">
        <f t="shared" si="83"/>
        <v>0</v>
      </c>
      <c r="M505" s="228">
        <f t="shared" si="84"/>
        <v>937.65</v>
      </c>
      <c r="N505" s="229">
        <f t="shared" si="93"/>
        <v>15181.65</v>
      </c>
      <c r="O505" s="230">
        <f t="shared" si="85"/>
        <v>-10</v>
      </c>
      <c r="P505" s="226"/>
      <c r="Q505" s="227">
        <f t="shared" si="86"/>
        <v>10065</v>
      </c>
      <c r="R505" s="228">
        <f t="shared" si="87"/>
        <v>10393</v>
      </c>
      <c r="S505" s="231">
        <f t="shared" si="88"/>
        <v>328</v>
      </c>
      <c r="T505" s="226"/>
      <c r="U505" s="227">
        <f t="shared" si="89"/>
        <v>4717</v>
      </c>
      <c r="V505" s="228">
        <f t="shared" si="90"/>
        <v>4870</v>
      </c>
      <c r="W505" s="228">
        <f t="shared" si="91"/>
        <v>3916</v>
      </c>
      <c r="X505" s="228"/>
      <c r="Y505" s="231">
        <f t="shared" si="92"/>
        <v>3861</v>
      </c>
      <c r="Z505" s="226"/>
    </row>
    <row r="506" spans="1:26" s="224" customFormat="1" x14ac:dyDescent="0.2">
      <c r="A506" s="222">
        <v>470</v>
      </c>
      <c r="B506" s="222">
        <v>470165274</v>
      </c>
      <c r="C506" s="223" t="s">
        <v>526</v>
      </c>
      <c r="D506" s="222">
        <v>165</v>
      </c>
      <c r="E506" s="223" t="s">
        <v>197</v>
      </c>
      <c r="F506" s="222">
        <v>274</v>
      </c>
      <c r="G506" s="223" t="s">
        <v>306</v>
      </c>
      <c r="H506" s="225">
        <v>1.98</v>
      </c>
      <c r="I506" s="226"/>
      <c r="J506" s="227">
        <f t="shared" si="81"/>
        <v>13084.368871016801</v>
      </c>
      <c r="K506" s="228">
        <f t="shared" si="82"/>
        <v>6045</v>
      </c>
      <c r="L506" s="228">
        <f t="shared" si="83"/>
        <v>0</v>
      </c>
      <c r="M506" s="228">
        <f t="shared" si="84"/>
        <v>937.65</v>
      </c>
      <c r="N506" s="229">
        <f t="shared" si="93"/>
        <v>20067.0188710168</v>
      </c>
      <c r="O506" s="230">
        <f t="shared" si="85"/>
        <v>-6</v>
      </c>
      <c r="P506" s="226"/>
      <c r="Q506" s="227" t="str">
        <f t="shared" si="86"/>
        <v/>
      </c>
      <c r="R506" s="228" t="str">
        <f t="shared" si="87"/>
        <v/>
      </c>
      <c r="S506" s="231" t="str">
        <f t="shared" si="88"/>
        <v/>
      </c>
      <c r="T506" s="226"/>
      <c r="U506" s="227" t="str">
        <f t="shared" si="89"/>
        <v/>
      </c>
      <c r="V506" s="228" t="str">
        <f t="shared" si="90"/>
        <v/>
      </c>
      <c r="W506" s="228">
        <f t="shared" si="91"/>
        <v>6156</v>
      </c>
      <c r="X506" s="228"/>
      <c r="Y506" s="231">
        <f t="shared" si="92"/>
        <v>6051</v>
      </c>
      <c r="Z506" s="226"/>
    </row>
    <row r="507" spans="1:26" s="224" customFormat="1" x14ac:dyDescent="0.2">
      <c r="A507" s="222">
        <v>470</v>
      </c>
      <c r="B507" s="222">
        <v>470165284</v>
      </c>
      <c r="C507" s="223" t="s">
        <v>526</v>
      </c>
      <c r="D507" s="222">
        <v>165</v>
      </c>
      <c r="E507" s="223" t="s">
        <v>197</v>
      </c>
      <c r="F507" s="222">
        <v>284</v>
      </c>
      <c r="G507" s="223" t="s">
        <v>316</v>
      </c>
      <c r="H507" s="225">
        <v>104.37000000000002</v>
      </c>
      <c r="I507" s="226"/>
      <c r="J507" s="227">
        <f t="shared" si="81"/>
        <v>9996</v>
      </c>
      <c r="K507" s="228">
        <f t="shared" si="82"/>
        <v>4202</v>
      </c>
      <c r="L507" s="228">
        <f t="shared" si="83"/>
        <v>0</v>
      </c>
      <c r="M507" s="228">
        <f t="shared" si="84"/>
        <v>937.65</v>
      </c>
      <c r="N507" s="229">
        <f t="shared" si="93"/>
        <v>15135.65</v>
      </c>
      <c r="O507" s="230">
        <f t="shared" si="85"/>
        <v>-10</v>
      </c>
      <c r="P507" s="226"/>
      <c r="Q507" s="227">
        <f t="shared" si="86"/>
        <v>9459</v>
      </c>
      <c r="R507" s="228">
        <f t="shared" si="87"/>
        <v>9996</v>
      </c>
      <c r="S507" s="231">
        <f t="shared" si="88"/>
        <v>537</v>
      </c>
      <c r="T507" s="226"/>
      <c r="U507" s="227">
        <f t="shared" si="89"/>
        <v>4109</v>
      </c>
      <c r="V507" s="228">
        <f t="shared" si="90"/>
        <v>4342</v>
      </c>
      <c r="W507" s="228">
        <f t="shared" si="91"/>
        <v>4456</v>
      </c>
      <c r="X507" s="228"/>
      <c r="Y507" s="231">
        <f t="shared" si="92"/>
        <v>4212</v>
      </c>
      <c r="Z507" s="226"/>
    </row>
    <row r="508" spans="1:26" s="224" customFormat="1" x14ac:dyDescent="0.2">
      <c r="A508" s="222">
        <v>470</v>
      </c>
      <c r="B508" s="222">
        <v>470165305</v>
      </c>
      <c r="C508" s="223" t="s">
        <v>526</v>
      </c>
      <c r="D508" s="222">
        <v>165</v>
      </c>
      <c r="E508" s="223" t="s">
        <v>197</v>
      </c>
      <c r="F508" s="222">
        <v>305</v>
      </c>
      <c r="G508" s="223" t="s">
        <v>337</v>
      </c>
      <c r="H508" s="225">
        <v>60.69</v>
      </c>
      <c r="I508" s="226"/>
      <c r="J508" s="227">
        <f t="shared" si="81"/>
        <v>10106</v>
      </c>
      <c r="K508" s="228">
        <f t="shared" si="82"/>
        <v>3730</v>
      </c>
      <c r="L508" s="228">
        <f t="shared" si="83"/>
        <v>0</v>
      </c>
      <c r="M508" s="228">
        <f t="shared" si="84"/>
        <v>937.65</v>
      </c>
      <c r="N508" s="229">
        <f t="shared" si="93"/>
        <v>14773.65</v>
      </c>
      <c r="O508" s="230">
        <f t="shared" si="85"/>
        <v>-1</v>
      </c>
      <c r="P508" s="226"/>
      <c r="Q508" s="227">
        <f t="shared" si="86"/>
        <v>9621</v>
      </c>
      <c r="R508" s="228">
        <f t="shared" si="87"/>
        <v>10106</v>
      </c>
      <c r="S508" s="231">
        <f t="shared" si="88"/>
        <v>485</v>
      </c>
      <c r="T508" s="226"/>
      <c r="U508" s="227">
        <f t="shared" si="89"/>
        <v>3467</v>
      </c>
      <c r="V508" s="228">
        <f t="shared" si="90"/>
        <v>3642</v>
      </c>
      <c r="W508" s="228">
        <f t="shared" si="91"/>
        <v>3763</v>
      </c>
      <c r="X508" s="228"/>
      <c r="Y508" s="231">
        <f t="shared" si="92"/>
        <v>3731</v>
      </c>
      <c r="Z508" s="226"/>
    </row>
    <row r="509" spans="1:26" s="224" customFormat="1" x14ac:dyDescent="0.2">
      <c r="A509" s="222">
        <v>470</v>
      </c>
      <c r="B509" s="222">
        <v>470165314</v>
      </c>
      <c r="C509" s="223" t="s">
        <v>526</v>
      </c>
      <c r="D509" s="222">
        <v>165</v>
      </c>
      <c r="E509" s="223" t="s">
        <v>197</v>
      </c>
      <c r="F509" s="222">
        <v>314</v>
      </c>
      <c r="G509" s="223" t="s">
        <v>346</v>
      </c>
      <c r="H509" s="225">
        <v>1</v>
      </c>
      <c r="I509" s="226"/>
      <c r="J509" s="227">
        <f t="shared" si="81"/>
        <v>15606</v>
      </c>
      <c r="K509" s="228">
        <f t="shared" si="82"/>
        <v>12510</v>
      </c>
      <c r="L509" s="228">
        <f t="shared" si="83"/>
        <v>0</v>
      </c>
      <c r="M509" s="228">
        <f t="shared" si="84"/>
        <v>937.65</v>
      </c>
      <c r="N509" s="229">
        <f t="shared" si="93"/>
        <v>29053.65</v>
      </c>
      <c r="O509" s="230">
        <f t="shared" si="85"/>
        <v>-1</v>
      </c>
      <c r="P509" s="226"/>
      <c r="Q509" s="227">
        <f t="shared" si="86"/>
        <v>14528</v>
      </c>
      <c r="R509" s="228">
        <f t="shared" si="87"/>
        <v>15606</v>
      </c>
      <c r="S509" s="231">
        <f t="shared" si="88"/>
        <v>1078</v>
      </c>
      <c r="T509" s="226"/>
      <c r="U509" s="227">
        <f t="shared" si="89"/>
        <v>12083</v>
      </c>
      <c r="V509" s="228">
        <f t="shared" si="90"/>
        <v>12979</v>
      </c>
      <c r="W509" s="228">
        <f t="shared" si="91"/>
        <v>12979</v>
      </c>
      <c r="X509" s="228"/>
      <c r="Y509" s="231">
        <f t="shared" si="92"/>
        <v>12511</v>
      </c>
      <c r="Z509" s="226"/>
    </row>
    <row r="510" spans="1:26" s="224" customFormat="1" x14ac:dyDescent="0.2">
      <c r="A510" s="222">
        <v>470</v>
      </c>
      <c r="B510" s="222">
        <v>470165342</v>
      </c>
      <c r="C510" s="223" t="s">
        <v>526</v>
      </c>
      <c r="D510" s="222">
        <v>165</v>
      </c>
      <c r="E510" s="223" t="s">
        <v>197</v>
      </c>
      <c r="F510" s="222">
        <v>342</v>
      </c>
      <c r="G510" s="223" t="s">
        <v>374</v>
      </c>
      <c r="H510" s="225">
        <v>3.99</v>
      </c>
      <c r="I510" s="226"/>
      <c r="J510" s="227">
        <f t="shared" si="81"/>
        <v>9687</v>
      </c>
      <c r="K510" s="228">
        <f t="shared" si="82"/>
        <v>5669</v>
      </c>
      <c r="L510" s="228">
        <f t="shared" si="83"/>
        <v>0</v>
      </c>
      <c r="M510" s="228">
        <f t="shared" si="84"/>
        <v>937.65</v>
      </c>
      <c r="N510" s="229">
        <f t="shared" si="93"/>
        <v>16293.65</v>
      </c>
      <c r="O510" s="230">
        <f t="shared" si="85"/>
        <v>0</v>
      </c>
      <c r="P510" s="226"/>
      <c r="Q510" s="227">
        <f t="shared" si="86"/>
        <v>9256</v>
      </c>
      <c r="R510" s="228">
        <f t="shared" si="87"/>
        <v>9687</v>
      </c>
      <c r="S510" s="231">
        <f t="shared" si="88"/>
        <v>431</v>
      </c>
      <c r="T510" s="226"/>
      <c r="U510" s="227">
        <f t="shared" si="89"/>
        <v>5215</v>
      </c>
      <c r="V510" s="228">
        <f t="shared" si="90"/>
        <v>5458</v>
      </c>
      <c r="W510" s="228">
        <f t="shared" si="91"/>
        <v>5684</v>
      </c>
      <c r="X510" s="228"/>
      <c r="Y510" s="231">
        <f t="shared" si="92"/>
        <v>5669</v>
      </c>
      <c r="Z510" s="226"/>
    </row>
    <row r="511" spans="1:26" s="224" customFormat="1" x14ac:dyDescent="0.2">
      <c r="A511" s="222">
        <v>470</v>
      </c>
      <c r="B511" s="222">
        <v>470165344</v>
      </c>
      <c r="C511" s="223" t="s">
        <v>526</v>
      </c>
      <c r="D511" s="222">
        <v>165</v>
      </c>
      <c r="E511" s="223" t="s">
        <v>197</v>
      </c>
      <c r="F511" s="222">
        <v>344</v>
      </c>
      <c r="G511" s="223" t="s">
        <v>376</v>
      </c>
      <c r="H511" s="225">
        <v>1.5</v>
      </c>
      <c r="I511" s="226"/>
      <c r="J511" s="227">
        <f t="shared" si="81"/>
        <v>9392</v>
      </c>
      <c r="K511" s="228">
        <f t="shared" si="82"/>
        <v>3208</v>
      </c>
      <c r="L511" s="228">
        <f t="shared" si="83"/>
        <v>0</v>
      </c>
      <c r="M511" s="228">
        <f t="shared" si="84"/>
        <v>937.65</v>
      </c>
      <c r="N511" s="229">
        <f t="shared" si="93"/>
        <v>13537.65</v>
      </c>
      <c r="O511" s="230" t="str">
        <f t="shared" si="85"/>
        <v>--</v>
      </c>
      <c r="P511" s="226"/>
      <c r="Q511" s="227">
        <f t="shared" si="86"/>
        <v>9001</v>
      </c>
      <c r="R511" s="228">
        <f t="shared" si="87"/>
        <v>9392</v>
      </c>
      <c r="S511" s="231">
        <f t="shared" si="88"/>
        <v>391</v>
      </c>
      <c r="T511" s="226"/>
      <c r="U511" s="227">
        <f t="shared" si="89"/>
        <v>2717</v>
      </c>
      <c r="V511" s="228">
        <f t="shared" si="90"/>
        <v>2835</v>
      </c>
      <c r="W511" s="228" t="str">
        <f t="shared" si="91"/>
        <v/>
      </c>
      <c r="X511" s="228"/>
      <c r="Y511" s="231" t="str">
        <f t="shared" si="92"/>
        <v/>
      </c>
      <c r="Z511" s="226"/>
    </row>
    <row r="512" spans="1:26" s="224" customFormat="1" x14ac:dyDescent="0.2">
      <c r="A512" s="222">
        <v>470</v>
      </c>
      <c r="B512" s="222">
        <v>470165347</v>
      </c>
      <c r="C512" s="223" t="s">
        <v>526</v>
      </c>
      <c r="D512" s="222">
        <v>165</v>
      </c>
      <c r="E512" s="223" t="s">
        <v>197</v>
      </c>
      <c r="F512" s="222">
        <v>347</v>
      </c>
      <c r="G512" s="223" t="s">
        <v>379</v>
      </c>
      <c r="H512" s="225">
        <v>5.97</v>
      </c>
      <c r="I512" s="226"/>
      <c r="J512" s="227">
        <f t="shared" si="81"/>
        <v>12499</v>
      </c>
      <c r="K512" s="228">
        <f t="shared" si="82"/>
        <v>5590</v>
      </c>
      <c r="L512" s="228">
        <f t="shared" si="83"/>
        <v>0</v>
      </c>
      <c r="M512" s="228">
        <f t="shared" si="84"/>
        <v>937.65</v>
      </c>
      <c r="N512" s="229">
        <f t="shared" si="93"/>
        <v>19026.650000000001</v>
      </c>
      <c r="O512" s="230">
        <f t="shared" si="85"/>
        <v>-2</v>
      </c>
      <c r="P512" s="226"/>
      <c r="Q512" s="227">
        <f t="shared" si="86"/>
        <v>12474</v>
      </c>
      <c r="R512" s="228">
        <f t="shared" si="87"/>
        <v>12499</v>
      </c>
      <c r="S512" s="231">
        <f t="shared" si="88"/>
        <v>25</v>
      </c>
      <c r="T512" s="226"/>
      <c r="U512" s="227">
        <f t="shared" si="89"/>
        <v>5637</v>
      </c>
      <c r="V512" s="228">
        <f t="shared" si="90"/>
        <v>5648</v>
      </c>
      <c r="W512" s="228">
        <f t="shared" si="91"/>
        <v>5594</v>
      </c>
      <c r="X512" s="228"/>
      <c r="Y512" s="231">
        <f t="shared" si="92"/>
        <v>5592</v>
      </c>
      <c r="Z512" s="226"/>
    </row>
    <row r="513" spans="1:26" s="224" customFormat="1" x14ac:dyDescent="0.2">
      <c r="A513" s="222">
        <v>470</v>
      </c>
      <c r="B513" s="222">
        <v>470165705</v>
      </c>
      <c r="C513" s="223" t="s">
        <v>526</v>
      </c>
      <c r="D513" s="222">
        <v>165</v>
      </c>
      <c r="E513" s="223" t="s">
        <v>197</v>
      </c>
      <c r="F513" s="222">
        <v>705</v>
      </c>
      <c r="G513" s="223" t="s">
        <v>418</v>
      </c>
      <c r="H513" s="225">
        <v>1</v>
      </c>
      <c r="I513" s="226"/>
      <c r="J513" s="227">
        <f t="shared" si="81"/>
        <v>10816.359870774884</v>
      </c>
      <c r="K513" s="228">
        <f t="shared" si="82"/>
        <v>6269</v>
      </c>
      <c r="L513" s="228">
        <f t="shared" si="83"/>
        <v>0</v>
      </c>
      <c r="M513" s="228">
        <f t="shared" si="84"/>
        <v>937.65</v>
      </c>
      <c r="N513" s="229">
        <f t="shared" si="93"/>
        <v>18023.009870774884</v>
      </c>
      <c r="O513" s="230">
        <f t="shared" si="85"/>
        <v>0</v>
      </c>
      <c r="P513" s="226"/>
      <c r="Q513" s="227">
        <f t="shared" si="86"/>
        <v>10391.859272806067</v>
      </c>
      <c r="R513" s="228">
        <f t="shared" si="87"/>
        <v>10816.359870774884</v>
      </c>
      <c r="S513" s="231">
        <f t="shared" si="88"/>
        <v>424.5005979688176</v>
      </c>
      <c r="T513" s="226"/>
      <c r="U513" s="227">
        <f t="shared" si="89"/>
        <v>6018</v>
      </c>
      <c r="V513" s="228">
        <f t="shared" si="90"/>
        <v>6264</v>
      </c>
      <c r="W513" s="228">
        <f t="shared" si="91"/>
        <v>6264</v>
      </c>
      <c r="X513" s="228"/>
      <c r="Y513" s="231">
        <f t="shared" si="92"/>
        <v>6269</v>
      </c>
      <c r="Z513" s="226"/>
    </row>
    <row r="514" spans="1:26" s="224" customFormat="1" x14ac:dyDescent="0.2">
      <c r="A514" s="222">
        <v>474</v>
      </c>
      <c r="B514" s="222">
        <v>474097046</v>
      </c>
      <c r="C514" s="223" t="s">
        <v>527</v>
      </c>
      <c r="D514" s="222">
        <v>97</v>
      </c>
      <c r="E514" s="223" t="s">
        <v>129</v>
      </c>
      <c r="F514" s="222">
        <v>46</v>
      </c>
      <c r="G514" s="223" t="s">
        <v>78</v>
      </c>
      <c r="H514" s="225">
        <v>0.5</v>
      </c>
      <c r="I514" s="226"/>
      <c r="J514" s="227">
        <f t="shared" si="81"/>
        <v>10758.161659638534</v>
      </c>
      <c r="K514" s="228">
        <f t="shared" si="82"/>
        <v>8506</v>
      </c>
      <c r="L514" s="228">
        <f t="shared" si="83"/>
        <v>0</v>
      </c>
      <c r="M514" s="228">
        <f t="shared" si="84"/>
        <v>937.65</v>
      </c>
      <c r="N514" s="229">
        <f t="shared" si="93"/>
        <v>20201.811659638537</v>
      </c>
      <c r="O514" s="230" t="str">
        <f t="shared" si="85"/>
        <v>--</v>
      </c>
      <c r="P514" s="226"/>
      <c r="Q514" s="227">
        <f t="shared" si="86"/>
        <v>10386.124905016961</v>
      </c>
      <c r="R514" s="228" t="str">
        <f t="shared" si="87"/>
        <v/>
      </c>
      <c r="S514" s="231">
        <f t="shared" si="88"/>
        <v>372.03675462157298</v>
      </c>
      <c r="T514" s="226"/>
      <c r="U514" s="227">
        <f t="shared" si="89"/>
        <v>8260</v>
      </c>
      <c r="V514" s="228" t="str">
        <f t="shared" si="90"/>
        <v/>
      </c>
      <c r="W514" s="228" t="str">
        <f t="shared" si="91"/>
        <v/>
      </c>
      <c r="X514" s="228"/>
      <c r="Y514" s="231" t="str">
        <f t="shared" si="92"/>
        <v/>
      </c>
      <c r="Z514" s="226"/>
    </row>
    <row r="515" spans="1:26" s="224" customFormat="1" x14ac:dyDescent="0.2">
      <c r="A515" s="222">
        <v>474</v>
      </c>
      <c r="B515" s="222">
        <v>474097057</v>
      </c>
      <c r="C515" s="223" t="s">
        <v>527</v>
      </c>
      <c r="D515" s="222">
        <v>97</v>
      </c>
      <c r="E515" s="223" t="s">
        <v>129</v>
      </c>
      <c r="F515" s="222">
        <v>57</v>
      </c>
      <c r="G515" s="223" t="s">
        <v>89</v>
      </c>
      <c r="H515" s="225">
        <v>1</v>
      </c>
      <c r="I515" s="226"/>
      <c r="J515" s="227">
        <f t="shared" si="81"/>
        <v>15145</v>
      </c>
      <c r="K515" s="228">
        <f t="shared" si="82"/>
        <v>405</v>
      </c>
      <c r="L515" s="228">
        <f t="shared" si="83"/>
        <v>0</v>
      </c>
      <c r="M515" s="228">
        <f t="shared" si="84"/>
        <v>937.65</v>
      </c>
      <c r="N515" s="229">
        <f t="shared" si="93"/>
        <v>16487.650000000001</v>
      </c>
      <c r="O515" s="230">
        <f t="shared" si="85"/>
        <v>-18</v>
      </c>
      <c r="P515" s="226"/>
      <c r="Q515" s="227">
        <f t="shared" si="86"/>
        <v>14107</v>
      </c>
      <c r="R515" s="228">
        <f t="shared" si="87"/>
        <v>15145</v>
      </c>
      <c r="S515" s="231">
        <f t="shared" si="88"/>
        <v>1038</v>
      </c>
      <c r="T515" s="226"/>
      <c r="U515" s="227">
        <f t="shared" si="89"/>
        <v>342</v>
      </c>
      <c r="V515" s="228">
        <f t="shared" si="90"/>
        <v>367</v>
      </c>
      <c r="W515" s="228">
        <f t="shared" si="91"/>
        <v>542</v>
      </c>
      <c r="X515" s="228"/>
      <c r="Y515" s="231">
        <f t="shared" si="92"/>
        <v>423</v>
      </c>
      <c r="Z515" s="226"/>
    </row>
    <row r="516" spans="1:26" s="224" customFormat="1" x14ac:dyDescent="0.2">
      <c r="A516" s="222">
        <v>474</v>
      </c>
      <c r="B516" s="222">
        <v>474097064</v>
      </c>
      <c r="C516" s="223" t="s">
        <v>527</v>
      </c>
      <c r="D516" s="222">
        <v>97</v>
      </c>
      <c r="E516" s="223" t="s">
        <v>129</v>
      </c>
      <c r="F516" s="222">
        <v>64</v>
      </c>
      <c r="G516" s="223" t="s">
        <v>96</v>
      </c>
      <c r="H516" s="225">
        <v>1</v>
      </c>
      <c r="I516" s="226"/>
      <c r="J516" s="227">
        <f t="shared" si="81"/>
        <v>11912.03669415659</v>
      </c>
      <c r="K516" s="228">
        <f t="shared" si="82"/>
        <v>1334</v>
      </c>
      <c r="L516" s="228">
        <f t="shared" si="83"/>
        <v>0</v>
      </c>
      <c r="M516" s="228">
        <f t="shared" si="84"/>
        <v>937.65</v>
      </c>
      <c r="N516" s="229">
        <f t="shared" si="93"/>
        <v>14183.68669415659</v>
      </c>
      <c r="O516" s="230">
        <f t="shared" si="85"/>
        <v>-6</v>
      </c>
      <c r="P516" s="226"/>
      <c r="Q516" s="227" t="str">
        <f t="shared" si="86"/>
        <v/>
      </c>
      <c r="R516" s="228">
        <f t="shared" si="87"/>
        <v>11912.03669415659</v>
      </c>
      <c r="S516" s="231" t="str">
        <f t="shared" si="88"/>
        <v/>
      </c>
      <c r="T516" s="226"/>
      <c r="U516" s="227" t="str">
        <f t="shared" si="89"/>
        <v/>
      </c>
      <c r="V516" s="228">
        <f t="shared" si="90"/>
        <v>1975</v>
      </c>
      <c r="W516" s="228">
        <f t="shared" si="91"/>
        <v>1975</v>
      </c>
      <c r="X516" s="228"/>
      <c r="Y516" s="231">
        <f t="shared" si="92"/>
        <v>1340</v>
      </c>
      <c r="Z516" s="226"/>
    </row>
    <row r="517" spans="1:26" s="224" customFormat="1" x14ac:dyDescent="0.2">
      <c r="A517" s="222">
        <v>474</v>
      </c>
      <c r="B517" s="222">
        <v>474097097</v>
      </c>
      <c r="C517" s="223" t="s">
        <v>527</v>
      </c>
      <c r="D517" s="222">
        <v>97</v>
      </c>
      <c r="E517" s="223" t="s">
        <v>129</v>
      </c>
      <c r="F517" s="222">
        <v>97</v>
      </c>
      <c r="G517" s="223" t="s">
        <v>129</v>
      </c>
      <c r="H517" s="225">
        <v>205.76000000000002</v>
      </c>
      <c r="I517" s="226"/>
      <c r="J517" s="227">
        <f t="shared" si="81"/>
        <v>12361</v>
      </c>
      <c r="K517" s="228">
        <f t="shared" si="82"/>
        <v>0</v>
      </c>
      <c r="L517" s="228">
        <f t="shared" si="83"/>
        <v>0</v>
      </c>
      <c r="M517" s="228">
        <f t="shared" si="84"/>
        <v>937.65</v>
      </c>
      <c r="N517" s="229">
        <f t="shared" si="93"/>
        <v>13298.65</v>
      </c>
      <c r="O517" s="230">
        <f t="shared" si="85"/>
        <v>0</v>
      </c>
      <c r="P517" s="226"/>
      <c r="Q517" s="227">
        <f t="shared" si="86"/>
        <v>11575</v>
      </c>
      <c r="R517" s="228">
        <f t="shared" si="87"/>
        <v>12361</v>
      </c>
      <c r="S517" s="231">
        <f t="shared" si="88"/>
        <v>786</v>
      </c>
      <c r="T517" s="226"/>
      <c r="U517" s="227">
        <f t="shared" si="89"/>
        <v>0</v>
      </c>
      <c r="V517" s="228">
        <f t="shared" si="90"/>
        <v>0</v>
      </c>
      <c r="W517" s="228">
        <f t="shared" si="91"/>
        <v>0</v>
      </c>
      <c r="X517" s="228"/>
      <c r="Y517" s="231">
        <f t="shared" si="92"/>
        <v>0</v>
      </c>
      <c r="Z517" s="226"/>
    </row>
    <row r="518" spans="1:26" s="224" customFormat="1" x14ac:dyDescent="0.2">
      <c r="A518" s="222">
        <v>474</v>
      </c>
      <c r="B518" s="222">
        <v>474097103</v>
      </c>
      <c r="C518" s="223" t="s">
        <v>527</v>
      </c>
      <c r="D518" s="222">
        <v>97</v>
      </c>
      <c r="E518" s="223" t="s">
        <v>129</v>
      </c>
      <c r="F518" s="222">
        <v>103</v>
      </c>
      <c r="G518" s="223" t="s">
        <v>135</v>
      </c>
      <c r="H518" s="225">
        <v>23.08</v>
      </c>
      <c r="I518" s="226"/>
      <c r="J518" s="227">
        <f t="shared" si="81"/>
        <v>12504</v>
      </c>
      <c r="K518" s="228">
        <f t="shared" si="82"/>
        <v>47</v>
      </c>
      <c r="L518" s="228">
        <f t="shared" si="83"/>
        <v>0</v>
      </c>
      <c r="M518" s="228">
        <f t="shared" si="84"/>
        <v>937.65</v>
      </c>
      <c r="N518" s="229">
        <f t="shared" si="93"/>
        <v>13488.65</v>
      </c>
      <c r="O518" s="230">
        <f t="shared" si="85"/>
        <v>-2</v>
      </c>
      <c r="P518" s="226"/>
      <c r="Q518" s="227">
        <f t="shared" si="86"/>
        <v>10634</v>
      </c>
      <c r="R518" s="228">
        <f t="shared" si="87"/>
        <v>12504</v>
      </c>
      <c r="S518" s="231">
        <f t="shared" si="88"/>
        <v>1870</v>
      </c>
      <c r="T518" s="226"/>
      <c r="U518" s="227">
        <f t="shared" si="89"/>
        <v>431</v>
      </c>
      <c r="V518" s="228">
        <f t="shared" si="90"/>
        <v>507</v>
      </c>
      <c r="W518" s="228">
        <f t="shared" si="91"/>
        <v>140</v>
      </c>
      <c r="X518" s="228"/>
      <c r="Y518" s="231">
        <f t="shared" si="92"/>
        <v>49</v>
      </c>
      <c r="Z518" s="226"/>
    </row>
    <row r="519" spans="1:26" s="224" customFormat="1" x14ac:dyDescent="0.2">
      <c r="A519" s="222">
        <v>474</v>
      </c>
      <c r="B519" s="222">
        <v>474097153</v>
      </c>
      <c r="C519" s="223" t="s">
        <v>527</v>
      </c>
      <c r="D519" s="222">
        <v>97</v>
      </c>
      <c r="E519" s="223" t="s">
        <v>129</v>
      </c>
      <c r="F519" s="222">
        <v>153</v>
      </c>
      <c r="G519" s="223" t="s">
        <v>185</v>
      </c>
      <c r="H519" s="225">
        <v>36.230000000000004</v>
      </c>
      <c r="I519" s="226"/>
      <c r="J519" s="227">
        <f t="shared" si="81"/>
        <v>11179</v>
      </c>
      <c r="K519" s="228">
        <f t="shared" si="82"/>
        <v>86</v>
      </c>
      <c r="L519" s="228">
        <f t="shared" si="83"/>
        <v>0</v>
      </c>
      <c r="M519" s="228">
        <f t="shared" si="84"/>
        <v>937.65</v>
      </c>
      <c r="N519" s="229">
        <f t="shared" si="93"/>
        <v>12202.65</v>
      </c>
      <c r="O519" s="230">
        <f t="shared" si="85"/>
        <v>-1</v>
      </c>
      <c r="P519" s="226"/>
      <c r="Q519" s="227">
        <f t="shared" si="86"/>
        <v>10664</v>
      </c>
      <c r="R519" s="228">
        <f t="shared" si="87"/>
        <v>11179</v>
      </c>
      <c r="S519" s="231">
        <f t="shared" si="88"/>
        <v>515</v>
      </c>
      <c r="T519" s="226"/>
      <c r="U519" s="227">
        <f t="shared" si="89"/>
        <v>280</v>
      </c>
      <c r="V519" s="228">
        <f t="shared" si="90"/>
        <v>293</v>
      </c>
      <c r="W519" s="228">
        <f t="shared" si="91"/>
        <v>293</v>
      </c>
      <c r="X519" s="228"/>
      <c r="Y519" s="231">
        <f t="shared" si="92"/>
        <v>87</v>
      </c>
      <c r="Z519" s="226"/>
    </row>
    <row r="520" spans="1:26" s="224" customFormat="1" x14ac:dyDescent="0.2">
      <c r="A520" s="222">
        <v>474</v>
      </c>
      <c r="B520" s="222">
        <v>474097162</v>
      </c>
      <c r="C520" s="223" t="s">
        <v>527</v>
      </c>
      <c r="D520" s="222">
        <v>97</v>
      </c>
      <c r="E520" s="223" t="s">
        <v>129</v>
      </c>
      <c r="F520" s="222">
        <v>162</v>
      </c>
      <c r="G520" s="223" t="s">
        <v>194</v>
      </c>
      <c r="H520" s="225">
        <v>14.23</v>
      </c>
      <c r="I520" s="226"/>
      <c r="J520" s="227">
        <f t="shared" si="81"/>
        <v>10359</v>
      </c>
      <c r="K520" s="228">
        <f t="shared" si="82"/>
        <v>2467</v>
      </c>
      <c r="L520" s="228">
        <f t="shared" si="83"/>
        <v>0</v>
      </c>
      <c r="M520" s="228">
        <f t="shared" si="84"/>
        <v>937.65</v>
      </c>
      <c r="N520" s="229">
        <f t="shared" si="93"/>
        <v>13763.65</v>
      </c>
      <c r="O520" s="230">
        <f t="shared" si="85"/>
        <v>1</v>
      </c>
      <c r="P520" s="226"/>
      <c r="Q520" s="227">
        <f t="shared" si="86"/>
        <v>9819</v>
      </c>
      <c r="R520" s="228">
        <f t="shared" si="87"/>
        <v>10359</v>
      </c>
      <c r="S520" s="231">
        <f t="shared" si="88"/>
        <v>540</v>
      </c>
      <c r="T520" s="226"/>
      <c r="U520" s="227">
        <f t="shared" si="89"/>
        <v>2443</v>
      </c>
      <c r="V520" s="228">
        <f t="shared" si="90"/>
        <v>2577</v>
      </c>
      <c r="W520" s="228">
        <f t="shared" si="91"/>
        <v>2479</v>
      </c>
      <c r="X520" s="228"/>
      <c r="Y520" s="231">
        <f t="shared" si="92"/>
        <v>2466</v>
      </c>
      <c r="Z520" s="226"/>
    </row>
    <row r="521" spans="1:26" s="224" customFormat="1" x14ac:dyDescent="0.2">
      <c r="A521" s="222">
        <v>474</v>
      </c>
      <c r="B521" s="222">
        <v>474097258</v>
      </c>
      <c r="C521" s="223" t="s">
        <v>527</v>
      </c>
      <c r="D521" s="222">
        <v>97</v>
      </c>
      <c r="E521" s="223" t="s">
        <v>129</v>
      </c>
      <c r="F521" s="222">
        <v>258</v>
      </c>
      <c r="G521" s="223" t="s">
        <v>290</v>
      </c>
      <c r="H521" s="225">
        <v>0.41</v>
      </c>
      <c r="I521" s="226"/>
      <c r="J521" s="227">
        <f t="shared" si="81"/>
        <v>12941.452297129659</v>
      </c>
      <c r="K521" s="228">
        <f t="shared" si="82"/>
        <v>2794</v>
      </c>
      <c r="L521" s="228">
        <f t="shared" si="83"/>
        <v>0</v>
      </c>
      <c r="M521" s="228">
        <f t="shared" si="84"/>
        <v>937.65</v>
      </c>
      <c r="N521" s="229">
        <f t="shared" si="93"/>
        <v>16673.102297129659</v>
      </c>
      <c r="O521" s="230" t="str">
        <f t="shared" si="85"/>
        <v>--</v>
      </c>
      <c r="P521" s="226"/>
      <c r="Q521" s="227" t="str">
        <f t="shared" si="86"/>
        <v/>
      </c>
      <c r="R521" s="228" t="str">
        <f t="shared" si="87"/>
        <v/>
      </c>
      <c r="S521" s="231" t="str">
        <f t="shared" si="88"/>
        <v/>
      </c>
      <c r="T521" s="226"/>
      <c r="U521" s="227" t="str">
        <f t="shared" si="89"/>
        <v/>
      </c>
      <c r="V521" s="228" t="str">
        <f t="shared" si="90"/>
        <v/>
      </c>
      <c r="W521" s="228" t="str">
        <f t="shared" si="91"/>
        <v/>
      </c>
      <c r="X521" s="228"/>
      <c r="Y521" s="231" t="str">
        <f t="shared" si="92"/>
        <v/>
      </c>
      <c r="Z521" s="226"/>
    </row>
    <row r="522" spans="1:26" s="224" customFormat="1" x14ac:dyDescent="0.2">
      <c r="A522" s="222">
        <v>474</v>
      </c>
      <c r="B522" s="222">
        <v>474097322</v>
      </c>
      <c r="C522" s="223" t="s">
        <v>527</v>
      </c>
      <c r="D522" s="222">
        <v>97</v>
      </c>
      <c r="E522" s="223" t="s">
        <v>129</v>
      </c>
      <c r="F522" s="222">
        <v>322</v>
      </c>
      <c r="G522" s="223" t="s">
        <v>354</v>
      </c>
      <c r="H522" s="225">
        <v>1.49</v>
      </c>
      <c r="I522" s="226"/>
      <c r="J522" s="227">
        <f t="shared" ref="J522:J585" si="94">VLOOKUP($B522,rates20Q4,9,FALSE)</f>
        <v>11150.054424775108</v>
      </c>
      <c r="K522" s="228">
        <f t="shared" ref="K522:K585" si="95">VLOOKUP($B522,rates20Q4,10,FALSE)</f>
        <v>5685</v>
      </c>
      <c r="L522" s="228">
        <f t="shared" ref="L522:L585" si="96">IFERROR(VLOOKUP($B522,rates20Q4,11,FALSE),0)</f>
        <v>0</v>
      </c>
      <c r="M522" s="228">
        <f t="shared" ref="M522:M585" si="97">VLOOKUP($B522,rates20Q4,12,FALSE)</f>
        <v>937.65</v>
      </c>
      <c r="N522" s="229">
        <f t="shared" si="93"/>
        <v>17772.704424775111</v>
      </c>
      <c r="O522" s="230">
        <f t="shared" ref="O522:O585" si="98">IF(Y522="","--",IFERROR(N522-IFERROR(VLOOKUP($B522,rates20Q3,13,FALSE),0),0))</f>
        <v>-1</v>
      </c>
      <c r="P522" s="226"/>
      <c r="Q522" s="227">
        <f t="shared" ref="Q522:Q585" si="99">IFERROR(VLOOKUP($B522,rates19Q4,8,FALSE),"")</f>
        <v>10636.216075205644</v>
      </c>
      <c r="R522" s="228" t="str">
        <f t="shared" ref="R522:R585" si="100">IFERROR(VLOOKUP($B522,rates20Q1d,8,FALSE),"")</f>
        <v/>
      </c>
      <c r="S522" s="231">
        <f t="shared" ref="S522:S585" si="101">IFERROR(J522-IFERROR(VLOOKUP($B522,rates19Q4,8,FALSE),""),"")</f>
        <v>513.83834956946339</v>
      </c>
      <c r="T522" s="226"/>
      <c r="U522" s="227">
        <f t="shared" ref="U522:U585" si="102">IFERROR(VLOOKUP($B522,rates19Q4,9,FALSE),"")</f>
        <v>5660</v>
      </c>
      <c r="V522" s="228" t="str">
        <f t="shared" ref="V522:V585" si="103">IFERROR(VLOOKUP($B522,rates20Q1d,9,FALSE),"")</f>
        <v/>
      </c>
      <c r="W522" s="228">
        <f t="shared" ref="W522:W585" si="104">IFERROR(VLOOKUP($B522,rates20Q2,9,FALSE),"")</f>
        <v>5724</v>
      </c>
      <c r="X522" s="228"/>
      <c r="Y522" s="231">
        <f t="shared" ref="Y522:Y585" si="105">IFERROR(VLOOKUP($B522,rates20Q3,10,FALSE),"")</f>
        <v>5686</v>
      </c>
      <c r="Z522" s="226"/>
    </row>
    <row r="523" spans="1:26" s="224" customFormat="1" x14ac:dyDescent="0.2">
      <c r="A523" s="222">
        <v>474</v>
      </c>
      <c r="B523" s="222">
        <v>474097343</v>
      </c>
      <c r="C523" s="223" t="s">
        <v>527</v>
      </c>
      <c r="D523" s="222">
        <v>97</v>
      </c>
      <c r="E523" s="223" t="s">
        <v>129</v>
      </c>
      <c r="F523" s="222">
        <v>343</v>
      </c>
      <c r="G523" s="223" t="s">
        <v>375</v>
      </c>
      <c r="H523" s="225">
        <v>21.560000000000002</v>
      </c>
      <c r="I523" s="226"/>
      <c r="J523" s="227">
        <f t="shared" si="94"/>
        <v>11278</v>
      </c>
      <c r="K523" s="228">
        <f t="shared" si="95"/>
        <v>356</v>
      </c>
      <c r="L523" s="228">
        <f t="shared" si="96"/>
        <v>0</v>
      </c>
      <c r="M523" s="228">
        <f t="shared" si="97"/>
        <v>937.65</v>
      </c>
      <c r="N523" s="229">
        <f t="shared" ref="N523:N586" si="106">SUM(J523:M523)</f>
        <v>12571.65</v>
      </c>
      <c r="O523" s="230">
        <f t="shared" si="98"/>
        <v>0</v>
      </c>
      <c r="P523" s="226"/>
      <c r="Q523" s="227">
        <f t="shared" si="99"/>
        <v>10574</v>
      </c>
      <c r="R523" s="228">
        <f t="shared" si="100"/>
        <v>11278</v>
      </c>
      <c r="S523" s="231">
        <f t="shared" si="101"/>
        <v>704</v>
      </c>
      <c r="T523" s="226"/>
      <c r="U523" s="227">
        <f t="shared" si="102"/>
        <v>734</v>
      </c>
      <c r="V523" s="228">
        <f t="shared" si="103"/>
        <v>783</v>
      </c>
      <c r="W523" s="228">
        <f t="shared" si="104"/>
        <v>342</v>
      </c>
      <c r="X523" s="228"/>
      <c r="Y523" s="231">
        <f t="shared" si="105"/>
        <v>356</v>
      </c>
      <c r="Z523" s="226"/>
    </row>
    <row r="524" spans="1:26" s="224" customFormat="1" x14ac:dyDescent="0.2">
      <c r="A524" s="222">
        <v>474</v>
      </c>
      <c r="B524" s="222">
        <v>474097610</v>
      </c>
      <c r="C524" s="223" t="s">
        <v>527</v>
      </c>
      <c r="D524" s="222">
        <v>97</v>
      </c>
      <c r="E524" s="223" t="s">
        <v>129</v>
      </c>
      <c r="F524" s="222">
        <v>610</v>
      </c>
      <c r="G524" s="223" t="s">
        <v>389</v>
      </c>
      <c r="H524" s="225">
        <v>10</v>
      </c>
      <c r="I524" s="226"/>
      <c r="J524" s="227">
        <f t="shared" si="94"/>
        <v>9966</v>
      </c>
      <c r="K524" s="228">
        <f t="shared" si="95"/>
        <v>1877</v>
      </c>
      <c r="L524" s="228">
        <f t="shared" si="96"/>
        <v>0</v>
      </c>
      <c r="M524" s="228">
        <f t="shared" si="97"/>
        <v>937.65</v>
      </c>
      <c r="N524" s="229">
        <f t="shared" si="106"/>
        <v>12780.65</v>
      </c>
      <c r="O524" s="230">
        <f t="shared" si="98"/>
        <v>1</v>
      </c>
      <c r="P524" s="226"/>
      <c r="Q524" s="227">
        <f t="shared" si="99"/>
        <v>10744</v>
      </c>
      <c r="R524" s="228">
        <f t="shared" si="100"/>
        <v>9966</v>
      </c>
      <c r="S524" s="231">
        <f t="shared" si="101"/>
        <v>-778</v>
      </c>
      <c r="T524" s="226"/>
      <c r="U524" s="227">
        <f t="shared" si="102"/>
        <v>1924</v>
      </c>
      <c r="V524" s="228">
        <f t="shared" si="103"/>
        <v>1784</v>
      </c>
      <c r="W524" s="228">
        <f t="shared" si="104"/>
        <v>1782</v>
      </c>
      <c r="X524" s="228"/>
      <c r="Y524" s="231">
        <f t="shared" si="105"/>
        <v>1876</v>
      </c>
      <c r="Z524" s="226"/>
    </row>
    <row r="525" spans="1:26" s="224" customFormat="1" x14ac:dyDescent="0.2">
      <c r="A525" s="222">
        <v>474</v>
      </c>
      <c r="B525" s="222">
        <v>474097615</v>
      </c>
      <c r="C525" s="223" t="s">
        <v>527</v>
      </c>
      <c r="D525" s="222">
        <v>97</v>
      </c>
      <c r="E525" s="223" t="s">
        <v>129</v>
      </c>
      <c r="F525" s="222">
        <v>615</v>
      </c>
      <c r="G525" s="223" t="s">
        <v>390</v>
      </c>
      <c r="H525" s="225">
        <v>1.5</v>
      </c>
      <c r="I525" s="226"/>
      <c r="J525" s="227">
        <f t="shared" si="94"/>
        <v>8785</v>
      </c>
      <c r="K525" s="228">
        <f t="shared" si="95"/>
        <v>588</v>
      </c>
      <c r="L525" s="228">
        <f t="shared" si="96"/>
        <v>0</v>
      </c>
      <c r="M525" s="228">
        <f t="shared" si="97"/>
        <v>937.65</v>
      </c>
      <c r="N525" s="229">
        <f t="shared" si="106"/>
        <v>10310.65</v>
      </c>
      <c r="O525" s="230">
        <f t="shared" si="98"/>
        <v>-239</v>
      </c>
      <c r="P525" s="226"/>
      <c r="Q525" s="227">
        <f t="shared" si="99"/>
        <v>11211.879177215191</v>
      </c>
      <c r="R525" s="228">
        <f t="shared" si="100"/>
        <v>8785</v>
      </c>
      <c r="S525" s="231">
        <f t="shared" si="101"/>
        <v>-2426.8791772151908</v>
      </c>
      <c r="T525" s="226"/>
      <c r="U525" s="227">
        <f t="shared" si="102"/>
        <v>1372</v>
      </c>
      <c r="V525" s="228">
        <f t="shared" si="103"/>
        <v>1075</v>
      </c>
      <c r="W525" s="228">
        <f t="shared" si="104"/>
        <v>206</v>
      </c>
      <c r="X525" s="228"/>
      <c r="Y525" s="231">
        <f t="shared" si="105"/>
        <v>827</v>
      </c>
      <c r="Z525" s="226"/>
    </row>
    <row r="526" spans="1:26" s="224" customFormat="1" x14ac:dyDescent="0.2">
      <c r="A526" s="222">
        <v>474</v>
      </c>
      <c r="B526" s="222">
        <v>474097616</v>
      </c>
      <c r="C526" s="223" t="s">
        <v>527</v>
      </c>
      <c r="D526" s="222">
        <v>97</v>
      </c>
      <c r="E526" s="223" t="s">
        <v>129</v>
      </c>
      <c r="F526" s="222">
        <v>616</v>
      </c>
      <c r="G526" s="223" t="s">
        <v>391</v>
      </c>
      <c r="H526" s="225">
        <v>2</v>
      </c>
      <c r="I526" s="226"/>
      <c r="J526" s="227">
        <f t="shared" si="94"/>
        <v>10556</v>
      </c>
      <c r="K526" s="228">
        <f t="shared" si="95"/>
        <v>3181</v>
      </c>
      <c r="L526" s="228">
        <f t="shared" si="96"/>
        <v>0</v>
      </c>
      <c r="M526" s="228">
        <f t="shared" si="97"/>
        <v>937.65</v>
      </c>
      <c r="N526" s="229">
        <f t="shared" si="106"/>
        <v>14674.65</v>
      </c>
      <c r="O526" s="230">
        <f t="shared" si="98"/>
        <v>-26</v>
      </c>
      <c r="P526" s="226"/>
      <c r="Q526" s="227">
        <f t="shared" si="99"/>
        <v>10127</v>
      </c>
      <c r="R526" s="228" t="str">
        <f t="shared" si="100"/>
        <v/>
      </c>
      <c r="S526" s="231">
        <f t="shared" si="101"/>
        <v>429</v>
      </c>
      <c r="T526" s="226"/>
      <c r="U526" s="227">
        <f t="shared" si="102"/>
        <v>3407</v>
      </c>
      <c r="V526" s="228" t="str">
        <f t="shared" si="103"/>
        <v/>
      </c>
      <c r="W526" s="228">
        <f t="shared" si="104"/>
        <v>3999</v>
      </c>
      <c r="X526" s="228"/>
      <c r="Y526" s="231">
        <f t="shared" si="105"/>
        <v>3207</v>
      </c>
      <c r="Z526" s="226"/>
    </row>
    <row r="527" spans="1:26" s="224" customFormat="1" x14ac:dyDescent="0.2">
      <c r="A527" s="222">
        <v>474</v>
      </c>
      <c r="B527" s="222">
        <v>474097720</v>
      </c>
      <c r="C527" s="223" t="s">
        <v>527</v>
      </c>
      <c r="D527" s="222">
        <v>97</v>
      </c>
      <c r="E527" s="223" t="s">
        <v>129</v>
      </c>
      <c r="F527" s="222">
        <v>720</v>
      </c>
      <c r="G527" s="223" t="s">
        <v>423</v>
      </c>
      <c r="H527" s="225">
        <v>7.67</v>
      </c>
      <c r="I527" s="226"/>
      <c r="J527" s="227">
        <f t="shared" si="94"/>
        <v>11317</v>
      </c>
      <c r="K527" s="228">
        <f t="shared" si="95"/>
        <v>2187</v>
      </c>
      <c r="L527" s="228">
        <f t="shared" si="96"/>
        <v>0</v>
      </c>
      <c r="M527" s="228">
        <f t="shared" si="97"/>
        <v>937.65</v>
      </c>
      <c r="N527" s="229">
        <f t="shared" si="106"/>
        <v>14441.65</v>
      </c>
      <c r="O527" s="230">
        <f t="shared" si="98"/>
        <v>-179</v>
      </c>
      <c r="P527" s="226"/>
      <c r="Q527" s="227">
        <f t="shared" si="99"/>
        <v>9946</v>
      </c>
      <c r="R527" s="228">
        <f t="shared" si="100"/>
        <v>11317</v>
      </c>
      <c r="S527" s="231">
        <f t="shared" si="101"/>
        <v>1371</v>
      </c>
      <c r="T527" s="226"/>
      <c r="U527" s="227">
        <f t="shared" si="102"/>
        <v>2266</v>
      </c>
      <c r="V527" s="228">
        <f t="shared" si="103"/>
        <v>2578</v>
      </c>
      <c r="W527" s="228">
        <f t="shared" si="104"/>
        <v>2491</v>
      </c>
      <c r="X527" s="228"/>
      <c r="Y527" s="231">
        <f t="shared" si="105"/>
        <v>2366</v>
      </c>
      <c r="Z527" s="226"/>
    </row>
    <row r="528" spans="1:26" s="224" customFormat="1" x14ac:dyDescent="0.2">
      <c r="A528" s="222">
        <v>474</v>
      </c>
      <c r="B528" s="222">
        <v>474097735</v>
      </c>
      <c r="C528" s="223" t="s">
        <v>527</v>
      </c>
      <c r="D528" s="222">
        <v>97</v>
      </c>
      <c r="E528" s="223" t="s">
        <v>129</v>
      </c>
      <c r="F528" s="222">
        <v>735</v>
      </c>
      <c r="G528" s="223" t="s">
        <v>427</v>
      </c>
      <c r="H528" s="225">
        <v>14.51</v>
      </c>
      <c r="I528" s="226"/>
      <c r="J528" s="227">
        <f t="shared" si="94"/>
        <v>10287</v>
      </c>
      <c r="K528" s="228">
        <f t="shared" si="95"/>
        <v>4015</v>
      </c>
      <c r="L528" s="228">
        <f t="shared" si="96"/>
        <v>0</v>
      </c>
      <c r="M528" s="228">
        <f t="shared" si="97"/>
        <v>937.65</v>
      </c>
      <c r="N528" s="229">
        <f t="shared" si="106"/>
        <v>15239.65</v>
      </c>
      <c r="O528" s="230">
        <f t="shared" si="98"/>
        <v>1</v>
      </c>
      <c r="P528" s="226"/>
      <c r="Q528" s="227">
        <f t="shared" si="99"/>
        <v>9871</v>
      </c>
      <c r="R528" s="228">
        <f t="shared" si="100"/>
        <v>10287</v>
      </c>
      <c r="S528" s="231">
        <f t="shared" si="101"/>
        <v>416</v>
      </c>
      <c r="T528" s="226"/>
      <c r="U528" s="227">
        <f t="shared" si="102"/>
        <v>4102</v>
      </c>
      <c r="V528" s="228">
        <f t="shared" si="103"/>
        <v>4275</v>
      </c>
      <c r="W528" s="228">
        <f t="shared" si="104"/>
        <v>3929</v>
      </c>
      <c r="X528" s="228"/>
      <c r="Y528" s="231">
        <f t="shared" si="105"/>
        <v>4014</v>
      </c>
      <c r="Z528" s="226"/>
    </row>
    <row r="529" spans="1:26" s="224" customFormat="1" x14ac:dyDescent="0.2">
      <c r="A529" s="222">
        <v>474</v>
      </c>
      <c r="B529" s="222">
        <v>474097753</v>
      </c>
      <c r="C529" s="223" t="s">
        <v>527</v>
      </c>
      <c r="D529" s="222">
        <v>97</v>
      </c>
      <c r="E529" s="223" t="s">
        <v>129</v>
      </c>
      <c r="F529" s="222">
        <v>753</v>
      </c>
      <c r="G529" s="223" t="s">
        <v>431</v>
      </c>
      <c r="H529" s="225">
        <v>12.83</v>
      </c>
      <c r="I529" s="226"/>
      <c r="J529" s="227">
        <f t="shared" si="94"/>
        <v>10192</v>
      </c>
      <c r="K529" s="228">
        <f t="shared" si="95"/>
        <v>4196</v>
      </c>
      <c r="L529" s="228">
        <f t="shared" si="96"/>
        <v>0</v>
      </c>
      <c r="M529" s="228">
        <f t="shared" si="97"/>
        <v>937.65</v>
      </c>
      <c r="N529" s="229">
        <f t="shared" si="106"/>
        <v>15325.65</v>
      </c>
      <c r="O529" s="230">
        <f t="shared" si="98"/>
        <v>1</v>
      </c>
      <c r="P529" s="226"/>
      <c r="Q529" s="227">
        <f t="shared" si="99"/>
        <v>9866</v>
      </c>
      <c r="R529" s="228">
        <f t="shared" si="100"/>
        <v>10192</v>
      </c>
      <c r="S529" s="231">
        <f t="shared" si="101"/>
        <v>326</v>
      </c>
      <c r="T529" s="226"/>
      <c r="U529" s="227">
        <f t="shared" si="102"/>
        <v>3741</v>
      </c>
      <c r="V529" s="228">
        <f t="shared" si="103"/>
        <v>3865</v>
      </c>
      <c r="W529" s="228">
        <f t="shared" si="104"/>
        <v>4110</v>
      </c>
      <c r="X529" s="228"/>
      <c r="Y529" s="231">
        <f t="shared" si="105"/>
        <v>4195</v>
      </c>
      <c r="Z529" s="226"/>
    </row>
    <row r="530" spans="1:26" s="224" customFormat="1" x14ac:dyDescent="0.2">
      <c r="A530" s="222">
        <v>474</v>
      </c>
      <c r="B530" s="222">
        <v>474097755</v>
      </c>
      <c r="C530" s="223" t="s">
        <v>527</v>
      </c>
      <c r="D530" s="222">
        <v>97</v>
      </c>
      <c r="E530" s="223" t="s">
        <v>129</v>
      </c>
      <c r="F530" s="222">
        <v>755</v>
      </c>
      <c r="G530" s="223" t="s">
        <v>432</v>
      </c>
      <c r="H530" s="225">
        <v>0.99</v>
      </c>
      <c r="I530" s="226"/>
      <c r="J530" s="227">
        <f t="shared" si="94"/>
        <v>12825.378226559917</v>
      </c>
      <c r="K530" s="228">
        <f t="shared" si="95"/>
        <v>6391</v>
      </c>
      <c r="L530" s="228">
        <f t="shared" si="96"/>
        <v>0</v>
      </c>
      <c r="M530" s="228">
        <f t="shared" si="97"/>
        <v>937.65</v>
      </c>
      <c r="N530" s="229">
        <f t="shared" si="106"/>
        <v>20154.028226559916</v>
      </c>
      <c r="O530" s="230">
        <f t="shared" si="98"/>
        <v>-5</v>
      </c>
      <c r="P530" s="226"/>
      <c r="Q530" s="227" t="str">
        <f t="shared" si="99"/>
        <v/>
      </c>
      <c r="R530" s="228" t="str">
        <f t="shared" si="100"/>
        <v/>
      </c>
      <c r="S530" s="231" t="str">
        <f t="shared" si="101"/>
        <v/>
      </c>
      <c r="T530" s="226"/>
      <c r="U530" s="227" t="str">
        <f t="shared" si="102"/>
        <v/>
      </c>
      <c r="V530" s="228" t="str">
        <f t="shared" si="103"/>
        <v/>
      </c>
      <c r="W530" s="228">
        <f t="shared" si="104"/>
        <v>6653</v>
      </c>
      <c r="X530" s="228"/>
      <c r="Y530" s="231">
        <f t="shared" si="105"/>
        <v>6396</v>
      </c>
      <c r="Z530" s="226"/>
    </row>
    <row r="531" spans="1:26" s="224" customFormat="1" x14ac:dyDescent="0.2">
      <c r="A531" s="222">
        <v>474</v>
      </c>
      <c r="B531" s="222">
        <v>474097775</v>
      </c>
      <c r="C531" s="223" t="s">
        <v>527</v>
      </c>
      <c r="D531" s="222">
        <v>97</v>
      </c>
      <c r="E531" s="223" t="s">
        <v>129</v>
      </c>
      <c r="F531" s="222">
        <v>775</v>
      </c>
      <c r="G531" s="223" t="s">
        <v>441</v>
      </c>
      <c r="H531" s="225">
        <v>4.09</v>
      </c>
      <c r="I531" s="226"/>
      <c r="J531" s="227">
        <f t="shared" si="94"/>
        <v>11093</v>
      </c>
      <c r="K531" s="228">
        <f t="shared" si="95"/>
        <v>2403</v>
      </c>
      <c r="L531" s="228">
        <f t="shared" si="96"/>
        <v>0</v>
      </c>
      <c r="M531" s="228">
        <f t="shared" si="97"/>
        <v>937.65</v>
      </c>
      <c r="N531" s="229">
        <f t="shared" si="106"/>
        <v>14433.65</v>
      </c>
      <c r="O531" s="230">
        <f t="shared" si="98"/>
        <v>0</v>
      </c>
      <c r="P531" s="226"/>
      <c r="Q531" s="227">
        <f t="shared" si="99"/>
        <v>9784</v>
      </c>
      <c r="R531" s="228">
        <f t="shared" si="100"/>
        <v>11093</v>
      </c>
      <c r="S531" s="231">
        <f t="shared" si="101"/>
        <v>1309</v>
      </c>
      <c r="T531" s="226"/>
      <c r="U531" s="227">
        <f t="shared" si="102"/>
        <v>2092</v>
      </c>
      <c r="V531" s="228">
        <f t="shared" si="103"/>
        <v>2371</v>
      </c>
      <c r="W531" s="228">
        <f t="shared" si="104"/>
        <v>2502</v>
      </c>
      <c r="X531" s="228"/>
      <c r="Y531" s="231">
        <f t="shared" si="105"/>
        <v>2403</v>
      </c>
      <c r="Z531" s="226"/>
    </row>
    <row r="532" spans="1:26" s="224" customFormat="1" x14ac:dyDescent="0.2">
      <c r="A532" s="222">
        <v>478</v>
      </c>
      <c r="B532" s="222">
        <v>478352064</v>
      </c>
      <c r="C532" s="223" t="s">
        <v>528</v>
      </c>
      <c r="D532" s="222">
        <v>352</v>
      </c>
      <c r="E532" s="223" t="s">
        <v>384</v>
      </c>
      <c r="F532" s="222">
        <v>64</v>
      </c>
      <c r="G532" s="223" t="s">
        <v>96</v>
      </c>
      <c r="H532" s="225">
        <v>2</v>
      </c>
      <c r="I532" s="226"/>
      <c r="J532" s="227">
        <f t="shared" si="94"/>
        <v>9976</v>
      </c>
      <c r="K532" s="228">
        <f t="shared" si="95"/>
        <v>1117</v>
      </c>
      <c r="L532" s="228">
        <f t="shared" si="96"/>
        <v>0</v>
      </c>
      <c r="M532" s="228">
        <f t="shared" si="97"/>
        <v>937.65</v>
      </c>
      <c r="N532" s="229">
        <f t="shared" si="106"/>
        <v>12030.65</v>
      </c>
      <c r="O532" s="230">
        <f t="shared" si="98"/>
        <v>-5</v>
      </c>
      <c r="P532" s="226"/>
      <c r="Q532" s="227">
        <f t="shared" si="99"/>
        <v>8997</v>
      </c>
      <c r="R532" s="228">
        <f t="shared" si="100"/>
        <v>9976</v>
      </c>
      <c r="S532" s="231">
        <f t="shared" si="101"/>
        <v>979</v>
      </c>
      <c r="T532" s="226"/>
      <c r="U532" s="227">
        <f t="shared" si="102"/>
        <v>1492</v>
      </c>
      <c r="V532" s="228">
        <f t="shared" si="103"/>
        <v>1654</v>
      </c>
      <c r="W532" s="228">
        <f t="shared" si="104"/>
        <v>1654</v>
      </c>
      <c r="X532" s="228"/>
      <c r="Y532" s="231">
        <f t="shared" si="105"/>
        <v>1122</v>
      </c>
      <c r="Z532" s="226"/>
    </row>
    <row r="533" spans="1:26" s="224" customFormat="1" x14ac:dyDescent="0.2">
      <c r="A533" s="222">
        <v>478</v>
      </c>
      <c r="B533" s="222">
        <v>478352067</v>
      </c>
      <c r="C533" s="223" t="s">
        <v>528</v>
      </c>
      <c r="D533" s="222">
        <v>352</v>
      </c>
      <c r="E533" s="223" t="s">
        <v>384</v>
      </c>
      <c r="F533" s="222">
        <v>67</v>
      </c>
      <c r="G533" s="223" t="s">
        <v>99</v>
      </c>
      <c r="H533" s="225">
        <v>1</v>
      </c>
      <c r="I533" s="226"/>
      <c r="J533" s="227">
        <f t="shared" si="94"/>
        <v>8795</v>
      </c>
      <c r="K533" s="228">
        <f t="shared" si="95"/>
        <v>8806</v>
      </c>
      <c r="L533" s="228">
        <f t="shared" si="96"/>
        <v>0</v>
      </c>
      <c r="M533" s="228">
        <f t="shared" si="97"/>
        <v>937.65</v>
      </c>
      <c r="N533" s="229">
        <f t="shared" si="106"/>
        <v>18538.650000000001</v>
      </c>
      <c r="O533" s="230">
        <f t="shared" si="98"/>
        <v>1</v>
      </c>
      <c r="P533" s="226"/>
      <c r="Q533" s="227">
        <f t="shared" si="99"/>
        <v>9648.3015481634666</v>
      </c>
      <c r="R533" s="228">
        <f t="shared" si="100"/>
        <v>8795</v>
      </c>
      <c r="S533" s="231">
        <f t="shared" si="101"/>
        <v>-853.30154816346658</v>
      </c>
      <c r="T533" s="226"/>
      <c r="U533" s="227">
        <f t="shared" si="102"/>
        <v>9662</v>
      </c>
      <c r="V533" s="228">
        <f t="shared" si="103"/>
        <v>8808</v>
      </c>
      <c r="W533" s="228">
        <f t="shared" si="104"/>
        <v>7123</v>
      </c>
      <c r="X533" s="228"/>
      <c r="Y533" s="231">
        <f t="shared" si="105"/>
        <v>8805</v>
      </c>
      <c r="Z533" s="226"/>
    </row>
    <row r="534" spans="1:26" s="224" customFormat="1" x14ac:dyDescent="0.2">
      <c r="A534" s="222">
        <v>478</v>
      </c>
      <c r="B534" s="222">
        <v>478352097</v>
      </c>
      <c r="C534" s="223" t="s">
        <v>528</v>
      </c>
      <c r="D534" s="222">
        <v>352</v>
      </c>
      <c r="E534" s="223" t="s">
        <v>384</v>
      </c>
      <c r="F534" s="222">
        <v>97</v>
      </c>
      <c r="G534" s="223" t="s">
        <v>129</v>
      </c>
      <c r="H534" s="225">
        <v>7.95</v>
      </c>
      <c r="I534" s="226"/>
      <c r="J534" s="227">
        <f t="shared" si="94"/>
        <v>12449</v>
      </c>
      <c r="K534" s="228">
        <f t="shared" si="95"/>
        <v>0</v>
      </c>
      <c r="L534" s="228">
        <f t="shared" si="96"/>
        <v>0</v>
      </c>
      <c r="M534" s="228">
        <f t="shared" si="97"/>
        <v>937.65</v>
      </c>
      <c r="N534" s="229">
        <f t="shared" si="106"/>
        <v>13386.65</v>
      </c>
      <c r="O534" s="230">
        <f t="shared" si="98"/>
        <v>0</v>
      </c>
      <c r="P534" s="226"/>
      <c r="Q534" s="227">
        <f t="shared" si="99"/>
        <v>11278</v>
      </c>
      <c r="R534" s="228">
        <f t="shared" si="100"/>
        <v>12449</v>
      </c>
      <c r="S534" s="231">
        <f t="shared" si="101"/>
        <v>1171</v>
      </c>
      <c r="T534" s="226"/>
      <c r="U534" s="227">
        <f t="shared" si="102"/>
        <v>0</v>
      </c>
      <c r="V534" s="228">
        <f t="shared" si="103"/>
        <v>0</v>
      </c>
      <c r="W534" s="228">
        <f t="shared" si="104"/>
        <v>0</v>
      </c>
      <c r="X534" s="228"/>
      <c r="Y534" s="231">
        <f t="shared" si="105"/>
        <v>0</v>
      </c>
      <c r="Z534" s="226"/>
    </row>
    <row r="535" spans="1:26" s="224" customFormat="1" x14ac:dyDescent="0.2">
      <c r="A535" s="222">
        <v>478</v>
      </c>
      <c r="B535" s="222">
        <v>478352103</v>
      </c>
      <c r="C535" s="223" t="s">
        <v>528</v>
      </c>
      <c r="D535" s="222">
        <v>352</v>
      </c>
      <c r="E535" s="223" t="s">
        <v>384</v>
      </c>
      <c r="F535" s="222">
        <v>103</v>
      </c>
      <c r="G535" s="223" t="s">
        <v>135</v>
      </c>
      <c r="H535" s="225">
        <v>0.5</v>
      </c>
      <c r="I535" s="226"/>
      <c r="J535" s="227">
        <f t="shared" si="94"/>
        <v>12311.715309719371</v>
      </c>
      <c r="K535" s="228">
        <f t="shared" si="95"/>
        <v>46</v>
      </c>
      <c r="L535" s="228">
        <f t="shared" si="96"/>
        <v>0</v>
      </c>
      <c r="M535" s="228">
        <f t="shared" si="97"/>
        <v>937.65</v>
      </c>
      <c r="N535" s="229">
        <f t="shared" si="106"/>
        <v>13295.365309719371</v>
      </c>
      <c r="O535" s="230">
        <f t="shared" si="98"/>
        <v>-2</v>
      </c>
      <c r="P535" s="226"/>
      <c r="Q535" s="227" t="str">
        <f t="shared" si="99"/>
        <v/>
      </c>
      <c r="R535" s="228">
        <f t="shared" si="100"/>
        <v>12311.715309719371</v>
      </c>
      <c r="S535" s="231" t="str">
        <f t="shared" si="101"/>
        <v/>
      </c>
      <c r="T535" s="226"/>
      <c r="U535" s="227" t="str">
        <f t="shared" si="102"/>
        <v/>
      </c>
      <c r="V535" s="228">
        <f t="shared" si="103"/>
        <v>499</v>
      </c>
      <c r="W535" s="228">
        <f t="shared" si="104"/>
        <v>138</v>
      </c>
      <c r="X535" s="228"/>
      <c r="Y535" s="231">
        <f t="shared" si="105"/>
        <v>48</v>
      </c>
      <c r="Z535" s="226"/>
    </row>
    <row r="536" spans="1:26" s="224" customFormat="1" x14ac:dyDescent="0.2">
      <c r="A536" s="222">
        <v>478</v>
      </c>
      <c r="B536" s="222">
        <v>478352125</v>
      </c>
      <c r="C536" s="223" t="s">
        <v>528</v>
      </c>
      <c r="D536" s="222">
        <v>352</v>
      </c>
      <c r="E536" s="223" t="s">
        <v>384</v>
      </c>
      <c r="F536" s="222">
        <v>125</v>
      </c>
      <c r="G536" s="223" t="s">
        <v>157</v>
      </c>
      <c r="H536" s="225">
        <v>22.87</v>
      </c>
      <c r="I536" s="226"/>
      <c r="J536" s="227">
        <f t="shared" si="94"/>
        <v>9954</v>
      </c>
      <c r="K536" s="228">
        <f t="shared" si="95"/>
        <v>5790</v>
      </c>
      <c r="L536" s="228">
        <f t="shared" si="96"/>
        <v>0</v>
      </c>
      <c r="M536" s="228">
        <f t="shared" si="97"/>
        <v>937.65</v>
      </c>
      <c r="N536" s="229">
        <f t="shared" si="106"/>
        <v>16681.650000000001</v>
      </c>
      <c r="O536" s="230">
        <f t="shared" si="98"/>
        <v>-7</v>
      </c>
      <c r="P536" s="226"/>
      <c r="Q536" s="227">
        <f t="shared" si="99"/>
        <v>9537</v>
      </c>
      <c r="R536" s="228">
        <f t="shared" si="100"/>
        <v>9954</v>
      </c>
      <c r="S536" s="231">
        <f t="shared" si="101"/>
        <v>417</v>
      </c>
      <c r="T536" s="226"/>
      <c r="U536" s="227">
        <f t="shared" si="102"/>
        <v>5236</v>
      </c>
      <c r="V536" s="228">
        <f t="shared" si="103"/>
        <v>5465</v>
      </c>
      <c r="W536" s="228">
        <f t="shared" si="104"/>
        <v>5896</v>
      </c>
      <c r="X536" s="228"/>
      <c r="Y536" s="231">
        <f t="shared" si="105"/>
        <v>5797</v>
      </c>
      <c r="Z536" s="226"/>
    </row>
    <row r="537" spans="1:26" s="224" customFormat="1" x14ac:dyDescent="0.2">
      <c r="A537" s="222">
        <v>478</v>
      </c>
      <c r="B537" s="222">
        <v>478352141</v>
      </c>
      <c r="C537" s="223" t="s">
        <v>528</v>
      </c>
      <c r="D537" s="222">
        <v>352</v>
      </c>
      <c r="E537" s="223" t="s">
        <v>384</v>
      </c>
      <c r="F537" s="222">
        <v>141</v>
      </c>
      <c r="G537" s="223" t="s">
        <v>173</v>
      </c>
      <c r="H537" s="225">
        <v>4</v>
      </c>
      <c r="I537" s="226"/>
      <c r="J537" s="227">
        <f t="shared" si="94"/>
        <v>11075.770233157029</v>
      </c>
      <c r="K537" s="228">
        <f t="shared" si="95"/>
        <v>5343</v>
      </c>
      <c r="L537" s="228">
        <f t="shared" si="96"/>
        <v>0</v>
      </c>
      <c r="M537" s="228">
        <f t="shared" si="97"/>
        <v>937.65</v>
      </c>
      <c r="N537" s="229">
        <f t="shared" si="106"/>
        <v>17356.42023315703</v>
      </c>
      <c r="O537" s="230">
        <f t="shared" si="98"/>
        <v>-6</v>
      </c>
      <c r="P537" s="226"/>
      <c r="Q537" s="227">
        <f t="shared" si="99"/>
        <v>10802.922145222219</v>
      </c>
      <c r="R537" s="228">
        <f t="shared" si="100"/>
        <v>11075.770233157029</v>
      </c>
      <c r="S537" s="231">
        <f t="shared" si="101"/>
        <v>272.84808793480988</v>
      </c>
      <c r="T537" s="226"/>
      <c r="U537" s="227">
        <f t="shared" si="102"/>
        <v>4813</v>
      </c>
      <c r="V537" s="228">
        <f t="shared" si="103"/>
        <v>4935</v>
      </c>
      <c r="W537" s="228">
        <f t="shared" si="104"/>
        <v>5381</v>
      </c>
      <c r="X537" s="228"/>
      <c r="Y537" s="231">
        <f t="shared" si="105"/>
        <v>5349</v>
      </c>
      <c r="Z537" s="226"/>
    </row>
    <row r="538" spans="1:26" s="224" customFormat="1" x14ac:dyDescent="0.2">
      <c r="A538" s="222">
        <v>478</v>
      </c>
      <c r="B538" s="222">
        <v>478352153</v>
      </c>
      <c r="C538" s="223" t="s">
        <v>528</v>
      </c>
      <c r="D538" s="222">
        <v>352</v>
      </c>
      <c r="E538" s="223" t="s">
        <v>384</v>
      </c>
      <c r="F538" s="222">
        <v>153</v>
      </c>
      <c r="G538" s="223" t="s">
        <v>185</v>
      </c>
      <c r="H538" s="225">
        <v>47.47</v>
      </c>
      <c r="I538" s="226"/>
      <c r="J538" s="227">
        <f t="shared" si="94"/>
        <v>10573</v>
      </c>
      <c r="K538" s="228">
        <f t="shared" si="95"/>
        <v>82</v>
      </c>
      <c r="L538" s="228">
        <f t="shared" si="96"/>
        <v>0</v>
      </c>
      <c r="M538" s="228">
        <f t="shared" si="97"/>
        <v>937.65</v>
      </c>
      <c r="N538" s="229">
        <f t="shared" si="106"/>
        <v>11592.65</v>
      </c>
      <c r="O538" s="230">
        <f t="shared" si="98"/>
        <v>0</v>
      </c>
      <c r="P538" s="226"/>
      <c r="Q538" s="227">
        <f t="shared" si="99"/>
        <v>9920</v>
      </c>
      <c r="R538" s="228">
        <f t="shared" si="100"/>
        <v>10573</v>
      </c>
      <c r="S538" s="231">
        <f t="shared" si="101"/>
        <v>653</v>
      </c>
      <c r="T538" s="226"/>
      <c r="U538" s="227">
        <f t="shared" si="102"/>
        <v>260</v>
      </c>
      <c r="V538" s="228">
        <f t="shared" si="103"/>
        <v>277</v>
      </c>
      <c r="W538" s="228">
        <f t="shared" si="104"/>
        <v>277</v>
      </c>
      <c r="X538" s="228"/>
      <c r="Y538" s="231">
        <f t="shared" si="105"/>
        <v>82</v>
      </c>
      <c r="Z538" s="226"/>
    </row>
    <row r="539" spans="1:26" s="224" customFormat="1" x14ac:dyDescent="0.2">
      <c r="A539" s="222">
        <v>478</v>
      </c>
      <c r="B539" s="222">
        <v>478352158</v>
      </c>
      <c r="C539" s="223" t="s">
        <v>528</v>
      </c>
      <c r="D539" s="222">
        <v>352</v>
      </c>
      <c r="E539" s="223" t="s">
        <v>384</v>
      </c>
      <c r="F539" s="222">
        <v>158</v>
      </c>
      <c r="G539" s="223" t="s">
        <v>190</v>
      </c>
      <c r="H539" s="225">
        <v>50.25</v>
      </c>
      <c r="I539" s="226"/>
      <c r="J539" s="227">
        <f t="shared" si="94"/>
        <v>10314</v>
      </c>
      <c r="K539" s="228">
        <f t="shared" si="95"/>
        <v>5236</v>
      </c>
      <c r="L539" s="228">
        <f t="shared" si="96"/>
        <v>0</v>
      </c>
      <c r="M539" s="228">
        <f t="shared" si="97"/>
        <v>937.65</v>
      </c>
      <c r="N539" s="229">
        <f t="shared" si="106"/>
        <v>16487.650000000001</v>
      </c>
      <c r="O539" s="230">
        <f t="shared" si="98"/>
        <v>-3</v>
      </c>
      <c r="P539" s="226"/>
      <c r="Q539" s="227">
        <f t="shared" si="99"/>
        <v>9810</v>
      </c>
      <c r="R539" s="228">
        <f t="shared" si="100"/>
        <v>10314</v>
      </c>
      <c r="S539" s="231">
        <f t="shared" si="101"/>
        <v>504</v>
      </c>
      <c r="T539" s="226"/>
      <c r="U539" s="227">
        <f t="shared" si="102"/>
        <v>4994</v>
      </c>
      <c r="V539" s="228">
        <f t="shared" si="103"/>
        <v>5250</v>
      </c>
      <c r="W539" s="228">
        <f t="shared" si="104"/>
        <v>5338</v>
      </c>
      <c r="X539" s="228"/>
      <c r="Y539" s="231">
        <f t="shared" si="105"/>
        <v>5239</v>
      </c>
      <c r="Z539" s="226"/>
    </row>
    <row r="540" spans="1:26" s="224" customFormat="1" x14ac:dyDescent="0.2">
      <c r="A540" s="222">
        <v>478</v>
      </c>
      <c r="B540" s="222">
        <v>478352162</v>
      </c>
      <c r="C540" s="223" t="s">
        <v>528</v>
      </c>
      <c r="D540" s="222">
        <v>352</v>
      </c>
      <c r="E540" s="223" t="s">
        <v>384</v>
      </c>
      <c r="F540" s="222">
        <v>162</v>
      </c>
      <c r="G540" s="223" t="s">
        <v>194</v>
      </c>
      <c r="H540" s="225">
        <v>12.879999999999999</v>
      </c>
      <c r="I540" s="226"/>
      <c r="J540" s="227">
        <f t="shared" si="94"/>
        <v>10590</v>
      </c>
      <c r="K540" s="228">
        <f t="shared" si="95"/>
        <v>2522</v>
      </c>
      <c r="L540" s="228">
        <f t="shared" si="96"/>
        <v>0</v>
      </c>
      <c r="M540" s="228">
        <f t="shared" si="97"/>
        <v>937.65</v>
      </c>
      <c r="N540" s="229">
        <f t="shared" si="106"/>
        <v>14049.65</v>
      </c>
      <c r="O540" s="230">
        <f t="shared" si="98"/>
        <v>1</v>
      </c>
      <c r="P540" s="226"/>
      <c r="Q540" s="227">
        <f t="shared" si="99"/>
        <v>9898</v>
      </c>
      <c r="R540" s="228">
        <f t="shared" si="100"/>
        <v>10590</v>
      </c>
      <c r="S540" s="231">
        <f t="shared" si="101"/>
        <v>692</v>
      </c>
      <c r="T540" s="226"/>
      <c r="U540" s="227">
        <f t="shared" si="102"/>
        <v>2463</v>
      </c>
      <c r="V540" s="228">
        <f t="shared" si="103"/>
        <v>2635</v>
      </c>
      <c r="W540" s="228">
        <f t="shared" si="104"/>
        <v>2534</v>
      </c>
      <c r="X540" s="228"/>
      <c r="Y540" s="231">
        <f t="shared" si="105"/>
        <v>2521</v>
      </c>
      <c r="Z540" s="226"/>
    </row>
    <row r="541" spans="1:26" s="224" customFormat="1" x14ac:dyDescent="0.2">
      <c r="A541" s="222">
        <v>478</v>
      </c>
      <c r="B541" s="222">
        <v>478352174</v>
      </c>
      <c r="C541" s="223" t="s">
        <v>528</v>
      </c>
      <c r="D541" s="222">
        <v>352</v>
      </c>
      <c r="E541" s="223" t="s">
        <v>384</v>
      </c>
      <c r="F541" s="222">
        <v>174</v>
      </c>
      <c r="G541" s="223" t="s">
        <v>206</v>
      </c>
      <c r="H541" s="225">
        <v>8</v>
      </c>
      <c r="I541" s="226"/>
      <c r="J541" s="227">
        <f t="shared" si="94"/>
        <v>9779</v>
      </c>
      <c r="K541" s="228">
        <f t="shared" si="95"/>
        <v>5061</v>
      </c>
      <c r="L541" s="228">
        <f t="shared" si="96"/>
        <v>0</v>
      </c>
      <c r="M541" s="228">
        <f t="shared" si="97"/>
        <v>937.65</v>
      </c>
      <c r="N541" s="229">
        <f t="shared" si="106"/>
        <v>15777.65</v>
      </c>
      <c r="O541" s="230">
        <f t="shared" si="98"/>
        <v>-7</v>
      </c>
      <c r="P541" s="226"/>
      <c r="Q541" s="227">
        <f t="shared" si="99"/>
        <v>9800</v>
      </c>
      <c r="R541" s="228">
        <f t="shared" si="100"/>
        <v>9779</v>
      </c>
      <c r="S541" s="231">
        <f t="shared" si="101"/>
        <v>-21</v>
      </c>
      <c r="T541" s="226"/>
      <c r="U541" s="227">
        <f t="shared" si="102"/>
        <v>4883</v>
      </c>
      <c r="V541" s="228">
        <f t="shared" si="103"/>
        <v>4872</v>
      </c>
      <c r="W541" s="228">
        <f t="shared" si="104"/>
        <v>5114</v>
      </c>
      <c r="X541" s="228"/>
      <c r="Y541" s="231">
        <f t="shared" si="105"/>
        <v>5068</v>
      </c>
      <c r="Z541" s="226"/>
    </row>
    <row r="542" spans="1:26" s="224" customFormat="1" x14ac:dyDescent="0.2">
      <c r="A542" s="222">
        <v>478</v>
      </c>
      <c r="B542" s="222">
        <v>478352288</v>
      </c>
      <c r="C542" s="223" t="s">
        <v>528</v>
      </c>
      <c r="D542" s="222">
        <v>352</v>
      </c>
      <c r="E542" s="223" t="s">
        <v>384</v>
      </c>
      <c r="F542" s="222">
        <v>288</v>
      </c>
      <c r="G542" s="223" t="s">
        <v>320</v>
      </c>
      <c r="H542" s="225">
        <v>2</v>
      </c>
      <c r="I542" s="226"/>
      <c r="J542" s="227">
        <f t="shared" si="94"/>
        <v>8795</v>
      </c>
      <c r="K542" s="228">
        <f t="shared" si="95"/>
        <v>5965</v>
      </c>
      <c r="L542" s="228">
        <f t="shared" si="96"/>
        <v>0</v>
      </c>
      <c r="M542" s="228">
        <f t="shared" si="97"/>
        <v>937.65</v>
      </c>
      <c r="N542" s="229">
        <f t="shared" si="106"/>
        <v>15697.65</v>
      </c>
      <c r="O542" s="230">
        <f t="shared" si="98"/>
        <v>-1</v>
      </c>
      <c r="P542" s="226"/>
      <c r="Q542" s="227">
        <f t="shared" si="99"/>
        <v>8424</v>
      </c>
      <c r="R542" s="228" t="str">
        <f t="shared" si="100"/>
        <v/>
      </c>
      <c r="S542" s="231">
        <f t="shared" si="101"/>
        <v>371</v>
      </c>
      <c r="T542" s="226"/>
      <c r="U542" s="227">
        <f t="shared" si="102"/>
        <v>5350</v>
      </c>
      <c r="V542" s="228" t="str">
        <f t="shared" si="103"/>
        <v/>
      </c>
      <c r="W542" s="228">
        <f t="shared" si="104"/>
        <v>6138</v>
      </c>
      <c r="X542" s="228"/>
      <c r="Y542" s="231">
        <f t="shared" si="105"/>
        <v>5966</v>
      </c>
      <c r="Z542" s="226"/>
    </row>
    <row r="543" spans="1:26" s="224" customFormat="1" x14ac:dyDescent="0.2">
      <c r="A543" s="222">
        <v>478</v>
      </c>
      <c r="B543" s="222">
        <v>478352322</v>
      </c>
      <c r="C543" s="223" t="s">
        <v>528</v>
      </c>
      <c r="D543" s="222">
        <v>352</v>
      </c>
      <c r="E543" s="223" t="s">
        <v>384</v>
      </c>
      <c r="F543" s="222">
        <v>322</v>
      </c>
      <c r="G543" s="223" t="s">
        <v>354</v>
      </c>
      <c r="H543" s="225">
        <v>1</v>
      </c>
      <c r="I543" s="226"/>
      <c r="J543" s="227">
        <f t="shared" si="94"/>
        <v>11150.054424775108</v>
      </c>
      <c r="K543" s="228">
        <f t="shared" si="95"/>
        <v>5685</v>
      </c>
      <c r="L543" s="228">
        <f t="shared" si="96"/>
        <v>0</v>
      </c>
      <c r="M543" s="228">
        <f t="shared" si="97"/>
        <v>937.65</v>
      </c>
      <c r="N543" s="229">
        <f t="shared" si="106"/>
        <v>17772.704424775111</v>
      </c>
      <c r="O543" s="230">
        <f t="shared" si="98"/>
        <v>-1</v>
      </c>
      <c r="P543" s="226"/>
      <c r="Q543" s="227" t="str">
        <f t="shared" si="99"/>
        <v/>
      </c>
      <c r="R543" s="228">
        <f t="shared" si="100"/>
        <v>11150.054424775108</v>
      </c>
      <c r="S543" s="231" t="str">
        <f t="shared" si="101"/>
        <v/>
      </c>
      <c r="T543" s="226"/>
      <c r="U543" s="227" t="str">
        <f t="shared" si="102"/>
        <v/>
      </c>
      <c r="V543" s="228">
        <f t="shared" si="103"/>
        <v>5934</v>
      </c>
      <c r="W543" s="228">
        <f t="shared" si="104"/>
        <v>5724</v>
      </c>
      <c r="X543" s="228"/>
      <c r="Y543" s="231">
        <f t="shared" si="105"/>
        <v>5686</v>
      </c>
      <c r="Z543" s="226"/>
    </row>
    <row r="544" spans="1:26" s="224" customFormat="1" x14ac:dyDescent="0.2">
      <c r="A544" s="222">
        <v>478</v>
      </c>
      <c r="B544" s="222">
        <v>478352326</v>
      </c>
      <c r="C544" s="223" t="s">
        <v>528</v>
      </c>
      <c r="D544" s="222">
        <v>352</v>
      </c>
      <c r="E544" s="223" t="s">
        <v>384</v>
      </c>
      <c r="F544" s="222">
        <v>326</v>
      </c>
      <c r="G544" s="223" t="s">
        <v>358</v>
      </c>
      <c r="H544" s="225">
        <v>5.5</v>
      </c>
      <c r="I544" s="226"/>
      <c r="J544" s="227">
        <f t="shared" si="94"/>
        <v>9858</v>
      </c>
      <c r="K544" s="228">
        <f t="shared" si="95"/>
        <v>3364</v>
      </c>
      <c r="L544" s="228">
        <f t="shared" si="96"/>
        <v>0</v>
      </c>
      <c r="M544" s="228">
        <f t="shared" si="97"/>
        <v>937.65</v>
      </c>
      <c r="N544" s="229">
        <f t="shared" si="106"/>
        <v>14159.65</v>
      </c>
      <c r="O544" s="230">
        <f t="shared" si="98"/>
        <v>0</v>
      </c>
      <c r="P544" s="226"/>
      <c r="Q544" s="227">
        <f t="shared" si="99"/>
        <v>8768</v>
      </c>
      <c r="R544" s="228">
        <f t="shared" si="100"/>
        <v>9858</v>
      </c>
      <c r="S544" s="231">
        <f t="shared" si="101"/>
        <v>1090</v>
      </c>
      <c r="T544" s="226"/>
      <c r="U544" s="227">
        <f t="shared" si="102"/>
        <v>3238</v>
      </c>
      <c r="V544" s="228">
        <f t="shared" si="103"/>
        <v>3641</v>
      </c>
      <c r="W544" s="228">
        <f t="shared" si="104"/>
        <v>3370</v>
      </c>
      <c r="X544" s="228"/>
      <c r="Y544" s="231">
        <f t="shared" si="105"/>
        <v>3364</v>
      </c>
      <c r="Z544" s="226"/>
    </row>
    <row r="545" spans="1:26" s="224" customFormat="1" x14ac:dyDescent="0.2">
      <c r="A545" s="222">
        <v>478</v>
      </c>
      <c r="B545" s="222">
        <v>478352348</v>
      </c>
      <c r="C545" s="223" t="s">
        <v>528</v>
      </c>
      <c r="D545" s="222">
        <v>352</v>
      </c>
      <c r="E545" s="223" t="s">
        <v>384</v>
      </c>
      <c r="F545" s="222">
        <v>348</v>
      </c>
      <c r="G545" s="223" t="s">
        <v>380</v>
      </c>
      <c r="H545" s="225">
        <v>10</v>
      </c>
      <c r="I545" s="226"/>
      <c r="J545" s="227">
        <f t="shared" si="94"/>
        <v>10951</v>
      </c>
      <c r="K545" s="228">
        <f t="shared" si="95"/>
        <v>40</v>
      </c>
      <c r="L545" s="228">
        <f t="shared" si="96"/>
        <v>0</v>
      </c>
      <c r="M545" s="228">
        <f t="shared" si="97"/>
        <v>937.65</v>
      </c>
      <c r="N545" s="229">
        <f t="shared" si="106"/>
        <v>11928.65</v>
      </c>
      <c r="O545" s="230">
        <f t="shared" si="98"/>
        <v>40</v>
      </c>
      <c r="P545" s="226"/>
      <c r="Q545" s="227">
        <f t="shared" si="99"/>
        <v>10069</v>
      </c>
      <c r="R545" s="228">
        <f t="shared" si="100"/>
        <v>10951</v>
      </c>
      <c r="S545" s="231">
        <f t="shared" si="101"/>
        <v>882</v>
      </c>
      <c r="T545" s="226"/>
      <c r="U545" s="227">
        <f t="shared" si="102"/>
        <v>96</v>
      </c>
      <c r="V545" s="228">
        <f t="shared" si="103"/>
        <v>105</v>
      </c>
      <c r="W545" s="228">
        <f t="shared" si="104"/>
        <v>0</v>
      </c>
      <c r="X545" s="228"/>
      <c r="Y545" s="231">
        <f t="shared" si="105"/>
        <v>0</v>
      </c>
      <c r="Z545" s="226"/>
    </row>
    <row r="546" spans="1:26" s="224" customFormat="1" x14ac:dyDescent="0.2">
      <c r="A546" s="222">
        <v>478</v>
      </c>
      <c r="B546" s="222">
        <v>478352352</v>
      </c>
      <c r="C546" s="223" t="s">
        <v>528</v>
      </c>
      <c r="D546" s="222">
        <v>352</v>
      </c>
      <c r="E546" s="223" t="s">
        <v>384</v>
      </c>
      <c r="F546" s="222">
        <v>352</v>
      </c>
      <c r="G546" s="223" t="s">
        <v>384</v>
      </c>
      <c r="H546" s="225">
        <v>7.5</v>
      </c>
      <c r="I546" s="226"/>
      <c r="J546" s="227">
        <f t="shared" si="94"/>
        <v>10219</v>
      </c>
      <c r="K546" s="228">
        <f t="shared" si="95"/>
        <v>5944</v>
      </c>
      <c r="L546" s="228">
        <f t="shared" si="96"/>
        <v>0</v>
      </c>
      <c r="M546" s="228">
        <f t="shared" si="97"/>
        <v>937.65</v>
      </c>
      <c r="N546" s="229">
        <f t="shared" si="106"/>
        <v>17100.650000000001</v>
      </c>
      <c r="O546" s="230">
        <f t="shared" si="98"/>
        <v>-8</v>
      </c>
      <c r="P546" s="226"/>
      <c r="Q546" s="227">
        <f t="shared" si="99"/>
        <v>9112</v>
      </c>
      <c r="R546" s="228">
        <f t="shared" si="100"/>
        <v>10219</v>
      </c>
      <c r="S546" s="231">
        <f t="shared" si="101"/>
        <v>1107</v>
      </c>
      <c r="T546" s="226"/>
      <c r="U546" s="227">
        <f t="shared" si="102"/>
        <v>5003</v>
      </c>
      <c r="V546" s="228">
        <f t="shared" si="103"/>
        <v>5610</v>
      </c>
      <c r="W546" s="228">
        <f t="shared" si="104"/>
        <v>6053</v>
      </c>
      <c r="X546" s="228"/>
      <c r="Y546" s="231">
        <f t="shared" si="105"/>
        <v>5952</v>
      </c>
      <c r="Z546" s="226"/>
    </row>
    <row r="547" spans="1:26" s="224" customFormat="1" x14ac:dyDescent="0.2">
      <c r="A547" s="222">
        <v>478</v>
      </c>
      <c r="B547" s="222">
        <v>478352600</v>
      </c>
      <c r="C547" s="223" t="s">
        <v>528</v>
      </c>
      <c r="D547" s="222">
        <v>352</v>
      </c>
      <c r="E547" s="223" t="s">
        <v>384</v>
      </c>
      <c r="F547" s="222">
        <v>600</v>
      </c>
      <c r="G547" s="223" t="s">
        <v>386</v>
      </c>
      <c r="H547" s="225">
        <v>25.990000000000002</v>
      </c>
      <c r="I547" s="226"/>
      <c r="J547" s="227">
        <f t="shared" si="94"/>
        <v>10238</v>
      </c>
      <c r="K547" s="228">
        <f t="shared" si="95"/>
        <v>3891</v>
      </c>
      <c r="L547" s="228">
        <f t="shared" si="96"/>
        <v>0</v>
      </c>
      <c r="M547" s="228">
        <f t="shared" si="97"/>
        <v>937.65</v>
      </c>
      <c r="N547" s="229">
        <f t="shared" si="106"/>
        <v>15066.65</v>
      </c>
      <c r="O547" s="230">
        <f t="shared" si="98"/>
        <v>0</v>
      </c>
      <c r="P547" s="226"/>
      <c r="Q547" s="227">
        <f t="shared" si="99"/>
        <v>10018</v>
      </c>
      <c r="R547" s="228">
        <f t="shared" si="100"/>
        <v>10238</v>
      </c>
      <c r="S547" s="231">
        <f t="shared" si="101"/>
        <v>220</v>
      </c>
      <c r="T547" s="226"/>
      <c r="U547" s="227">
        <f t="shared" si="102"/>
        <v>4024</v>
      </c>
      <c r="V547" s="228">
        <f t="shared" si="103"/>
        <v>4112</v>
      </c>
      <c r="W547" s="228">
        <f t="shared" si="104"/>
        <v>3892</v>
      </c>
      <c r="X547" s="228"/>
      <c r="Y547" s="231">
        <f t="shared" si="105"/>
        <v>3891</v>
      </c>
      <c r="Z547" s="226"/>
    </row>
    <row r="548" spans="1:26" s="224" customFormat="1" x14ac:dyDescent="0.2">
      <c r="A548" s="222">
        <v>478</v>
      </c>
      <c r="B548" s="222">
        <v>478352610</v>
      </c>
      <c r="C548" s="223" t="s">
        <v>528</v>
      </c>
      <c r="D548" s="222">
        <v>352</v>
      </c>
      <c r="E548" s="223" t="s">
        <v>384</v>
      </c>
      <c r="F548" s="222">
        <v>610</v>
      </c>
      <c r="G548" s="223" t="s">
        <v>389</v>
      </c>
      <c r="H548" s="225">
        <v>9.74</v>
      </c>
      <c r="I548" s="226"/>
      <c r="J548" s="227">
        <f t="shared" si="94"/>
        <v>9858</v>
      </c>
      <c r="K548" s="228">
        <f t="shared" si="95"/>
        <v>1857</v>
      </c>
      <c r="L548" s="228">
        <f t="shared" si="96"/>
        <v>0</v>
      </c>
      <c r="M548" s="228">
        <f t="shared" si="97"/>
        <v>937.65</v>
      </c>
      <c r="N548" s="229">
        <f t="shared" si="106"/>
        <v>12652.65</v>
      </c>
      <c r="O548" s="230">
        <f t="shared" si="98"/>
        <v>1</v>
      </c>
      <c r="P548" s="226"/>
      <c r="Q548" s="227">
        <f t="shared" si="99"/>
        <v>9284</v>
      </c>
      <c r="R548" s="228">
        <f t="shared" si="100"/>
        <v>9858</v>
      </c>
      <c r="S548" s="231">
        <f t="shared" si="101"/>
        <v>574</v>
      </c>
      <c r="T548" s="226"/>
      <c r="U548" s="227">
        <f t="shared" si="102"/>
        <v>1662</v>
      </c>
      <c r="V548" s="228">
        <f t="shared" si="103"/>
        <v>1765</v>
      </c>
      <c r="W548" s="228">
        <f t="shared" si="104"/>
        <v>1763</v>
      </c>
      <c r="X548" s="228"/>
      <c r="Y548" s="231">
        <f t="shared" si="105"/>
        <v>1856</v>
      </c>
      <c r="Z548" s="226"/>
    </row>
    <row r="549" spans="1:26" s="224" customFormat="1" x14ac:dyDescent="0.2">
      <c r="A549" s="222">
        <v>478</v>
      </c>
      <c r="B549" s="222">
        <v>478352616</v>
      </c>
      <c r="C549" s="223" t="s">
        <v>528</v>
      </c>
      <c r="D549" s="222">
        <v>352</v>
      </c>
      <c r="E549" s="223" t="s">
        <v>384</v>
      </c>
      <c r="F549" s="222">
        <v>616</v>
      </c>
      <c r="G549" s="223" t="s">
        <v>391</v>
      </c>
      <c r="H549" s="225">
        <v>60.740000000000009</v>
      </c>
      <c r="I549" s="226"/>
      <c r="J549" s="227">
        <f t="shared" si="94"/>
        <v>10396</v>
      </c>
      <c r="K549" s="228">
        <f t="shared" si="95"/>
        <v>3132</v>
      </c>
      <c r="L549" s="228">
        <f t="shared" si="96"/>
        <v>0</v>
      </c>
      <c r="M549" s="228">
        <f t="shared" si="97"/>
        <v>937.65</v>
      </c>
      <c r="N549" s="229">
        <f t="shared" si="106"/>
        <v>14465.65</v>
      </c>
      <c r="O549" s="230">
        <f t="shared" si="98"/>
        <v>-26</v>
      </c>
      <c r="P549" s="226"/>
      <c r="Q549" s="227">
        <f t="shared" si="99"/>
        <v>9885</v>
      </c>
      <c r="R549" s="228">
        <f t="shared" si="100"/>
        <v>10396</v>
      </c>
      <c r="S549" s="231">
        <f t="shared" si="101"/>
        <v>511</v>
      </c>
      <c r="T549" s="226"/>
      <c r="U549" s="227">
        <f t="shared" si="102"/>
        <v>3325</v>
      </c>
      <c r="V549" s="228">
        <f t="shared" si="103"/>
        <v>3497</v>
      </c>
      <c r="W549" s="228">
        <f t="shared" si="104"/>
        <v>3938</v>
      </c>
      <c r="X549" s="228"/>
      <c r="Y549" s="231">
        <f t="shared" si="105"/>
        <v>3158</v>
      </c>
      <c r="Z549" s="226"/>
    </row>
    <row r="550" spans="1:26" s="224" customFormat="1" x14ac:dyDescent="0.2">
      <c r="A550" s="222">
        <v>478</v>
      </c>
      <c r="B550" s="222">
        <v>478352620</v>
      </c>
      <c r="C550" s="223" t="s">
        <v>528</v>
      </c>
      <c r="D550" s="222">
        <v>352</v>
      </c>
      <c r="E550" s="223" t="s">
        <v>384</v>
      </c>
      <c r="F550" s="222">
        <v>620</v>
      </c>
      <c r="G550" s="223" t="s">
        <v>393</v>
      </c>
      <c r="H550" s="225">
        <v>2</v>
      </c>
      <c r="I550" s="226"/>
      <c r="J550" s="227">
        <f t="shared" si="94"/>
        <v>9681</v>
      </c>
      <c r="K550" s="228">
        <f t="shared" si="95"/>
        <v>5117</v>
      </c>
      <c r="L550" s="228">
        <f t="shared" si="96"/>
        <v>0</v>
      </c>
      <c r="M550" s="228">
        <f t="shared" si="97"/>
        <v>937.65</v>
      </c>
      <c r="N550" s="229">
        <f t="shared" si="106"/>
        <v>15735.65</v>
      </c>
      <c r="O550" s="230">
        <f t="shared" si="98"/>
        <v>-6</v>
      </c>
      <c r="P550" s="226"/>
      <c r="Q550" s="227">
        <f t="shared" si="99"/>
        <v>9571</v>
      </c>
      <c r="R550" s="228">
        <f t="shared" si="100"/>
        <v>9681</v>
      </c>
      <c r="S550" s="231">
        <f t="shared" si="101"/>
        <v>110</v>
      </c>
      <c r="T550" s="226"/>
      <c r="U550" s="227">
        <f t="shared" si="102"/>
        <v>3845</v>
      </c>
      <c r="V550" s="228">
        <f t="shared" si="103"/>
        <v>3890</v>
      </c>
      <c r="W550" s="228">
        <f t="shared" si="104"/>
        <v>5561</v>
      </c>
      <c r="X550" s="228"/>
      <c r="Y550" s="231">
        <f t="shared" si="105"/>
        <v>5123</v>
      </c>
      <c r="Z550" s="226"/>
    </row>
    <row r="551" spans="1:26" s="224" customFormat="1" x14ac:dyDescent="0.2">
      <c r="A551" s="222">
        <v>478</v>
      </c>
      <c r="B551" s="222">
        <v>478352640</v>
      </c>
      <c r="C551" s="223" t="s">
        <v>528</v>
      </c>
      <c r="D551" s="222">
        <v>352</v>
      </c>
      <c r="E551" s="223" t="s">
        <v>384</v>
      </c>
      <c r="F551" s="222">
        <v>640</v>
      </c>
      <c r="G551" s="223" t="s">
        <v>398</v>
      </c>
      <c r="H551" s="225">
        <v>3</v>
      </c>
      <c r="I551" s="226"/>
      <c r="J551" s="227">
        <f t="shared" si="94"/>
        <v>10567</v>
      </c>
      <c r="K551" s="228">
        <f t="shared" si="95"/>
        <v>7669</v>
      </c>
      <c r="L551" s="228">
        <f t="shared" si="96"/>
        <v>0</v>
      </c>
      <c r="M551" s="228">
        <f t="shared" si="97"/>
        <v>937.65</v>
      </c>
      <c r="N551" s="229">
        <f t="shared" si="106"/>
        <v>19173.650000000001</v>
      </c>
      <c r="O551" s="230">
        <f t="shared" si="98"/>
        <v>-2</v>
      </c>
      <c r="P551" s="226"/>
      <c r="Q551" s="227">
        <f t="shared" si="99"/>
        <v>10144</v>
      </c>
      <c r="R551" s="228">
        <f t="shared" si="100"/>
        <v>10567</v>
      </c>
      <c r="S551" s="231">
        <f t="shared" si="101"/>
        <v>423</v>
      </c>
      <c r="T551" s="226"/>
      <c r="U551" s="227">
        <f t="shared" si="102"/>
        <v>7786</v>
      </c>
      <c r="V551" s="228">
        <f t="shared" si="103"/>
        <v>8110</v>
      </c>
      <c r="W551" s="228">
        <f t="shared" si="104"/>
        <v>8496</v>
      </c>
      <c r="X551" s="228"/>
      <c r="Y551" s="231">
        <f t="shared" si="105"/>
        <v>7671</v>
      </c>
      <c r="Z551" s="226"/>
    </row>
    <row r="552" spans="1:26" s="224" customFormat="1" x14ac:dyDescent="0.2">
      <c r="A552" s="222">
        <v>478</v>
      </c>
      <c r="B552" s="222">
        <v>478352673</v>
      </c>
      <c r="C552" s="223" t="s">
        <v>528</v>
      </c>
      <c r="D552" s="222">
        <v>352</v>
      </c>
      <c r="E552" s="223" t="s">
        <v>384</v>
      </c>
      <c r="F552" s="222">
        <v>673</v>
      </c>
      <c r="G552" s="223" t="s">
        <v>408</v>
      </c>
      <c r="H552" s="225">
        <v>25.159999999999997</v>
      </c>
      <c r="I552" s="226"/>
      <c r="J552" s="227">
        <f t="shared" si="94"/>
        <v>9767</v>
      </c>
      <c r="K552" s="228">
        <f t="shared" si="95"/>
        <v>5161</v>
      </c>
      <c r="L552" s="228">
        <f t="shared" si="96"/>
        <v>0</v>
      </c>
      <c r="M552" s="228">
        <f t="shared" si="97"/>
        <v>937.65</v>
      </c>
      <c r="N552" s="229">
        <f t="shared" si="106"/>
        <v>15865.65</v>
      </c>
      <c r="O552" s="230">
        <f t="shared" si="98"/>
        <v>-3</v>
      </c>
      <c r="P552" s="226"/>
      <c r="Q552" s="227">
        <f t="shared" si="99"/>
        <v>9634</v>
      </c>
      <c r="R552" s="228">
        <f t="shared" si="100"/>
        <v>9767</v>
      </c>
      <c r="S552" s="231">
        <f t="shared" si="101"/>
        <v>133</v>
      </c>
      <c r="T552" s="226"/>
      <c r="U552" s="227">
        <f t="shared" si="102"/>
        <v>4884</v>
      </c>
      <c r="V552" s="228">
        <f t="shared" si="103"/>
        <v>4952</v>
      </c>
      <c r="W552" s="228">
        <f t="shared" si="104"/>
        <v>5312</v>
      </c>
      <c r="X552" s="228"/>
      <c r="Y552" s="231">
        <f t="shared" si="105"/>
        <v>5164</v>
      </c>
      <c r="Z552" s="226"/>
    </row>
    <row r="553" spans="1:26" s="224" customFormat="1" x14ac:dyDescent="0.2">
      <c r="A553" s="222">
        <v>478</v>
      </c>
      <c r="B553" s="222">
        <v>478352695</v>
      </c>
      <c r="C553" s="223" t="s">
        <v>528</v>
      </c>
      <c r="D553" s="222">
        <v>352</v>
      </c>
      <c r="E553" s="223" t="s">
        <v>384</v>
      </c>
      <c r="F553" s="222">
        <v>695</v>
      </c>
      <c r="G553" s="223" t="s">
        <v>415</v>
      </c>
      <c r="H553" s="225">
        <v>2</v>
      </c>
      <c r="I553" s="226"/>
      <c r="J553" s="227">
        <f t="shared" si="94"/>
        <v>10567</v>
      </c>
      <c r="K553" s="228">
        <f t="shared" si="95"/>
        <v>6518</v>
      </c>
      <c r="L553" s="228">
        <f t="shared" si="96"/>
        <v>0</v>
      </c>
      <c r="M553" s="228">
        <f t="shared" si="97"/>
        <v>937.65</v>
      </c>
      <c r="N553" s="229">
        <f t="shared" si="106"/>
        <v>18022.650000000001</v>
      </c>
      <c r="O553" s="230">
        <f t="shared" si="98"/>
        <v>-1</v>
      </c>
      <c r="P553" s="226"/>
      <c r="Q553" s="227">
        <f t="shared" si="99"/>
        <v>10981.62264493703</v>
      </c>
      <c r="R553" s="228">
        <f t="shared" si="100"/>
        <v>10567</v>
      </c>
      <c r="S553" s="231">
        <f t="shared" si="101"/>
        <v>-414.62264493702969</v>
      </c>
      <c r="T553" s="226"/>
      <c r="U553" s="227">
        <f t="shared" si="102"/>
        <v>6764</v>
      </c>
      <c r="V553" s="228">
        <f t="shared" si="103"/>
        <v>6508</v>
      </c>
      <c r="W553" s="228">
        <f t="shared" si="104"/>
        <v>6594</v>
      </c>
      <c r="X553" s="228"/>
      <c r="Y553" s="231">
        <f t="shared" si="105"/>
        <v>6519</v>
      </c>
      <c r="Z553" s="226"/>
    </row>
    <row r="554" spans="1:26" s="224" customFormat="1" x14ac:dyDescent="0.2">
      <c r="A554" s="222">
        <v>478</v>
      </c>
      <c r="B554" s="222">
        <v>478352720</v>
      </c>
      <c r="C554" s="223" t="s">
        <v>528</v>
      </c>
      <c r="D554" s="222">
        <v>352</v>
      </c>
      <c r="E554" s="223" t="s">
        <v>384</v>
      </c>
      <c r="F554" s="222">
        <v>720</v>
      </c>
      <c r="G554" s="223" t="s">
        <v>423</v>
      </c>
      <c r="H554" s="225">
        <v>1</v>
      </c>
      <c r="I554" s="226"/>
      <c r="J554" s="227">
        <f t="shared" si="94"/>
        <v>9858</v>
      </c>
      <c r="K554" s="228">
        <f t="shared" si="95"/>
        <v>1905</v>
      </c>
      <c r="L554" s="228">
        <f t="shared" si="96"/>
        <v>0</v>
      </c>
      <c r="M554" s="228">
        <f t="shared" si="97"/>
        <v>937.65</v>
      </c>
      <c r="N554" s="229">
        <f t="shared" si="106"/>
        <v>12700.65</v>
      </c>
      <c r="O554" s="230">
        <f t="shared" si="98"/>
        <v>-156</v>
      </c>
      <c r="P554" s="226"/>
      <c r="Q554" s="227">
        <f t="shared" si="99"/>
        <v>9714</v>
      </c>
      <c r="R554" s="228">
        <f t="shared" si="100"/>
        <v>9858</v>
      </c>
      <c r="S554" s="231">
        <f t="shared" si="101"/>
        <v>144</v>
      </c>
      <c r="T554" s="226"/>
      <c r="U554" s="227">
        <f t="shared" si="102"/>
        <v>2213</v>
      </c>
      <c r="V554" s="228">
        <f t="shared" si="103"/>
        <v>2246</v>
      </c>
      <c r="W554" s="228">
        <f t="shared" si="104"/>
        <v>2170</v>
      </c>
      <c r="X554" s="228"/>
      <c r="Y554" s="231">
        <f t="shared" si="105"/>
        <v>2061</v>
      </c>
      <c r="Z554" s="226"/>
    </row>
    <row r="555" spans="1:26" s="224" customFormat="1" x14ac:dyDescent="0.2">
      <c r="A555" s="222">
        <v>478</v>
      </c>
      <c r="B555" s="222">
        <v>478352725</v>
      </c>
      <c r="C555" s="223" t="s">
        <v>528</v>
      </c>
      <c r="D555" s="222">
        <v>352</v>
      </c>
      <c r="E555" s="223" t="s">
        <v>384</v>
      </c>
      <c r="F555" s="222">
        <v>725</v>
      </c>
      <c r="G555" s="223" t="s">
        <v>424</v>
      </c>
      <c r="H555" s="225">
        <v>20.86</v>
      </c>
      <c r="I555" s="226"/>
      <c r="J555" s="227">
        <f t="shared" si="94"/>
        <v>10639</v>
      </c>
      <c r="K555" s="228">
        <f t="shared" si="95"/>
        <v>3404</v>
      </c>
      <c r="L555" s="228">
        <f t="shared" si="96"/>
        <v>0</v>
      </c>
      <c r="M555" s="228">
        <f t="shared" si="97"/>
        <v>937.65</v>
      </c>
      <c r="N555" s="229">
        <f t="shared" si="106"/>
        <v>14980.65</v>
      </c>
      <c r="O555" s="230">
        <f t="shared" si="98"/>
        <v>-3</v>
      </c>
      <c r="P555" s="226"/>
      <c r="Q555" s="227">
        <f t="shared" si="99"/>
        <v>9854</v>
      </c>
      <c r="R555" s="228">
        <f t="shared" si="100"/>
        <v>10639</v>
      </c>
      <c r="S555" s="231">
        <f t="shared" si="101"/>
        <v>785</v>
      </c>
      <c r="T555" s="226"/>
      <c r="U555" s="227">
        <f t="shared" si="102"/>
        <v>3234</v>
      </c>
      <c r="V555" s="228">
        <f t="shared" si="103"/>
        <v>3491</v>
      </c>
      <c r="W555" s="228">
        <f t="shared" si="104"/>
        <v>3686</v>
      </c>
      <c r="X555" s="228"/>
      <c r="Y555" s="231">
        <f t="shared" si="105"/>
        <v>3407</v>
      </c>
      <c r="Z555" s="226"/>
    </row>
    <row r="556" spans="1:26" s="224" customFormat="1" x14ac:dyDescent="0.2">
      <c r="A556" s="222">
        <v>478</v>
      </c>
      <c r="B556" s="222">
        <v>478352730</v>
      </c>
      <c r="C556" s="223" t="s">
        <v>528</v>
      </c>
      <c r="D556" s="222">
        <v>352</v>
      </c>
      <c r="E556" s="223" t="s">
        <v>384</v>
      </c>
      <c r="F556" s="222">
        <v>730</v>
      </c>
      <c r="G556" s="223" t="s">
        <v>426</v>
      </c>
      <c r="H556" s="225">
        <v>1</v>
      </c>
      <c r="I556" s="226"/>
      <c r="J556" s="227">
        <f t="shared" si="94"/>
        <v>10567</v>
      </c>
      <c r="K556" s="228">
        <f t="shared" si="95"/>
        <v>3284</v>
      </c>
      <c r="L556" s="228">
        <f t="shared" si="96"/>
        <v>0</v>
      </c>
      <c r="M556" s="228">
        <f t="shared" si="97"/>
        <v>937.65</v>
      </c>
      <c r="N556" s="229">
        <f t="shared" si="106"/>
        <v>14788.65</v>
      </c>
      <c r="O556" s="230">
        <f t="shared" si="98"/>
        <v>0</v>
      </c>
      <c r="P556" s="226"/>
      <c r="Q556" s="227">
        <f t="shared" si="99"/>
        <v>10144</v>
      </c>
      <c r="R556" s="228">
        <f t="shared" si="100"/>
        <v>10567</v>
      </c>
      <c r="S556" s="231">
        <f t="shared" si="101"/>
        <v>423</v>
      </c>
      <c r="T556" s="226"/>
      <c r="U556" s="227">
        <f t="shared" si="102"/>
        <v>3185</v>
      </c>
      <c r="V556" s="228">
        <f t="shared" si="103"/>
        <v>3318</v>
      </c>
      <c r="W556" s="228">
        <f t="shared" si="104"/>
        <v>3317</v>
      </c>
      <c r="X556" s="228"/>
      <c r="Y556" s="231">
        <f t="shared" si="105"/>
        <v>3284</v>
      </c>
      <c r="Z556" s="226"/>
    </row>
    <row r="557" spans="1:26" s="224" customFormat="1" x14ac:dyDescent="0.2">
      <c r="A557" s="222">
        <v>478</v>
      </c>
      <c r="B557" s="222">
        <v>478352735</v>
      </c>
      <c r="C557" s="223" t="s">
        <v>528</v>
      </c>
      <c r="D557" s="222">
        <v>352</v>
      </c>
      <c r="E557" s="223" t="s">
        <v>384</v>
      </c>
      <c r="F557" s="222">
        <v>735</v>
      </c>
      <c r="G557" s="223" t="s">
        <v>427</v>
      </c>
      <c r="H557" s="225">
        <v>33.5</v>
      </c>
      <c r="I557" s="226"/>
      <c r="J557" s="227">
        <f t="shared" si="94"/>
        <v>10203</v>
      </c>
      <c r="K557" s="228">
        <f t="shared" si="95"/>
        <v>3983</v>
      </c>
      <c r="L557" s="228">
        <f t="shared" si="96"/>
        <v>0</v>
      </c>
      <c r="M557" s="228">
        <f t="shared" si="97"/>
        <v>937.65</v>
      </c>
      <c r="N557" s="229">
        <f t="shared" si="106"/>
        <v>15123.65</v>
      </c>
      <c r="O557" s="230">
        <f t="shared" si="98"/>
        <v>2</v>
      </c>
      <c r="P557" s="226"/>
      <c r="Q557" s="227">
        <f t="shared" si="99"/>
        <v>9820</v>
      </c>
      <c r="R557" s="228">
        <f t="shared" si="100"/>
        <v>10203</v>
      </c>
      <c r="S557" s="231">
        <f t="shared" si="101"/>
        <v>383</v>
      </c>
      <c r="T557" s="226"/>
      <c r="U557" s="227">
        <f t="shared" si="102"/>
        <v>4081</v>
      </c>
      <c r="V557" s="228">
        <f t="shared" si="103"/>
        <v>4240</v>
      </c>
      <c r="W557" s="228">
        <f t="shared" si="104"/>
        <v>3897</v>
      </c>
      <c r="X557" s="228"/>
      <c r="Y557" s="231">
        <f t="shared" si="105"/>
        <v>3981</v>
      </c>
      <c r="Z557" s="226"/>
    </row>
    <row r="558" spans="1:26" s="224" customFormat="1" x14ac:dyDescent="0.2">
      <c r="A558" s="222">
        <v>478</v>
      </c>
      <c r="B558" s="222">
        <v>478352753</v>
      </c>
      <c r="C558" s="223" t="s">
        <v>528</v>
      </c>
      <c r="D558" s="222">
        <v>352</v>
      </c>
      <c r="E558" s="223" t="s">
        <v>384</v>
      </c>
      <c r="F558" s="222">
        <v>753</v>
      </c>
      <c r="G558" s="223" t="s">
        <v>431</v>
      </c>
      <c r="H558" s="225">
        <v>7</v>
      </c>
      <c r="I558" s="226"/>
      <c r="J558" s="227">
        <f t="shared" si="94"/>
        <v>10912</v>
      </c>
      <c r="K558" s="228">
        <f t="shared" si="95"/>
        <v>4492</v>
      </c>
      <c r="L558" s="228">
        <f t="shared" si="96"/>
        <v>0</v>
      </c>
      <c r="M558" s="228">
        <f t="shared" si="97"/>
        <v>937.65</v>
      </c>
      <c r="N558" s="229">
        <f t="shared" si="106"/>
        <v>16341.65</v>
      </c>
      <c r="O558" s="230">
        <f t="shared" si="98"/>
        <v>1</v>
      </c>
      <c r="P558" s="226"/>
      <c r="Q558" s="227">
        <f t="shared" si="99"/>
        <v>10762</v>
      </c>
      <c r="R558" s="228">
        <f t="shared" si="100"/>
        <v>10912</v>
      </c>
      <c r="S558" s="231">
        <f t="shared" si="101"/>
        <v>150</v>
      </c>
      <c r="T558" s="226"/>
      <c r="U558" s="227">
        <f t="shared" si="102"/>
        <v>4081</v>
      </c>
      <c r="V558" s="228">
        <f t="shared" si="103"/>
        <v>4138</v>
      </c>
      <c r="W558" s="228">
        <f t="shared" si="104"/>
        <v>4400</v>
      </c>
      <c r="X558" s="228"/>
      <c r="Y558" s="231">
        <f t="shared" si="105"/>
        <v>4491</v>
      </c>
      <c r="Z558" s="226"/>
    </row>
    <row r="559" spans="1:26" s="224" customFormat="1" x14ac:dyDescent="0.2">
      <c r="A559" s="222">
        <v>478</v>
      </c>
      <c r="B559" s="222">
        <v>478352755</v>
      </c>
      <c r="C559" s="223" t="s">
        <v>528</v>
      </c>
      <c r="D559" s="222">
        <v>352</v>
      </c>
      <c r="E559" s="223" t="s">
        <v>384</v>
      </c>
      <c r="F559" s="222">
        <v>755</v>
      </c>
      <c r="G559" s="223" t="s">
        <v>432</v>
      </c>
      <c r="H559" s="225">
        <v>1</v>
      </c>
      <c r="I559" s="226"/>
      <c r="J559" s="227">
        <f t="shared" si="94"/>
        <v>10567</v>
      </c>
      <c r="K559" s="228">
        <f t="shared" si="95"/>
        <v>5266</v>
      </c>
      <c r="L559" s="228">
        <f t="shared" si="96"/>
        <v>0</v>
      </c>
      <c r="M559" s="228">
        <f t="shared" si="97"/>
        <v>937.65</v>
      </c>
      <c r="N559" s="229">
        <f t="shared" si="106"/>
        <v>16770.650000000001</v>
      </c>
      <c r="O559" s="230">
        <f t="shared" si="98"/>
        <v>-3</v>
      </c>
      <c r="P559" s="226"/>
      <c r="Q559" s="227">
        <f t="shared" si="99"/>
        <v>12094.913853503183</v>
      </c>
      <c r="R559" s="228">
        <f t="shared" si="100"/>
        <v>10567</v>
      </c>
      <c r="S559" s="231">
        <f t="shared" si="101"/>
        <v>-1527.9138535031834</v>
      </c>
      <c r="T559" s="226"/>
      <c r="U559" s="227">
        <f t="shared" si="102"/>
        <v>5056</v>
      </c>
      <c r="V559" s="228">
        <f t="shared" si="103"/>
        <v>4418</v>
      </c>
      <c r="W559" s="228">
        <f t="shared" si="104"/>
        <v>5481</v>
      </c>
      <c r="X559" s="228"/>
      <c r="Y559" s="231">
        <f t="shared" si="105"/>
        <v>5269</v>
      </c>
      <c r="Z559" s="226"/>
    </row>
    <row r="560" spans="1:26" s="224" customFormat="1" x14ac:dyDescent="0.2">
      <c r="A560" s="222">
        <v>478</v>
      </c>
      <c r="B560" s="222">
        <v>478352770</v>
      </c>
      <c r="C560" s="223" t="s">
        <v>528</v>
      </c>
      <c r="D560" s="222">
        <v>352</v>
      </c>
      <c r="E560" s="223" t="s">
        <v>384</v>
      </c>
      <c r="F560" s="222">
        <v>770</v>
      </c>
      <c r="G560" s="223" t="s">
        <v>438</v>
      </c>
      <c r="H560" s="225">
        <v>2</v>
      </c>
      <c r="I560" s="226"/>
      <c r="J560" s="227">
        <f t="shared" si="94"/>
        <v>12505.786036100717</v>
      </c>
      <c r="K560" s="228">
        <f t="shared" si="95"/>
        <v>1852</v>
      </c>
      <c r="L560" s="228">
        <f t="shared" si="96"/>
        <v>0</v>
      </c>
      <c r="M560" s="228">
        <f t="shared" si="97"/>
        <v>937.65</v>
      </c>
      <c r="N560" s="229">
        <f t="shared" si="106"/>
        <v>15295.436036100717</v>
      </c>
      <c r="O560" s="230">
        <f t="shared" si="98"/>
        <v>-1</v>
      </c>
      <c r="P560" s="226"/>
      <c r="Q560" s="227" t="str">
        <f t="shared" si="99"/>
        <v/>
      </c>
      <c r="R560" s="228">
        <f t="shared" si="100"/>
        <v>12505.786036100717</v>
      </c>
      <c r="S560" s="231" t="str">
        <f t="shared" si="101"/>
        <v/>
      </c>
      <c r="T560" s="226"/>
      <c r="U560" s="227" t="str">
        <f t="shared" si="102"/>
        <v/>
      </c>
      <c r="V560" s="228">
        <f t="shared" si="103"/>
        <v>2229</v>
      </c>
      <c r="W560" s="228">
        <f t="shared" si="104"/>
        <v>2465</v>
      </c>
      <c r="X560" s="228"/>
      <c r="Y560" s="231">
        <f t="shared" si="105"/>
        <v>1853</v>
      </c>
      <c r="Z560" s="226"/>
    </row>
    <row r="561" spans="1:26" s="224" customFormat="1" x14ac:dyDescent="0.2">
      <c r="A561" s="222">
        <v>478</v>
      </c>
      <c r="B561" s="222">
        <v>478352775</v>
      </c>
      <c r="C561" s="223" t="s">
        <v>528</v>
      </c>
      <c r="D561" s="222">
        <v>352</v>
      </c>
      <c r="E561" s="223" t="s">
        <v>384</v>
      </c>
      <c r="F561" s="222">
        <v>775</v>
      </c>
      <c r="G561" s="223" t="s">
        <v>441</v>
      </c>
      <c r="H561" s="225">
        <v>18.57</v>
      </c>
      <c r="I561" s="226"/>
      <c r="J561" s="227">
        <f t="shared" si="94"/>
        <v>9770</v>
      </c>
      <c r="K561" s="228">
        <f t="shared" si="95"/>
        <v>2116</v>
      </c>
      <c r="L561" s="228">
        <f t="shared" si="96"/>
        <v>0</v>
      </c>
      <c r="M561" s="228">
        <f t="shared" si="97"/>
        <v>937.65</v>
      </c>
      <c r="N561" s="229">
        <f t="shared" si="106"/>
        <v>12823.65</v>
      </c>
      <c r="O561" s="230">
        <f t="shared" si="98"/>
        <v>-1</v>
      </c>
      <c r="P561" s="226"/>
      <c r="Q561" s="227">
        <f t="shared" si="99"/>
        <v>9325</v>
      </c>
      <c r="R561" s="228">
        <f t="shared" si="100"/>
        <v>9770</v>
      </c>
      <c r="S561" s="231">
        <f t="shared" si="101"/>
        <v>445</v>
      </c>
      <c r="T561" s="226"/>
      <c r="U561" s="227">
        <f t="shared" si="102"/>
        <v>1994</v>
      </c>
      <c r="V561" s="228">
        <f t="shared" si="103"/>
        <v>2089</v>
      </c>
      <c r="W561" s="228">
        <f t="shared" si="104"/>
        <v>2203</v>
      </c>
      <c r="X561" s="228"/>
      <c r="Y561" s="231">
        <f t="shared" si="105"/>
        <v>2117</v>
      </c>
      <c r="Z561" s="226"/>
    </row>
    <row r="562" spans="1:26" s="224" customFormat="1" x14ac:dyDescent="0.2">
      <c r="A562" s="222">
        <v>479</v>
      </c>
      <c r="B562" s="222">
        <v>479278005</v>
      </c>
      <c r="C562" s="223" t="s">
        <v>529</v>
      </c>
      <c r="D562" s="222">
        <v>278</v>
      </c>
      <c r="E562" s="223" t="s">
        <v>310</v>
      </c>
      <c r="F562" s="222">
        <v>5</v>
      </c>
      <c r="G562" s="223" t="s">
        <v>37</v>
      </c>
      <c r="H562" s="225">
        <v>5</v>
      </c>
      <c r="I562" s="226"/>
      <c r="J562" s="227">
        <f t="shared" si="94"/>
        <v>10623</v>
      </c>
      <c r="K562" s="228">
        <f t="shared" si="95"/>
        <v>4634</v>
      </c>
      <c r="L562" s="228">
        <f t="shared" si="96"/>
        <v>0</v>
      </c>
      <c r="M562" s="228">
        <f t="shared" si="97"/>
        <v>937.65</v>
      </c>
      <c r="N562" s="229">
        <f t="shared" si="106"/>
        <v>16194.65</v>
      </c>
      <c r="O562" s="230">
        <f t="shared" si="98"/>
        <v>-1</v>
      </c>
      <c r="P562" s="226"/>
      <c r="Q562" s="227">
        <f t="shared" si="99"/>
        <v>11044</v>
      </c>
      <c r="R562" s="228">
        <f t="shared" si="100"/>
        <v>10623</v>
      </c>
      <c r="S562" s="231">
        <f t="shared" si="101"/>
        <v>-421</v>
      </c>
      <c r="T562" s="226"/>
      <c r="U562" s="227">
        <f t="shared" si="102"/>
        <v>4732</v>
      </c>
      <c r="V562" s="228">
        <f t="shared" si="103"/>
        <v>4552</v>
      </c>
      <c r="W562" s="228">
        <f t="shared" si="104"/>
        <v>4664</v>
      </c>
      <c r="X562" s="228"/>
      <c r="Y562" s="231">
        <f t="shared" si="105"/>
        <v>4635</v>
      </c>
      <c r="Z562" s="226"/>
    </row>
    <row r="563" spans="1:26" s="224" customFormat="1" x14ac:dyDescent="0.2">
      <c r="A563" s="222">
        <v>479</v>
      </c>
      <c r="B563" s="222">
        <v>479278024</v>
      </c>
      <c r="C563" s="223" t="s">
        <v>529</v>
      </c>
      <c r="D563" s="222">
        <v>278</v>
      </c>
      <c r="E563" s="223" t="s">
        <v>310</v>
      </c>
      <c r="F563" s="222">
        <v>24</v>
      </c>
      <c r="G563" s="223" t="s">
        <v>56</v>
      </c>
      <c r="H563" s="225">
        <v>21.560000000000002</v>
      </c>
      <c r="I563" s="226"/>
      <c r="J563" s="227">
        <f t="shared" si="94"/>
        <v>10397</v>
      </c>
      <c r="K563" s="228">
        <f t="shared" si="95"/>
        <v>2074</v>
      </c>
      <c r="L563" s="228">
        <f t="shared" si="96"/>
        <v>0</v>
      </c>
      <c r="M563" s="228">
        <f t="shared" si="97"/>
        <v>937.65</v>
      </c>
      <c r="N563" s="229">
        <f t="shared" si="106"/>
        <v>13408.65</v>
      </c>
      <c r="O563" s="230">
        <f t="shared" si="98"/>
        <v>-1</v>
      </c>
      <c r="P563" s="226"/>
      <c r="Q563" s="227">
        <f t="shared" si="99"/>
        <v>10029</v>
      </c>
      <c r="R563" s="228">
        <f t="shared" si="100"/>
        <v>10397</v>
      </c>
      <c r="S563" s="231">
        <f t="shared" si="101"/>
        <v>368</v>
      </c>
      <c r="T563" s="226"/>
      <c r="U563" s="227">
        <f t="shared" si="102"/>
        <v>2296</v>
      </c>
      <c r="V563" s="228">
        <f t="shared" si="103"/>
        <v>2380</v>
      </c>
      <c r="W563" s="228">
        <f t="shared" si="104"/>
        <v>2380</v>
      </c>
      <c r="X563" s="228"/>
      <c r="Y563" s="231">
        <f t="shared" si="105"/>
        <v>2075</v>
      </c>
      <c r="Z563" s="226"/>
    </row>
    <row r="564" spans="1:26" s="224" customFormat="1" x14ac:dyDescent="0.2">
      <c r="A564" s="222">
        <v>479</v>
      </c>
      <c r="B564" s="222">
        <v>479278061</v>
      </c>
      <c r="C564" s="223" t="s">
        <v>529</v>
      </c>
      <c r="D564" s="222">
        <v>278</v>
      </c>
      <c r="E564" s="223" t="s">
        <v>310</v>
      </c>
      <c r="F564" s="222">
        <v>61</v>
      </c>
      <c r="G564" s="223" t="s">
        <v>93</v>
      </c>
      <c r="H564" s="225">
        <v>39.129999999999988</v>
      </c>
      <c r="I564" s="226"/>
      <c r="J564" s="227">
        <f t="shared" si="94"/>
        <v>12548</v>
      </c>
      <c r="K564" s="228">
        <f t="shared" si="95"/>
        <v>575</v>
      </c>
      <c r="L564" s="228">
        <f t="shared" si="96"/>
        <v>0</v>
      </c>
      <c r="M564" s="228">
        <f t="shared" si="97"/>
        <v>937.65</v>
      </c>
      <c r="N564" s="229">
        <f t="shared" si="106"/>
        <v>14060.65</v>
      </c>
      <c r="O564" s="230">
        <f t="shared" si="98"/>
        <v>-6</v>
      </c>
      <c r="P564" s="226"/>
      <c r="Q564" s="227">
        <f t="shared" si="99"/>
        <v>11627</v>
      </c>
      <c r="R564" s="228">
        <f t="shared" si="100"/>
        <v>12548</v>
      </c>
      <c r="S564" s="231">
        <f t="shared" si="101"/>
        <v>921</v>
      </c>
      <c r="T564" s="226"/>
      <c r="U564" s="227">
        <f t="shared" si="102"/>
        <v>839</v>
      </c>
      <c r="V564" s="228">
        <f t="shared" si="103"/>
        <v>906</v>
      </c>
      <c r="W564" s="228">
        <f t="shared" si="104"/>
        <v>906</v>
      </c>
      <c r="X564" s="228"/>
      <c r="Y564" s="231">
        <f t="shared" si="105"/>
        <v>581</v>
      </c>
      <c r="Z564" s="226"/>
    </row>
    <row r="565" spans="1:26" s="224" customFormat="1" x14ac:dyDescent="0.2">
      <c r="A565" s="222">
        <v>479</v>
      </c>
      <c r="B565" s="222">
        <v>479278086</v>
      </c>
      <c r="C565" s="223" t="s">
        <v>529</v>
      </c>
      <c r="D565" s="222">
        <v>278</v>
      </c>
      <c r="E565" s="223" t="s">
        <v>310</v>
      </c>
      <c r="F565" s="222">
        <v>86</v>
      </c>
      <c r="G565" s="223" t="s">
        <v>118</v>
      </c>
      <c r="H565" s="225">
        <v>9</v>
      </c>
      <c r="I565" s="226"/>
      <c r="J565" s="227">
        <f t="shared" si="94"/>
        <v>9873</v>
      </c>
      <c r="K565" s="228">
        <f t="shared" si="95"/>
        <v>1640</v>
      </c>
      <c r="L565" s="228">
        <f t="shared" si="96"/>
        <v>0</v>
      </c>
      <c r="M565" s="228">
        <f t="shared" si="97"/>
        <v>937.65</v>
      </c>
      <c r="N565" s="229">
        <f t="shared" si="106"/>
        <v>12450.65</v>
      </c>
      <c r="O565" s="230">
        <f t="shared" si="98"/>
        <v>-2</v>
      </c>
      <c r="P565" s="226"/>
      <c r="Q565" s="227">
        <f t="shared" si="99"/>
        <v>10360</v>
      </c>
      <c r="R565" s="228">
        <f t="shared" si="100"/>
        <v>9873</v>
      </c>
      <c r="S565" s="231">
        <f t="shared" si="101"/>
        <v>-487</v>
      </c>
      <c r="T565" s="226"/>
      <c r="U565" s="227">
        <f t="shared" si="102"/>
        <v>1956</v>
      </c>
      <c r="V565" s="228">
        <f t="shared" si="103"/>
        <v>1864</v>
      </c>
      <c r="W565" s="228">
        <f t="shared" si="104"/>
        <v>1655</v>
      </c>
      <c r="X565" s="228"/>
      <c r="Y565" s="231">
        <f t="shared" si="105"/>
        <v>1642</v>
      </c>
      <c r="Z565" s="226"/>
    </row>
    <row r="566" spans="1:26" s="224" customFormat="1" x14ac:dyDescent="0.2">
      <c r="A566" s="222">
        <v>479</v>
      </c>
      <c r="B566" s="222">
        <v>479278087</v>
      </c>
      <c r="C566" s="223" t="s">
        <v>529</v>
      </c>
      <c r="D566" s="222">
        <v>278</v>
      </c>
      <c r="E566" s="223" t="s">
        <v>310</v>
      </c>
      <c r="F566" s="222">
        <v>87</v>
      </c>
      <c r="G566" s="223" t="s">
        <v>119</v>
      </c>
      <c r="H566" s="225">
        <v>5.2</v>
      </c>
      <c r="I566" s="226"/>
      <c r="J566" s="227">
        <f t="shared" si="94"/>
        <v>10269</v>
      </c>
      <c r="K566" s="228">
        <f t="shared" si="95"/>
        <v>3485</v>
      </c>
      <c r="L566" s="228">
        <f t="shared" si="96"/>
        <v>0</v>
      </c>
      <c r="M566" s="228">
        <f t="shared" si="97"/>
        <v>937.65</v>
      </c>
      <c r="N566" s="229">
        <f t="shared" si="106"/>
        <v>14691.65</v>
      </c>
      <c r="O566" s="230">
        <f t="shared" si="98"/>
        <v>0</v>
      </c>
      <c r="P566" s="226"/>
      <c r="Q566" s="227">
        <f t="shared" si="99"/>
        <v>10214</v>
      </c>
      <c r="R566" s="228">
        <f t="shared" si="100"/>
        <v>10269</v>
      </c>
      <c r="S566" s="231">
        <f t="shared" si="101"/>
        <v>55</v>
      </c>
      <c r="T566" s="226"/>
      <c r="U566" s="227">
        <f t="shared" si="102"/>
        <v>3573</v>
      </c>
      <c r="V566" s="228">
        <f t="shared" si="103"/>
        <v>3592</v>
      </c>
      <c r="W566" s="228">
        <f t="shared" si="104"/>
        <v>3484</v>
      </c>
      <c r="X566" s="228"/>
      <c r="Y566" s="231">
        <f t="shared" si="105"/>
        <v>3485</v>
      </c>
      <c r="Z566" s="226"/>
    </row>
    <row r="567" spans="1:26" s="224" customFormat="1" x14ac:dyDescent="0.2">
      <c r="A567" s="222">
        <v>479</v>
      </c>
      <c r="B567" s="222">
        <v>479278091</v>
      </c>
      <c r="C567" s="223" t="s">
        <v>529</v>
      </c>
      <c r="D567" s="222">
        <v>278</v>
      </c>
      <c r="E567" s="223" t="s">
        <v>310</v>
      </c>
      <c r="F567" s="222">
        <v>91</v>
      </c>
      <c r="G567" s="223" t="s">
        <v>123</v>
      </c>
      <c r="H567" s="225">
        <v>1</v>
      </c>
      <c r="I567" s="226"/>
      <c r="J567" s="227">
        <f t="shared" si="94"/>
        <v>8785</v>
      </c>
      <c r="K567" s="228">
        <f t="shared" si="95"/>
        <v>11114</v>
      </c>
      <c r="L567" s="228">
        <f t="shared" si="96"/>
        <v>0</v>
      </c>
      <c r="M567" s="228">
        <f t="shared" si="97"/>
        <v>937.65</v>
      </c>
      <c r="N567" s="229">
        <f t="shared" si="106"/>
        <v>20836.650000000001</v>
      </c>
      <c r="O567" s="230">
        <f t="shared" si="98"/>
        <v>-2</v>
      </c>
      <c r="P567" s="226"/>
      <c r="Q567" s="227">
        <f t="shared" si="99"/>
        <v>9902.131025641027</v>
      </c>
      <c r="R567" s="228">
        <f t="shared" si="100"/>
        <v>8785</v>
      </c>
      <c r="S567" s="231">
        <f t="shared" si="101"/>
        <v>-1117.131025641027</v>
      </c>
      <c r="T567" s="226"/>
      <c r="U567" s="227">
        <f t="shared" si="102"/>
        <v>12726</v>
      </c>
      <c r="V567" s="228">
        <f t="shared" si="103"/>
        <v>11290</v>
      </c>
      <c r="W567" s="228">
        <f t="shared" si="104"/>
        <v>11293</v>
      </c>
      <c r="X567" s="228"/>
      <c r="Y567" s="231">
        <f t="shared" si="105"/>
        <v>11116</v>
      </c>
      <c r="Z567" s="226"/>
    </row>
    <row r="568" spans="1:26" s="224" customFormat="1" x14ac:dyDescent="0.2">
      <c r="A568" s="222">
        <v>479</v>
      </c>
      <c r="B568" s="222">
        <v>479278111</v>
      </c>
      <c r="C568" s="223" t="s">
        <v>529</v>
      </c>
      <c r="D568" s="222">
        <v>278</v>
      </c>
      <c r="E568" s="223" t="s">
        <v>310</v>
      </c>
      <c r="F568" s="222">
        <v>111</v>
      </c>
      <c r="G568" s="223" t="s">
        <v>143</v>
      </c>
      <c r="H568" s="225">
        <v>8.14</v>
      </c>
      <c r="I568" s="226"/>
      <c r="J568" s="227">
        <f t="shared" si="94"/>
        <v>10208</v>
      </c>
      <c r="K568" s="228">
        <f t="shared" si="95"/>
        <v>2822</v>
      </c>
      <c r="L568" s="228">
        <f t="shared" si="96"/>
        <v>0</v>
      </c>
      <c r="M568" s="228">
        <f t="shared" si="97"/>
        <v>937.65</v>
      </c>
      <c r="N568" s="229">
        <f t="shared" si="106"/>
        <v>13967.65</v>
      </c>
      <c r="O568" s="230">
        <f t="shared" si="98"/>
        <v>-768</v>
      </c>
      <c r="P568" s="226"/>
      <c r="Q568" s="227">
        <f t="shared" si="99"/>
        <v>10643</v>
      </c>
      <c r="R568" s="228">
        <f t="shared" si="100"/>
        <v>10208</v>
      </c>
      <c r="S568" s="231">
        <f t="shared" si="101"/>
        <v>-435</v>
      </c>
      <c r="T568" s="226"/>
      <c r="U568" s="227">
        <f t="shared" si="102"/>
        <v>3743</v>
      </c>
      <c r="V568" s="228">
        <f t="shared" si="103"/>
        <v>3590</v>
      </c>
      <c r="W568" s="228">
        <f t="shared" si="104"/>
        <v>3590</v>
      </c>
      <c r="X568" s="228"/>
      <c r="Y568" s="231">
        <f t="shared" si="105"/>
        <v>3590</v>
      </c>
      <c r="Z568" s="226"/>
    </row>
    <row r="569" spans="1:26" s="224" customFormat="1" x14ac:dyDescent="0.2">
      <c r="A569" s="222">
        <v>479</v>
      </c>
      <c r="B569" s="222">
        <v>479278114</v>
      </c>
      <c r="C569" s="223" t="s">
        <v>529</v>
      </c>
      <c r="D569" s="222">
        <v>278</v>
      </c>
      <c r="E569" s="223" t="s">
        <v>310</v>
      </c>
      <c r="F569" s="222">
        <v>114</v>
      </c>
      <c r="G569" s="223" t="s">
        <v>146</v>
      </c>
      <c r="H569" s="225">
        <v>4.7300000000000004</v>
      </c>
      <c r="I569" s="226"/>
      <c r="J569" s="227">
        <f t="shared" si="94"/>
        <v>11105</v>
      </c>
      <c r="K569" s="228">
        <f t="shared" si="95"/>
        <v>1964</v>
      </c>
      <c r="L569" s="228">
        <f t="shared" si="96"/>
        <v>0</v>
      </c>
      <c r="M569" s="228">
        <f t="shared" si="97"/>
        <v>937.65</v>
      </c>
      <c r="N569" s="229">
        <f t="shared" si="106"/>
        <v>14006.65</v>
      </c>
      <c r="O569" s="230">
        <f t="shared" si="98"/>
        <v>-10</v>
      </c>
      <c r="P569" s="226"/>
      <c r="Q569" s="227">
        <f t="shared" si="99"/>
        <v>10701</v>
      </c>
      <c r="R569" s="228">
        <f t="shared" si="100"/>
        <v>11105</v>
      </c>
      <c r="S569" s="231">
        <f t="shared" si="101"/>
        <v>404</v>
      </c>
      <c r="T569" s="226"/>
      <c r="U569" s="227">
        <f t="shared" si="102"/>
        <v>2211</v>
      </c>
      <c r="V569" s="228">
        <f t="shared" si="103"/>
        <v>2294</v>
      </c>
      <c r="W569" s="228">
        <f t="shared" si="104"/>
        <v>2294</v>
      </c>
      <c r="X569" s="228"/>
      <c r="Y569" s="231">
        <f t="shared" si="105"/>
        <v>1974</v>
      </c>
      <c r="Z569" s="226"/>
    </row>
    <row r="570" spans="1:26" s="224" customFormat="1" x14ac:dyDescent="0.2">
      <c r="A570" s="222">
        <v>479</v>
      </c>
      <c r="B570" s="222">
        <v>479278117</v>
      </c>
      <c r="C570" s="223" t="s">
        <v>529</v>
      </c>
      <c r="D570" s="222">
        <v>278</v>
      </c>
      <c r="E570" s="223" t="s">
        <v>310</v>
      </c>
      <c r="F570" s="222">
        <v>117</v>
      </c>
      <c r="G570" s="223" t="s">
        <v>149</v>
      </c>
      <c r="H570" s="225">
        <v>9.51</v>
      </c>
      <c r="I570" s="226"/>
      <c r="J570" s="227">
        <f t="shared" si="94"/>
        <v>10778</v>
      </c>
      <c r="K570" s="228">
        <f t="shared" si="95"/>
        <v>4416</v>
      </c>
      <c r="L570" s="228">
        <f t="shared" si="96"/>
        <v>0</v>
      </c>
      <c r="M570" s="228">
        <f t="shared" si="97"/>
        <v>937.65</v>
      </c>
      <c r="N570" s="229">
        <f t="shared" si="106"/>
        <v>16131.65</v>
      </c>
      <c r="O570" s="230">
        <f t="shared" si="98"/>
        <v>-11</v>
      </c>
      <c r="P570" s="226"/>
      <c r="Q570" s="227">
        <f t="shared" si="99"/>
        <v>9772</v>
      </c>
      <c r="R570" s="228">
        <f t="shared" si="100"/>
        <v>10778</v>
      </c>
      <c r="S570" s="231">
        <f t="shared" si="101"/>
        <v>1006</v>
      </c>
      <c r="T570" s="226"/>
      <c r="U570" s="227">
        <f t="shared" si="102"/>
        <v>4405</v>
      </c>
      <c r="V570" s="228">
        <f t="shared" si="103"/>
        <v>4858</v>
      </c>
      <c r="W570" s="228">
        <f t="shared" si="104"/>
        <v>4594</v>
      </c>
      <c r="X570" s="228"/>
      <c r="Y570" s="231">
        <f t="shared" si="105"/>
        <v>4427</v>
      </c>
      <c r="Z570" s="226"/>
    </row>
    <row r="571" spans="1:26" s="224" customFormat="1" x14ac:dyDescent="0.2">
      <c r="A571" s="222">
        <v>479</v>
      </c>
      <c r="B571" s="222">
        <v>479278127</v>
      </c>
      <c r="C571" s="223" t="s">
        <v>529</v>
      </c>
      <c r="D571" s="222">
        <v>278</v>
      </c>
      <c r="E571" s="223" t="s">
        <v>310</v>
      </c>
      <c r="F571" s="222">
        <v>127</v>
      </c>
      <c r="G571" s="223" t="s">
        <v>159</v>
      </c>
      <c r="H571" s="225">
        <v>4.43</v>
      </c>
      <c r="I571" s="226"/>
      <c r="J571" s="227">
        <f t="shared" si="94"/>
        <v>9228</v>
      </c>
      <c r="K571" s="228">
        <f t="shared" si="95"/>
        <v>4328</v>
      </c>
      <c r="L571" s="228">
        <f t="shared" si="96"/>
        <v>0</v>
      </c>
      <c r="M571" s="228">
        <f t="shared" si="97"/>
        <v>937.65</v>
      </c>
      <c r="N571" s="229">
        <f t="shared" si="106"/>
        <v>14493.65</v>
      </c>
      <c r="O571" s="230">
        <f t="shared" si="98"/>
        <v>-7</v>
      </c>
      <c r="P571" s="226"/>
      <c r="Q571" s="227">
        <f t="shared" si="99"/>
        <v>10431.160234604105</v>
      </c>
      <c r="R571" s="228">
        <f t="shared" si="100"/>
        <v>9228</v>
      </c>
      <c r="S571" s="231">
        <f t="shared" si="101"/>
        <v>-1203.1602346041054</v>
      </c>
      <c r="T571" s="226"/>
      <c r="U571" s="227">
        <f t="shared" si="102"/>
        <v>4939</v>
      </c>
      <c r="V571" s="228">
        <f t="shared" si="103"/>
        <v>4370</v>
      </c>
      <c r="W571" s="228">
        <f t="shared" si="104"/>
        <v>4378</v>
      </c>
      <c r="X571" s="228"/>
      <c r="Y571" s="231">
        <f t="shared" si="105"/>
        <v>4335</v>
      </c>
      <c r="Z571" s="226"/>
    </row>
    <row r="572" spans="1:26" s="224" customFormat="1" x14ac:dyDescent="0.2">
      <c r="A572" s="222">
        <v>479</v>
      </c>
      <c r="B572" s="222">
        <v>479278137</v>
      </c>
      <c r="C572" s="223" t="s">
        <v>529</v>
      </c>
      <c r="D572" s="222">
        <v>278</v>
      </c>
      <c r="E572" s="223" t="s">
        <v>310</v>
      </c>
      <c r="F572" s="222">
        <v>137</v>
      </c>
      <c r="G572" s="223" t="s">
        <v>169</v>
      </c>
      <c r="H572" s="225">
        <v>23.27</v>
      </c>
      <c r="I572" s="226"/>
      <c r="J572" s="227">
        <f t="shared" si="94"/>
        <v>12335</v>
      </c>
      <c r="K572" s="228">
        <f t="shared" si="95"/>
        <v>0</v>
      </c>
      <c r="L572" s="228">
        <f t="shared" si="96"/>
        <v>0</v>
      </c>
      <c r="M572" s="228">
        <f t="shared" si="97"/>
        <v>937.65</v>
      </c>
      <c r="N572" s="229">
        <f t="shared" si="106"/>
        <v>13272.65</v>
      </c>
      <c r="O572" s="230">
        <f t="shared" si="98"/>
        <v>0</v>
      </c>
      <c r="P572" s="226"/>
      <c r="Q572" s="227">
        <f t="shared" si="99"/>
        <v>11476</v>
      </c>
      <c r="R572" s="228">
        <f t="shared" si="100"/>
        <v>12335</v>
      </c>
      <c r="S572" s="231">
        <f t="shared" si="101"/>
        <v>859</v>
      </c>
      <c r="T572" s="226"/>
      <c r="U572" s="227">
        <f t="shared" si="102"/>
        <v>15</v>
      </c>
      <c r="V572" s="228">
        <f t="shared" si="103"/>
        <v>16</v>
      </c>
      <c r="W572" s="228">
        <f t="shared" si="104"/>
        <v>0</v>
      </c>
      <c r="X572" s="228"/>
      <c r="Y572" s="231">
        <f t="shared" si="105"/>
        <v>0</v>
      </c>
      <c r="Z572" s="226"/>
    </row>
    <row r="573" spans="1:26" s="224" customFormat="1" x14ac:dyDescent="0.2">
      <c r="A573" s="222">
        <v>479</v>
      </c>
      <c r="B573" s="222">
        <v>479278159</v>
      </c>
      <c r="C573" s="223" t="s">
        <v>529</v>
      </c>
      <c r="D573" s="222">
        <v>278</v>
      </c>
      <c r="E573" s="223" t="s">
        <v>310</v>
      </c>
      <c r="F573" s="222">
        <v>159</v>
      </c>
      <c r="G573" s="223" t="s">
        <v>191</v>
      </c>
      <c r="H573" s="225">
        <v>3</v>
      </c>
      <c r="I573" s="226"/>
      <c r="J573" s="227">
        <f t="shared" si="94"/>
        <v>9966</v>
      </c>
      <c r="K573" s="228">
        <f t="shared" si="95"/>
        <v>4375</v>
      </c>
      <c r="L573" s="228">
        <f t="shared" si="96"/>
        <v>0</v>
      </c>
      <c r="M573" s="228">
        <f t="shared" si="97"/>
        <v>937.65</v>
      </c>
      <c r="N573" s="229">
        <f t="shared" si="106"/>
        <v>15278.65</v>
      </c>
      <c r="O573" s="230">
        <f t="shared" si="98"/>
        <v>0</v>
      </c>
      <c r="P573" s="226"/>
      <c r="Q573" s="227">
        <f t="shared" si="99"/>
        <v>9269</v>
      </c>
      <c r="R573" s="228">
        <f t="shared" si="100"/>
        <v>9966</v>
      </c>
      <c r="S573" s="231">
        <f t="shared" si="101"/>
        <v>697</v>
      </c>
      <c r="T573" s="226"/>
      <c r="U573" s="227">
        <f t="shared" si="102"/>
        <v>4231</v>
      </c>
      <c r="V573" s="228">
        <f t="shared" si="103"/>
        <v>4549</v>
      </c>
      <c r="W573" s="228">
        <f t="shared" si="104"/>
        <v>4393</v>
      </c>
      <c r="X573" s="228"/>
      <c r="Y573" s="231">
        <f t="shared" si="105"/>
        <v>4375</v>
      </c>
      <c r="Z573" s="226"/>
    </row>
    <row r="574" spans="1:26" s="224" customFormat="1" x14ac:dyDescent="0.2">
      <c r="A574" s="222">
        <v>479</v>
      </c>
      <c r="B574" s="222">
        <v>479278161</v>
      </c>
      <c r="C574" s="223" t="s">
        <v>529</v>
      </c>
      <c r="D574" s="222">
        <v>278</v>
      </c>
      <c r="E574" s="223" t="s">
        <v>310</v>
      </c>
      <c r="F574" s="222">
        <v>161</v>
      </c>
      <c r="G574" s="223" t="s">
        <v>193</v>
      </c>
      <c r="H574" s="225">
        <v>7.87</v>
      </c>
      <c r="I574" s="226"/>
      <c r="J574" s="227">
        <f t="shared" si="94"/>
        <v>10202</v>
      </c>
      <c r="K574" s="228">
        <f t="shared" si="95"/>
        <v>4012</v>
      </c>
      <c r="L574" s="228">
        <f t="shared" si="96"/>
        <v>0</v>
      </c>
      <c r="M574" s="228">
        <f t="shared" si="97"/>
        <v>937.65</v>
      </c>
      <c r="N574" s="229">
        <f t="shared" si="106"/>
        <v>15151.65</v>
      </c>
      <c r="O574" s="230">
        <f t="shared" si="98"/>
        <v>-3</v>
      </c>
      <c r="P574" s="226"/>
      <c r="Q574" s="227">
        <f t="shared" si="99"/>
        <v>9784</v>
      </c>
      <c r="R574" s="228">
        <f t="shared" si="100"/>
        <v>10202</v>
      </c>
      <c r="S574" s="231">
        <f t="shared" si="101"/>
        <v>418</v>
      </c>
      <c r="T574" s="226"/>
      <c r="U574" s="227">
        <f t="shared" si="102"/>
        <v>4080</v>
      </c>
      <c r="V574" s="228">
        <f t="shared" si="103"/>
        <v>4255</v>
      </c>
      <c r="W574" s="228">
        <f t="shared" si="104"/>
        <v>3991</v>
      </c>
      <c r="X574" s="228"/>
      <c r="Y574" s="231">
        <f t="shared" si="105"/>
        <v>4015</v>
      </c>
      <c r="Z574" s="226"/>
    </row>
    <row r="575" spans="1:26" s="224" customFormat="1" x14ac:dyDescent="0.2">
      <c r="A575" s="222">
        <v>479</v>
      </c>
      <c r="B575" s="222">
        <v>479278191</v>
      </c>
      <c r="C575" s="223" t="s">
        <v>529</v>
      </c>
      <c r="D575" s="222">
        <v>278</v>
      </c>
      <c r="E575" s="223" t="s">
        <v>310</v>
      </c>
      <c r="F575" s="222">
        <v>191</v>
      </c>
      <c r="G575" s="223" t="s">
        <v>223</v>
      </c>
      <c r="H575" s="225">
        <v>3.62</v>
      </c>
      <c r="I575" s="226"/>
      <c r="J575" s="227">
        <f t="shared" si="94"/>
        <v>11093</v>
      </c>
      <c r="K575" s="228">
        <f t="shared" si="95"/>
        <v>3432</v>
      </c>
      <c r="L575" s="228">
        <f t="shared" si="96"/>
        <v>0</v>
      </c>
      <c r="M575" s="228">
        <f t="shared" si="97"/>
        <v>937.65</v>
      </c>
      <c r="N575" s="229">
        <f t="shared" si="106"/>
        <v>15462.65</v>
      </c>
      <c r="O575" s="230">
        <f t="shared" si="98"/>
        <v>-12</v>
      </c>
      <c r="P575" s="226"/>
      <c r="Q575" s="227">
        <f t="shared" si="99"/>
        <v>8983</v>
      </c>
      <c r="R575" s="228">
        <f t="shared" si="100"/>
        <v>11093</v>
      </c>
      <c r="S575" s="231">
        <f t="shared" si="101"/>
        <v>2110</v>
      </c>
      <c r="T575" s="226"/>
      <c r="U575" s="227">
        <f t="shared" si="102"/>
        <v>3430</v>
      </c>
      <c r="V575" s="228">
        <f t="shared" si="103"/>
        <v>4236</v>
      </c>
      <c r="W575" s="228">
        <f t="shared" si="104"/>
        <v>4236</v>
      </c>
      <c r="X575" s="228"/>
      <c r="Y575" s="231">
        <f t="shared" si="105"/>
        <v>3444</v>
      </c>
      <c r="Z575" s="226"/>
    </row>
    <row r="576" spans="1:26" s="224" customFormat="1" x14ac:dyDescent="0.2">
      <c r="A576" s="222">
        <v>479</v>
      </c>
      <c r="B576" s="222">
        <v>479278210</v>
      </c>
      <c r="C576" s="223" t="s">
        <v>529</v>
      </c>
      <c r="D576" s="222">
        <v>278</v>
      </c>
      <c r="E576" s="223" t="s">
        <v>310</v>
      </c>
      <c r="F576" s="222">
        <v>210</v>
      </c>
      <c r="G576" s="223" t="s">
        <v>242</v>
      </c>
      <c r="H576" s="225">
        <v>29.24</v>
      </c>
      <c r="I576" s="226"/>
      <c r="J576" s="227">
        <f t="shared" si="94"/>
        <v>11044</v>
      </c>
      <c r="K576" s="228">
        <f t="shared" si="95"/>
        <v>3515</v>
      </c>
      <c r="L576" s="228">
        <f t="shared" si="96"/>
        <v>0</v>
      </c>
      <c r="M576" s="228">
        <f t="shared" si="97"/>
        <v>937.65</v>
      </c>
      <c r="N576" s="229">
        <f t="shared" si="106"/>
        <v>15496.65</v>
      </c>
      <c r="O576" s="230">
        <f t="shared" si="98"/>
        <v>-16</v>
      </c>
      <c r="P576" s="226"/>
      <c r="Q576" s="227">
        <f t="shared" si="99"/>
        <v>10248</v>
      </c>
      <c r="R576" s="228">
        <f t="shared" si="100"/>
        <v>11044</v>
      </c>
      <c r="S576" s="231">
        <f t="shared" si="101"/>
        <v>796</v>
      </c>
      <c r="T576" s="226"/>
      <c r="U576" s="227">
        <f t="shared" si="102"/>
        <v>3285</v>
      </c>
      <c r="V576" s="228">
        <f t="shared" si="103"/>
        <v>3540</v>
      </c>
      <c r="W576" s="228">
        <f t="shared" si="104"/>
        <v>3581</v>
      </c>
      <c r="X576" s="228"/>
      <c r="Y576" s="231">
        <f t="shared" si="105"/>
        <v>3531</v>
      </c>
      <c r="Z576" s="226"/>
    </row>
    <row r="577" spans="1:26" s="224" customFormat="1" x14ac:dyDescent="0.2">
      <c r="A577" s="222">
        <v>479</v>
      </c>
      <c r="B577" s="222">
        <v>479278227</v>
      </c>
      <c r="C577" s="223" t="s">
        <v>529</v>
      </c>
      <c r="D577" s="222">
        <v>278</v>
      </c>
      <c r="E577" s="223" t="s">
        <v>310</v>
      </c>
      <c r="F577" s="222">
        <v>227</v>
      </c>
      <c r="G577" s="223" t="s">
        <v>259</v>
      </c>
      <c r="H577" s="225">
        <v>4.84</v>
      </c>
      <c r="I577" s="226"/>
      <c r="J577" s="227">
        <f t="shared" si="94"/>
        <v>11396</v>
      </c>
      <c r="K577" s="228">
        <f t="shared" si="95"/>
        <v>3331</v>
      </c>
      <c r="L577" s="228">
        <f t="shared" si="96"/>
        <v>0</v>
      </c>
      <c r="M577" s="228">
        <f t="shared" si="97"/>
        <v>937.65</v>
      </c>
      <c r="N577" s="229">
        <f t="shared" si="106"/>
        <v>15664.65</v>
      </c>
      <c r="O577" s="230">
        <f t="shared" si="98"/>
        <v>0</v>
      </c>
      <c r="P577" s="226"/>
      <c r="Q577" s="227">
        <f t="shared" si="99"/>
        <v>9841</v>
      </c>
      <c r="R577" s="228">
        <f t="shared" si="100"/>
        <v>11396</v>
      </c>
      <c r="S577" s="231">
        <f t="shared" si="101"/>
        <v>1555</v>
      </c>
      <c r="T577" s="226"/>
      <c r="U577" s="227">
        <f t="shared" si="102"/>
        <v>2848</v>
      </c>
      <c r="V577" s="228">
        <f t="shared" si="103"/>
        <v>3298</v>
      </c>
      <c r="W577" s="228">
        <f t="shared" si="104"/>
        <v>3296</v>
      </c>
      <c r="X577" s="228"/>
      <c r="Y577" s="231">
        <f t="shared" si="105"/>
        <v>3331</v>
      </c>
      <c r="Z577" s="226"/>
    </row>
    <row r="578" spans="1:26" s="224" customFormat="1" x14ac:dyDescent="0.2">
      <c r="A578" s="222">
        <v>479</v>
      </c>
      <c r="B578" s="222">
        <v>479278278</v>
      </c>
      <c r="C578" s="223" t="s">
        <v>529</v>
      </c>
      <c r="D578" s="222">
        <v>278</v>
      </c>
      <c r="E578" s="223" t="s">
        <v>310</v>
      </c>
      <c r="F578" s="222">
        <v>278</v>
      </c>
      <c r="G578" s="223" t="s">
        <v>310</v>
      </c>
      <c r="H578" s="225">
        <v>59.99</v>
      </c>
      <c r="I578" s="226"/>
      <c r="J578" s="227">
        <f t="shared" si="94"/>
        <v>10861</v>
      </c>
      <c r="K578" s="228">
        <f t="shared" si="95"/>
        <v>2059</v>
      </c>
      <c r="L578" s="228">
        <f t="shared" si="96"/>
        <v>0</v>
      </c>
      <c r="M578" s="228">
        <f t="shared" si="97"/>
        <v>937.65</v>
      </c>
      <c r="N578" s="229">
        <f t="shared" si="106"/>
        <v>13857.65</v>
      </c>
      <c r="O578" s="230">
        <f t="shared" si="98"/>
        <v>-7</v>
      </c>
      <c r="P578" s="226"/>
      <c r="Q578" s="227">
        <f t="shared" si="99"/>
        <v>10427</v>
      </c>
      <c r="R578" s="228">
        <f t="shared" si="100"/>
        <v>10861</v>
      </c>
      <c r="S578" s="231">
        <f t="shared" si="101"/>
        <v>434</v>
      </c>
      <c r="T578" s="226"/>
      <c r="U578" s="227">
        <f t="shared" si="102"/>
        <v>2779</v>
      </c>
      <c r="V578" s="228">
        <f t="shared" si="103"/>
        <v>2894</v>
      </c>
      <c r="W578" s="228">
        <f t="shared" si="104"/>
        <v>2126</v>
      </c>
      <c r="X578" s="228"/>
      <c r="Y578" s="231">
        <f t="shared" si="105"/>
        <v>2066</v>
      </c>
      <c r="Z578" s="226"/>
    </row>
    <row r="579" spans="1:26" s="224" customFormat="1" x14ac:dyDescent="0.2">
      <c r="A579" s="222">
        <v>479</v>
      </c>
      <c r="B579" s="222">
        <v>479278281</v>
      </c>
      <c r="C579" s="223" t="s">
        <v>529</v>
      </c>
      <c r="D579" s="222">
        <v>278</v>
      </c>
      <c r="E579" s="223" t="s">
        <v>310</v>
      </c>
      <c r="F579" s="222">
        <v>281</v>
      </c>
      <c r="G579" s="223" t="s">
        <v>313</v>
      </c>
      <c r="H579" s="225">
        <v>54.609999999999992</v>
      </c>
      <c r="I579" s="226"/>
      <c r="J579" s="227">
        <f t="shared" si="94"/>
        <v>12731</v>
      </c>
      <c r="K579" s="228">
        <f t="shared" si="95"/>
        <v>0</v>
      </c>
      <c r="L579" s="228">
        <f t="shared" si="96"/>
        <v>0</v>
      </c>
      <c r="M579" s="228">
        <f t="shared" si="97"/>
        <v>937.65</v>
      </c>
      <c r="N579" s="229">
        <f t="shared" si="106"/>
        <v>13668.65</v>
      </c>
      <c r="O579" s="230">
        <f t="shared" si="98"/>
        <v>0</v>
      </c>
      <c r="P579" s="226"/>
      <c r="Q579" s="227">
        <f t="shared" si="99"/>
        <v>11858</v>
      </c>
      <c r="R579" s="228">
        <f t="shared" si="100"/>
        <v>12731</v>
      </c>
      <c r="S579" s="231">
        <f t="shared" si="101"/>
        <v>873</v>
      </c>
      <c r="T579" s="226"/>
      <c r="U579" s="227">
        <f t="shared" si="102"/>
        <v>91</v>
      </c>
      <c r="V579" s="228">
        <f t="shared" si="103"/>
        <v>98</v>
      </c>
      <c r="W579" s="228">
        <f t="shared" si="104"/>
        <v>1</v>
      </c>
      <c r="X579" s="228"/>
      <c r="Y579" s="231">
        <f t="shared" si="105"/>
        <v>0</v>
      </c>
      <c r="Z579" s="226"/>
    </row>
    <row r="580" spans="1:26" s="224" customFormat="1" x14ac:dyDescent="0.2">
      <c r="A580" s="222">
        <v>479</v>
      </c>
      <c r="B580" s="222">
        <v>479278309</v>
      </c>
      <c r="C580" s="223" t="s">
        <v>529</v>
      </c>
      <c r="D580" s="222">
        <v>278</v>
      </c>
      <c r="E580" s="223" t="s">
        <v>310</v>
      </c>
      <c r="F580" s="222">
        <v>309</v>
      </c>
      <c r="G580" s="223" t="s">
        <v>341</v>
      </c>
      <c r="H580" s="225">
        <v>2.79</v>
      </c>
      <c r="I580" s="226"/>
      <c r="J580" s="227">
        <f t="shared" si="94"/>
        <v>15145</v>
      </c>
      <c r="K580" s="228">
        <f t="shared" si="95"/>
        <v>1387</v>
      </c>
      <c r="L580" s="228">
        <f t="shared" si="96"/>
        <v>0</v>
      </c>
      <c r="M580" s="228">
        <f t="shared" si="97"/>
        <v>937.65</v>
      </c>
      <c r="N580" s="229">
        <f t="shared" si="106"/>
        <v>17469.650000000001</v>
      </c>
      <c r="O580" s="230">
        <f t="shared" si="98"/>
        <v>-2</v>
      </c>
      <c r="P580" s="226"/>
      <c r="Q580" s="227">
        <f t="shared" si="99"/>
        <v>10269</v>
      </c>
      <c r="R580" s="228">
        <f t="shared" si="100"/>
        <v>15145</v>
      </c>
      <c r="S580" s="231">
        <f t="shared" si="101"/>
        <v>4876</v>
      </c>
      <c r="T580" s="226"/>
      <c r="U580" s="227">
        <f t="shared" si="102"/>
        <v>1450</v>
      </c>
      <c r="V580" s="228">
        <f t="shared" si="103"/>
        <v>2139</v>
      </c>
      <c r="W580" s="228">
        <f t="shared" si="104"/>
        <v>1341</v>
      </c>
      <c r="X580" s="228"/>
      <c r="Y580" s="231">
        <f t="shared" si="105"/>
        <v>1389</v>
      </c>
      <c r="Z580" s="226"/>
    </row>
    <row r="581" spans="1:26" s="224" customFormat="1" x14ac:dyDescent="0.2">
      <c r="A581" s="222">
        <v>479</v>
      </c>
      <c r="B581" s="222">
        <v>479278325</v>
      </c>
      <c r="C581" s="223" t="s">
        <v>529</v>
      </c>
      <c r="D581" s="222">
        <v>278</v>
      </c>
      <c r="E581" s="223" t="s">
        <v>310</v>
      </c>
      <c r="F581" s="222">
        <v>325</v>
      </c>
      <c r="G581" s="223" t="s">
        <v>357</v>
      </c>
      <c r="H581" s="225">
        <v>9.98</v>
      </c>
      <c r="I581" s="226"/>
      <c r="J581" s="227">
        <f t="shared" si="94"/>
        <v>11093</v>
      </c>
      <c r="K581" s="228">
        <f t="shared" si="95"/>
        <v>1417</v>
      </c>
      <c r="L581" s="228">
        <f t="shared" si="96"/>
        <v>0</v>
      </c>
      <c r="M581" s="228">
        <f t="shared" si="97"/>
        <v>937.65</v>
      </c>
      <c r="N581" s="229">
        <f t="shared" si="106"/>
        <v>13447.65</v>
      </c>
      <c r="O581" s="230">
        <f t="shared" si="98"/>
        <v>-1</v>
      </c>
      <c r="P581" s="226"/>
      <c r="Q581" s="227">
        <f t="shared" si="99"/>
        <v>11128</v>
      </c>
      <c r="R581" s="228">
        <f t="shared" si="100"/>
        <v>11093</v>
      </c>
      <c r="S581" s="231">
        <f t="shared" si="101"/>
        <v>-35</v>
      </c>
      <c r="T581" s="226"/>
      <c r="U581" s="227">
        <f t="shared" si="102"/>
        <v>1541</v>
      </c>
      <c r="V581" s="228">
        <f t="shared" si="103"/>
        <v>1536</v>
      </c>
      <c r="W581" s="228">
        <f t="shared" si="104"/>
        <v>1440</v>
      </c>
      <c r="X581" s="228"/>
      <c r="Y581" s="231">
        <f t="shared" si="105"/>
        <v>1418</v>
      </c>
      <c r="Z581" s="226"/>
    </row>
    <row r="582" spans="1:26" s="224" customFormat="1" x14ac:dyDescent="0.2">
      <c r="A582" s="222">
        <v>479</v>
      </c>
      <c r="B582" s="222">
        <v>479278332</v>
      </c>
      <c r="C582" s="223" t="s">
        <v>529</v>
      </c>
      <c r="D582" s="222">
        <v>278</v>
      </c>
      <c r="E582" s="223" t="s">
        <v>310</v>
      </c>
      <c r="F582" s="222">
        <v>332</v>
      </c>
      <c r="G582" s="223" t="s">
        <v>364</v>
      </c>
      <c r="H582" s="225">
        <v>11</v>
      </c>
      <c r="I582" s="226"/>
      <c r="J582" s="227">
        <f t="shared" si="94"/>
        <v>10814</v>
      </c>
      <c r="K582" s="228">
        <f t="shared" si="95"/>
        <v>668</v>
      </c>
      <c r="L582" s="228">
        <f t="shared" si="96"/>
        <v>0</v>
      </c>
      <c r="M582" s="228">
        <f t="shared" si="97"/>
        <v>937.65</v>
      </c>
      <c r="N582" s="229">
        <f t="shared" si="106"/>
        <v>12419.65</v>
      </c>
      <c r="O582" s="230">
        <f t="shared" si="98"/>
        <v>-2</v>
      </c>
      <c r="P582" s="226"/>
      <c r="Q582" s="227">
        <f t="shared" si="99"/>
        <v>9920</v>
      </c>
      <c r="R582" s="228">
        <f t="shared" si="100"/>
        <v>10814</v>
      </c>
      <c r="S582" s="231">
        <f t="shared" si="101"/>
        <v>894</v>
      </c>
      <c r="T582" s="226"/>
      <c r="U582" s="227">
        <f t="shared" si="102"/>
        <v>917</v>
      </c>
      <c r="V582" s="228">
        <f t="shared" si="103"/>
        <v>1000</v>
      </c>
      <c r="W582" s="228">
        <f t="shared" si="104"/>
        <v>731</v>
      </c>
      <c r="X582" s="228"/>
      <c r="Y582" s="231">
        <f t="shared" si="105"/>
        <v>670</v>
      </c>
      <c r="Z582" s="226"/>
    </row>
    <row r="583" spans="1:26" s="224" customFormat="1" x14ac:dyDescent="0.2">
      <c r="A583" s="222">
        <v>479</v>
      </c>
      <c r="B583" s="222">
        <v>479278605</v>
      </c>
      <c r="C583" s="223" t="s">
        <v>529</v>
      </c>
      <c r="D583" s="222">
        <v>278</v>
      </c>
      <c r="E583" s="223" t="s">
        <v>310</v>
      </c>
      <c r="F583" s="222">
        <v>605</v>
      </c>
      <c r="G583" s="223" t="s">
        <v>388</v>
      </c>
      <c r="H583" s="225">
        <v>38.53</v>
      </c>
      <c r="I583" s="226"/>
      <c r="J583" s="227">
        <f t="shared" si="94"/>
        <v>10363</v>
      </c>
      <c r="K583" s="228">
        <f t="shared" si="95"/>
        <v>7416</v>
      </c>
      <c r="L583" s="228">
        <f t="shared" si="96"/>
        <v>0</v>
      </c>
      <c r="M583" s="228">
        <f t="shared" si="97"/>
        <v>937.65</v>
      </c>
      <c r="N583" s="229">
        <f t="shared" si="106"/>
        <v>18716.650000000001</v>
      </c>
      <c r="O583" s="230">
        <f t="shared" si="98"/>
        <v>-29</v>
      </c>
      <c r="P583" s="226"/>
      <c r="Q583" s="227">
        <f t="shared" si="99"/>
        <v>10003</v>
      </c>
      <c r="R583" s="228">
        <f t="shared" si="100"/>
        <v>10363</v>
      </c>
      <c r="S583" s="231">
        <f t="shared" si="101"/>
        <v>360</v>
      </c>
      <c r="T583" s="226"/>
      <c r="U583" s="227">
        <f t="shared" si="102"/>
        <v>7452</v>
      </c>
      <c r="V583" s="228">
        <f t="shared" si="103"/>
        <v>7720</v>
      </c>
      <c r="W583" s="228">
        <f t="shared" si="104"/>
        <v>7978</v>
      </c>
      <c r="X583" s="228"/>
      <c r="Y583" s="231">
        <f t="shared" si="105"/>
        <v>7445</v>
      </c>
      <c r="Z583" s="226"/>
    </row>
    <row r="584" spans="1:26" s="224" customFormat="1" x14ac:dyDescent="0.2">
      <c r="A584" s="222">
        <v>479</v>
      </c>
      <c r="B584" s="222">
        <v>479278635</v>
      </c>
      <c r="C584" s="223" t="s">
        <v>529</v>
      </c>
      <c r="D584" s="222">
        <v>278</v>
      </c>
      <c r="E584" s="223" t="s">
        <v>310</v>
      </c>
      <c r="F584" s="222">
        <v>635</v>
      </c>
      <c r="G584" s="223" t="s">
        <v>397</v>
      </c>
      <c r="H584" s="225">
        <v>2</v>
      </c>
      <c r="I584" s="226"/>
      <c r="J584" s="227">
        <f t="shared" si="94"/>
        <v>9966</v>
      </c>
      <c r="K584" s="228">
        <f t="shared" si="95"/>
        <v>4167</v>
      </c>
      <c r="L584" s="228">
        <f t="shared" si="96"/>
        <v>0</v>
      </c>
      <c r="M584" s="228">
        <f t="shared" si="97"/>
        <v>937.65</v>
      </c>
      <c r="N584" s="229">
        <f t="shared" si="106"/>
        <v>15070.65</v>
      </c>
      <c r="O584" s="230">
        <f t="shared" si="98"/>
        <v>3</v>
      </c>
      <c r="P584" s="226"/>
      <c r="Q584" s="227">
        <f t="shared" si="99"/>
        <v>9269</v>
      </c>
      <c r="R584" s="228">
        <f t="shared" si="100"/>
        <v>9966</v>
      </c>
      <c r="S584" s="231">
        <f t="shared" si="101"/>
        <v>697</v>
      </c>
      <c r="T584" s="226"/>
      <c r="U584" s="227">
        <f t="shared" si="102"/>
        <v>4359</v>
      </c>
      <c r="V584" s="228">
        <f t="shared" si="103"/>
        <v>4686</v>
      </c>
      <c r="W584" s="228">
        <f t="shared" si="104"/>
        <v>3901</v>
      </c>
      <c r="X584" s="228"/>
      <c r="Y584" s="231">
        <f t="shared" si="105"/>
        <v>4164</v>
      </c>
      <c r="Z584" s="226"/>
    </row>
    <row r="585" spans="1:26" s="224" customFormat="1" x14ac:dyDescent="0.2">
      <c r="A585" s="222">
        <v>479</v>
      </c>
      <c r="B585" s="222">
        <v>479278670</v>
      </c>
      <c r="C585" s="223" t="s">
        <v>529</v>
      </c>
      <c r="D585" s="222">
        <v>278</v>
      </c>
      <c r="E585" s="223" t="s">
        <v>310</v>
      </c>
      <c r="F585" s="222">
        <v>670</v>
      </c>
      <c r="G585" s="223" t="s">
        <v>406</v>
      </c>
      <c r="H585" s="225">
        <v>12.24</v>
      </c>
      <c r="I585" s="226"/>
      <c r="J585" s="227">
        <f t="shared" si="94"/>
        <v>10237</v>
      </c>
      <c r="K585" s="228">
        <f t="shared" si="95"/>
        <v>8066</v>
      </c>
      <c r="L585" s="228">
        <f t="shared" si="96"/>
        <v>0</v>
      </c>
      <c r="M585" s="228">
        <f t="shared" si="97"/>
        <v>937.65</v>
      </c>
      <c r="N585" s="229">
        <f t="shared" si="106"/>
        <v>19240.650000000001</v>
      </c>
      <c r="O585" s="230">
        <f t="shared" si="98"/>
        <v>11</v>
      </c>
      <c r="P585" s="226"/>
      <c r="Q585" s="227">
        <f t="shared" si="99"/>
        <v>9952</v>
      </c>
      <c r="R585" s="228">
        <f t="shared" si="100"/>
        <v>10237</v>
      </c>
      <c r="S585" s="231">
        <f t="shared" si="101"/>
        <v>285</v>
      </c>
      <c r="T585" s="226"/>
      <c r="U585" s="227">
        <f t="shared" si="102"/>
        <v>6107</v>
      </c>
      <c r="V585" s="228">
        <f t="shared" si="103"/>
        <v>6282</v>
      </c>
      <c r="W585" s="228">
        <f t="shared" si="104"/>
        <v>7903</v>
      </c>
      <c r="X585" s="228"/>
      <c r="Y585" s="231">
        <f t="shared" si="105"/>
        <v>8055</v>
      </c>
      <c r="Z585" s="226"/>
    </row>
    <row r="586" spans="1:26" s="224" customFormat="1" x14ac:dyDescent="0.2">
      <c r="A586" s="222">
        <v>479</v>
      </c>
      <c r="B586" s="222">
        <v>479278672</v>
      </c>
      <c r="C586" s="223" t="s">
        <v>529</v>
      </c>
      <c r="D586" s="222">
        <v>278</v>
      </c>
      <c r="E586" s="223" t="s">
        <v>310</v>
      </c>
      <c r="F586" s="222">
        <v>672</v>
      </c>
      <c r="G586" s="223" t="s">
        <v>407</v>
      </c>
      <c r="H586" s="225">
        <v>2</v>
      </c>
      <c r="I586" s="226"/>
      <c r="J586" s="227">
        <f t="shared" ref="J586:J649" si="107">VLOOKUP($B586,rates20Q4,9,FALSE)</f>
        <v>13615</v>
      </c>
      <c r="K586" s="228">
        <f t="shared" ref="K586:K649" si="108">VLOOKUP($B586,rates20Q4,10,FALSE)</f>
        <v>4727</v>
      </c>
      <c r="L586" s="228">
        <f t="shared" ref="L586:L649" si="109">IFERROR(VLOOKUP($B586,rates20Q4,11,FALSE),0)</f>
        <v>0</v>
      </c>
      <c r="M586" s="228">
        <f t="shared" ref="M586:M649" si="110">VLOOKUP($B586,rates20Q4,12,FALSE)</f>
        <v>937.65</v>
      </c>
      <c r="N586" s="229">
        <f t="shared" si="106"/>
        <v>19279.650000000001</v>
      </c>
      <c r="O586" s="230">
        <f t="shared" ref="O586:O649" si="111">IF(Y586="","--",IFERROR(N586-IFERROR(VLOOKUP($B586,rates20Q3,13,FALSE),0),0))</f>
        <v>1</v>
      </c>
      <c r="P586" s="226"/>
      <c r="Q586" s="227">
        <f t="shared" ref="Q586:Q649" si="112">IFERROR(VLOOKUP($B586,rates19Q4,8,FALSE),"")</f>
        <v>11824</v>
      </c>
      <c r="R586" s="228">
        <f t="shared" ref="R586:R649" si="113">IFERROR(VLOOKUP($B586,rates20Q1d,8,FALSE),"")</f>
        <v>13615</v>
      </c>
      <c r="S586" s="231">
        <f t="shared" ref="S586:S649" si="114">IFERROR(J586-IFERROR(VLOOKUP($B586,rates19Q4,8,FALSE),""),"")</f>
        <v>1791</v>
      </c>
      <c r="T586" s="226"/>
      <c r="U586" s="227">
        <f t="shared" ref="U586:U649" si="115">IFERROR(VLOOKUP($B586,rates19Q4,9,FALSE),"")</f>
        <v>4426</v>
      </c>
      <c r="V586" s="228">
        <f t="shared" ref="V586:V649" si="116">IFERROR(VLOOKUP($B586,rates20Q1d,9,FALSE),"")</f>
        <v>5096</v>
      </c>
      <c r="W586" s="228">
        <f t="shared" ref="W586:W649" si="117">IFERROR(VLOOKUP($B586,rates20Q2,9,FALSE),"")</f>
        <v>4398</v>
      </c>
      <c r="X586" s="228"/>
      <c r="Y586" s="231">
        <f t="shared" ref="Y586:Y649" si="118">IFERROR(VLOOKUP($B586,rates20Q3,10,FALSE),"")</f>
        <v>4726</v>
      </c>
      <c r="Z586" s="226"/>
    </row>
    <row r="587" spans="1:26" s="224" customFormat="1" x14ac:dyDescent="0.2">
      <c r="A587" s="222">
        <v>479</v>
      </c>
      <c r="B587" s="222">
        <v>479278674</v>
      </c>
      <c r="C587" s="223" t="s">
        <v>529</v>
      </c>
      <c r="D587" s="222">
        <v>278</v>
      </c>
      <c r="E587" s="223" t="s">
        <v>310</v>
      </c>
      <c r="F587" s="222">
        <v>674</v>
      </c>
      <c r="G587" s="223" t="s">
        <v>409</v>
      </c>
      <c r="H587" s="225">
        <v>4.75</v>
      </c>
      <c r="I587" s="226"/>
      <c r="J587" s="227">
        <f t="shared" si="107"/>
        <v>15145</v>
      </c>
      <c r="K587" s="228">
        <f t="shared" si="108"/>
        <v>5359</v>
      </c>
      <c r="L587" s="228">
        <f t="shared" si="109"/>
        <v>0</v>
      </c>
      <c r="M587" s="228">
        <f t="shared" si="110"/>
        <v>937.65</v>
      </c>
      <c r="N587" s="229">
        <f t="shared" ref="N587:N650" si="119">SUM(J587:M587)</f>
        <v>21441.65</v>
      </c>
      <c r="O587" s="230">
        <f t="shared" si="111"/>
        <v>66</v>
      </c>
      <c r="P587" s="226"/>
      <c r="Q587" s="227">
        <f t="shared" si="112"/>
        <v>12780</v>
      </c>
      <c r="R587" s="228">
        <f t="shared" si="113"/>
        <v>15145</v>
      </c>
      <c r="S587" s="231">
        <f t="shared" si="114"/>
        <v>2365</v>
      </c>
      <c r="T587" s="226"/>
      <c r="U587" s="227">
        <f t="shared" si="115"/>
        <v>4739</v>
      </c>
      <c r="V587" s="228">
        <f t="shared" si="116"/>
        <v>5616</v>
      </c>
      <c r="W587" s="228">
        <f t="shared" si="117"/>
        <v>4027</v>
      </c>
      <c r="X587" s="228"/>
      <c r="Y587" s="231">
        <f t="shared" si="118"/>
        <v>5293</v>
      </c>
      <c r="Z587" s="226"/>
    </row>
    <row r="588" spans="1:26" s="224" customFormat="1" x14ac:dyDescent="0.2">
      <c r="A588" s="222">
        <v>479</v>
      </c>
      <c r="B588" s="222">
        <v>479278680</v>
      </c>
      <c r="C588" s="223" t="s">
        <v>529</v>
      </c>
      <c r="D588" s="222">
        <v>278</v>
      </c>
      <c r="E588" s="223" t="s">
        <v>310</v>
      </c>
      <c r="F588" s="222">
        <v>680</v>
      </c>
      <c r="G588" s="223" t="s">
        <v>411</v>
      </c>
      <c r="H588" s="225">
        <v>4</v>
      </c>
      <c r="I588" s="226"/>
      <c r="J588" s="227">
        <f t="shared" si="107"/>
        <v>10651</v>
      </c>
      <c r="K588" s="228">
        <f t="shared" si="108"/>
        <v>3566</v>
      </c>
      <c r="L588" s="228">
        <f t="shared" si="109"/>
        <v>0</v>
      </c>
      <c r="M588" s="228">
        <f t="shared" si="110"/>
        <v>937.65</v>
      </c>
      <c r="N588" s="229">
        <f t="shared" si="119"/>
        <v>15154.65</v>
      </c>
      <c r="O588" s="230">
        <f t="shared" si="111"/>
        <v>0</v>
      </c>
      <c r="P588" s="226"/>
      <c r="Q588" s="227">
        <f t="shared" si="112"/>
        <v>10842</v>
      </c>
      <c r="R588" s="228">
        <f t="shared" si="113"/>
        <v>10651</v>
      </c>
      <c r="S588" s="231">
        <f t="shared" si="114"/>
        <v>-191</v>
      </c>
      <c r="T588" s="226"/>
      <c r="U588" s="227">
        <f t="shared" si="115"/>
        <v>4115</v>
      </c>
      <c r="V588" s="228">
        <f t="shared" si="116"/>
        <v>4042</v>
      </c>
      <c r="W588" s="228">
        <f t="shared" si="117"/>
        <v>3535</v>
      </c>
      <c r="X588" s="228"/>
      <c r="Y588" s="231">
        <f t="shared" si="118"/>
        <v>3566</v>
      </c>
      <c r="Z588" s="226"/>
    </row>
    <row r="589" spans="1:26" s="224" customFormat="1" x14ac:dyDescent="0.2">
      <c r="A589" s="222">
        <v>479</v>
      </c>
      <c r="B589" s="222">
        <v>479278683</v>
      </c>
      <c r="C589" s="223" t="s">
        <v>529</v>
      </c>
      <c r="D589" s="222">
        <v>278</v>
      </c>
      <c r="E589" s="223" t="s">
        <v>310</v>
      </c>
      <c r="F589" s="222">
        <v>683</v>
      </c>
      <c r="G589" s="223" t="s">
        <v>412</v>
      </c>
      <c r="H589" s="225">
        <v>8.5</v>
      </c>
      <c r="I589" s="226"/>
      <c r="J589" s="227">
        <f t="shared" si="107"/>
        <v>10404</v>
      </c>
      <c r="K589" s="228">
        <f t="shared" si="108"/>
        <v>7426</v>
      </c>
      <c r="L589" s="228">
        <f t="shared" si="109"/>
        <v>0</v>
      </c>
      <c r="M589" s="228">
        <f t="shared" si="110"/>
        <v>937.65</v>
      </c>
      <c r="N589" s="229">
        <f t="shared" si="119"/>
        <v>18767.650000000001</v>
      </c>
      <c r="O589" s="230">
        <f t="shared" si="111"/>
        <v>6</v>
      </c>
      <c r="P589" s="226"/>
      <c r="Q589" s="227">
        <f t="shared" si="112"/>
        <v>9269</v>
      </c>
      <c r="R589" s="228">
        <f t="shared" si="113"/>
        <v>10404</v>
      </c>
      <c r="S589" s="231">
        <f t="shared" si="114"/>
        <v>1135</v>
      </c>
      <c r="T589" s="226"/>
      <c r="U589" s="227">
        <f t="shared" si="115"/>
        <v>7077</v>
      </c>
      <c r="V589" s="228">
        <f t="shared" si="116"/>
        <v>7944</v>
      </c>
      <c r="W589" s="228">
        <f t="shared" si="117"/>
        <v>7174</v>
      </c>
      <c r="X589" s="228"/>
      <c r="Y589" s="231">
        <f t="shared" si="118"/>
        <v>7420</v>
      </c>
      <c r="Z589" s="226"/>
    </row>
    <row r="590" spans="1:26" s="224" customFormat="1" x14ac:dyDescent="0.2">
      <c r="A590" s="222">
        <v>479</v>
      </c>
      <c r="B590" s="222">
        <v>479278717</v>
      </c>
      <c r="C590" s="223" t="s">
        <v>529</v>
      </c>
      <c r="D590" s="222">
        <v>278</v>
      </c>
      <c r="E590" s="223" t="s">
        <v>310</v>
      </c>
      <c r="F590" s="222">
        <v>717</v>
      </c>
      <c r="G590" s="223" t="s">
        <v>422</v>
      </c>
      <c r="H590" s="225">
        <v>1</v>
      </c>
      <c r="I590" s="226"/>
      <c r="J590" s="227">
        <f t="shared" si="107"/>
        <v>12850</v>
      </c>
      <c r="K590" s="228">
        <f t="shared" si="108"/>
        <v>6932</v>
      </c>
      <c r="L590" s="228">
        <f t="shared" si="109"/>
        <v>0</v>
      </c>
      <c r="M590" s="228">
        <f t="shared" si="110"/>
        <v>937.65</v>
      </c>
      <c r="N590" s="229">
        <f t="shared" si="119"/>
        <v>20719.650000000001</v>
      </c>
      <c r="O590" s="230">
        <f t="shared" si="111"/>
        <v>29</v>
      </c>
      <c r="P590" s="226"/>
      <c r="Q590" s="227">
        <f t="shared" si="112"/>
        <v>11259</v>
      </c>
      <c r="R590" s="228">
        <f t="shared" si="113"/>
        <v>12850</v>
      </c>
      <c r="S590" s="231">
        <f t="shared" si="114"/>
        <v>1591</v>
      </c>
      <c r="T590" s="226"/>
      <c r="U590" s="227">
        <f t="shared" si="115"/>
        <v>5830</v>
      </c>
      <c r="V590" s="228">
        <f t="shared" si="116"/>
        <v>6654</v>
      </c>
      <c r="W590" s="228">
        <f t="shared" si="117"/>
        <v>6314</v>
      </c>
      <c r="X590" s="228"/>
      <c r="Y590" s="231">
        <f t="shared" si="118"/>
        <v>6903</v>
      </c>
      <c r="Z590" s="226"/>
    </row>
    <row r="591" spans="1:26" s="224" customFormat="1" x14ac:dyDescent="0.2">
      <c r="A591" s="222">
        <v>479</v>
      </c>
      <c r="B591" s="222">
        <v>479278755</v>
      </c>
      <c r="C591" s="223" t="s">
        <v>529</v>
      </c>
      <c r="D591" s="222">
        <v>278</v>
      </c>
      <c r="E591" s="223" t="s">
        <v>310</v>
      </c>
      <c r="F591" s="222">
        <v>755</v>
      </c>
      <c r="G591" s="223" t="s">
        <v>432</v>
      </c>
      <c r="H591" s="225">
        <v>3</v>
      </c>
      <c r="I591" s="226"/>
      <c r="J591" s="227">
        <f t="shared" si="107"/>
        <v>11965</v>
      </c>
      <c r="K591" s="228">
        <f t="shared" si="108"/>
        <v>5963</v>
      </c>
      <c r="L591" s="228">
        <f t="shared" si="109"/>
        <v>0</v>
      </c>
      <c r="M591" s="228">
        <f t="shared" si="110"/>
        <v>937.65</v>
      </c>
      <c r="N591" s="229">
        <f t="shared" si="119"/>
        <v>18865.650000000001</v>
      </c>
      <c r="O591" s="230">
        <f t="shared" si="111"/>
        <v>-4</v>
      </c>
      <c r="P591" s="226"/>
      <c r="Q591" s="227">
        <f t="shared" si="112"/>
        <v>10127</v>
      </c>
      <c r="R591" s="228">
        <f t="shared" si="113"/>
        <v>11965</v>
      </c>
      <c r="S591" s="231">
        <f t="shared" si="114"/>
        <v>1838</v>
      </c>
      <c r="T591" s="226"/>
      <c r="U591" s="227">
        <f t="shared" si="115"/>
        <v>4234</v>
      </c>
      <c r="V591" s="228">
        <f t="shared" si="116"/>
        <v>5002</v>
      </c>
      <c r="W591" s="228">
        <f t="shared" si="117"/>
        <v>6207</v>
      </c>
      <c r="X591" s="228"/>
      <c r="Y591" s="231">
        <f t="shared" si="118"/>
        <v>5967</v>
      </c>
      <c r="Z591" s="226"/>
    </row>
    <row r="592" spans="1:26" s="224" customFormat="1" x14ac:dyDescent="0.2">
      <c r="A592" s="222">
        <v>479</v>
      </c>
      <c r="B592" s="222">
        <v>479278766</v>
      </c>
      <c r="C592" s="223" t="s">
        <v>529</v>
      </c>
      <c r="D592" s="222">
        <v>278</v>
      </c>
      <c r="E592" s="223" t="s">
        <v>310</v>
      </c>
      <c r="F592" s="222">
        <v>766</v>
      </c>
      <c r="G592" s="223" t="s">
        <v>436</v>
      </c>
      <c r="H592" s="225">
        <v>3</v>
      </c>
      <c r="I592" s="226"/>
      <c r="J592" s="227">
        <f t="shared" si="107"/>
        <v>11396</v>
      </c>
      <c r="K592" s="228">
        <f t="shared" si="108"/>
        <v>3804</v>
      </c>
      <c r="L592" s="228">
        <f t="shared" si="109"/>
        <v>0</v>
      </c>
      <c r="M592" s="228">
        <f t="shared" si="110"/>
        <v>937.65</v>
      </c>
      <c r="N592" s="229">
        <f t="shared" si="119"/>
        <v>16137.65</v>
      </c>
      <c r="O592" s="230">
        <f t="shared" si="111"/>
        <v>0</v>
      </c>
      <c r="P592" s="226"/>
      <c r="Q592" s="227">
        <f t="shared" si="112"/>
        <v>10842</v>
      </c>
      <c r="R592" s="228">
        <f t="shared" si="113"/>
        <v>11396</v>
      </c>
      <c r="S592" s="231">
        <f t="shared" si="114"/>
        <v>554</v>
      </c>
      <c r="T592" s="226"/>
      <c r="U592" s="227">
        <f t="shared" si="115"/>
        <v>3460</v>
      </c>
      <c r="V592" s="228">
        <f t="shared" si="116"/>
        <v>3637</v>
      </c>
      <c r="W592" s="228">
        <f t="shared" si="117"/>
        <v>3954</v>
      </c>
      <c r="X592" s="228"/>
      <c r="Y592" s="231">
        <f t="shared" si="118"/>
        <v>3804</v>
      </c>
      <c r="Z592" s="226"/>
    </row>
    <row r="593" spans="1:26" s="224" customFormat="1" x14ac:dyDescent="0.2">
      <c r="A593" s="222">
        <v>481</v>
      </c>
      <c r="B593" s="222">
        <v>481035016</v>
      </c>
      <c r="C593" s="223" t="s">
        <v>530</v>
      </c>
      <c r="D593" s="222">
        <v>35</v>
      </c>
      <c r="E593" s="223" t="s">
        <v>67</v>
      </c>
      <c r="F593" s="222">
        <v>16</v>
      </c>
      <c r="G593" s="223" t="s">
        <v>48</v>
      </c>
      <c r="H593" s="225">
        <v>1</v>
      </c>
      <c r="I593" s="226"/>
      <c r="J593" s="227">
        <f t="shared" si="107"/>
        <v>12236.155870717672</v>
      </c>
      <c r="K593" s="228">
        <f t="shared" si="108"/>
        <v>295</v>
      </c>
      <c r="L593" s="228">
        <f t="shared" si="109"/>
        <v>0</v>
      </c>
      <c r="M593" s="228">
        <f t="shared" si="110"/>
        <v>937.65</v>
      </c>
      <c r="N593" s="229">
        <f t="shared" si="119"/>
        <v>13468.805870717671</v>
      </c>
      <c r="O593" s="230">
        <f t="shared" si="111"/>
        <v>-1</v>
      </c>
      <c r="P593" s="226"/>
      <c r="Q593" s="227" t="str">
        <f t="shared" si="112"/>
        <v/>
      </c>
      <c r="R593" s="228" t="str">
        <f t="shared" si="113"/>
        <v/>
      </c>
      <c r="S593" s="231" t="str">
        <f t="shared" si="114"/>
        <v/>
      </c>
      <c r="T593" s="226"/>
      <c r="U593" s="227" t="str">
        <f t="shared" si="115"/>
        <v/>
      </c>
      <c r="V593" s="228" t="str">
        <f t="shared" si="116"/>
        <v/>
      </c>
      <c r="W593" s="228">
        <f t="shared" si="117"/>
        <v>313</v>
      </c>
      <c r="X593" s="228"/>
      <c r="Y593" s="231">
        <f t="shared" si="118"/>
        <v>296</v>
      </c>
      <c r="Z593" s="226"/>
    </row>
    <row r="594" spans="1:26" s="224" customFormat="1" x14ac:dyDescent="0.2">
      <c r="A594" s="222">
        <v>481</v>
      </c>
      <c r="B594" s="222">
        <v>481035018</v>
      </c>
      <c r="C594" s="223" t="s">
        <v>530</v>
      </c>
      <c r="D594" s="222">
        <v>35</v>
      </c>
      <c r="E594" s="223" t="s">
        <v>67</v>
      </c>
      <c r="F594" s="222">
        <v>18</v>
      </c>
      <c r="G594" s="223" t="s">
        <v>50</v>
      </c>
      <c r="H594" s="225">
        <v>1</v>
      </c>
      <c r="I594" s="226"/>
      <c r="J594" s="227">
        <f t="shared" si="107"/>
        <v>11818.706982097145</v>
      </c>
      <c r="K594" s="228">
        <f t="shared" si="108"/>
        <v>7332</v>
      </c>
      <c r="L594" s="228">
        <f t="shared" si="109"/>
        <v>0</v>
      </c>
      <c r="M594" s="228">
        <f t="shared" si="110"/>
        <v>937.65</v>
      </c>
      <c r="N594" s="229">
        <f t="shared" si="119"/>
        <v>20088.356982097146</v>
      </c>
      <c r="O594" s="230">
        <f t="shared" si="111"/>
        <v>-11</v>
      </c>
      <c r="P594" s="226"/>
      <c r="Q594" s="227">
        <f t="shared" si="112"/>
        <v>11040.81823529412</v>
      </c>
      <c r="R594" s="228">
        <f t="shared" si="113"/>
        <v>11818.706982097145</v>
      </c>
      <c r="S594" s="231">
        <f t="shared" si="114"/>
        <v>777.88874680302433</v>
      </c>
      <c r="T594" s="226"/>
      <c r="U594" s="227">
        <f t="shared" si="115"/>
        <v>7638</v>
      </c>
      <c r="V594" s="228">
        <f t="shared" si="116"/>
        <v>8176</v>
      </c>
      <c r="W594" s="228">
        <f t="shared" si="117"/>
        <v>7359</v>
      </c>
      <c r="X594" s="228"/>
      <c r="Y594" s="231">
        <f t="shared" si="118"/>
        <v>7343</v>
      </c>
      <c r="Z594" s="226"/>
    </row>
    <row r="595" spans="1:26" s="224" customFormat="1" x14ac:dyDescent="0.2">
      <c r="A595" s="222">
        <v>481</v>
      </c>
      <c r="B595" s="222">
        <v>481035035</v>
      </c>
      <c r="C595" s="223" t="s">
        <v>530</v>
      </c>
      <c r="D595" s="222">
        <v>35</v>
      </c>
      <c r="E595" s="223" t="s">
        <v>67</v>
      </c>
      <c r="F595" s="222">
        <v>35</v>
      </c>
      <c r="G595" s="223" t="s">
        <v>67</v>
      </c>
      <c r="H595" s="225">
        <v>885.9100000000002</v>
      </c>
      <c r="I595" s="226"/>
      <c r="J595" s="227">
        <f t="shared" si="107"/>
        <v>12848</v>
      </c>
      <c r="K595" s="228">
        <f t="shared" si="108"/>
        <v>4381</v>
      </c>
      <c r="L595" s="228">
        <f t="shared" si="109"/>
        <v>0</v>
      </c>
      <c r="M595" s="228">
        <f t="shared" si="110"/>
        <v>937.65</v>
      </c>
      <c r="N595" s="229">
        <f t="shared" si="119"/>
        <v>18166.650000000001</v>
      </c>
      <c r="O595" s="230">
        <f t="shared" si="111"/>
        <v>-21</v>
      </c>
      <c r="P595" s="226"/>
      <c r="Q595" s="227">
        <f t="shared" si="112"/>
        <v>11944</v>
      </c>
      <c r="R595" s="228">
        <f t="shared" si="113"/>
        <v>12848</v>
      </c>
      <c r="S595" s="231">
        <f t="shared" si="114"/>
        <v>904</v>
      </c>
      <c r="T595" s="226"/>
      <c r="U595" s="227">
        <f t="shared" si="115"/>
        <v>4118</v>
      </c>
      <c r="V595" s="228">
        <f t="shared" si="116"/>
        <v>4430</v>
      </c>
      <c r="W595" s="228">
        <f t="shared" si="117"/>
        <v>4609</v>
      </c>
      <c r="X595" s="228"/>
      <c r="Y595" s="231">
        <f t="shared" si="118"/>
        <v>4402</v>
      </c>
      <c r="Z595" s="226"/>
    </row>
    <row r="596" spans="1:26" s="224" customFormat="1" x14ac:dyDescent="0.2">
      <c r="A596" s="222">
        <v>481</v>
      </c>
      <c r="B596" s="222">
        <v>481035044</v>
      </c>
      <c r="C596" s="223" t="s">
        <v>530</v>
      </c>
      <c r="D596" s="222">
        <v>35</v>
      </c>
      <c r="E596" s="223" t="s">
        <v>67</v>
      </c>
      <c r="F596" s="222">
        <v>44</v>
      </c>
      <c r="G596" s="223" t="s">
        <v>76</v>
      </c>
      <c r="H596" s="225">
        <v>9.09</v>
      </c>
      <c r="I596" s="226"/>
      <c r="J596" s="227">
        <f t="shared" si="107"/>
        <v>13811</v>
      </c>
      <c r="K596" s="228">
        <f t="shared" si="108"/>
        <v>0</v>
      </c>
      <c r="L596" s="228">
        <f t="shared" si="109"/>
        <v>0</v>
      </c>
      <c r="M596" s="228">
        <f t="shared" si="110"/>
        <v>937.65</v>
      </c>
      <c r="N596" s="229">
        <f t="shared" si="119"/>
        <v>14748.65</v>
      </c>
      <c r="O596" s="230">
        <f t="shared" si="111"/>
        <v>0</v>
      </c>
      <c r="P596" s="226"/>
      <c r="Q596" s="227">
        <f t="shared" si="112"/>
        <v>11032</v>
      </c>
      <c r="R596" s="228">
        <f t="shared" si="113"/>
        <v>13811</v>
      </c>
      <c r="S596" s="231">
        <f t="shared" si="114"/>
        <v>2779</v>
      </c>
      <c r="T596" s="226"/>
      <c r="U596" s="227">
        <f t="shared" si="115"/>
        <v>223</v>
      </c>
      <c r="V596" s="228">
        <f t="shared" si="116"/>
        <v>279</v>
      </c>
      <c r="W596" s="228">
        <f t="shared" si="117"/>
        <v>58</v>
      </c>
      <c r="X596" s="228"/>
      <c r="Y596" s="231">
        <f t="shared" si="118"/>
        <v>0</v>
      </c>
      <c r="Z596" s="226"/>
    </row>
    <row r="597" spans="1:26" s="224" customFormat="1" x14ac:dyDescent="0.2">
      <c r="A597" s="222">
        <v>481</v>
      </c>
      <c r="B597" s="222">
        <v>481035050</v>
      </c>
      <c r="C597" s="223" t="s">
        <v>530</v>
      </c>
      <c r="D597" s="222">
        <v>35</v>
      </c>
      <c r="E597" s="223" t="s">
        <v>67</v>
      </c>
      <c r="F597" s="222">
        <v>50</v>
      </c>
      <c r="G597" s="223" t="s">
        <v>82</v>
      </c>
      <c r="H597" s="225">
        <v>2</v>
      </c>
      <c r="I597" s="226"/>
      <c r="J597" s="227">
        <f t="shared" si="107"/>
        <v>12189</v>
      </c>
      <c r="K597" s="228">
        <f t="shared" si="108"/>
        <v>5101</v>
      </c>
      <c r="L597" s="228">
        <f t="shared" si="109"/>
        <v>0</v>
      </c>
      <c r="M597" s="228">
        <f t="shared" si="110"/>
        <v>937.65</v>
      </c>
      <c r="N597" s="229">
        <f t="shared" si="119"/>
        <v>18227.650000000001</v>
      </c>
      <c r="O597" s="230">
        <f t="shared" si="111"/>
        <v>-126</v>
      </c>
      <c r="P597" s="226"/>
      <c r="Q597" s="227">
        <f t="shared" si="112"/>
        <v>11443</v>
      </c>
      <c r="R597" s="228">
        <f t="shared" si="113"/>
        <v>12189</v>
      </c>
      <c r="S597" s="231">
        <f t="shared" si="114"/>
        <v>746</v>
      </c>
      <c r="T597" s="226"/>
      <c r="U597" s="227">
        <f t="shared" si="115"/>
        <v>4868</v>
      </c>
      <c r="V597" s="228">
        <f t="shared" si="116"/>
        <v>5185</v>
      </c>
      <c r="W597" s="228">
        <f t="shared" si="117"/>
        <v>5357</v>
      </c>
      <c r="X597" s="228"/>
      <c r="Y597" s="231">
        <f t="shared" si="118"/>
        <v>5227</v>
      </c>
      <c r="Z597" s="226"/>
    </row>
    <row r="598" spans="1:26" s="224" customFormat="1" x14ac:dyDescent="0.2">
      <c r="A598" s="222">
        <v>481</v>
      </c>
      <c r="B598" s="222">
        <v>481035073</v>
      </c>
      <c r="C598" s="223" t="s">
        <v>530</v>
      </c>
      <c r="D598" s="222">
        <v>35</v>
      </c>
      <c r="E598" s="223" t="s">
        <v>67</v>
      </c>
      <c r="F598" s="222">
        <v>73</v>
      </c>
      <c r="G598" s="223" t="s">
        <v>105</v>
      </c>
      <c r="H598" s="225">
        <v>3</v>
      </c>
      <c r="I598" s="226"/>
      <c r="J598" s="227">
        <f t="shared" si="107"/>
        <v>11349</v>
      </c>
      <c r="K598" s="228">
        <f t="shared" si="108"/>
        <v>7414</v>
      </c>
      <c r="L598" s="228">
        <f t="shared" si="109"/>
        <v>0</v>
      </c>
      <c r="M598" s="228">
        <f t="shared" si="110"/>
        <v>937.65</v>
      </c>
      <c r="N598" s="229">
        <f t="shared" si="119"/>
        <v>19700.650000000001</v>
      </c>
      <c r="O598" s="230">
        <f t="shared" si="111"/>
        <v>-19</v>
      </c>
      <c r="P598" s="226"/>
      <c r="Q598" s="227">
        <f t="shared" si="112"/>
        <v>11443</v>
      </c>
      <c r="R598" s="228">
        <f t="shared" si="113"/>
        <v>11349</v>
      </c>
      <c r="S598" s="231">
        <f t="shared" si="114"/>
        <v>-94</v>
      </c>
      <c r="T598" s="226"/>
      <c r="U598" s="227">
        <f t="shared" si="115"/>
        <v>7972</v>
      </c>
      <c r="V598" s="228">
        <f t="shared" si="116"/>
        <v>7906</v>
      </c>
      <c r="W598" s="228">
        <f t="shared" si="117"/>
        <v>7444</v>
      </c>
      <c r="X598" s="228"/>
      <c r="Y598" s="231">
        <f t="shared" si="118"/>
        <v>7433</v>
      </c>
      <c r="Z598" s="226"/>
    </row>
    <row r="599" spans="1:26" s="224" customFormat="1" x14ac:dyDescent="0.2">
      <c r="A599" s="222">
        <v>481</v>
      </c>
      <c r="B599" s="222">
        <v>481035189</v>
      </c>
      <c r="C599" s="223" t="s">
        <v>530</v>
      </c>
      <c r="D599" s="222">
        <v>35</v>
      </c>
      <c r="E599" s="223" t="s">
        <v>67</v>
      </c>
      <c r="F599" s="222">
        <v>189</v>
      </c>
      <c r="G599" s="223" t="s">
        <v>221</v>
      </c>
      <c r="H599" s="225">
        <v>1.63</v>
      </c>
      <c r="I599" s="226"/>
      <c r="J599" s="227">
        <f t="shared" si="107"/>
        <v>6983</v>
      </c>
      <c r="K599" s="228">
        <f t="shared" si="108"/>
        <v>2590</v>
      </c>
      <c r="L599" s="228">
        <f t="shared" si="109"/>
        <v>0</v>
      </c>
      <c r="M599" s="228">
        <f t="shared" si="110"/>
        <v>937.65</v>
      </c>
      <c r="N599" s="229">
        <f t="shared" si="119"/>
        <v>10510.65</v>
      </c>
      <c r="O599" s="230">
        <f t="shared" si="111"/>
        <v>0</v>
      </c>
      <c r="P599" s="226"/>
      <c r="Q599" s="227">
        <f t="shared" si="112"/>
        <v>10067.496573415046</v>
      </c>
      <c r="R599" s="228">
        <f t="shared" si="113"/>
        <v>6983</v>
      </c>
      <c r="S599" s="231">
        <f t="shared" si="114"/>
        <v>-3084.4965734150464</v>
      </c>
      <c r="T599" s="226"/>
      <c r="U599" s="227">
        <f t="shared" si="115"/>
        <v>3871</v>
      </c>
      <c r="V599" s="228">
        <f t="shared" si="116"/>
        <v>2685</v>
      </c>
      <c r="W599" s="228">
        <f t="shared" si="117"/>
        <v>2609</v>
      </c>
      <c r="X599" s="228"/>
      <c r="Y599" s="231">
        <f t="shared" si="118"/>
        <v>2590</v>
      </c>
      <c r="Z599" s="226"/>
    </row>
    <row r="600" spans="1:26" s="224" customFormat="1" x14ac:dyDescent="0.2">
      <c r="A600" s="222">
        <v>481</v>
      </c>
      <c r="B600" s="222">
        <v>481035212</v>
      </c>
      <c r="C600" s="223" t="s">
        <v>530</v>
      </c>
      <c r="D600" s="222">
        <v>35</v>
      </c>
      <c r="E600" s="223" t="s">
        <v>67</v>
      </c>
      <c r="F600" s="222">
        <v>212</v>
      </c>
      <c r="G600" s="223" t="s">
        <v>244</v>
      </c>
      <c r="H600" s="225">
        <v>2</v>
      </c>
      <c r="I600" s="226"/>
      <c r="J600" s="227">
        <f t="shared" si="107"/>
        <v>7008</v>
      </c>
      <c r="K600" s="228">
        <f t="shared" si="108"/>
        <v>1751</v>
      </c>
      <c r="L600" s="228">
        <f t="shared" si="109"/>
        <v>0</v>
      </c>
      <c r="M600" s="228">
        <f t="shared" si="110"/>
        <v>937.65</v>
      </c>
      <c r="N600" s="229">
        <f t="shared" si="119"/>
        <v>9696.65</v>
      </c>
      <c r="O600" s="230">
        <f t="shared" si="111"/>
        <v>-1</v>
      </c>
      <c r="P600" s="226"/>
      <c r="Q600" s="227">
        <f t="shared" si="112"/>
        <v>11419</v>
      </c>
      <c r="R600" s="228">
        <f t="shared" si="113"/>
        <v>7008</v>
      </c>
      <c r="S600" s="231">
        <f t="shared" si="114"/>
        <v>-4411</v>
      </c>
      <c r="T600" s="226"/>
      <c r="U600" s="227">
        <f t="shared" si="115"/>
        <v>2581</v>
      </c>
      <c r="V600" s="228">
        <f t="shared" si="116"/>
        <v>1584</v>
      </c>
      <c r="W600" s="228">
        <f t="shared" si="117"/>
        <v>1897</v>
      </c>
      <c r="X600" s="228"/>
      <c r="Y600" s="231">
        <f t="shared" si="118"/>
        <v>1752</v>
      </c>
      <c r="Z600" s="226"/>
    </row>
    <row r="601" spans="1:26" s="224" customFormat="1" x14ac:dyDescent="0.2">
      <c r="A601" s="222">
        <v>481</v>
      </c>
      <c r="B601" s="222">
        <v>481035218</v>
      </c>
      <c r="C601" s="223" t="s">
        <v>530</v>
      </c>
      <c r="D601" s="222">
        <v>35</v>
      </c>
      <c r="E601" s="223" t="s">
        <v>67</v>
      </c>
      <c r="F601" s="222">
        <v>218</v>
      </c>
      <c r="G601" s="223" t="s">
        <v>250</v>
      </c>
      <c r="H601" s="225">
        <v>1</v>
      </c>
      <c r="I601" s="226"/>
      <c r="J601" s="227">
        <f t="shared" si="107"/>
        <v>10677.291788183042</v>
      </c>
      <c r="K601" s="228">
        <f t="shared" si="108"/>
        <v>3818</v>
      </c>
      <c r="L601" s="228">
        <f t="shared" si="109"/>
        <v>0</v>
      </c>
      <c r="M601" s="228">
        <f t="shared" si="110"/>
        <v>937.65</v>
      </c>
      <c r="N601" s="229">
        <f t="shared" si="119"/>
        <v>15432.941788183041</v>
      </c>
      <c r="O601" s="230">
        <f t="shared" si="111"/>
        <v>-2</v>
      </c>
      <c r="P601" s="226"/>
      <c r="Q601" s="227" t="str">
        <f t="shared" si="112"/>
        <v/>
      </c>
      <c r="R601" s="228" t="str">
        <f t="shared" si="113"/>
        <v/>
      </c>
      <c r="S601" s="231" t="str">
        <f t="shared" si="114"/>
        <v/>
      </c>
      <c r="T601" s="226"/>
      <c r="U601" s="227" t="str">
        <f t="shared" si="115"/>
        <v/>
      </c>
      <c r="V601" s="228" t="str">
        <f t="shared" si="116"/>
        <v/>
      </c>
      <c r="W601" s="228">
        <f t="shared" si="117"/>
        <v>3829</v>
      </c>
      <c r="X601" s="228"/>
      <c r="Y601" s="231">
        <f t="shared" si="118"/>
        <v>3820</v>
      </c>
      <c r="Z601" s="226"/>
    </row>
    <row r="602" spans="1:26" s="224" customFormat="1" x14ac:dyDescent="0.2">
      <c r="A602" s="222">
        <v>481</v>
      </c>
      <c r="B602" s="222">
        <v>481035220</v>
      </c>
      <c r="C602" s="223" t="s">
        <v>530</v>
      </c>
      <c r="D602" s="222">
        <v>35</v>
      </c>
      <c r="E602" s="223" t="s">
        <v>67</v>
      </c>
      <c r="F602" s="222">
        <v>220</v>
      </c>
      <c r="G602" s="223" t="s">
        <v>252</v>
      </c>
      <c r="H602" s="225">
        <v>6</v>
      </c>
      <c r="I602" s="226"/>
      <c r="J602" s="227">
        <f t="shared" si="107"/>
        <v>10560</v>
      </c>
      <c r="K602" s="228">
        <f t="shared" si="108"/>
        <v>4527</v>
      </c>
      <c r="L602" s="228">
        <f t="shared" si="109"/>
        <v>0</v>
      </c>
      <c r="M602" s="228">
        <f t="shared" si="110"/>
        <v>937.65</v>
      </c>
      <c r="N602" s="229">
        <f t="shared" si="119"/>
        <v>16024.65</v>
      </c>
      <c r="O602" s="230">
        <f t="shared" si="111"/>
        <v>-1</v>
      </c>
      <c r="P602" s="226"/>
      <c r="Q602" s="227">
        <f t="shared" si="112"/>
        <v>11374</v>
      </c>
      <c r="R602" s="228">
        <f t="shared" si="113"/>
        <v>10560</v>
      </c>
      <c r="S602" s="231">
        <f t="shared" si="114"/>
        <v>-814</v>
      </c>
      <c r="T602" s="226"/>
      <c r="U602" s="227">
        <f t="shared" si="115"/>
        <v>4530</v>
      </c>
      <c r="V602" s="228">
        <f t="shared" si="116"/>
        <v>4206</v>
      </c>
      <c r="W602" s="228">
        <f t="shared" si="117"/>
        <v>4559</v>
      </c>
      <c r="X602" s="228"/>
      <c r="Y602" s="231">
        <f t="shared" si="118"/>
        <v>4528</v>
      </c>
      <c r="Z602" s="226"/>
    </row>
    <row r="603" spans="1:26" s="224" customFormat="1" x14ac:dyDescent="0.2">
      <c r="A603" s="222">
        <v>481</v>
      </c>
      <c r="B603" s="222">
        <v>481035243</v>
      </c>
      <c r="C603" s="223" t="s">
        <v>530</v>
      </c>
      <c r="D603" s="222">
        <v>35</v>
      </c>
      <c r="E603" s="223" t="s">
        <v>67</v>
      </c>
      <c r="F603" s="222">
        <v>243</v>
      </c>
      <c r="G603" s="223" t="s">
        <v>275</v>
      </c>
      <c r="H603" s="225">
        <v>3</v>
      </c>
      <c r="I603" s="226"/>
      <c r="J603" s="227">
        <f t="shared" si="107"/>
        <v>14650</v>
      </c>
      <c r="K603" s="228">
        <f t="shared" si="108"/>
        <v>3032</v>
      </c>
      <c r="L603" s="228">
        <f t="shared" si="109"/>
        <v>0</v>
      </c>
      <c r="M603" s="228">
        <f t="shared" si="110"/>
        <v>937.65</v>
      </c>
      <c r="N603" s="229">
        <f t="shared" si="119"/>
        <v>18619.650000000001</v>
      </c>
      <c r="O603" s="230">
        <f t="shared" si="111"/>
        <v>-1</v>
      </c>
      <c r="P603" s="226"/>
      <c r="Q603" s="227">
        <f t="shared" si="112"/>
        <v>13453</v>
      </c>
      <c r="R603" s="228">
        <f t="shared" si="113"/>
        <v>14650</v>
      </c>
      <c r="S603" s="231">
        <f t="shared" si="114"/>
        <v>1197</v>
      </c>
      <c r="T603" s="226"/>
      <c r="U603" s="227">
        <f t="shared" si="115"/>
        <v>2796</v>
      </c>
      <c r="V603" s="228">
        <f t="shared" si="116"/>
        <v>3044</v>
      </c>
      <c r="W603" s="228">
        <f t="shared" si="117"/>
        <v>3463</v>
      </c>
      <c r="X603" s="228"/>
      <c r="Y603" s="231">
        <f t="shared" si="118"/>
        <v>3033</v>
      </c>
      <c r="Z603" s="226"/>
    </row>
    <row r="604" spans="1:26" s="224" customFormat="1" x14ac:dyDescent="0.2">
      <c r="A604" s="222">
        <v>481</v>
      </c>
      <c r="B604" s="222">
        <v>481035244</v>
      </c>
      <c r="C604" s="223" t="s">
        <v>530</v>
      </c>
      <c r="D604" s="222">
        <v>35</v>
      </c>
      <c r="E604" s="223" t="s">
        <v>67</v>
      </c>
      <c r="F604" s="222">
        <v>244</v>
      </c>
      <c r="G604" s="223" t="s">
        <v>276</v>
      </c>
      <c r="H604" s="225">
        <v>16.41</v>
      </c>
      <c r="I604" s="226"/>
      <c r="J604" s="227">
        <f t="shared" si="107"/>
        <v>12773</v>
      </c>
      <c r="K604" s="228">
        <f t="shared" si="108"/>
        <v>4606</v>
      </c>
      <c r="L604" s="228">
        <f t="shared" si="109"/>
        <v>0</v>
      </c>
      <c r="M604" s="228">
        <f t="shared" si="110"/>
        <v>937.65</v>
      </c>
      <c r="N604" s="229">
        <f t="shared" si="119"/>
        <v>18316.650000000001</v>
      </c>
      <c r="O604" s="230">
        <f t="shared" si="111"/>
        <v>-13</v>
      </c>
      <c r="P604" s="226"/>
      <c r="Q604" s="227">
        <f t="shared" si="112"/>
        <v>11661</v>
      </c>
      <c r="R604" s="228">
        <f t="shared" si="113"/>
        <v>12773</v>
      </c>
      <c r="S604" s="231">
        <f t="shared" si="114"/>
        <v>1112</v>
      </c>
      <c r="T604" s="226"/>
      <c r="U604" s="227">
        <f t="shared" si="115"/>
        <v>4543</v>
      </c>
      <c r="V604" s="228">
        <f t="shared" si="116"/>
        <v>4976</v>
      </c>
      <c r="W604" s="228">
        <f t="shared" si="117"/>
        <v>4762</v>
      </c>
      <c r="X604" s="228"/>
      <c r="Y604" s="231">
        <f t="shared" si="118"/>
        <v>4619</v>
      </c>
      <c r="Z604" s="226"/>
    </row>
    <row r="605" spans="1:26" s="224" customFormat="1" x14ac:dyDescent="0.2">
      <c r="A605" s="222">
        <v>481</v>
      </c>
      <c r="B605" s="222">
        <v>481035251</v>
      </c>
      <c r="C605" s="223" t="s">
        <v>530</v>
      </c>
      <c r="D605" s="222">
        <v>35</v>
      </c>
      <c r="E605" s="223" t="s">
        <v>67</v>
      </c>
      <c r="F605" s="222">
        <v>251</v>
      </c>
      <c r="G605" s="223" t="s">
        <v>283</v>
      </c>
      <c r="H605" s="225">
        <v>1</v>
      </c>
      <c r="I605" s="226"/>
      <c r="J605" s="227">
        <f t="shared" si="107"/>
        <v>12087.64868019136</v>
      </c>
      <c r="K605" s="228">
        <f t="shared" si="108"/>
        <v>2778</v>
      </c>
      <c r="L605" s="228">
        <f t="shared" si="109"/>
        <v>0</v>
      </c>
      <c r="M605" s="228">
        <f t="shared" si="110"/>
        <v>937.65</v>
      </c>
      <c r="N605" s="229">
        <f t="shared" si="119"/>
        <v>15803.298680191359</v>
      </c>
      <c r="O605" s="230">
        <f t="shared" si="111"/>
        <v>-2</v>
      </c>
      <c r="P605" s="226"/>
      <c r="Q605" s="227" t="str">
        <f t="shared" si="112"/>
        <v/>
      </c>
      <c r="R605" s="228" t="str">
        <f t="shared" si="113"/>
        <v/>
      </c>
      <c r="S605" s="231" t="str">
        <f t="shared" si="114"/>
        <v/>
      </c>
      <c r="T605" s="226"/>
      <c r="U605" s="227" t="str">
        <f t="shared" si="115"/>
        <v/>
      </c>
      <c r="V605" s="228" t="str">
        <f t="shared" si="116"/>
        <v/>
      </c>
      <c r="W605" s="228">
        <f t="shared" si="117"/>
        <v>2820</v>
      </c>
      <c r="X605" s="228"/>
      <c r="Y605" s="231">
        <f t="shared" si="118"/>
        <v>2780</v>
      </c>
      <c r="Z605" s="226"/>
    </row>
    <row r="606" spans="1:26" s="224" customFormat="1" x14ac:dyDescent="0.2">
      <c r="A606" s="222">
        <v>481</v>
      </c>
      <c r="B606" s="222">
        <v>481035285</v>
      </c>
      <c r="C606" s="223" t="s">
        <v>530</v>
      </c>
      <c r="D606" s="222">
        <v>35</v>
      </c>
      <c r="E606" s="223" t="s">
        <v>67</v>
      </c>
      <c r="F606" s="222">
        <v>285</v>
      </c>
      <c r="G606" s="223" t="s">
        <v>317</v>
      </c>
      <c r="H606" s="225">
        <v>6</v>
      </c>
      <c r="I606" s="226"/>
      <c r="J606" s="227">
        <f t="shared" si="107"/>
        <v>10027</v>
      </c>
      <c r="K606" s="228">
        <f t="shared" si="108"/>
        <v>2841</v>
      </c>
      <c r="L606" s="228">
        <f t="shared" si="109"/>
        <v>0</v>
      </c>
      <c r="M606" s="228">
        <f t="shared" si="110"/>
        <v>937.65</v>
      </c>
      <c r="N606" s="229">
        <f t="shared" si="119"/>
        <v>13805.65</v>
      </c>
      <c r="O606" s="230">
        <f t="shared" si="111"/>
        <v>-3</v>
      </c>
      <c r="P606" s="226"/>
      <c r="Q606" s="227">
        <f t="shared" si="112"/>
        <v>12617</v>
      </c>
      <c r="R606" s="228">
        <f t="shared" si="113"/>
        <v>10027</v>
      </c>
      <c r="S606" s="231">
        <f t="shared" si="114"/>
        <v>-2590</v>
      </c>
      <c r="T606" s="226"/>
      <c r="U606" s="227">
        <f t="shared" si="115"/>
        <v>3559</v>
      </c>
      <c r="V606" s="228">
        <f t="shared" si="116"/>
        <v>2828</v>
      </c>
      <c r="W606" s="228">
        <f t="shared" si="117"/>
        <v>2855</v>
      </c>
      <c r="X606" s="228"/>
      <c r="Y606" s="231">
        <f t="shared" si="118"/>
        <v>2844</v>
      </c>
      <c r="Z606" s="226"/>
    </row>
    <row r="607" spans="1:26" s="224" customFormat="1" x14ac:dyDescent="0.2">
      <c r="A607" s="222">
        <v>481</v>
      </c>
      <c r="B607" s="222">
        <v>481035307</v>
      </c>
      <c r="C607" s="223" t="s">
        <v>530</v>
      </c>
      <c r="D607" s="222">
        <v>35</v>
      </c>
      <c r="E607" s="223" t="s">
        <v>67</v>
      </c>
      <c r="F607" s="222">
        <v>307</v>
      </c>
      <c r="G607" s="223" t="s">
        <v>339</v>
      </c>
      <c r="H607" s="225">
        <v>1</v>
      </c>
      <c r="I607" s="226"/>
      <c r="J607" s="227">
        <f t="shared" si="107"/>
        <v>9678</v>
      </c>
      <c r="K607" s="228">
        <f t="shared" si="108"/>
        <v>4069</v>
      </c>
      <c r="L607" s="228">
        <f t="shared" si="109"/>
        <v>0</v>
      </c>
      <c r="M607" s="228">
        <f t="shared" si="110"/>
        <v>937.65</v>
      </c>
      <c r="N607" s="229">
        <f t="shared" si="119"/>
        <v>14684.65</v>
      </c>
      <c r="O607" s="230">
        <f t="shared" si="111"/>
        <v>-3</v>
      </c>
      <c r="P607" s="226"/>
      <c r="Q607" s="227">
        <f t="shared" si="112"/>
        <v>6708</v>
      </c>
      <c r="R607" s="228">
        <f t="shared" si="113"/>
        <v>9678</v>
      </c>
      <c r="S607" s="231">
        <f t="shared" si="114"/>
        <v>2970</v>
      </c>
      <c r="T607" s="226"/>
      <c r="U607" s="227">
        <f t="shared" si="115"/>
        <v>2634</v>
      </c>
      <c r="V607" s="228">
        <f t="shared" si="116"/>
        <v>3800</v>
      </c>
      <c r="W607" s="228">
        <f t="shared" si="117"/>
        <v>4084</v>
      </c>
      <c r="X607" s="228"/>
      <c r="Y607" s="231">
        <f t="shared" si="118"/>
        <v>4072</v>
      </c>
      <c r="Z607" s="226"/>
    </row>
    <row r="608" spans="1:26" s="224" customFormat="1" x14ac:dyDescent="0.2">
      <c r="A608" s="222">
        <v>481</v>
      </c>
      <c r="B608" s="222">
        <v>481035336</v>
      </c>
      <c r="C608" s="223" t="s">
        <v>530</v>
      </c>
      <c r="D608" s="222">
        <v>35</v>
      </c>
      <c r="E608" s="223" t="s">
        <v>67</v>
      </c>
      <c r="F608" s="222">
        <v>336</v>
      </c>
      <c r="G608" s="223" t="s">
        <v>368</v>
      </c>
      <c r="H608" s="225">
        <v>0.09</v>
      </c>
      <c r="I608" s="226"/>
      <c r="J608" s="227">
        <f t="shared" si="107"/>
        <v>12033.357723379762</v>
      </c>
      <c r="K608" s="228">
        <f t="shared" si="108"/>
        <v>2611</v>
      </c>
      <c r="L608" s="228">
        <f t="shared" si="109"/>
        <v>0</v>
      </c>
      <c r="M608" s="228">
        <f t="shared" si="110"/>
        <v>937.65</v>
      </c>
      <c r="N608" s="229">
        <f t="shared" si="119"/>
        <v>15582.007723379762</v>
      </c>
      <c r="O608" s="230" t="str">
        <f t="shared" si="111"/>
        <v>--</v>
      </c>
      <c r="P608" s="226"/>
      <c r="Q608" s="227" t="str">
        <f t="shared" si="112"/>
        <v/>
      </c>
      <c r="R608" s="228" t="str">
        <f t="shared" si="113"/>
        <v/>
      </c>
      <c r="S608" s="231" t="str">
        <f t="shared" si="114"/>
        <v/>
      </c>
      <c r="T608" s="226"/>
      <c r="U608" s="227" t="str">
        <f t="shared" si="115"/>
        <v/>
      </c>
      <c r="V608" s="228" t="str">
        <f t="shared" si="116"/>
        <v/>
      </c>
      <c r="W608" s="228" t="str">
        <f t="shared" si="117"/>
        <v/>
      </c>
      <c r="X608" s="228"/>
      <c r="Y608" s="231" t="str">
        <f t="shared" si="118"/>
        <v/>
      </c>
      <c r="Z608" s="226"/>
    </row>
    <row r="609" spans="1:26" s="224" customFormat="1" x14ac:dyDescent="0.2">
      <c r="A609" s="222">
        <v>481</v>
      </c>
      <c r="B609" s="222">
        <v>481035625</v>
      </c>
      <c r="C609" s="223" t="s">
        <v>530</v>
      </c>
      <c r="D609" s="222">
        <v>35</v>
      </c>
      <c r="E609" s="223" t="s">
        <v>67</v>
      </c>
      <c r="F609" s="222">
        <v>625</v>
      </c>
      <c r="G609" s="223" t="s">
        <v>395</v>
      </c>
      <c r="H609" s="225">
        <v>1</v>
      </c>
      <c r="I609" s="226"/>
      <c r="J609" s="227">
        <f t="shared" si="107"/>
        <v>10508.673207733596</v>
      </c>
      <c r="K609" s="228">
        <f t="shared" si="108"/>
        <v>1519</v>
      </c>
      <c r="L609" s="228">
        <f t="shared" si="109"/>
        <v>0</v>
      </c>
      <c r="M609" s="228">
        <f t="shared" si="110"/>
        <v>937.65</v>
      </c>
      <c r="N609" s="229">
        <f t="shared" si="119"/>
        <v>12965.323207733596</v>
      </c>
      <c r="O609" s="230">
        <f t="shared" si="111"/>
        <v>0</v>
      </c>
      <c r="P609" s="226"/>
      <c r="Q609" s="227" t="str">
        <f t="shared" si="112"/>
        <v/>
      </c>
      <c r="R609" s="228" t="str">
        <f t="shared" si="113"/>
        <v/>
      </c>
      <c r="S609" s="231" t="str">
        <f t="shared" si="114"/>
        <v/>
      </c>
      <c r="T609" s="226"/>
      <c r="U609" s="227" t="str">
        <f t="shared" si="115"/>
        <v/>
      </c>
      <c r="V609" s="228" t="str">
        <f t="shared" si="116"/>
        <v/>
      </c>
      <c r="W609" s="228">
        <f t="shared" si="117"/>
        <v>1451</v>
      </c>
      <c r="X609" s="228"/>
      <c r="Y609" s="231">
        <f t="shared" si="118"/>
        <v>1519</v>
      </c>
      <c r="Z609" s="226"/>
    </row>
    <row r="610" spans="1:26" s="224" customFormat="1" x14ac:dyDescent="0.2">
      <c r="A610" s="222">
        <v>482</v>
      </c>
      <c r="B610" s="222">
        <v>482204007</v>
      </c>
      <c r="C610" s="223" t="s">
        <v>531</v>
      </c>
      <c r="D610" s="222">
        <v>204</v>
      </c>
      <c r="E610" s="223" t="s">
        <v>236</v>
      </c>
      <c r="F610" s="222">
        <v>7</v>
      </c>
      <c r="G610" s="223" t="s">
        <v>39</v>
      </c>
      <c r="H610" s="225">
        <v>63.050000000000004</v>
      </c>
      <c r="I610" s="226"/>
      <c r="J610" s="227">
        <f t="shared" si="107"/>
        <v>9379</v>
      </c>
      <c r="K610" s="228">
        <f t="shared" si="108"/>
        <v>3911</v>
      </c>
      <c r="L610" s="228">
        <f t="shared" si="109"/>
        <v>0</v>
      </c>
      <c r="M610" s="228">
        <f t="shared" si="110"/>
        <v>937.65</v>
      </c>
      <c r="N610" s="229">
        <f t="shared" si="119"/>
        <v>14227.65</v>
      </c>
      <c r="O610" s="230">
        <f t="shared" si="111"/>
        <v>9</v>
      </c>
      <c r="P610" s="226"/>
      <c r="Q610" s="227">
        <f t="shared" si="112"/>
        <v>8968</v>
      </c>
      <c r="R610" s="228">
        <f t="shared" si="113"/>
        <v>9379</v>
      </c>
      <c r="S610" s="231">
        <f t="shared" si="114"/>
        <v>411</v>
      </c>
      <c r="T610" s="226"/>
      <c r="U610" s="227">
        <f t="shared" si="115"/>
        <v>3548</v>
      </c>
      <c r="V610" s="228">
        <f t="shared" si="116"/>
        <v>3710</v>
      </c>
      <c r="W610" s="228">
        <f t="shared" si="117"/>
        <v>3913</v>
      </c>
      <c r="X610" s="228"/>
      <c r="Y610" s="231">
        <f t="shared" si="118"/>
        <v>3902</v>
      </c>
      <c r="Z610" s="226"/>
    </row>
    <row r="611" spans="1:26" s="224" customFormat="1" x14ac:dyDescent="0.2">
      <c r="A611" s="222">
        <v>482</v>
      </c>
      <c r="B611" s="222">
        <v>482204030</v>
      </c>
      <c r="C611" s="223" t="s">
        <v>531</v>
      </c>
      <c r="D611" s="222">
        <v>204</v>
      </c>
      <c r="E611" s="223" t="s">
        <v>236</v>
      </c>
      <c r="F611" s="222">
        <v>30</v>
      </c>
      <c r="G611" s="223" t="s">
        <v>62</v>
      </c>
      <c r="H611" s="225">
        <v>0.99</v>
      </c>
      <c r="I611" s="226"/>
      <c r="J611" s="227">
        <f t="shared" si="107"/>
        <v>11091.610376181779</v>
      </c>
      <c r="K611" s="228">
        <f t="shared" si="108"/>
        <v>2953</v>
      </c>
      <c r="L611" s="228">
        <f t="shared" si="109"/>
        <v>0</v>
      </c>
      <c r="M611" s="228">
        <f t="shared" si="110"/>
        <v>937.65</v>
      </c>
      <c r="N611" s="229">
        <f t="shared" si="119"/>
        <v>14982.260376181779</v>
      </c>
      <c r="O611" s="230">
        <f t="shared" si="111"/>
        <v>0</v>
      </c>
      <c r="P611" s="226"/>
      <c r="Q611" s="227" t="str">
        <f t="shared" si="112"/>
        <v/>
      </c>
      <c r="R611" s="228" t="str">
        <f t="shared" si="113"/>
        <v/>
      </c>
      <c r="S611" s="231" t="str">
        <f t="shared" si="114"/>
        <v/>
      </c>
      <c r="T611" s="226"/>
      <c r="U611" s="227" t="str">
        <f t="shared" si="115"/>
        <v/>
      </c>
      <c r="V611" s="228" t="str">
        <f t="shared" si="116"/>
        <v/>
      </c>
      <c r="W611" s="228">
        <f t="shared" si="117"/>
        <v>2949</v>
      </c>
      <c r="X611" s="228"/>
      <c r="Y611" s="231">
        <f t="shared" si="118"/>
        <v>2953</v>
      </c>
      <c r="Z611" s="226"/>
    </row>
    <row r="612" spans="1:26" s="224" customFormat="1" x14ac:dyDescent="0.2">
      <c r="A612" s="222">
        <v>482</v>
      </c>
      <c r="B612" s="222">
        <v>482204038</v>
      </c>
      <c r="C612" s="223" t="s">
        <v>531</v>
      </c>
      <c r="D612" s="222">
        <v>204</v>
      </c>
      <c r="E612" s="223" t="s">
        <v>236</v>
      </c>
      <c r="F612" s="222">
        <v>38</v>
      </c>
      <c r="G612" s="223" t="s">
        <v>70</v>
      </c>
      <c r="H612" s="225">
        <v>1</v>
      </c>
      <c r="I612" s="226"/>
      <c r="J612" s="227">
        <f t="shared" si="107"/>
        <v>8785</v>
      </c>
      <c r="K612" s="228">
        <f t="shared" si="108"/>
        <v>7169</v>
      </c>
      <c r="L612" s="228">
        <f t="shared" si="109"/>
        <v>0</v>
      </c>
      <c r="M612" s="228">
        <f t="shared" si="110"/>
        <v>937.65</v>
      </c>
      <c r="N612" s="229">
        <f t="shared" si="119"/>
        <v>16891.650000000001</v>
      </c>
      <c r="O612" s="230" t="str">
        <f t="shared" si="111"/>
        <v>--</v>
      </c>
      <c r="P612" s="226"/>
      <c r="Q612" s="227">
        <f t="shared" si="112"/>
        <v>9453.43310840909</v>
      </c>
      <c r="R612" s="228" t="str">
        <f t="shared" si="113"/>
        <v/>
      </c>
      <c r="S612" s="231">
        <f t="shared" si="114"/>
        <v>-668.43310840908998</v>
      </c>
      <c r="T612" s="226"/>
      <c r="U612" s="227">
        <f t="shared" si="115"/>
        <v>8446</v>
      </c>
      <c r="V612" s="228" t="str">
        <f t="shared" si="116"/>
        <v/>
      </c>
      <c r="W612" s="228" t="str">
        <f t="shared" si="117"/>
        <v/>
      </c>
      <c r="X612" s="228"/>
      <c r="Y612" s="231" t="str">
        <f t="shared" si="118"/>
        <v/>
      </c>
      <c r="Z612" s="226"/>
    </row>
    <row r="613" spans="1:26" s="224" customFormat="1" x14ac:dyDescent="0.2">
      <c r="A613" s="222">
        <v>482</v>
      </c>
      <c r="B613" s="222">
        <v>482204105</v>
      </c>
      <c r="C613" s="223" t="s">
        <v>531</v>
      </c>
      <c r="D613" s="222">
        <v>204</v>
      </c>
      <c r="E613" s="223" t="s">
        <v>236</v>
      </c>
      <c r="F613" s="222">
        <v>105</v>
      </c>
      <c r="G613" s="223" t="s">
        <v>137</v>
      </c>
      <c r="H613" s="225">
        <v>3</v>
      </c>
      <c r="I613" s="226"/>
      <c r="J613" s="227">
        <f t="shared" si="107"/>
        <v>8954</v>
      </c>
      <c r="K613" s="228">
        <f t="shared" si="108"/>
        <v>3451</v>
      </c>
      <c r="L613" s="228">
        <f t="shared" si="109"/>
        <v>0</v>
      </c>
      <c r="M613" s="228">
        <f t="shared" si="110"/>
        <v>937.65</v>
      </c>
      <c r="N613" s="229">
        <f t="shared" si="119"/>
        <v>13342.65</v>
      </c>
      <c r="O613" s="230">
        <f t="shared" si="111"/>
        <v>0</v>
      </c>
      <c r="P613" s="226"/>
      <c r="Q613" s="227">
        <f t="shared" si="112"/>
        <v>8580</v>
      </c>
      <c r="R613" s="228">
        <f t="shared" si="113"/>
        <v>8954</v>
      </c>
      <c r="S613" s="231">
        <f t="shared" si="114"/>
        <v>374</v>
      </c>
      <c r="T613" s="226"/>
      <c r="U613" s="227">
        <f t="shared" si="115"/>
        <v>3204</v>
      </c>
      <c r="V613" s="228">
        <f t="shared" si="116"/>
        <v>3344</v>
      </c>
      <c r="W613" s="228">
        <f t="shared" si="117"/>
        <v>3430</v>
      </c>
      <c r="X613" s="228"/>
      <c r="Y613" s="231">
        <f t="shared" si="118"/>
        <v>3451</v>
      </c>
      <c r="Z613" s="226"/>
    </row>
    <row r="614" spans="1:26" s="224" customFormat="1" x14ac:dyDescent="0.2">
      <c r="A614" s="222">
        <v>482</v>
      </c>
      <c r="B614" s="222">
        <v>482204128</v>
      </c>
      <c r="C614" s="223" t="s">
        <v>531</v>
      </c>
      <c r="D614" s="222">
        <v>204</v>
      </c>
      <c r="E614" s="223" t="s">
        <v>236</v>
      </c>
      <c r="F614" s="222">
        <v>128</v>
      </c>
      <c r="G614" s="223" t="s">
        <v>160</v>
      </c>
      <c r="H614" s="225">
        <v>1</v>
      </c>
      <c r="I614" s="226"/>
      <c r="J614" s="227">
        <f t="shared" si="107"/>
        <v>12196.58468970729</v>
      </c>
      <c r="K614" s="228">
        <f t="shared" si="108"/>
        <v>871</v>
      </c>
      <c r="L614" s="228">
        <f t="shared" si="109"/>
        <v>0</v>
      </c>
      <c r="M614" s="228">
        <f t="shared" si="110"/>
        <v>937.65</v>
      </c>
      <c r="N614" s="229">
        <f t="shared" si="119"/>
        <v>14005.234689707289</v>
      </c>
      <c r="O614" s="230">
        <f t="shared" si="111"/>
        <v>-2</v>
      </c>
      <c r="P614" s="226"/>
      <c r="Q614" s="227" t="str">
        <f t="shared" si="112"/>
        <v/>
      </c>
      <c r="R614" s="228" t="str">
        <f t="shared" si="113"/>
        <v/>
      </c>
      <c r="S614" s="231" t="str">
        <f t="shared" si="114"/>
        <v/>
      </c>
      <c r="T614" s="226"/>
      <c r="U614" s="227" t="str">
        <f t="shared" si="115"/>
        <v/>
      </c>
      <c r="V614" s="228" t="str">
        <f t="shared" si="116"/>
        <v/>
      </c>
      <c r="W614" s="228">
        <f t="shared" si="117"/>
        <v>888</v>
      </c>
      <c r="X614" s="228"/>
      <c r="Y614" s="231">
        <f t="shared" si="118"/>
        <v>873</v>
      </c>
      <c r="Z614" s="226"/>
    </row>
    <row r="615" spans="1:26" s="224" customFormat="1" x14ac:dyDescent="0.2">
      <c r="A615" s="222">
        <v>482</v>
      </c>
      <c r="B615" s="222">
        <v>482204204</v>
      </c>
      <c r="C615" s="223" t="s">
        <v>531</v>
      </c>
      <c r="D615" s="222">
        <v>204</v>
      </c>
      <c r="E615" s="223" t="s">
        <v>236</v>
      </c>
      <c r="F615" s="222">
        <v>204</v>
      </c>
      <c r="G615" s="223" t="s">
        <v>236</v>
      </c>
      <c r="H615" s="225">
        <v>145.66999999999999</v>
      </c>
      <c r="I615" s="226"/>
      <c r="J615" s="227">
        <f t="shared" si="107"/>
        <v>9260</v>
      </c>
      <c r="K615" s="228">
        <f t="shared" si="108"/>
        <v>5381</v>
      </c>
      <c r="L615" s="228">
        <f t="shared" si="109"/>
        <v>0</v>
      </c>
      <c r="M615" s="228">
        <f t="shared" si="110"/>
        <v>937.65</v>
      </c>
      <c r="N615" s="229">
        <f t="shared" si="119"/>
        <v>15578.65</v>
      </c>
      <c r="O615" s="230">
        <f t="shared" si="111"/>
        <v>-5</v>
      </c>
      <c r="P615" s="226"/>
      <c r="Q615" s="227">
        <f t="shared" si="112"/>
        <v>8852</v>
      </c>
      <c r="R615" s="228">
        <f t="shared" si="113"/>
        <v>9260</v>
      </c>
      <c r="S615" s="231">
        <f t="shared" si="114"/>
        <v>408</v>
      </c>
      <c r="T615" s="226"/>
      <c r="U615" s="227">
        <f t="shared" si="115"/>
        <v>5153</v>
      </c>
      <c r="V615" s="228">
        <f t="shared" si="116"/>
        <v>5391</v>
      </c>
      <c r="W615" s="228">
        <f t="shared" si="117"/>
        <v>5487</v>
      </c>
      <c r="X615" s="228"/>
      <c r="Y615" s="231">
        <f t="shared" si="118"/>
        <v>5386</v>
      </c>
      <c r="Z615" s="226"/>
    </row>
    <row r="616" spans="1:26" s="224" customFormat="1" x14ac:dyDescent="0.2">
      <c r="A616" s="222">
        <v>482</v>
      </c>
      <c r="B616" s="222">
        <v>482204705</v>
      </c>
      <c r="C616" s="223" t="s">
        <v>531</v>
      </c>
      <c r="D616" s="222">
        <v>204</v>
      </c>
      <c r="E616" s="223" t="s">
        <v>236</v>
      </c>
      <c r="F616" s="222">
        <v>705</v>
      </c>
      <c r="G616" s="223" t="s">
        <v>418</v>
      </c>
      <c r="H616" s="225">
        <v>1</v>
      </c>
      <c r="I616" s="226"/>
      <c r="J616" s="227">
        <f t="shared" si="107"/>
        <v>8785</v>
      </c>
      <c r="K616" s="228">
        <f t="shared" si="108"/>
        <v>5092</v>
      </c>
      <c r="L616" s="228">
        <f t="shared" si="109"/>
        <v>0</v>
      </c>
      <c r="M616" s="228">
        <f t="shared" si="110"/>
        <v>937.65</v>
      </c>
      <c r="N616" s="229">
        <f t="shared" si="119"/>
        <v>14814.65</v>
      </c>
      <c r="O616" s="230">
        <f t="shared" si="111"/>
        <v>0</v>
      </c>
      <c r="P616" s="226"/>
      <c r="Q616" s="227">
        <f t="shared" si="112"/>
        <v>10391.859272806067</v>
      </c>
      <c r="R616" s="228">
        <f t="shared" si="113"/>
        <v>8785</v>
      </c>
      <c r="S616" s="231">
        <f t="shared" si="114"/>
        <v>-1606.8592728060667</v>
      </c>
      <c r="T616" s="226"/>
      <c r="U616" s="227">
        <f t="shared" si="115"/>
        <v>6018</v>
      </c>
      <c r="V616" s="228">
        <f t="shared" si="116"/>
        <v>5087</v>
      </c>
      <c r="W616" s="228">
        <f t="shared" si="117"/>
        <v>5087</v>
      </c>
      <c r="X616" s="228"/>
      <c r="Y616" s="231">
        <f t="shared" si="118"/>
        <v>5092</v>
      </c>
      <c r="Z616" s="226"/>
    </row>
    <row r="617" spans="1:26" s="224" customFormat="1" x14ac:dyDescent="0.2">
      <c r="A617" s="222">
        <v>482</v>
      </c>
      <c r="B617" s="222">
        <v>482204745</v>
      </c>
      <c r="C617" s="223" t="s">
        <v>531</v>
      </c>
      <c r="D617" s="222">
        <v>204</v>
      </c>
      <c r="E617" s="223" t="s">
        <v>236</v>
      </c>
      <c r="F617" s="222">
        <v>745</v>
      </c>
      <c r="G617" s="223" t="s">
        <v>429</v>
      </c>
      <c r="H617" s="225">
        <v>31.39</v>
      </c>
      <c r="I617" s="226"/>
      <c r="J617" s="227">
        <f t="shared" si="107"/>
        <v>9538</v>
      </c>
      <c r="K617" s="228">
        <f t="shared" si="108"/>
        <v>4251</v>
      </c>
      <c r="L617" s="228">
        <f t="shared" si="109"/>
        <v>0</v>
      </c>
      <c r="M617" s="228">
        <f t="shared" si="110"/>
        <v>937.65</v>
      </c>
      <c r="N617" s="229">
        <f t="shared" si="119"/>
        <v>14726.65</v>
      </c>
      <c r="O617" s="230">
        <f t="shared" si="111"/>
        <v>7</v>
      </c>
      <c r="P617" s="226"/>
      <c r="Q617" s="227">
        <f t="shared" si="112"/>
        <v>8884</v>
      </c>
      <c r="R617" s="228">
        <f t="shared" si="113"/>
        <v>9538</v>
      </c>
      <c r="S617" s="231">
        <f t="shared" si="114"/>
        <v>654</v>
      </c>
      <c r="T617" s="226"/>
      <c r="U617" s="227">
        <f t="shared" si="115"/>
        <v>4058</v>
      </c>
      <c r="V617" s="228">
        <f t="shared" si="116"/>
        <v>4357</v>
      </c>
      <c r="W617" s="228">
        <f t="shared" si="117"/>
        <v>4169</v>
      </c>
      <c r="X617" s="228"/>
      <c r="Y617" s="231">
        <f t="shared" si="118"/>
        <v>4244</v>
      </c>
      <c r="Z617" s="226"/>
    </row>
    <row r="618" spans="1:26" s="224" customFormat="1" x14ac:dyDescent="0.2">
      <c r="A618" s="222">
        <v>482</v>
      </c>
      <c r="B618" s="222">
        <v>482204773</v>
      </c>
      <c r="C618" s="223" t="s">
        <v>531</v>
      </c>
      <c r="D618" s="222">
        <v>204</v>
      </c>
      <c r="E618" s="223" t="s">
        <v>236</v>
      </c>
      <c r="F618" s="222">
        <v>773</v>
      </c>
      <c r="G618" s="223" t="s">
        <v>439</v>
      </c>
      <c r="H618" s="225">
        <v>59.81</v>
      </c>
      <c r="I618" s="226"/>
      <c r="J618" s="227">
        <f t="shared" si="107"/>
        <v>9766</v>
      </c>
      <c r="K618" s="228">
        <f t="shared" si="108"/>
        <v>4918</v>
      </c>
      <c r="L618" s="228">
        <f t="shared" si="109"/>
        <v>0</v>
      </c>
      <c r="M618" s="228">
        <f t="shared" si="110"/>
        <v>937.65</v>
      </c>
      <c r="N618" s="229">
        <f t="shared" si="119"/>
        <v>15621.65</v>
      </c>
      <c r="O618" s="230">
        <f t="shared" si="111"/>
        <v>4</v>
      </c>
      <c r="P618" s="226"/>
      <c r="Q618" s="227">
        <f t="shared" si="112"/>
        <v>9390</v>
      </c>
      <c r="R618" s="228">
        <f t="shared" si="113"/>
        <v>9766</v>
      </c>
      <c r="S618" s="231">
        <f t="shared" si="114"/>
        <v>376</v>
      </c>
      <c r="T618" s="226"/>
      <c r="U618" s="227">
        <f t="shared" si="115"/>
        <v>3987</v>
      </c>
      <c r="V618" s="228">
        <f t="shared" si="116"/>
        <v>4147</v>
      </c>
      <c r="W618" s="228">
        <f t="shared" si="117"/>
        <v>4742</v>
      </c>
      <c r="X618" s="228"/>
      <c r="Y618" s="231">
        <f t="shared" si="118"/>
        <v>4914</v>
      </c>
      <c r="Z618" s="226"/>
    </row>
    <row r="619" spans="1:26" s="224" customFormat="1" x14ac:dyDescent="0.2">
      <c r="A619" s="222">
        <v>483</v>
      </c>
      <c r="B619" s="222">
        <v>483239020</v>
      </c>
      <c r="C619" s="223" t="s">
        <v>532</v>
      </c>
      <c r="D619" s="222">
        <v>239</v>
      </c>
      <c r="E619" s="223" t="s">
        <v>271</v>
      </c>
      <c r="F619" s="222">
        <v>20</v>
      </c>
      <c r="G619" s="223" t="s">
        <v>52</v>
      </c>
      <c r="H619" s="225">
        <v>7.76</v>
      </c>
      <c r="I619" s="226"/>
      <c r="J619" s="227">
        <f t="shared" si="107"/>
        <v>10123</v>
      </c>
      <c r="K619" s="228">
        <f t="shared" si="108"/>
        <v>2810</v>
      </c>
      <c r="L619" s="228">
        <f t="shared" si="109"/>
        <v>0</v>
      </c>
      <c r="M619" s="228">
        <f t="shared" si="110"/>
        <v>937.65</v>
      </c>
      <c r="N619" s="229">
        <f t="shared" si="119"/>
        <v>13870.65</v>
      </c>
      <c r="O619" s="230">
        <f t="shared" si="111"/>
        <v>-6</v>
      </c>
      <c r="P619" s="226"/>
      <c r="Q619" s="227">
        <f t="shared" si="112"/>
        <v>8811</v>
      </c>
      <c r="R619" s="228">
        <f t="shared" si="113"/>
        <v>10123</v>
      </c>
      <c r="S619" s="231">
        <f t="shared" si="114"/>
        <v>1312</v>
      </c>
      <c r="T619" s="226"/>
      <c r="U619" s="227">
        <f t="shared" si="115"/>
        <v>2241</v>
      </c>
      <c r="V619" s="228">
        <f t="shared" si="116"/>
        <v>2575</v>
      </c>
      <c r="W619" s="228">
        <f t="shared" si="117"/>
        <v>2824</v>
      </c>
      <c r="X619" s="228"/>
      <c r="Y619" s="231">
        <f t="shared" si="118"/>
        <v>2816</v>
      </c>
      <c r="Z619" s="226"/>
    </row>
    <row r="620" spans="1:26" s="224" customFormat="1" x14ac:dyDescent="0.2">
      <c r="A620" s="222">
        <v>483</v>
      </c>
      <c r="B620" s="222">
        <v>483239036</v>
      </c>
      <c r="C620" s="223" t="s">
        <v>532</v>
      </c>
      <c r="D620" s="222">
        <v>239</v>
      </c>
      <c r="E620" s="223" t="s">
        <v>271</v>
      </c>
      <c r="F620" s="222">
        <v>36</v>
      </c>
      <c r="G620" s="223" t="s">
        <v>68</v>
      </c>
      <c r="H620" s="225">
        <v>23.340000000000003</v>
      </c>
      <c r="I620" s="226"/>
      <c r="J620" s="227">
        <f t="shared" si="107"/>
        <v>10227</v>
      </c>
      <c r="K620" s="228">
        <f t="shared" si="108"/>
        <v>3343</v>
      </c>
      <c r="L620" s="228">
        <f t="shared" si="109"/>
        <v>0</v>
      </c>
      <c r="M620" s="228">
        <f t="shared" si="110"/>
        <v>937.65</v>
      </c>
      <c r="N620" s="229">
        <f t="shared" si="119"/>
        <v>14507.65</v>
      </c>
      <c r="O620" s="230">
        <f t="shared" si="111"/>
        <v>-11</v>
      </c>
      <c r="P620" s="226"/>
      <c r="Q620" s="227">
        <f t="shared" si="112"/>
        <v>10127</v>
      </c>
      <c r="R620" s="228">
        <f t="shared" si="113"/>
        <v>10227</v>
      </c>
      <c r="S620" s="231">
        <f t="shared" si="114"/>
        <v>100</v>
      </c>
      <c r="T620" s="226"/>
      <c r="U620" s="227">
        <f t="shared" si="115"/>
        <v>4006</v>
      </c>
      <c r="V620" s="228">
        <f t="shared" si="116"/>
        <v>4045</v>
      </c>
      <c r="W620" s="228">
        <f t="shared" si="117"/>
        <v>3530</v>
      </c>
      <c r="X620" s="228"/>
      <c r="Y620" s="231">
        <f t="shared" si="118"/>
        <v>3354</v>
      </c>
      <c r="Z620" s="226"/>
    </row>
    <row r="621" spans="1:26" s="224" customFormat="1" x14ac:dyDescent="0.2">
      <c r="A621" s="222">
        <v>483</v>
      </c>
      <c r="B621" s="222">
        <v>483239040</v>
      </c>
      <c r="C621" s="223" t="s">
        <v>532</v>
      </c>
      <c r="D621" s="222">
        <v>239</v>
      </c>
      <c r="E621" s="223" t="s">
        <v>271</v>
      </c>
      <c r="F621" s="222">
        <v>40</v>
      </c>
      <c r="G621" s="223" t="s">
        <v>72</v>
      </c>
      <c r="H621" s="225">
        <v>0.5</v>
      </c>
      <c r="I621" s="226"/>
      <c r="J621" s="227">
        <f t="shared" si="107"/>
        <v>11093.29775429089</v>
      </c>
      <c r="K621" s="228">
        <f t="shared" si="108"/>
        <v>2878</v>
      </c>
      <c r="L621" s="228">
        <f t="shared" si="109"/>
        <v>0</v>
      </c>
      <c r="M621" s="228">
        <f t="shared" si="110"/>
        <v>937.65</v>
      </c>
      <c r="N621" s="229">
        <f t="shared" si="119"/>
        <v>14908.94775429089</v>
      </c>
      <c r="O621" s="230" t="str">
        <f t="shared" si="111"/>
        <v>--</v>
      </c>
      <c r="P621" s="226"/>
      <c r="Q621" s="227" t="str">
        <f t="shared" si="112"/>
        <v/>
      </c>
      <c r="R621" s="228" t="str">
        <f t="shared" si="113"/>
        <v/>
      </c>
      <c r="S621" s="231" t="str">
        <f t="shared" si="114"/>
        <v/>
      </c>
      <c r="T621" s="226"/>
      <c r="U621" s="227" t="str">
        <f t="shared" si="115"/>
        <v/>
      </c>
      <c r="V621" s="228" t="str">
        <f t="shared" si="116"/>
        <v/>
      </c>
      <c r="W621" s="228" t="str">
        <f t="shared" si="117"/>
        <v/>
      </c>
      <c r="X621" s="228"/>
      <c r="Y621" s="231" t="str">
        <f t="shared" si="118"/>
        <v/>
      </c>
      <c r="Z621" s="226"/>
    </row>
    <row r="622" spans="1:26" s="224" customFormat="1" x14ac:dyDescent="0.2">
      <c r="A622" s="222">
        <v>483</v>
      </c>
      <c r="B622" s="222">
        <v>483239044</v>
      </c>
      <c r="C622" s="223" t="s">
        <v>532</v>
      </c>
      <c r="D622" s="222">
        <v>239</v>
      </c>
      <c r="E622" s="223" t="s">
        <v>271</v>
      </c>
      <c r="F622" s="222">
        <v>44</v>
      </c>
      <c r="G622" s="223" t="s">
        <v>76</v>
      </c>
      <c r="H622" s="225">
        <v>0.5</v>
      </c>
      <c r="I622" s="226"/>
      <c r="J622" s="227">
        <f t="shared" si="107"/>
        <v>13120.546869664635</v>
      </c>
      <c r="K622" s="228">
        <f t="shared" si="108"/>
        <v>0</v>
      </c>
      <c r="L622" s="228">
        <f t="shared" si="109"/>
        <v>0</v>
      </c>
      <c r="M622" s="228">
        <f t="shared" si="110"/>
        <v>937.65</v>
      </c>
      <c r="N622" s="229">
        <f t="shared" si="119"/>
        <v>14058.196869664635</v>
      </c>
      <c r="O622" s="230" t="str">
        <f t="shared" si="111"/>
        <v>--</v>
      </c>
      <c r="P622" s="226"/>
      <c r="Q622" s="227" t="str">
        <f t="shared" si="112"/>
        <v/>
      </c>
      <c r="R622" s="228" t="str">
        <f t="shared" si="113"/>
        <v/>
      </c>
      <c r="S622" s="231" t="str">
        <f t="shared" si="114"/>
        <v/>
      </c>
      <c r="T622" s="226"/>
      <c r="U622" s="227" t="str">
        <f t="shared" si="115"/>
        <v/>
      </c>
      <c r="V622" s="228" t="str">
        <f t="shared" si="116"/>
        <v/>
      </c>
      <c r="W622" s="228" t="str">
        <f t="shared" si="117"/>
        <v/>
      </c>
      <c r="X622" s="228"/>
      <c r="Y622" s="231" t="str">
        <f t="shared" si="118"/>
        <v/>
      </c>
      <c r="Z622" s="226"/>
    </row>
    <row r="623" spans="1:26" s="224" customFormat="1" x14ac:dyDescent="0.2">
      <c r="A623" s="222">
        <v>483</v>
      </c>
      <c r="B623" s="222">
        <v>483239052</v>
      </c>
      <c r="C623" s="223" t="s">
        <v>532</v>
      </c>
      <c r="D623" s="222">
        <v>239</v>
      </c>
      <c r="E623" s="223" t="s">
        <v>271</v>
      </c>
      <c r="F623" s="222">
        <v>52</v>
      </c>
      <c r="G623" s="223" t="s">
        <v>84</v>
      </c>
      <c r="H623" s="225">
        <v>35.110000000000007</v>
      </c>
      <c r="I623" s="226"/>
      <c r="J623" s="227">
        <f t="shared" si="107"/>
        <v>10218</v>
      </c>
      <c r="K623" s="228">
        <f t="shared" si="108"/>
        <v>3266</v>
      </c>
      <c r="L623" s="228">
        <f t="shared" si="109"/>
        <v>0</v>
      </c>
      <c r="M623" s="228">
        <f t="shared" si="110"/>
        <v>937.65</v>
      </c>
      <c r="N623" s="229">
        <f t="shared" si="119"/>
        <v>14421.65</v>
      </c>
      <c r="O623" s="230">
        <f t="shared" si="111"/>
        <v>-8</v>
      </c>
      <c r="P623" s="226"/>
      <c r="Q623" s="227">
        <f t="shared" si="112"/>
        <v>10167</v>
      </c>
      <c r="R623" s="228">
        <f t="shared" si="113"/>
        <v>10218</v>
      </c>
      <c r="S623" s="231">
        <f t="shared" si="114"/>
        <v>51</v>
      </c>
      <c r="T623" s="226"/>
      <c r="U623" s="227">
        <f t="shared" si="115"/>
        <v>3294</v>
      </c>
      <c r="V623" s="228">
        <f t="shared" si="116"/>
        <v>3311</v>
      </c>
      <c r="W623" s="228">
        <f t="shared" si="117"/>
        <v>3306</v>
      </c>
      <c r="X623" s="228"/>
      <c r="Y623" s="231">
        <f t="shared" si="118"/>
        <v>3274</v>
      </c>
      <c r="Z623" s="226"/>
    </row>
    <row r="624" spans="1:26" s="224" customFormat="1" x14ac:dyDescent="0.2">
      <c r="A624" s="222">
        <v>483</v>
      </c>
      <c r="B624" s="222">
        <v>483239082</v>
      </c>
      <c r="C624" s="223" t="s">
        <v>532</v>
      </c>
      <c r="D624" s="222">
        <v>239</v>
      </c>
      <c r="E624" s="223" t="s">
        <v>271</v>
      </c>
      <c r="F624" s="222">
        <v>82</v>
      </c>
      <c r="G624" s="223" t="s">
        <v>114</v>
      </c>
      <c r="H624" s="225">
        <v>6.96</v>
      </c>
      <c r="I624" s="226"/>
      <c r="J624" s="227">
        <f t="shared" si="107"/>
        <v>10674</v>
      </c>
      <c r="K624" s="228">
        <f t="shared" si="108"/>
        <v>4188</v>
      </c>
      <c r="L624" s="228">
        <f t="shared" si="109"/>
        <v>0</v>
      </c>
      <c r="M624" s="228">
        <f t="shared" si="110"/>
        <v>937.65</v>
      </c>
      <c r="N624" s="229">
        <f t="shared" si="119"/>
        <v>15799.65</v>
      </c>
      <c r="O624" s="230">
        <f t="shared" si="111"/>
        <v>-1</v>
      </c>
      <c r="P624" s="226"/>
      <c r="Q624" s="227">
        <f t="shared" si="112"/>
        <v>12665</v>
      </c>
      <c r="R624" s="228">
        <f t="shared" si="113"/>
        <v>10674</v>
      </c>
      <c r="S624" s="231">
        <f t="shared" si="114"/>
        <v>-1991</v>
      </c>
      <c r="T624" s="226"/>
      <c r="U624" s="227">
        <f t="shared" si="115"/>
        <v>4617</v>
      </c>
      <c r="V624" s="228">
        <f t="shared" si="116"/>
        <v>3892</v>
      </c>
      <c r="W624" s="228">
        <f t="shared" si="117"/>
        <v>4155</v>
      </c>
      <c r="X624" s="228"/>
      <c r="Y624" s="231">
        <f t="shared" si="118"/>
        <v>4189</v>
      </c>
      <c r="Z624" s="226"/>
    </row>
    <row r="625" spans="1:26" s="224" customFormat="1" x14ac:dyDescent="0.2">
      <c r="A625" s="222">
        <v>483</v>
      </c>
      <c r="B625" s="222">
        <v>483239083</v>
      </c>
      <c r="C625" s="223" t="s">
        <v>532</v>
      </c>
      <c r="D625" s="222">
        <v>239</v>
      </c>
      <c r="E625" s="223" t="s">
        <v>271</v>
      </c>
      <c r="F625" s="222">
        <v>83</v>
      </c>
      <c r="G625" s="223" t="s">
        <v>115</v>
      </c>
      <c r="H625" s="225">
        <v>1</v>
      </c>
      <c r="I625" s="226"/>
      <c r="J625" s="227">
        <f t="shared" si="107"/>
        <v>10663.031898635332</v>
      </c>
      <c r="K625" s="228">
        <f t="shared" si="108"/>
        <v>1792</v>
      </c>
      <c r="L625" s="228">
        <f t="shared" si="109"/>
        <v>0</v>
      </c>
      <c r="M625" s="228">
        <f t="shared" si="110"/>
        <v>937.65</v>
      </c>
      <c r="N625" s="229">
        <f t="shared" si="119"/>
        <v>13392.681898635332</v>
      </c>
      <c r="O625" s="230">
        <f t="shared" si="111"/>
        <v>-1</v>
      </c>
      <c r="P625" s="226"/>
      <c r="Q625" s="227" t="str">
        <f t="shared" si="112"/>
        <v/>
      </c>
      <c r="R625" s="228">
        <f t="shared" si="113"/>
        <v>10663.031898635332</v>
      </c>
      <c r="S625" s="231" t="str">
        <f t="shared" si="114"/>
        <v/>
      </c>
      <c r="T625" s="226"/>
      <c r="U625" s="227" t="str">
        <f t="shared" si="115"/>
        <v/>
      </c>
      <c r="V625" s="228">
        <f t="shared" si="116"/>
        <v>1790</v>
      </c>
      <c r="W625" s="228">
        <f t="shared" si="117"/>
        <v>1766</v>
      </c>
      <c r="X625" s="228"/>
      <c r="Y625" s="231">
        <f t="shared" si="118"/>
        <v>1793</v>
      </c>
      <c r="Z625" s="226"/>
    </row>
    <row r="626" spans="1:26" s="224" customFormat="1" x14ac:dyDescent="0.2">
      <c r="A626" s="222">
        <v>483</v>
      </c>
      <c r="B626" s="222">
        <v>483239096</v>
      </c>
      <c r="C626" s="223" t="s">
        <v>532</v>
      </c>
      <c r="D626" s="222">
        <v>239</v>
      </c>
      <c r="E626" s="223" t="s">
        <v>271</v>
      </c>
      <c r="F626" s="222">
        <v>96</v>
      </c>
      <c r="G626" s="223" t="s">
        <v>128</v>
      </c>
      <c r="H626" s="225">
        <v>1.21</v>
      </c>
      <c r="I626" s="226"/>
      <c r="J626" s="227">
        <f t="shared" si="107"/>
        <v>11494.50871795174</v>
      </c>
      <c r="K626" s="228">
        <f t="shared" si="108"/>
        <v>6257</v>
      </c>
      <c r="L626" s="228">
        <f t="shared" si="109"/>
        <v>0</v>
      </c>
      <c r="M626" s="228">
        <f t="shared" si="110"/>
        <v>937.65</v>
      </c>
      <c r="N626" s="229">
        <f t="shared" si="119"/>
        <v>18689.158717951741</v>
      </c>
      <c r="O626" s="230">
        <f t="shared" si="111"/>
        <v>-7</v>
      </c>
      <c r="P626" s="226"/>
      <c r="Q626" s="227" t="str">
        <f t="shared" si="112"/>
        <v/>
      </c>
      <c r="R626" s="228">
        <f t="shared" si="113"/>
        <v>11494.50871795174</v>
      </c>
      <c r="S626" s="231" t="str">
        <f t="shared" si="114"/>
        <v/>
      </c>
      <c r="T626" s="226"/>
      <c r="U626" s="227" t="str">
        <f t="shared" si="115"/>
        <v/>
      </c>
      <c r="V626" s="228">
        <f t="shared" si="116"/>
        <v>6106</v>
      </c>
      <c r="W626" s="228">
        <f t="shared" si="117"/>
        <v>6295</v>
      </c>
      <c r="X626" s="228"/>
      <c r="Y626" s="231">
        <f t="shared" si="118"/>
        <v>6264</v>
      </c>
      <c r="Z626" s="226"/>
    </row>
    <row r="627" spans="1:26" s="224" customFormat="1" x14ac:dyDescent="0.2">
      <c r="A627" s="222">
        <v>483</v>
      </c>
      <c r="B627" s="222">
        <v>483239118</v>
      </c>
      <c r="C627" s="223" t="s">
        <v>532</v>
      </c>
      <c r="D627" s="222">
        <v>239</v>
      </c>
      <c r="E627" s="223" t="s">
        <v>271</v>
      </c>
      <c r="F627" s="222">
        <v>118</v>
      </c>
      <c r="G627" s="223" t="s">
        <v>150</v>
      </c>
      <c r="H627" s="225">
        <v>2</v>
      </c>
      <c r="I627" s="226"/>
      <c r="J627" s="227">
        <f t="shared" si="107"/>
        <v>9275</v>
      </c>
      <c r="K627" s="228">
        <f t="shared" si="108"/>
        <v>1942</v>
      </c>
      <c r="L627" s="228">
        <f t="shared" si="109"/>
        <v>0</v>
      </c>
      <c r="M627" s="228">
        <f t="shared" si="110"/>
        <v>937.65</v>
      </c>
      <c r="N627" s="229">
        <f t="shared" si="119"/>
        <v>12154.65</v>
      </c>
      <c r="O627" s="230">
        <f t="shared" si="111"/>
        <v>0</v>
      </c>
      <c r="P627" s="226"/>
      <c r="Q627" s="227">
        <f t="shared" si="112"/>
        <v>8987</v>
      </c>
      <c r="R627" s="228">
        <f t="shared" si="113"/>
        <v>9275</v>
      </c>
      <c r="S627" s="231">
        <f t="shared" si="114"/>
        <v>288</v>
      </c>
      <c r="T627" s="226"/>
      <c r="U627" s="227">
        <f t="shared" si="115"/>
        <v>2076</v>
      </c>
      <c r="V627" s="228">
        <f t="shared" si="116"/>
        <v>2142</v>
      </c>
      <c r="W627" s="228">
        <f t="shared" si="117"/>
        <v>1944</v>
      </c>
      <c r="X627" s="228"/>
      <c r="Y627" s="231">
        <f t="shared" si="118"/>
        <v>1942</v>
      </c>
      <c r="Z627" s="226"/>
    </row>
    <row r="628" spans="1:26" s="224" customFormat="1" x14ac:dyDescent="0.2">
      <c r="A628" s="222">
        <v>483</v>
      </c>
      <c r="B628" s="222">
        <v>483239145</v>
      </c>
      <c r="C628" s="223" t="s">
        <v>532</v>
      </c>
      <c r="D628" s="222">
        <v>239</v>
      </c>
      <c r="E628" s="223" t="s">
        <v>271</v>
      </c>
      <c r="F628" s="222">
        <v>145</v>
      </c>
      <c r="G628" s="223" t="s">
        <v>177</v>
      </c>
      <c r="H628" s="225">
        <v>12</v>
      </c>
      <c r="I628" s="226"/>
      <c r="J628" s="227">
        <f t="shared" si="107"/>
        <v>9322</v>
      </c>
      <c r="K628" s="228">
        <f t="shared" si="108"/>
        <v>2464</v>
      </c>
      <c r="L628" s="228">
        <f t="shared" si="109"/>
        <v>0</v>
      </c>
      <c r="M628" s="228">
        <f t="shared" si="110"/>
        <v>937.65</v>
      </c>
      <c r="N628" s="229">
        <f t="shared" si="119"/>
        <v>12723.65</v>
      </c>
      <c r="O628" s="230">
        <f t="shared" si="111"/>
        <v>-2</v>
      </c>
      <c r="P628" s="226"/>
      <c r="Q628" s="227">
        <f t="shared" si="112"/>
        <v>8870</v>
      </c>
      <c r="R628" s="228">
        <f t="shared" si="113"/>
        <v>9322</v>
      </c>
      <c r="S628" s="231">
        <f t="shared" si="114"/>
        <v>452</v>
      </c>
      <c r="T628" s="226"/>
      <c r="U628" s="227">
        <f t="shared" si="115"/>
        <v>2716</v>
      </c>
      <c r="V628" s="228">
        <f t="shared" si="116"/>
        <v>2855</v>
      </c>
      <c r="W628" s="228">
        <f t="shared" si="117"/>
        <v>2485</v>
      </c>
      <c r="X628" s="228"/>
      <c r="Y628" s="231">
        <f t="shared" si="118"/>
        <v>2466</v>
      </c>
      <c r="Z628" s="226"/>
    </row>
    <row r="629" spans="1:26" s="224" customFormat="1" x14ac:dyDescent="0.2">
      <c r="A629" s="222">
        <v>483</v>
      </c>
      <c r="B629" s="222">
        <v>483239171</v>
      </c>
      <c r="C629" s="223" t="s">
        <v>532</v>
      </c>
      <c r="D629" s="222">
        <v>239</v>
      </c>
      <c r="E629" s="223" t="s">
        <v>271</v>
      </c>
      <c r="F629" s="222">
        <v>171</v>
      </c>
      <c r="G629" s="223" t="s">
        <v>203</v>
      </c>
      <c r="H629" s="225">
        <v>9.32</v>
      </c>
      <c r="I629" s="226"/>
      <c r="J629" s="227">
        <f t="shared" si="107"/>
        <v>10792</v>
      </c>
      <c r="K629" s="228">
        <f t="shared" si="108"/>
        <v>2837</v>
      </c>
      <c r="L629" s="228">
        <f t="shared" si="109"/>
        <v>0</v>
      </c>
      <c r="M629" s="228">
        <f t="shared" si="110"/>
        <v>937.65</v>
      </c>
      <c r="N629" s="229">
        <f t="shared" si="119"/>
        <v>14566.65</v>
      </c>
      <c r="O629" s="230">
        <f t="shared" si="111"/>
        <v>0</v>
      </c>
      <c r="P629" s="226"/>
      <c r="Q629" s="227">
        <f t="shared" si="112"/>
        <v>10120</v>
      </c>
      <c r="R629" s="228">
        <f t="shared" si="113"/>
        <v>10792</v>
      </c>
      <c r="S629" s="231">
        <f t="shared" si="114"/>
        <v>672</v>
      </c>
      <c r="T629" s="226"/>
      <c r="U629" s="227">
        <f t="shared" si="115"/>
        <v>2477</v>
      </c>
      <c r="V629" s="228">
        <f t="shared" si="116"/>
        <v>2642</v>
      </c>
      <c r="W629" s="228">
        <f t="shared" si="117"/>
        <v>2850</v>
      </c>
      <c r="X629" s="228"/>
      <c r="Y629" s="231">
        <f t="shared" si="118"/>
        <v>2837</v>
      </c>
      <c r="Z629" s="226"/>
    </row>
    <row r="630" spans="1:26" s="224" customFormat="1" x14ac:dyDescent="0.2">
      <c r="A630" s="222">
        <v>483</v>
      </c>
      <c r="B630" s="222">
        <v>483239172</v>
      </c>
      <c r="C630" s="223" t="s">
        <v>532</v>
      </c>
      <c r="D630" s="222">
        <v>239</v>
      </c>
      <c r="E630" s="223" t="s">
        <v>271</v>
      </c>
      <c r="F630" s="222">
        <v>172</v>
      </c>
      <c r="G630" s="223" t="s">
        <v>204</v>
      </c>
      <c r="H630" s="225">
        <v>3</v>
      </c>
      <c r="I630" s="226"/>
      <c r="J630" s="227">
        <f t="shared" si="107"/>
        <v>9041</v>
      </c>
      <c r="K630" s="228">
        <f t="shared" si="108"/>
        <v>5367</v>
      </c>
      <c r="L630" s="228">
        <f t="shared" si="109"/>
        <v>0</v>
      </c>
      <c r="M630" s="228">
        <f t="shared" si="110"/>
        <v>937.65</v>
      </c>
      <c r="N630" s="229">
        <f t="shared" si="119"/>
        <v>15345.65</v>
      </c>
      <c r="O630" s="230">
        <f t="shared" si="111"/>
        <v>-2</v>
      </c>
      <c r="P630" s="226"/>
      <c r="Q630" s="227">
        <f t="shared" si="112"/>
        <v>9225</v>
      </c>
      <c r="R630" s="228">
        <f t="shared" si="113"/>
        <v>9041</v>
      </c>
      <c r="S630" s="231">
        <f t="shared" si="114"/>
        <v>-184</v>
      </c>
      <c r="T630" s="226"/>
      <c r="U630" s="227">
        <f t="shared" si="115"/>
        <v>5413</v>
      </c>
      <c r="V630" s="228">
        <f t="shared" si="116"/>
        <v>5305</v>
      </c>
      <c r="W630" s="228">
        <f t="shared" si="117"/>
        <v>5349</v>
      </c>
      <c r="X630" s="228"/>
      <c r="Y630" s="231">
        <f t="shared" si="118"/>
        <v>5369</v>
      </c>
      <c r="Z630" s="226"/>
    </row>
    <row r="631" spans="1:26" s="224" customFormat="1" x14ac:dyDescent="0.2">
      <c r="A631" s="222">
        <v>483</v>
      </c>
      <c r="B631" s="222">
        <v>483239173</v>
      </c>
      <c r="C631" s="223" t="s">
        <v>532</v>
      </c>
      <c r="D631" s="222">
        <v>239</v>
      </c>
      <c r="E631" s="223" t="s">
        <v>271</v>
      </c>
      <c r="F631" s="222">
        <v>173</v>
      </c>
      <c r="G631" s="223" t="s">
        <v>205</v>
      </c>
      <c r="H631" s="225">
        <v>1</v>
      </c>
      <c r="I631" s="226"/>
      <c r="J631" s="227">
        <f t="shared" si="107"/>
        <v>14129</v>
      </c>
      <c r="K631" s="228">
        <f t="shared" si="108"/>
        <v>12612</v>
      </c>
      <c r="L631" s="228">
        <f t="shared" si="109"/>
        <v>0</v>
      </c>
      <c r="M631" s="228">
        <f t="shared" si="110"/>
        <v>937.65</v>
      </c>
      <c r="N631" s="229">
        <f t="shared" si="119"/>
        <v>27678.65</v>
      </c>
      <c r="O631" s="230">
        <f t="shared" si="111"/>
        <v>-5</v>
      </c>
      <c r="P631" s="226"/>
      <c r="Q631" s="227">
        <f t="shared" si="112"/>
        <v>9725.9262192393762</v>
      </c>
      <c r="R631" s="228">
        <f t="shared" si="113"/>
        <v>14129</v>
      </c>
      <c r="S631" s="231">
        <f t="shared" si="114"/>
        <v>4403.0737807606238</v>
      </c>
      <c r="T631" s="226"/>
      <c r="U631" s="227">
        <f t="shared" si="115"/>
        <v>8290</v>
      </c>
      <c r="V631" s="228">
        <f t="shared" si="116"/>
        <v>12043</v>
      </c>
      <c r="W631" s="228">
        <f t="shared" si="117"/>
        <v>12645</v>
      </c>
      <c r="X631" s="228"/>
      <c r="Y631" s="231">
        <f t="shared" si="118"/>
        <v>12617</v>
      </c>
      <c r="Z631" s="226"/>
    </row>
    <row r="632" spans="1:26" s="224" customFormat="1" x14ac:dyDescent="0.2">
      <c r="A632" s="222">
        <v>483</v>
      </c>
      <c r="B632" s="222">
        <v>483239182</v>
      </c>
      <c r="C632" s="223" t="s">
        <v>532</v>
      </c>
      <c r="D632" s="222">
        <v>239</v>
      </c>
      <c r="E632" s="223" t="s">
        <v>271</v>
      </c>
      <c r="F632" s="222">
        <v>182</v>
      </c>
      <c r="G632" s="223" t="s">
        <v>214</v>
      </c>
      <c r="H632" s="225">
        <v>32.51</v>
      </c>
      <c r="I632" s="226"/>
      <c r="J632" s="227">
        <f t="shared" si="107"/>
        <v>10241</v>
      </c>
      <c r="K632" s="228">
        <f t="shared" si="108"/>
        <v>2087</v>
      </c>
      <c r="L632" s="228">
        <f t="shared" si="109"/>
        <v>0</v>
      </c>
      <c r="M632" s="228">
        <f t="shared" si="110"/>
        <v>937.65</v>
      </c>
      <c r="N632" s="229">
        <f t="shared" si="119"/>
        <v>13265.65</v>
      </c>
      <c r="O632" s="230">
        <f t="shared" si="111"/>
        <v>-3</v>
      </c>
      <c r="P632" s="226"/>
      <c r="Q632" s="227">
        <f t="shared" si="112"/>
        <v>10214</v>
      </c>
      <c r="R632" s="228">
        <f t="shared" si="113"/>
        <v>10241</v>
      </c>
      <c r="S632" s="231">
        <f t="shared" si="114"/>
        <v>27</v>
      </c>
      <c r="T632" s="226"/>
      <c r="U632" s="227">
        <f t="shared" si="115"/>
        <v>2404</v>
      </c>
      <c r="V632" s="228">
        <f t="shared" si="116"/>
        <v>2410</v>
      </c>
      <c r="W632" s="228">
        <f t="shared" si="117"/>
        <v>2410</v>
      </c>
      <c r="X632" s="228"/>
      <c r="Y632" s="231">
        <f t="shared" si="118"/>
        <v>2090</v>
      </c>
      <c r="Z632" s="226"/>
    </row>
    <row r="633" spans="1:26" s="224" customFormat="1" x14ac:dyDescent="0.2">
      <c r="A633" s="222">
        <v>483</v>
      </c>
      <c r="B633" s="222">
        <v>483239231</v>
      </c>
      <c r="C633" s="223" t="s">
        <v>532</v>
      </c>
      <c r="D633" s="222">
        <v>239</v>
      </c>
      <c r="E633" s="223" t="s">
        <v>271</v>
      </c>
      <c r="F633" s="222">
        <v>231</v>
      </c>
      <c r="G633" s="223" t="s">
        <v>263</v>
      </c>
      <c r="H633" s="225">
        <v>14.46</v>
      </c>
      <c r="I633" s="226"/>
      <c r="J633" s="227">
        <f t="shared" si="107"/>
        <v>10937</v>
      </c>
      <c r="K633" s="228">
        <f t="shared" si="108"/>
        <v>2604</v>
      </c>
      <c r="L633" s="228">
        <f t="shared" si="109"/>
        <v>0</v>
      </c>
      <c r="M633" s="228">
        <f t="shared" si="110"/>
        <v>937.65</v>
      </c>
      <c r="N633" s="229">
        <f t="shared" si="119"/>
        <v>14478.65</v>
      </c>
      <c r="O633" s="230">
        <f t="shared" si="111"/>
        <v>-2</v>
      </c>
      <c r="P633" s="226"/>
      <c r="Q633" s="227">
        <f t="shared" si="112"/>
        <v>9697</v>
      </c>
      <c r="R633" s="228">
        <f t="shared" si="113"/>
        <v>10937</v>
      </c>
      <c r="S633" s="231">
        <f t="shared" si="114"/>
        <v>1240</v>
      </c>
      <c r="T633" s="226"/>
      <c r="U633" s="227">
        <f t="shared" si="115"/>
        <v>2461</v>
      </c>
      <c r="V633" s="228">
        <f t="shared" si="116"/>
        <v>2776</v>
      </c>
      <c r="W633" s="228">
        <f t="shared" si="117"/>
        <v>2622</v>
      </c>
      <c r="X633" s="228"/>
      <c r="Y633" s="231">
        <f t="shared" si="118"/>
        <v>2606</v>
      </c>
      <c r="Z633" s="226"/>
    </row>
    <row r="634" spans="1:26" s="224" customFormat="1" x14ac:dyDescent="0.2">
      <c r="A634" s="222">
        <v>483</v>
      </c>
      <c r="B634" s="222">
        <v>483239239</v>
      </c>
      <c r="C634" s="223" t="s">
        <v>532</v>
      </c>
      <c r="D634" s="222">
        <v>239</v>
      </c>
      <c r="E634" s="223" t="s">
        <v>271</v>
      </c>
      <c r="F634" s="222">
        <v>239</v>
      </c>
      <c r="G634" s="223" t="s">
        <v>271</v>
      </c>
      <c r="H634" s="225">
        <v>371.24</v>
      </c>
      <c r="I634" s="226"/>
      <c r="J634" s="227">
        <f t="shared" si="107"/>
        <v>10315</v>
      </c>
      <c r="K634" s="228">
        <f t="shared" si="108"/>
        <v>3875</v>
      </c>
      <c r="L634" s="228">
        <f t="shared" si="109"/>
        <v>0</v>
      </c>
      <c r="M634" s="228">
        <f t="shared" si="110"/>
        <v>937.65</v>
      </c>
      <c r="N634" s="229">
        <f t="shared" si="119"/>
        <v>15127.65</v>
      </c>
      <c r="O634" s="230">
        <f t="shared" si="111"/>
        <v>-11</v>
      </c>
      <c r="P634" s="226"/>
      <c r="Q634" s="227">
        <f t="shared" si="112"/>
        <v>9804</v>
      </c>
      <c r="R634" s="228">
        <f t="shared" si="113"/>
        <v>10315</v>
      </c>
      <c r="S634" s="231">
        <f t="shared" si="114"/>
        <v>511</v>
      </c>
      <c r="T634" s="226"/>
      <c r="U634" s="227">
        <f t="shared" si="115"/>
        <v>3632</v>
      </c>
      <c r="V634" s="228">
        <f t="shared" si="116"/>
        <v>3821</v>
      </c>
      <c r="W634" s="228">
        <f t="shared" si="117"/>
        <v>4434</v>
      </c>
      <c r="X634" s="228"/>
      <c r="Y634" s="231">
        <f t="shared" si="118"/>
        <v>3886</v>
      </c>
      <c r="Z634" s="226"/>
    </row>
    <row r="635" spans="1:26" s="224" customFormat="1" x14ac:dyDescent="0.2">
      <c r="A635" s="222">
        <v>483</v>
      </c>
      <c r="B635" s="222">
        <v>483239244</v>
      </c>
      <c r="C635" s="223" t="s">
        <v>532</v>
      </c>
      <c r="D635" s="222">
        <v>239</v>
      </c>
      <c r="E635" s="223" t="s">
        <v>271</v>
      </c>
      <c r="F635" s="222">
        <v>244</v>
      </c>
      <c r="G635" s="223" t="s">
        <v>276</v>
      </c>
      <c r="H635" s="225">
        <v>0.5</v>
      </c>
      <c r="I635" s="226"/>
      <c r="J635" s="227">
        <f t="shared" si="107"/>
        <v>12517.586445965193</v>
      </c>
      <c r="K635" s="228">
        <f t="shared" si="108"/>
        <v>4514</v>
      </c>
      <c r="L635" s="228">
        <f t="shared" si="109"/>
        <v>0</v>
      </c>
      <c r="M635" s="228">
        <f t="shared" si="110"/>
        <v>937.65</v>
      </c>
      <c r="N635" s="229">
        <f t="shared" si="119"/>
        <v>17969.236445965194</v>
      </c>
      <c r="O635" s="230" t="str">
        <f t="shared" si="111"/>
        <v>--</v>
      </c>
      <c r="P635" s="226"/>
      <c r="Q635" s="227">
        <f t="shared" si="112"/>
        <v>11844.935916589331</v>
      </c>
      <c r="R635" s="228" t="str">
        <f t="shared" si="113"/>
        <v/>
      </c>
      <c r="S635" s="231">
        <f t="shared" si="114"/>
        <v>672.65052937586188</v>
      </c>
      <c r="T635" s="226"/>
      <c r="U635" s="227">
        <f t="shared" si="115"/>
        <v>4615</v>
      </c>
      <c r="V635" s="228" t="str">
        <f t="shared" si="116"/>
        <v/>
      </c>
      <c r="W635" s="228" t="str">
        <f t="shared" si="117"/>
        <v/>
      </c>
      <c r="X635" s="228"/>
      <c r="Y635" s="231" t="str">
        <f t="shared" si="118"/>
        <v/>
      </c>
      <c r="Z635" s="226"/>
    </row>
    <row r="636" spans="1:26" s="224" customFormat="1" x14ac:dyDescent="0.2">
      <c r="A636" s="222">
        <v>483</v>
      </c>
      <c r="B636" s="222">
        <v>483239261</v>
      </c>
      <c r="C636" s="223" t="s">
        <v>532</v>
      </c>
      <c r="D636" s="222">
        <v>239</v>
      </c>
      <c r="E636" s="223" t="s">
        <v>271</v>
      </c>
      <c r="F636" s="222">
        <v>261</v>
      </c>
      <c r="G636" s="223" t="s">
        <v>293</v>
      </c>
      <c r="H636" s="225">
        <v>8</v>
      </c>
      <c r="I636" s="226"/>
      <c r="J636" s="227">
        <f t="shared" si="107"/>
        <v>11126</v>
      </c>
      <c r="K636" s="228">
        <f t="shared" si="108"/>
        <v>7056</v>
      </c>
      <c r="L636" s="228">
        <f t="shared" si="109"/>
        <v>0</v>
      </c>
      <c r="M636" s="228">
        <f t="shared" si="110"/>
        <v>937.65</v>
      </c>
      <c r="N636" s="229">
        <f t="shared" si="119"/>
        <v>19119.650000000001</v>
      </c>
      <c r="O636" s="230">
        <f t="shared" si="111"/>
        <v>-13</v>
      </c>
      <c r="P636" s="226"/>
      <c r="Q636" s="227">
        <f t="shared" si="112"/>
        <v>11091</v>
      </c>
      <c r="R636" s="228">
        <f t="shared" si="113"/>
        <v>11126</v>
      </c>
      <c r="S636" s="231">
        <f t="shared" si="114"/>
        <v>35</v>
      </c>
      <c r="T636" s="226"/>
      <c r="U636" s="227">
        <f t="shared" si="115"/>
        <v>6778</v>
      </c>
      <c r="V636" s="228">
        <f t="shared" si="116"/>
        <v>6800</v>
      </c>
      <c r="W636" s="228">
        <f t="shared" si="117"/>
        <v>7104</v>
      </c>
      <c r="X636" s="228"/>
      <c r="Y636" s="231">
        <f t="shared" si="118"/>
        <v>7069</v>
      </c>
      <c r="Z636" s="226"/>
    </row>
    <row r="637" spans="1:26" s="224" customFormat="1" x14ac:dyDescent="0.2">
      <c r="A637" s="222">
        <v>483</v>
      </c>
      <c r="B637" s="222">
        <v>483239264</v>
      </c>
      <c r="C637" s="223" t="s">
        <v>532</v>
      </c>
      <c r="D637" s="222">
        <v>239</v>
      </c>
      <c r="E637" s="223" t="s">
        <v>271</v>
      </c>
      <c r="F637" s="222">
        <v>264</v>
      </c>
      <c r="G637" s="223" t="s">
        <v>296</v>
      </c>
      <c r="H637" s="225">
        <v>0.5</v>
      </c>
      <c r="I637" s="226"/>
      <c r="J637" s="227">
        <f t="shared" si="107"/>
        <v>10583.570450529871</v>
      </c>
      <c r="K637" s="228">
        <f t="shared" si="108"/>
        <v>4266</v>
      </c>
      <c r="L637" s="228">
        <f t="shared" si="109"/>
        <v>0</v>
      </c>
      <c r="M637" s="228">
        <f t="shared" si="110"/>
        <v>937.65</v>
      </c>
      <c r="N637" s="229">
        <f t="shared" si="119"/>
        <v>15787.220450529871</v>
      </c>
      <c r="O637" s="230" t="str">
        <f t="shared" si="111"/>
        <v>--</v>
      </c>
      <c r="P637" s="226"/>
      <c r="Q637" s="227" t="str">
        <f t="shared" si="112"/>
        <v/>
      </c>
      <c r="R637" s="228">
        <f t="shared" si="113"/>
        <v>10583.570450529871</v>
      </c>
      <c r="S637" s="231" t="str">
        <f t="shared" si="114"/>
        <v/>
      </c>
      <c r="T637" s="226"/>
      <c r="U637" s="227" t="str">
        <f t="shared" si="115"/>
        <v/>
      </c>
      <c r="V637" s="228">
        <f t="shared" si="116"/>
        <v>4704</v>
      </c>
      <c r="W637" s="228" t="str">
        <f t="shared" si="117"/>
        <v/>
      </c>
      <c r="X637" s="228"/>
      <c r="Y637" s="231" t="str">
        <f t="shared" si="118"/>
        <v/>
      </c>
      <c r="Z637" s="226"/>
    </row>
    <row r="638" spans="1:26" s="224" customFormat="1" x14ac:dyDescent="0.2">
      <c r="A638" s="222">
        <v>483</v>
      </c>
      <c r="B638" s="222">
        <v>483239310</v>
      </c>
      <c r="C638" s="223" t="s">
        <v>532</v>
      </c>
      <c r="D638" s="222">
        <v>239</v>
      </c>
      <c r="E638" s="223" t="s">
        <v>271</v>
      </c>
      <c r="F638" s="222">
        <v>310</v>
      </c>
      <c r="G638" s="223" t="s">
        <v>342</v>
      </c>
      <c r="H638" s="225">
        <v>59.739999999999995</v>
      </c>
      <c r="I638" s="226"/>
      <c r="J638" s="227">
        <f t="shared" si="107"/>
        <v>11561</v>
      </c>
      <c r="K638" s="228">
        <f t="shared" si="108"/>
        <v>1196</v>
      </c>
      <c r="L638" s="228">
        <f t="shared" si="109"/>
        <v>0</v>
      </c>
      <c r="M638" s="228">
        <f t="shared" si="110"/>
        <v>937.65</v>
      </c>
      <c r="N638" s="229">
        <f t="shared" si="119"/>
        <v>13694.65</v>
      </c>
      <c r="O638" s="230">
        <f t="shared" si="111"/>
        <v>-15</v>
      </c>
      <c r="P638" s="226"/>
      <c r="Q638" s="227">
        <f t="shared" si="112"/>
        <v>10387</v>
      </c>
      <c r="R638" s="228">
        <f t="shared" si="113"/>
        <v>11561</v>
      </c>
      <c r="S638" s="231">
        <f t="shared" si="114"/>
        <v>1174</v>
      </c>
      <c r="T638" s="226"/>
      <c r="U638" s="227">
        <f t="shared" si="115"/>
        <v>2685</v>
      </c>
      <c r="V638" s="228">
        <f t="shared" si="116"/>
        <v>2989</v>
      </c>
      <c r="W638" s="228">
        <f t="shared" si="117"/>
        <v>2989</v>
      </c>
      <c r="X638" s="228"/>
      <c r="Y638" s="231">
        <f t="shared" si="118"/>
        <v>1211</v>
      </c>
      <c r="Z638" s="226"/>
    </row>
    <row r="639" spans="1:26" s="224" customFormat="1" x14ac:dyDescent="0.2">
      <c r="A639" s="222">
        <v>483</v>
      </c>
      <c r="B639" s="222">
        <v>483239336</v>
      </c>
      <c r="C639" s="223" t="s">
        <v>532</v>
      </c>
      <c r="D639" s="222">
        <v>239</v>
      </c>
      <c r="E639" s="223" t="s">
        <v>271</v>
      </c>
      <c r="F639" s="222">
        <v>336</v>
      </c>
      <c r="G639" s="223" t="s">
        <v>368</v>
      </c>
      <c r="H639" s="225">
        <v>2</v>
      </c>
      <c r="I639" s="226"/>
      <c r="J639" s="227">
        <f t="shared" si="107"/>
        <v>12033.357723379762</v>
      </c>
      <c r="K639" s="228">
        <f t="shared" si="108"/>
        <v>2611</v>
      </c>
      <c r="L639" s="228">
        <f t="shared" si="109"/>
        <v>0</v>
      </c>
      <c r="M639" s="228">
        <f t="shared" si="110"/>
        <v>937.65</v>
      </c>
      <c r="N639" s="229">
        <f t="shared" si="119"/>
        <v>15582.007723379762</v>
      </c>
      <c r="O639" s="230">
        <f t="shared" si="111"/>
        <v>-570</v>
      </c>
      <c r="P639" s="226"/>
      <c r="Q639" s="227" t="str">
        <f t="shared" si="112"/>
        <v/>
      </c>
      <c r="R639" s="228" t="str">
        <f t="shared" si="113"/>
        <v/>
      </c>
      <c r="S639" s="231" t="str">
        <f t="shared" si="114"/>
        <v/>
      </c>
      <c r="T639" s="226"/>
      <c r="U639" s="227" t="str">
        <f t="shared" si="115"/>
        <v/>
      </c>
      <c r="V639" s="228" t="str">
        <f t="shared" si="116"/>
        <v/>
      </c>
      <c r="W639" s="228">
        <f t="shared" si="117"/>
        <v>4022</v>
      </c>
      <c r="X639" s="228"/>
      <c r="Y639" s="231">
        <f t="shared" si="118"/>
        <v>3181</v>
      </c>
      <c r="Z639" s="226"/>
    </row>
    <row r="640" spans="1:26" s="224" customFormat="1" x14ac:dyDescent="0.2">
      <c r="A640" s="222">
        <v>483</v>
      </c>
      <c r="B640" s="222">
        <v>483239625</v>
      </c>
      <c r="C640" s="223" t="s">
        <v>532</v>
      </c>
      <c r="D640" s="222">
        <v>239</v>
      </c>
      <c r="E640" s="223" t="s">
        <v>271</v>
      </c>
      <c r="F640" s="222">
        <v>625</v>
      </c>
      <c r="G640" s="223" t="s">
        <v>395</v>
      </c>
      <c r="H640" s="225">
        <v>1</v>
      </c>
      <c r="I640" s="226"/>
      <c r="J640" s="227">
        <f t="shared" si="107"/>
        <v>10869</v>
      </c>
      <c r="K640" s="228">
        <f t="shared" si="108"/>
        <v>1571</v>
      </c>
      <c r="L640" s="228">
        <f t="shared" si="109"/>
        <v>0</v>
      </c>
      <c r="M640" s="228">
        <f t="shared" si="110"/>
        <v>937.65</v>
      </c>
      <c r="N640" s="229">
        <f t="shared" si="119"/>
        <v>13377.65</v>
      </c>
      <c r="O640" s="230">
        <f t="shared" si="111"/>
        <v>0</v>
      </c>
      <c r="P640" s="226"/>
      <c r="Q640" s="227">
        <f t="shared" si="112"/>
        <v>10404</v>
      </c>
      <c r="R640" s="228">
        <f t="shared" si="113"/>
        <v>10869</v>
      </c>
      <c r="S640" s="231">
        <f t="shared" si="114"/>
        <v>465</v>
      </c>
      <c r="T640" s="226"/>
      <c r="U640" s="227">
        <f t="shared" si="115"/>
        <v>1810</v>
      </c>
      <c r="V640" s="228">
        <f t="shared" si="116"/>
        <v>1890</v>
      </c>
      <c r="W640" s="228">
        <f t="shared" si="117"/>
        <v>1501</v>
      </c>
      <c r="X640" s="228"/>
      <c r="Y640" s="231">
        <f t="shared" si="118"/>
        <v>1571</v>
      </c>
      <c r="Z640" s="226"/>
    </row>
    <row r="641" spans="1:26" s="224" customFormat="1" x14ac:dyDescent="0.2">
      <c r="A641" s="222">
        <v>483</v>
      </c>
      <c r="B641" s="222">
        <v>483239665</v>
      </c>
      <c r="C641" s="223" t="s">
        <v>532</v>
      </c>
      <c r="D641" s="222">
        <v>239</v>
      </c>
      <c r="E641" s="223" t="s">
        <v>271</v>
      </c>
      <c r="F641" s="222">
        <v>665</v>
      </c>
      <c r="G641" s="223" t="s">
        <v>405</v>
      </c>
      <c r="H641" s="225">
        <v>9</v>
      </c>
      <c r="I641" s="226"/>
      <c r="J641" s="227">
        <f t="shared" si="107"/>
        <v>12018</v>
      </c>
      <c r="K641" s="228">
        <f t="shared" si="108"/>
        <v>2157</v>
      </c>
      <c r="L641" s="228">
        <f t="shared" si="109"/>
        <v>0</v>
      </c>
      <c r="M641" s="228">
        <f t="shared" si="110"/>
        <v>937.65</v>
      </c>
      <c r="N641" s="229">
        <f t="shared" si="119"/>
        <v>15112.65</v>
      </c>
      <c r="O641" s="230">
        <f t="shared" si="111"/>
        <v>0</v>
      </c>
      <c r="P641" s="226"/>
      <c r="Q641" s="227">
        <f t="shared" si="112"/>
        <v>11539</v>
      </c>
      <c r="R641" s="228">
        <f t="shared" si="113"/>
        <v>12018</v>
      </c>
      <c r="S641" s="231">
        <f t="shared" si="114"/>
        <v>479</v>
      </c>
      <c r="T641" s="226"/>
      <c r="U641" s="227">
        <f t="shared" si="115"/>
        <v>2039</v>
      </c>
      <c r="V641" s="228">
        <f t="shared" si="116"/>
        <v>2124</v>
      </c>
      <c r="W641" s="228">
        <f t="shared" si="117"/>
        <v>2144</v>
      </c>
      <c r="X641" s="228"/>
      <c r="Y641" s="231">
        <f t="shared" si="118"/>
        <v>2157</v>
      </c>
      <c r="Z641" s="226"/>
    </row>
    <row r="642" spans="1:26" s="224" customFormat="1" x14ac:dyDescent="0.2">
      <c r="A642" s="222">
        <v>483</v>
      </c>
      <c r="B642" s="222">
        <v>483239740</v>
      </c>
      <c r="C642" s="223" t="s">
        <v>532</v>
      </c>
      <c r="D642" s="222">
        <v>239</v>
      </c>
      <c r="E642" s="223" t="s">
        <v>271</v>
      </c>
      <c r="F642" s="222">
        <v>740</v>
      </c>
      <c r="G642" s="223" t="s">
        <v>428</v>
      </c>
      <c r="H642" s="225">
        <v>2.5</v>
      </c>
      <c r="I642" s="226"/>
      <c r="J642" s="227">
        <f t="shared" si="107"/>
        <v>10819.667771984386</v>
      </c>
      <c r="K642" s="228">
        <f t="shared" si="108"/>
        <v>4950</v>
      </c>
      <c r="L642" s="228">
        <f t="shared" si="109"/>
        <v>0</v>
      </c>
      <c r="M642" s="228">
        <f t="shared" si="110"/>
        <v>937.65</v>
      </c>
      <c r="N642" s="229">
        <f t="shared" si="119"/>
        <v>16707.317771984388</v>
      </c>
      <c r="O642" s="230">
        <f t="shared" si="111"/>
        <v>0</v>
      </c>
      <c r="P642" s="226"/>
      <c r="Q642" s="227" t="str">
        <f t="shared" si="112"/>
        <v/>
      </c>
      <c r="R642" s="228">
        <f t="shared" si="113"/>
        <v>10819.667771984386</v>
      </c>
      <c r="S642" s="231" t="str">
        <f t="shared" si="114"/>
        <v/>
      </c>
      <c r="T642" s="226"/>
      <c r="U642" s="227" t="str">
        <f t="shared" si="115"/>
        <v/>
      </c>
      <c r="V642" s="228">
        <f t="shared" si="116"/>
        <v>4447</v>
      </c>
      <c r="W642" s="228">
        <f t="shared" si="117"/>
        <v>5248</v>
      </c>
      <c r="X642" s="228"/>
      <c r="Y642" s="231">
        <f t="shared" si="118"/>
        <v>4950</v>
      </c>
      <c r="Z642" s="226"/>
    </row>
    <row r="643" spans="1:26" s="224" customFormat="1" x14ac:dyDescent="0.2">
      <c r="A643" s="222">
        <v>483</v>
      </c>
      <c r="B643" s="222">
        <v>483239760</v>
      </c>
      <c r="C643" s="223" t="s">
        <v>532</v>
      </c>
      <c r="D643" s="222">
        <v>239</v>
      </c>
      <c r="E643" s="223" t="s">
        <v>271</v>
      </c>
      <c r="F643" s="222">
        <v>760</v>
      </c>
      <c r="G643" s="223" t="s">
        <v>433</v>
      </c>
      <c r="H643" s="225">
        <v>41.85</v>
      </c>
      <c r="I643" s="226"/>
      <c r="J643" s="227">
        <f t="shared" si="107"/>
        <v>10991</v>
      </c>
      <c r="K643" s="228">
        <f t="shared" si="108"/>
        <v>2507</v>
      </c>
      <c r="L643" s="228">
        <f t="shared" si="109"/>
        <v>0</v>
      </c>
      <c r="M643" s="228">
        <f t="shared" si="110"/>
        <v>937.65</v>
      </c>
      <c r="N643" s="229">
        <f t="shared" si="119"/>
        <v>14435.65</v>
      </c>
      <c r="O643" s="230">
        <f t="shared" si="111"/>
        <v>-10</v>
      </c>
      <c r="P643" s="226"/>
      <c r="Q643" s="227">
        <f t="shared" si="112"/>
        <v>10332</v>
      </c>
      <c r="R643" s="228">
        <f t="shared" si="113"/>
        <v>10991</v>
      </c>
      <c r="S643" s="231">
        <f t="shared" si="114"/>
        <v>659</v>
      </c>
      <c r="T643" s="226"/>
      <c r="U643" s="227">
        <f t="shared" si="115"/>
        <v>2005</v>
      </c>
      <c r="V643" s="228">
        <f t="shared" si="116"/>
        <v>2133</v>
      </c>
      <c r="W643" s="228">
        <f t="shared" si="117"/>
        <v>2829</v>
      </c>
      <c r="X643" s="228"/>
      <c r="Y643" s="231">
        <f t="shared" si="118"/>
        <v>2517</v>
      </c>
      <c r="Z643" s="226"/>
    </row>
    <row r="644" spans="1:26" s="224" customFormat="1" x14ac:dyDescent="0.2">
      <c r="A644" s="222">
        <v>483</v>
      </c>
      <c r="B644" s="222">
        <v>483239780</v>
      </c>
      <c r="C644" s="223" t="s">
        <v>532</v>
      </c>
      <c r="D644" s="222">
        <v>239</v>
      </c>
      <c r="E644" s="223" t="s">
        <v>271</v>
      </c>
      <c r="F644" s="222">
        <v>780</v>
      </c>
      <c r="G644" s="223" t="s">
        <v>443</v>
      </c>
      <c r="H644" s="225">
        <v>0.28000000000000003</v>
      </c>
      <c r="I644" s="226"/>
      <c r="J644" s="227">
        <f t="shared" si="107"/>
        <v>10752.450832366469</v>
      </c>
      <c r="K644" s="228">
        <f t="shared" si="108"/>
        <v>2048</v>
      </c>
      <c r="L644" s="228">
        <f t="shared" si="109"/>
        <v>0</v>
      </c>
      <c r="M644" s="228">
        <f t="shared" si="110"/>
        <v>937.65</v>
      </c>
      <c r="N644" s="229">
        <f t="shared" si="119"/>
        <v>13738.100832366468</v>
      </c>
      <c r="O644" s="230">
        <f t="shared" si="111"/>
        <v>-2</v>
      </c>
      <c r="P644" s="226"/>
      <c r="Q644" s="227" t="str">
        <f t="shared" si="112"/>
        <v/>
      </c>
      <c r="R644" s="228" t="str">
        <f t="shared" si="113"/>
        <v/>
      </c>
      <c r="S644" s="231" t="str">
        <f t="shared" si="114"/>
        <v/>
      </c>
      <c r="T644" s="226"/>
      <c r="U644" s="227" t="str">
        <f t="shared" si="115"/>
        <v/>
      </c>
      <c r="V644" s="228" t="str">
        <f t="shared" si="116"/>
        <v/>
      </c>
      <c r="W644" s="228">
        <f t="shared" si="117"/>
        <v>2158</v>
      </c>
      <c r="X644" s="228"/>
      <c r="Y644" s="231">
        <f t="shared" si="118"/>
        <v>2050</v>
      </c>
      <c r="Z644" s="226"/>
    </row>
    <row r="645" spans="1:26" s="224" customFormat="1" x14ac:dyDescent="0.2">
      <c r="A645" s="222">
        <v>484</v>
      </c>
      <c r="B645" s="222">
        <v>484035018</v>
      </c>
      <c r="C645" s="223" t="s">
        <v>533</v>
      </c>
      <c r="D645" s="222">
        <v>35</v>
      </c>
      <c r="E645" s="223" t="s">
        <v>67</v>
      </c>
      <c r="F645" s="222">
        <v>18</v>
      </c>
      <c r="G645" s="223" t="s">
        <v>50</v>
      </c>
      <c r="H645" s="225">
        <v>1</v>
      </c>
      <c r="I645" s="226"/>
      <c r="J645" s="227">
        <f t="shared" si="107"/>
        <v>11904</v>
      </c>
      <c r="K645" s="228">
        <f t="shared" si="108"/>
        <v>7385</v>
      </c>
      <c r="L645" s="228">
        <f t="shared" si="109"/>
        <v>0</v>
      </c>
      <c r="M645" s="228">
        <f t="shared" si="110"/>
        <v>937.65</v>
      </c>
      <c r="N645" s="229">
        <f t="shared" si="119"/>
        <v>20226.650000000001</v>
      </c>
      <c r="O645" s="230">
        <f t="shared" si="111"/>
        <v>-11</v>
      </c>
      <c r="P645" s="226"/>
      <c r="Q645" s="227">
        <f t="shared" si="112"/>
        <v>11040.81823529412</v>
      </c>
      <c r="R645" s="228" t="str">
        <f t="shared" si="113"/>
        <v/>
      </c>
      <c r="S645" s="231">
        <f t="shared" si="114"/>
        <v>863.18176470587969</v>
      </c>
      <c r="T645" s="226"/>
      <c r="U645" s="227">
        <f t="shared" si="115"/>
        <v>7638</v>
      </c>
      <c r="V645" s="228" t="str">
        <f t="shared" si="116"/>
        <v/>
      </c>
      <c r="W645" s="228">
        <f t="shared" si="117"/>
        <v>7412</v>
      </c>
      <c r="X645" s="228"/>
      <c r="Y645" s="231">
        <f t="shared" si="118"/>
        <v>7396</v>
      </c>
      <c r="Z645" s="226"/>
    </row>
    <row r="646" spans="1:26" s="224" customFormat="1" x14ac:dyDescent="0.2">
      <c r="A646" s="222">
        <v>484</v>
      </c>
      <c r="B646" s="222">
        <v>484035035</v>
      </c>
      <c r="C646" s="223" t="s">
        <v>533</v>
      </c>
      <c r="D646" s="222">
        <v>35</v>
      </c>
      <c r="E646" s="223" t="s">
        <v>67</v>
      </c>
      <c r="F646" s="222">
        <v>35</v>
      </c>
      <c r="G646" s="223" t="s">
        <v>67</v>
      </c>
      <c r="H646" s="225">
        <v>1505.7500000000011</v>
      </c>
      <c r="I646" s="226"/>
      <c r="J646" s="227">
        <f t="shared" si="107"/>
        <v>13906</v>
      </c>
      <c r="K646" s="228">
        <f t="shared" si="108"/>
        <v>4741</v>
      </c>
      <c r="L646" s="228">
        <f t="shared" si="109"/>
        <v>0</v>
      </c>
      <c r="M646" s="228">
        <f t="shared" si="110"/>
        <v>937.65</v>
      </c>
      <c r="N646" s="229">
        <f t="shared" si="119"/>
        <v>19584.650000000001</v>
      </c>
      <c r="O646" s="230">
        <f t="shared" si="111"/>
        <v>-24</v>
      </c>
      <c r="P646" s="226"/>
      <c r="Q646" s="227">
        <f t="shared" si="112"/>
        <v>12832</v>
      </c>
      <c r="R646" s="228">
        <f t="shared" si="113"/>
        <v>13906</v>
      </c>
      <c r="S646" s="231">
        <f t="shared" si="114"/>
        <v>1074</v>
      </c>
      <c r="T646" s="226"/>
      <c r="U646" s="227">
        <f t="shared" si="115"/>
        <v>4425</v>
      </c>
      <c r="V646" s="228">
        <f t="shared" si="116"/>
        <v>4795</v>
      </c>
      <c r="W646" s="228">
        <f t="shared" si="117"/>
        <v>4989</v>
      </c>
      <c r="X646" s="228"/>
      <c r="Y646" s="231">
        <f t="shared" si="118"/>
        <v>4765</v>
      </c>
      <c r="Z646" s="226"/>
    </row>
    <row r="647" spans="1:26" s="224" customFormat="1" x14ac:dyDescent="0.2">
      <c r="A647" s="222">
        <v>484</v>
      </c>
      <c r="B647" s="222">
        <v>484035040</v>
      </c>
      <c r="C647" s="223" t="s">
        <v>533</v>
      </c>
      <c r="D647" s="222">
        <v>35</v>
      </c>
      <c r="E647" s="223" t="s">
        <v>67</v>
      </c>
      <c r="F647" s="222">
        <v>40</v>
      </c>
      <c r="G647" s="223" t="s">
        <v>72</v>
      </c>
      <c r="H647" s="225">
        <v>0.55000000000000004</v>
      </c>
      <c r="I647" s="226"/>
      <c r="J647" s="227">
        <f t="shared" si="107"/>
        <v>16825</v>
      </c>
      <c r="K647" s="228">
        <f t="shared" si="108"/>
        <v>4365</v>
      </c>
      <c r="L647" s="228">
        <f t="shared" si="109"/>
        <v>0</v>
      </c>
      <c r="M647" s="228">
        <f t="shared" si="110"/>
        <v>937.65</v>
      </c>
      <c r="N647" s="229">
        <f t="shared" si="119"/>
        <v>22127.65</v>
      </c>
      <c r="O647" s="230">
        <f t="shared" si="111"/>
        <v>0</v>
      </c>
      <c r="P647" s="226"/>
      <c r="Q647" s="227">
        <f t="shared" si="112"/>
        <v>15954</v>
      </c>
      <c r="R647" s="228" t="str">
        <f t="shared" si="113"/>
        <v/>
      </c>
      <c r="S647" s="231">
        <f t="shared" si="114"/>
        <v>871</v>
      </c>
      <c r="T647" s="226"/>
      <c r="U647" s="227">
        <f t="shared" si="115"/>
        <v>4180</v>
      </c>
      <c r="V647" s="228" t="str">
        <f t="shared" si="116"/>
        <v/>
      </c>
      <c r="W647" s="228">
        <f t="shared" si="117"/>
        <v>4367</v>
      </c>
      <c r="X647" s="228"/>
      <c r="Y647" s="231">
        <f t="shared" si="118"/>
        <v>4365</v>
      </c>
      <c r="Z647" s="226"/>
    </row>
    <row r="648" spans="1:26" s="224" customFormat="1" x14ac:dyDescent="0.2">
      <c r="A648" s="222">
        <v>484</v>
      </c>
      <c r="B648" s="222">
        <v>484035044</v>
      </c>
      <c r="C648" s="223" t="s">
        <v>533</v>
      </c>
      <c r="D648" s="222">
        <v>35</v>
      </c>
      <c r="E648" s="223" t="s">
        <v>67</v>
      </c>
      <c r="F648" s="222">
        <v>44</v>
      </c>
      <c r="G648" s="223" t="s">
        <v>76</v>
      </c>
      <c r="H648" s="225">
        <v>4.6899999999999995</v>
      </c>
      <c r="I648" s="226"/>
      <c r="J648" s="227">
        <f t="shared" si="107"/>
        <v>10574</v>
      </c>
      <c r="K648" s="228">
        <f t="shared" si="108"/>
        <v>0</v>
      </c>
      <c r="L648" s="228">
        <f t="shared" si="109"/>
        <v>0</v>
      </c>
      <c r="M648" s="228">
        <f t="shared" si="110"/>
        <v>937.65</v>
      </c>
      <c r="N648" s="229">
        <f t="shared" si="119"/>
        <v>11511.65</v>
      </c>
      <c r="O648" s="230">
        <f t="shared" si="111"/>
        <v>0</v>
      </c>
      <c r="P648" s="226"/>
      <c r="Q648" s="227">
        <f t="shared" si="112"/>
        <v>11689</v>
      </c>
      <c r="R648" s="228" t="str">
        <f t="shared" si="113"/>
        <v/>
      </c>
      <c r="S648" s="231">
        <f t="shared" si="114"/>
        <v>-1115</v>
      </c>
      <c r="T648" s="226"/>
      <c r="U648" s="227">
        <f t="shared" si="115"/>
        <v>236</v>
      </c>
      <c r="V648" s="228" t="str">
        <f t="shared" si="116"/>
        <v/>
      </c>
      <c r="W648" s="228">
        <f t="shared" si="117"/>
        <v>45</v>
      </c>
      <c r="X648" s="228"/>
      <c r="Y648" s="231">
        <f t="shared" si="118"/>
        <v>0</v>
      </c>
      <c r="Z648" s="226"/>
    </row>
    <row r="649" spans="1:26" s="224" customFormat="1" x14ac:dyDescent="0.2">
      <c r="A649" s="222">
        <v>484</v>
      </c>
      <c r="B649" s="222">
        <v>484035049</v>
      </c>
      <c r="C649" s="223" t="s">
        <v>533</v>
      </c>
      <c r="D649" s="222">
        <v>35</v>
      </c>
      <c r="E649" s="223" t="s">
        <v>67</v>
      </c>
      <c r="F649" s="222">
        <v>49</v>
      </c>
      <c r="G649" s="223" t="s">
        <v>81</v>
      </c>
      <c r="H649" s="225">
        <v>1</v>
      </c>
      <c r="I649" s="226"/>
      <c r="J649" s="227">
        <f t="shared" si="107"/>
        <v>12835.73758161946</v>
      </c>
      <c r="K649" s="228">
        <f t="shared" si="108"/>
        <v>15278</v>
      </c>
      <c r="L649" s="228">
        <f t="shared" si="109"/>
        <v>0</v>
      </c>
      <c r="M649" s="228">
        <f t="shared" si="110"/>
        <v>937.65</v>
      </c>
      <c r="N649" s="229">
        <f t="shared" si="119"/>
        <v>29051.387581619463</v>
      </c>
      <c r="O649" s="230" t="str">
        <f t="shared" si="111"/>
        <v>--</v>
      </c>
      <c r="P649" s="226"/>
      <c r="Q649" s="227">
        <f t="shared" si="112"/>
        <v>12065.782334362619</v>
      </c>
      <c r="R649" s="228" t="str">
        <f t="shared" si="113"/>
        <v/>
      </c>
      <c r="S649" s="231">
        <f t="shared" si="114"/>
        <v>769.95524725684118</v>
      </c>
      <c r="T649" s="226"/>
      <c r="U649" s="227">
        <f t="shared" si="115"/>
        <v>15201</v>
      </c>
      <c r="V649" s="228" t="str">
        <f t="shared" si="116"/>
        <v/>
      </c>
      <c r="W649" s="228" t="str">
        <f t="shared" si="117"/>
        <v/>
      </c>
      <c r="X649" s="228"/>
      <c r="Y649" s="231" t="str">
        <f t="shared" si="118"/>
        <v/>
      </c>
      <c r="Z649" s="226"/>
    </row>
    <row r="650" spans="1:26" s="224" customFormat="1" x14ac:dyDescent="0.2">
      <c r="A650" s="222">
        <v>484</v>
      </c>
      <c r="B650" s="222">
        <v>484035050</v>
      </c>
      <c r="C650" s="223" t="s">
        <v>533</v>
      </c>
      <c r="D650" s="222">
        <v>35</v>
      </c>
      <c r="E650" s="223" t="s">
        <v>67</v>
      </c>
      <c r="F650" s="222">
        <v>50</v>
      </c>
      <c r="G650" s="223" t="s">
        <v>82</v>
      </c>
      <c r="H650" s="225">
        <v>1</v>
      </c>
      <c r="I650" s="226"/>
      <c r="J650" s="227">
        <f t="shared" ref="J650:J713" si="120">VLOOKUP($B650,rates20Q4,9,FALSE)</f>
        <v>14283</v>
      </c>
      <c r="K650" s="228">
        <f t="shared" ref="K650:K713" si="121">VLOOKUP($B650,rates20Q4,10,FALSE)</f>
        <v>5977</v>
      </c>
      <c r="L650" s="228">
        <f t="shared" ref="L650:L713" si="122">IFERROR(VLOOKUP($B650,rates20Q4,11,FALSE),0)</f>
        <v>0</v>
      </c>
      <c r="M650" s="228">
        <f t="shared" ref="M650:M713" si="123">VLOOKUP($B650,rates20Q4,12,FALSE)</f>
        <v>937.65</v>
      </c>
      <c r="N650" s="229">
        <f t="shared" si="119"/>
        <v>21197.65</v>
      </c>
      <c r="O650" s="230">
        <f t="shared" ref="O650:O713" si="124">IF(Y650="","--",IFERROR(N650-IFERROR(VLOOKUP($B650,rates20Q3,13,FALSE),0),0))</f>
        <v>-148</v>
      </c>
      <c r="P650" s="226"/>
      <c r="Q650" s="227">
        <f t="shared" ref="Q650:Q713" si="125">IFERROR(VLOOKUP($B650,rates19Q4,8,FALSE),"")</f>
        <v>10507.816296890631</v>
      </c>
      <c r="R650" s="228" t="str">
        <f t="shared" ref="R650:R713" si="126">IFERROR(VLOOKUP($B650,rates20Q1d,8,FALSE),"")</f>
        <v/>
      </c>
      <c r="S650" s="231">
        <f t="shared" ref="S650:S713" si="127">IFERROR(J650-IFERROR(VLOOKUP($B650,rates19Q4,8,FALSE),""),"")</f>
        <v>3775.1837031093692</v>
      </c>
      <c r="T650" s="226"/>
      <c r="U650" s="227">
        <f t="shared" ref="U650:U713" si="128">IFERROR(VLOOKUP($B650,rates19Q4,9,FALSE),"")</f>
        <v>4470</v>
      </c>
      <c r="V650" s="228" t="str">
        <f t="shared" ref="V650:V713" si="129">IFERROR(VLOOKUP($B650,rates20Q1d,9,FALSE),"")</f>
        <v/>
      </c>
      <c r="W650" s="228">
        <f t="shared" ref="W650:W713" si="130">IFERROR(VLOOKUP($B650,rates20Q2,9,FALSE),"")</f>
        <v>6277</v>
      </c>
      <c r="X650" s="228"/>
      <c r="Y650" s="231">
        <f t="shared" ref="Y650:Y713" si="131">IFERROR(VLOOKUP($B650,rates20Q3,10,FALSE),"")</f>
        <v>6125</v>
      </c>
      <c r="Z650" s="226"/>
    </row>
    <row r="651" spans="1:26" s="224" customFormat="1" x14ac:dyDescent="0.2">
      <c r="A651" s="222">
        <v>484</v>
      </c>
      <c r="B651" s="222">
        <v>484035057</v>
      </c>
      <c r="C651" s="223" t="s">
        <v>533</v>
      </c>
      <c r="D651" s="222">
        <v>35</v>
      </c>
      <c r="E651" s="223" t="s">
        <v>67</v>
      </c>
      <c r="F651" s="222">
        <v>57</v>
      </c>
      <c r="G651" s="223" t="s">
        <v>89</v>
      </c>
      <c r="H651" s="225">
        <v>1.9400000000000002</v>
      </c>
      <c r="I651" s="226"/>
      <c r="J651" s="227">
        <f t="shared" si="120"/>
        <v>9361</v>
      </c>
      <c r="K651" s="228">
        <f t="shared" si="121"/>
        <v>250</v>
      </c>
      <c r="L651" s="228">
        <f t="shared" si="122"/>
        <v>0</v>
      </c>
      <c r="M651" s="228">
        <f t="shared" si="123"/>
        <v>937.65</v>
      </c>
      <c r="N651" s="229">
        <f t="shared" ref="N651:N714" si="132">SUM(J651:M651)</f>
        <v>10548.65</v>
      </c>
      <c r="O651" s="230">
        <f t="shared" si="124"/>
        <v>-11</v>
      </c>
      <c r="P651" s="226"/>
      <c r="Q651" s="227">
        <f t="shared" si="125"/>
        <v>13137.504749174874</v>
      </c>
      <c r="R651" s="228" t="str">
        <f t="shared" si="126"/>
        <v/>
      </c>
      <c r="S651" s="231">
        <f t="shared" si="127"/>
        <v>-3776.5047491748737</v>
      </c>
      <c r="T651" s="226"/>
      <c r="U651" s="227">
        <f t="shared" si="128"/>
        <v>319</v>
      </c>
      <c r="V651" s="228" t="str">
        <f t="shared" si="129"/>
        <v/>
      </c>
      <c r="W651" s="228">
        <f t="shared" si="130"/>
        <v>335</v>
      </c>
      <c r="X651" s="228"/>
      <c r="Y651" s="231">
        <f t="shared" si="131"/>
        <v>261</v>
      </c>
      <c r="Z651" s="226"/>
    </row>
    <row r="652" spans="1:26" s="224" customFormat="1" x14ac:dyDescent="0.2">
      <c r="A652" s="222">
        <v>484</v>
      </c>
      <c r="B652" s="222">
        <v>484035073</v>
      </c>
      <c r="C652" s="223" t="s">
        <v>533</v>
      </c>
      <c r="D652" s="222">
        <v>35</v>
      </c>
      <c r="E652" s="223" t="s">
        <v>67</v>
      </c>
      <c r="F652" s="222">
        <v>73</v>
      </c>
      <c r="G652" s="223" t="s">
        <v>105</v>
      </c>
      <c r="H652" s="225">
        <v>2.19</v>
      </c>
      <c r="I652" s="226"/>
      <c r="J652" s="227">
        <f t="shared" si="120"/>
        <v>11312.126870607293</v>
      </c>
      <c r="K652" s="228">
        <f t="shared" si="121"/>
        <v>7390</v>
      </c>
      <c r="L652" s="228">
        <f t="shared" si="122"/>
        <v>0</v>
      </c>
      <c r="M652" s="228">
        <f t="shared" si="123"/>
        <v>937.65</v>
      </c>
      <c r="N652" s="229">
        <f t="shared" si="132"/>
        <v>19639.776870607297</v>
      </c>
      <c r="O652" s="230">
        <f t="shared" si="124"/>
        <v>-18</v>
      </c>
      <c r="P652" s="226"/>
      <c r="Q652" s="227">
        <f t="shared" si="125"/>
        <v>10755.2580295355</v>
      </c>
      <c r="R652" s="228" t="str">
        <f t="shared" si="126"/>
        <v/>
      </c>
      <c r="S652" s="231">
        <f t="shared" si="127"/>
        <v>556.86884107179321</v>
      </c>
      <c r="T652" s="226"/>
      <c r="U652" s="227">
        <f t="shared" si="128"/>
        <v>7492</v>
      </c>
      <c r="V652" s="228" t="str">
        <f t="shared" si="129"/>
        <v/>
      </c>
      <c r="W652" s="228">
        <f t="shared" si="130"/>
        <v>7419</v>
      </c>
      <c r="X652" s="228"/>
      <c r="Y652" s="231">
        <f t="shared" si="131"/>
        <v>7408</v>
      </c>
      <c r="Z652" s="226"/>
    </row>
    <row r="653" spans="1:26" s="224" customFormat="1" x14ac:dyDescent="0.2">
      <c r="A653" s="222">
        <v>484</v>
      </c>
      <c r="B653" s="222">
        <v>484035093</v>
      </c>
      <c r="C653" s="223" t="s">
        <v>533</v>
      </c>
      <c r="D653" s="222">
        <v>35</v>
      </c>
      <c r="E653" s="223" t="s">
        <v>67</v>
      </c>
      <c r="F653" s="222">
        <v>93</v>
      </c>
      <c r="G653" s="223" t="s">
        <v>125</v>
      </c>
      <c r="H653" s="225">
        <v>0.26</v>
      </c>
      <c r="I653" s="226"/>
      <c r="J653" s="227">
        <f t="shared" si="120"/>
        <v>9361</v>
      </c>
      <c r="K653" s="228">
        <f t="shared" si="121"/>
        <v>319</v>
      </c>
      <c r="L653" s="228">
        <f t="shared" si="122"/>
        <v>0</v>
      </c>
      <c r="M653" s="228">
        <f t="shared" si="123"/>
        <v>937.65</v>
      </c>
      <c r="N653" s="229">
        <f t="shared" si="132"/>
        <v>10617.65</v>
      </c>
      <c r="O653" s="230">
        <f t="shared" si="124"/>
        <v>-4</v>
      </c>
      <c r="P653" s="226"/>
      <c r="Q653" s="227">
        <f t="shared" si="125"/>
        <v>12450.756626890934</v>
      </c>
      <c r="R653" s="228" t="str">
        <f t="shared" si="126"/>
        <v/>
      </c>
      <c r="S653" s="231">
        <f t="shared" si="127"/>
        <v>-3089.7566268909341</v>
      </c>
      <c r="T653" s="226"/>
      <c r="U653" s="227">
        <f t="shared" si="128"/>
        <v>618</v>
      </c>
      <c r="V653" s="228" t="str">
        <f t="shared" si="129"/>
        <v/>
      </c>
      <c r="W653" s="228">
        <f t="shared" si="130"/>
        <v>375</v>
      </c>
      <c r="X653" s="228"/>
      <c r="Y653" s="231">
        <f t="shared" si="131"/>
        <v>323</v>
      </c>
      <c r="Z653" s="226"/>
    </row>
    <row r="654" spans="1:26" s="224" customFormat="1" x14ac:dyDescent="0.2">
      <c r="A654" s="222">
        <v>484</v>
      </c>
      <c r="B654" s="222">
        <v>484035097</v>
      </c>
      <c r="C654" s="223" t="s">
        <v>533</v>
      </c>
      <c r="D654" s="222">
        <v>35</v>
      </c>
      <c r="E654" s="223" t="s">
        <v>67</v>
      </c>
      <c r="F654" s="222">
        <v>97</v>
      </c>
      <c r="G654" s="223" t="s">
        <v>129</v>
      </c>
      <c r="H654" s="225">
        <v>1</v>
      </c>
      <c r="I654" s="226"/>
      <c r="J654" s="227">
        <f t="shared" si="120"/>
        <v>12986.041569496731</v>
      </c>
      <c r="K654" s="228">
        <f t="shared" si="121"/>
        <v>0</v>
      </c>
      <c r="L654" s="228">
        <f t="shared" si="122"/>
        <v>0</v>
      </c>
      <c r="M654" s="228">
        <f t="shared" si="123"/>
        <v>937.65</v>
      </c>
      <c r="N654" s="229">
        <f t="shared" si="132"/>
        <v>13923.69156949673</v>
      </c>
      <c r="O654" s="230">
        <f t="shared" si="124"/>
        <v>0</v>
      </c>
      <c r="P654" s="226"/>
      <c r="Q654" s="227">
        <f t="shared" si="125"/>
        <v>12093.439898240773</v>
      </c>
      <c r="R654" s="228" t="str">
        <f t="shared" si="126"/>
        <v/>
      </c>
      <c r="S654" s="231">
        <f t="shared" si="127"/>
        <v>892.60167125595763</v>
      </c>
      <c r="T654" s="226"/>
      <c r="U654" s="227">
        <f t="shared" si="128"/>
        <v>0</v>
      </c>
      <c r="V654" s="228" t="str">
        <f t="shared" si="129"/>
        <v/>
      </c>
      <c r="W654" s="228">
        <f t="shared" si="130"/>
        <v>0</v>
      </c>
      <c r="X654" s="228"/>
      <c r="Y654" s="231">
        <f t="shared" si="131"/>
        <v>0</v>
      </c>
      <c r="Z654" s="226"/>
    </row>
    <row r="655" spans="1:26" s="224" customFormat="1" x14ac:dyDescent="0.2">
      <c r="A655" s="222">
        <v>484</v>
      </c>
      <c r="B655" s="222">
        <v>484035133</v>
      </c>
      <c r="C655" s="223" t="s">
        <v>533</v>
      </c>
      <c r="D655" s="222">
        <v>35</v>
      </c>
      <c r="E655" s="223" t="s">
        <v>67</v>
      </c>
      <c r="F655" s="222">
        <v>133</v>
      </c>
      <c r="G655" s="223" t="s">
        <v>165</v>
      </c>
      <c r="H655" s="225">
        <v>0.94</v>
      </c>
      <c r="I655" s="226"/>
      <c r="J655" s="227">
        <f t="shared" si="120"/>
        <v>11303</v>
      </c>
      <c r="K655" s="228">
        <f t="shared" si="121"/>
        <v>2235</v>
      </c>
      <c r="L655" s="228">
        <f t="shared" si="122"/>
        <v>0</v>
      </c>
      <c r="M655" s="228">
        <f t="shared" si="123"/>
        <v>937.65</v>
      </c>
      <c r="N655" s="229">
        <f t="shared" si="132"/>
        <v>14475.65</v>
      </c>
      <c r="O655" s="230">
        <f t="shared" si="124"/>
        <v>0</v>
      </c>
      <c r="P655" s="226"/>
      <c r="Q655" s="227">
        <f t="shared" si="125"/>
        <v>11175.497163151911</v>
      </c>
      <c r="R655" s="228" t="str">
        <f t="shared" si="126"/>
        <v/>
      </c>
      <c r="S655" s="231">
        <f t="shared" si="127"/>
        <v>127.50283684808892</v>
      </c>
      <c r="T655" s="226"/>
      <c r="U655" s="227">
        <f t="shared" si="128"/>
        <v>2783</v>
      </c>
      <c r="V655" s="228" t="str">
        <f t="shared" si="129"/>
        <v/>
      </c>
      <c r="W655" s="228">
        <f t="shared" si="130"/>
        <v>2222</v>
      </c>
      <c r="X655" s="228"/>
      <c r="Y655" s="231">
        <f t="shared" si="131"/>
        <v>2235</v>
      </c>
      <c r="Z655" s="226"/>
    </row>
    <row r="656" spans="1:26" s="224" customFormat="1" x14ac:dyDescent="0.2">
      <c r="A656" s="222">
        <v>484</v>
      </c>
      <c r="B656" s="222">
        <v>484035239</v>
      </c>
      <c r="C656" s="223" t="s">
        <v>533</v>
      </c>
      <c r="D656" s="222">
        <v>35</v>
      </c>
      <c r="E656" s="223" t="s">
        <v>67</v>
      </c>
      <c r="F656" s="222">
        <v>239</v>
      </c>
      <c r="G656" s="223" t="s">
        <v>271</v>
      </c>
      <c r="H656" s="225">
        <v>0.08</v>
      </c>
      <c r="I656" s="226"/>
      <c r="J656" s="227">
        <f t="shared" si="120"/>
        <v>14650</v>
      </c>
      <c r="K656" s="228">
        <f t="shared" si="121"/>
        <v>5503</v>
      </c>
      <c r="L656" s="228">
        <f t="shared" si="122"/>
        <v>0</v>
      </c>
      <c r="M656" s="228">
        <f t="shared" si="123"/>
        <v>937.65</v>
      </c>
      <c r="N656" s="229">
        <f t="shared" si="132"/>
        <v>21090.65</v>
      </c>
      <c r="O656" s="230">
        <f t="shared" si="124"/>
        <v>-16</v>
      </c>
      <c r="P656" s="226"/>
      <c r="Q656" s="227" t="str">
        <f t="shared" si="125"/>
        <v/>
      </c>
      <c r="R656" s="228" t="str">
        <f t="shared" si="126"/>
        <v/>
      </c>
      <c r="S656" s="231" t="str">
        <f t="shared" si="127"/>
        <v/>
      </c>
      <c r="T656" s="226"/>
      <c r="U656" s="227" t="str">
        <f t="shared" si="128"/>
        <v/>
      </c>
      <c r="V656" s="228" t="str">
        <f t="shared" si="129"/>
        <v/>
      </c>
      <c r="W656" s="228">
        <f t="shared" si="130"/>
        <v>6297</v>
      </c>
      <c r="X656" s="228"/>
      <c r="Y656" s="231">
        <f t="shared" si="131"/>
        <v>5519</v>
      </c>
      <c r="Z656" s="226"/>
    </row>
    <row r="657" spans="1:26" s="224" customFormat="1" x14ac:dyDescent="0.2">
      <c r="A657" s="222">
        <v>484</v>
      </c>
      <c r="B657" s="222">
        <v>484035243</v>
      </c>
      <c r="C657" s="223" t="s">
        <v>533</v>
      </c>
      <c r="D657" s="222">
        <v>35</v>
      </c>
      <c r="E657" s="223" t="s">
        <v>67</v>
      </c>
      <c r="F657" s="222">
        <v>243</v>
      </c>
      <c r="G657" s="223" t="s">
        <v>275</v>
      </c>
      <c r="H657" s="225">
        <v>3</v>
      </c>
      <c r="I657" s="226"/>
      <c r="J657" s="227">
        <f t="shared" si="120"/>
        <v>13093</v>
      </c>
      <c r="K657" s="228">
        <f t="shared" si="121"/>
        <v>2710</v>
      </c>
      <c r="L657" s="228">
        <f t="shared" si="122"/>
        <v>0</v>
      </c>
      <c r="M657" s="228">
        <f t="shared" si="123"/>
        <v>937.65</v>
      </c>
      <c r="N657" s="229">
        <f t="shared" si="132"/>
        <v>16740.650000000001</v>
      </c>
      <c r="O657" s="230">
        <f t="shared" si="124"/>
        <v>0</v>
      </c>
      <c r="P657" s="226"/>
      <c r="Q657" s="227">
        <f t="shared" si="125"/>
        <v>12488.506008868042</v>
      </c>
      <c r="R657" s="228" t="str">
        <f t="shared" si="126"/>
        <v/>
      </c>
      <c r="S657" s="231">
        <f t="shared" si="127"/>
        <v>604.49399113195796</v>
      </c>
      <c r="T657" s="226"/>
      <c r="U657" s="227">
        <f t="shared" si="128"/>
        <v>2595</v>
      </c>
      <c r="V657" s="228" t="str">
        <f t="shared" si="129"/>
        <v/>
      </c>
      <c r="W657" s="228">
        <f t="shared" si="130"/>
        <v>3095</v>
      </c>
      <c r="X657" s="228"/>
      <c r="Y657" s="231">
        <f t="shared" si="131"/>
        <v>2710</v>
      </c>
      <c r="Z657" s="226"/>
    </row>
    <row r="658" spans="1:26" s="224" customFormat="1" x14ac:dyDescent="0.2">
      <c r="A658" s="222">
        <v>484</v>
      </c>
      <c r="B658" s="222">
        <v>484035244</v>
      </c>
      <c r="C658" s="223" t="s">
        <v>533</v>
      </c>
      <c r="D658" s="222">
        <v>35</v>
      </c>
      <c r="E658" s="223" t="s">
        <v>67</v>
      </c>
      <c r="F658" s="222">
        <v>244</v>
      </c>
      <c r="G658" s="223" t="s">
        <v>276</v>
      </c>
      <c r="H658" s="225">
        <v>7.8</v>
      </c>
      <c r="I658" s="226"/>
      <c r="J658" s="227">
        <f t="shared" si="120"/>
        <v>13275</v>
      </c>
      <c r="K658" s="228">
        <f t="shared" si="121"/>
        <v>4787</v>
      </c>
      <c r="L658" s="228">
        <f t="shared" si="122"/>
        <v>0</v>
      </c>
      <c r="M658" s="228">
        <f t="shared" si="123"/>
        <v>937.65</v>
      </c>
      <c r="N658" s="229">
        <f t="shared" si="132"/>
        <v>18999.650000000001</v>
      </c>
      <c r="O658" s="230">
        <f t="shared" si="124"/>
        <v>-13</v>
      </c>
      <c r="P658" s="226"/>
      <c r="Q658" s="227">
        <f t="shared" si="125"/>
        <v>11844.935916589331</v>
      </c>
      <c r="R658" s="228" t="str">
        <f t="shared" si="126"/>
        <v/>
      </c>
      <c r="S658" s="231">
        <f t="shared" si="127"/>
        <v>1430.0640834106689</v>
      </c>
      <c r="T658" s="226"/>
      <c r="U658" s="227">
        <f t="shared" si="128"/>
        <v>4615</v>
      </c>
      <c r="V658" s="228" t="str">
        <f t="shared" si="129"/>
        <v/>
      </c>
      <c r="W658" s="228">
        <f t="shared" si="130"/>
        <v>4949</v>
      </c>
      <c r="X658" s="228"/>
      <c r="Y658" s="231">
        <f t="shared" si="131"/>
        <v>4800</v>
      </c>
      <c r="Z658" s="226"/>
    </row>
    <row r="659" spans="1:26" s="224" customFormat="1" x14ac:dyDescent="0.2">
      <c r="A659" s="222">
        <v>484</v>
      </c>
      <c r="B659" s="222">
        <v>484035248</v>
      </c>
      <c r="C659" s="223" t="s">
        <v>533</v>
      </c>
      <c r="D659" s="222">
        <v>35</v>
      </c>
      <c r="E659" s="223" t="s">
        <v>67</v>
      </c>
      <c r="F659" s="222">
        <v>248</v>
      </c>
      <c r="G659" s="223" t="s">
        <v>280</v>
      </c>
      <c r="H659" s="225">
        <v>0.12</v>
      </c>
      <c r="I659" s="226"/>
      <c r="J659" s="227">
        <f t="shared" si="120"/>
        <v>13080.948125085341</v>
      </c>
      <c r="K659" s="228">
        <f t="shared" si="121"/>
        <v>750</v>
      </c>
      <c r="L659" s="228">
        <f t="shared" si="122"/>
        <v>0</v>
      </c>
      <c r="M659" s="228">
        <f t="shared" si="123"/>
        <v>937.65</v>
      </c>
      <c r="N659" s="229">
        <f t="shared" si="132"/>
        <v>14768.59812508534</v>
      </c>
      <c r="O659" s="230" t="str">
        <f t="shared" si="124"/>
        <v>--</v>
      </c>
      <c r="P659" s="226"/>
      <c r="Q659" s="227" t="str">
        <f t="shared" si="125"/>
        <v/>
      </c>
      <c r="R659" s="228" t="str">
        <f t="shared" si="126"/>
        <v/>
      </c>
      <c r="S659" s="231" t="str">
        <f t="shared" si="127"/>
        <v/>
      </c>
      <c r="T659" s="226"/>
      <c r="U659" s="227" t="str">
        <f t="shared" si="128"/>
        <v/>
      </c>
      <c r="V659" s="228" t="str">
        <f t="shared" si="129"/>
        <v/>
      </c>
      <c r="W659" s="228" t="str">
        <f t="shared" si="130"/>
        <v/>
      </c>
      <c r="X659" s="228"/>
      <c r="Y659" s="231" t="str">
        <f t="shared" si="131"/>
        <v/>
      </c>
      <c r="Z659" s="226"/>
    </row>
    <row r="660" spans="1:26" s="224" customFormat="1" x14ac:dyDescent="0.2">
      <c r="A660" s="222">
        <v>484</v>
      </c>
      <c r="B660" s="222">
        <v>484035274</v>
      </c>
      <c r="C660" s="223" t="s">
        <v>533</v>
      </c>
      <c r="D660" s="222">
        <v>35</v>
      </c>
      <c r="E660" s="223" t="s">
        <v>67</v>
      </c>
      <c r="F660" s="222">
        <v>274</v>
      </c>
      <c r="G660" s="223" t="s">
        <v>306</v>
      </c>
      <c r="H660" s="225">
        <v>0.11</v>
      </c>
      <c r="I660" s="226"/>
      <c r="J660" s="227">
        <f t="shared" si="120"/>
        <v>13084.368871016801</v>
      </c>
      <c r="K660" s="228">
        <f t="shared" si="121"/>
        <v>6045</v>
      </c>
      <c r="L660" s="228">
        <f t="shared" si="122"/>
        <v>0</v>
      </c>
      <c r="M660" s="228">
        <f t="shared" si="123"/>
        <v>937.65</v>
      </c>
      <c r="N660" s="229">
        <f t="shared" si="132"/>
        <v>20067.0188710168</v>
      </c>
      <c r="O660" s="230" t="str">
        <f t="shared" si="124"/>
        <v>--</v>
      </c>
      <c r="P660" s="226"/>
      <c r="Q660" s="227" t="str">
        <f t="shared" si="125"/>
        <v/>
      </c>
      <c r="R660" s="228" t="str">
        <f t="shared" si="126"/>
        <v/>
      </c>
      <c r="S660" s="231" t="str">
        <f t="shared" si="127"/>
        <v/>
      </c>
      <c r="T660" s="226"/>
      <c r="U660" s="227" t="str">
        <f t="shared" si="128"/>
        <v/>
      </c>
      <c r="V660" s="228" t="str">
        <f t="shared" si="129"/>
        <v/>
      </c>
      <c r="W660" s="228" t="str">
        <f t="shared" si="130"/>
        <v/>
      </c>
      <c r="X660" s="228"/>
      <c r="Y660" s="231" t="str">
        <f t="shared" si="131"/>
        <v/>
      </c>
      <c r="Z660" s="226"/>
    </row>
    <row r="661" spans="1:26" s="224" customFormat="1" x14ac:dyDescent="0.2">
      <c r="A661" s="222">
        <v>484</v>
      </c>
      <c r="B661" s="222">
        <v>484035285</v>
      </c>
      <c r="C661" s="223" t="s">
        <v>533</v>
      </c>
      <c r="D661" s="222">
        <v>35</v>
      </c>
      <c r="E661" s="223" t="s">
        <v>67</v>
      </c>
      <c r="F661" s="222">
        <v>285</v>
      </c>
      <c r="G661" s="223" t="s">
        <v>317</v>
      </c>
      <c r="H661" s="225">
        <v>3</v>
      </c>
      <c r="I661" s="226"/>
      <c r="J661" s="227">
        <f t="shared" si="120"/>
        <v>11688.430466808875</v>
      </c>
      <c r="K661" s="228">
        <f t="shared" si="121"/>
        <v>3312</v>
      </c>
      <c r="L661" s="228">
        <f t="shared" si="122"/>
        <v>0</v>
      </c>
      <c r="M661" s="228">
        <f t="shared" si="123"/>
        <v>937.65</v>
      </c>
      <c r="N661" s="229">
        <f t="shared" si="132"/>
        <v>15938.080466808875</v>
      </c>
      <c r="O661" s="230">
        <f t="shared" si="124"/>
        <v>-3</v>
      </c>
      <c r="P661" s="226"/>
      <c r="Q661" s="227">
        <f t="shared" si="125"/>
        <v>11088.295368529887</v>
      </c>
      <c r="R661" s="228" t="str">
        <f t="shared" si="126"/>
        <v/>
      </c>
      <c r="S661" s="231">
        <f t="shared" si="127"/>
        <v>600.13509827898815</v>
      </c>
      <c r="T661" s="226"/>
      <c r="U661" s="227">
        <f t="shared" si="128"/>
        <v>3128</v>
      </c>
      <c r="V661" s="228" t="str">
        <f t="shared" si="129"/>
        <v/>
      </c>
      <c r="W661" s="228">
        <f t="shared" si="130"/>
        <v>3328</v>
      </c>
      <c r="X661" s="228"/>
      <c r="Y661" s="231">
        <f t="shared" si="131"/>
        <v>3315</v>
      </c>
      <c r="Z661" s="226"/>
    </row>
    <row r="662" spans="1:26" s="224" customFormat="1" x14ac:dyDescent="0.2">
      <c r="A662" s="222">
        <v>484</v>
      </c>
      <c r="B662" s="222">
        <v>484035307</v>
      </c>
      <c r="C662" s="223" t="s">
        <v>533</v>
      </c>
      <c r="D662" s="222">
        <v>35</v>
      </c>
      <c r="E662" s="223" t="s">
        <v>67</v>
      </c>
      <c r="F662" s="222">
        <v>307</v>
      </c>
      <c r="G662" s="223" t="s">
        <v>339</v>
      </c>
      <c r="H662" s="225">
        <v>1</v>
      </c>
      <c r="I662" s="226"/>
      <c r="J662" s="227">
        <f t="shared" si="120"/>
        <v>10709.427148722187</v>
      </c>
      <c r="K662" s="228">
        <f t="shared" si="121"/>
        <v>4503</v>
      </c>
      <c r="L662" s="228">
        <f t="shared" si="122"/>
        <v>0</v>
      </c>
      <c r="M662" s="228">
        <f t="shared" si="123"/>
        <v>937.65</v>
      </c>
      <c r="N662" s="229">
        <f t="shared" si="132"/>
        <v>16150.077148722186</v>
      </c>
      <c r="O662" s="230">
        <f t="shared" si="124"/>
        <v>-3</v>
      </c>
      <c r="P662" s="226"/>
      <c r="Q662" s="227">
        <f t="shared" si="125"/>
        <v>10243.986503810289</v>
      </c>
      <c r="R662" s="228" t="str">
        <f t="shared" si="126"/>
        <v/>
      </c>
      <c r="S662" s="231">
        <f t="shared" si="127"/>
        <v>465.44064491189783</v>
      </c>
      <c r="T662" s="226"/>
      <c r="U662" s="227">
        <f t="shared" si="128"/>
        <v>4023</v>
      </c>
      <c r="V662" s="228" t="str">
        <f t="shared" si="129"/>
        <v/>
      </c>
      <c r="W662" s="228">
        <f t="shared" si="130"/>
        <v>4519</v>
      </c>
      <c r="X662" s="228"/>
      <c r="Y662" s="231">
        <f t="shared" si="131"/>
        <v>4506</v>
      </c>
      <c r="Z662" s="226"/>
    </row>
    <row r="663" spans="1:26" s="224" customFormat="1" x14ac:dyDescent="0.2">
      <c r="A663" s="222">
        <v>484</v>
      </c>
      <c r="B663" s="222">
        <v>484035308</v>
      </c>
      <c r="C663" s="223" t="s">
        <v>533</v>
      </c>
      <c r="D663" s="222">
        <v>35</v>
      </c>
      <c r="E663" s="223" t="s">
        <v>67</v>
      </c>
      <c r="F663" s="222">
        <v>308</v>
      </c>
      <c r="G663" s="223" t="s">
        <v>340</v>
      </c>
      <c r="H663" s="225">
        <v>1</v>
      </c>
      <c r="I663" s="226"/>
      <c r="J663" s="227">
        <f t="shared" si="120"/>
        <v>13280.983978729773</v>
      </c>
      <c r="K663" s="228">
        <f t="shared" si="121"/>
        <v>6624</v>
      </c>
      <c r="L663" s="228">
        <f t="shared" si="122"/>
        <v>0</v>
      </c>
      <c r="M663" s="228">
        <f t="shared" si="123"/>
        <v>937.65</v>
      </c>
      <c r="N663" s="229">
        <f t="shared" si="132"/>
        <v>20842.633978729777</v>
      </c>
      <c r="O663" s="230" t="str">
        <f t="shared" si="124"/>
        <v>--</v>
      </c>
      <c r="P663" s="226"/>
      <c r="Q663" s="227" t="str">
        <f t="shared" si="125"/>
        <v/>
      </c>
      <c r="R663" s="228" t="str">
        <f t="shared" si="126"/>
        <v/>
      </c>
      <c r="S663" s="231" t="str">
        <f t="shared" si="127"/>
        <v/>
      </c>
      <c r="T663" s="226"/>
      <c r="U663" s="227" t="str">
        <f t="shared" si="128"/>
        <v/>
      </c>
      <c r="V663" s="228" t="str">
        <f t="shared" si="129"/>
        <v/>
      </c>
      <c r="W663" s="228" t="str">
        <f t="shared" si="130"/>
        <v/>
      </c>
      <c r="X663" s="228"/>
      <c r="Y663" s="231" t="str">
        <f t="shared" si="131"/>
        <v/>
      </c>
      <c r="Z663" s="226"/>
    </row>
    <row r="664" spans="1:26" s="224" customFormat="1" x14ac:dyDescent="0.2">
      <c r="A664" s="222">
        <v>484</v>
      </c>
      <c r="B664" s="222">
        <v>484035314</v>
      </c>
      <c r="C664" s="223" t="s">
        <v>533</v>
      </c>
      <c r="D664" s="222">
        <v>35</v>
      </c>
      <c r="E664" s="223" t="s">
        <v>67</v>
      </c>
      <c r="F664" s="222">
        <v>314</v>
      </c>
      <c r="G664" s="223" t="s">
        <v>346</v>
      </c>
      <c r="H664" s="225">
        <v>0.41</v>
      </c>
      <c r="I664" s="226"/>
      <c r="J664" s="227">
        <f t="shared" si="120"/>
        <v>11914.967758299314</v>
      </c>
      <c r="K664" s="228">
        <f t="shared" si="121"/>
        <v>9551</v>
      </c>
      <c r="L664" s="228">
        <f t="shared" si="122"/>
        <v>0</v>
      </c>
      <c r="M664" s="228">
        <f t="shared" si="123"/>
        <v>937.65</v>
      </c>
      <c r="N664" s="229">
        <f t="shared" si="132"/>
        <v>22403.617758299315</v>
      </c>
      <c r="O664" s="230" t="str">
        <f t="shared" si="124"/>
        <v>--</v>
      </c>
      <c r="P664" s="226"/>
      <c r="Q664" s="227" t="str">
        <f t="shared" si="125"/>
        <v/>
      </c>
      <c r="R664" s="228" t="str">
        <f t="shared" si="126"/>
        <v/>
      </c>
      <c r="S664" s="231" t="str">
        <f t="shared" si="127"/>
        <v/>
      </c>
      <c r="T664" s="226"/>
      <c r="U664" s="227" t="str">
        <f t="shared" si="128"/>
        <v/>
      </c>
      <c r="V664" s="228" t="str">
        <f t="shared" si="129"/>
        <v/>
      </c>
      <c r="W664" s="228" t="str">
        <f t="shared" si="130"/>
        <v/>
      </c>
      <c r="X664" s="228"/>
      <c r="Y664" s="231" t="str">
        <f t="shared" si="131"/>
        <v/>
      </c>
      <c r="Z664" s="226"/>
    </row>
    <row r="665" spans="1:26" s="224" customFormat="1" x14ac:dyDescent="0.2">
      <c r="A665" s="222">
        <v>485</v>
      </c>
      <c r="B665" s="222">
        <v>485258030</v>
      </c>
      <c r="C665" s="223" t="s">
        <v>534</v>
      </c>
      <c r="D665" s="222">
        <v>258</v>
      </c>
      <c r="E665" s="223" t="s">
        <v>290</v>
      </c>
      <c r="F665" s="222">
        <v>30</v>
      </c>
      <c r="G665" s="223" t="s">
        <v>62</v>
      </c>
      <c r="H665" s="225">
        <v>0.78</v>
      </c>
      <c r="I665" s="226"/>
      <c r="J665" s="227">
        <f t="shared" si="120"/>
        <v>15145</v>
      </c>
      <c r="K665" s="228">
        <f t="shared" si="121"/>
        <v>4032</v>
      </c>
      <c r="L665" s="228">
        <f t="shared" si="122"/>
        <v>0</v>
      </c>
      <c r="M665" s="228">
        <f t="shared" si="123"/>
        <v>937.65</v>
      </c>
      <c r="N665" s="229">
        <f t="shared" si="132"/>
        <v>20114.650000000001</v>
      </c>
      <c r="O665" s="230" t="str">
        <f t="shared" si="124"/>
        <v>--</v>
      </c>
      <c r="P665" s="226"/>
      <c r="Q665" s="227">
        <f t="shared" si="125"/>
        <v>10127</v>
      </c>
      <c r="R665" s="228">
        <f t="shared" si="126"/>
        <v>15145</v>
      </c>
      <c r="S665" s="231">
        <f t="shared" si="127"/>
        <v>5018</v>
      </c>
      <c r="T665" s="226"/>
      <c r="U665" s="227">
        <f t="shared" si="128"/>
        <v>2788</v>
      </c>
      <c r="V665" s="228">
        <f t="shared" si="129"/>
        <v>4170</v>
      </c>
      <c r="W665" s="228" t="str">
        <f t="shared" si="130"/>
        <v/>
      </c>
      <c r="X665" s="228"/>
      <c r="Y665" s="231" t="str">
        <f t="shared" si="131"/>
        <v/>
      </c>
      <c r="Z665" s="226"/>
    </row>
    <row r="666" spans="1:26" s="224" customFormat="1" x14ac:dyDescent="0.2">
      <c r="A666" s="222">
        <v>485</v>
      </c>
      <c r="B666" s="222">
        <v>485258071</v>
      </c>
      <c r="C666" s="223" t="s">
        <v>534</v>
      </c>
      <c r="D666" s="222">
        <v>258</v>
      </c>
      <c r="E666" s="223" t="s">
        <v>290</v>
      </c>
      <c r="F666" s="222">
        <v>71</v>
      </c>
      <c r="G666" s="223" t="s">
        <v>103</v>
      </c>
      <c r="H666" s="225">
        <v>0.36</v>
      </c>
      <c r="I666" s="226"/>
      <c r="J666" s="227">
        <f t="shared" si="120"/>
        <v>11965</v>
      </c>
      <c r="K666" s="228">
        <f t="shared" si="121"/>
        <v>5608</v>
      </c>
      <c r="L666" s="228">
        <f t="shared" si="122"/>
        <v>0</v>
      </c>
      <c r="M666" s="228">
        <f t="shared" si="123"/>
        <v>937.65</v>
      </c>
      <c r="N666" s="229">
        <f t="shared" si="132"/>
        <v>18510.650000000001</v>
      </c>
      <c r="O666" s="230">
        <f t="shared" si="124"/>
        <v>11</v>
      </c>
      <c r="P666" s="226"/>
      <c r="Q666" s="227">
        <f t="shared" si="125"/>
        <v>11259</v>
      </c>
      <c r="R666" s="228">
        <f t="shared" si="126"/>
        <v>11965</v>
      </c>
      <c r="S666" s="231">
        <f t="shared" si="127"/>
        <v>706</v>
      </c>
      <c r="T666" s="226"/>
      <c r="U666" s="227">
        <f t="shared" si="128"/>
        <v>5424</v>
      </c>
      <c r="V666" s="228">
        <f t="shared" si="129"/>
        <v>5765</v>
      </c>
      <c r="W666" s="228">
        <f t="shared" si="130"/>
        <v>5537</v>
      </c>
      <c r="X666" s="228"/>
      <c r="Y666" s="231">
        <f t="shared" si="131"/>
        <v>5597</v>
      </c>
      <c r="Z666" s="226"/>
    </row>
    <row r="667" spans="1:26" s="224" customFormat="1" x14ac:dyDescent="0.2">
      <c r="A667" s="222">
        <v>485</v>
      </c>
      <c r="B667" s="222">
        <v>485258107</v>
      </c>
      <c r="C667" s="223" t="s">
        <v>534</v>
      </c>
      <c r="D667" s="222">
        <v>258</v>
      </c>
      <c r="E667" s="223" t="s">
        <v>290</v>
      </c>
      <c r="F667" s="222">
        <v>107</v>
      </c>
      <c r="G667" s="223" t="s">
        <v>139</v>
      </c>
      <c r="H667" s="225">
        <v>1</v>
      </c>
      <c r="I667" s="226"/>
      <c r="J667" s="227">
        <f t="shared" si="120"/>
        <v>10556</v>
      </c>
      <c r="K667" s="228">
        <f t="shared" si="121"/>
        <v>3658</v>
      </c>
      <c r="L667" s="228">
        <f t="shared" si="122"/>
        <v>0</v>
      </c>
      <c r="M667" s="228">
        <f t="shared" si="123"/>
        <v>937.65</v>
      </c>
      <c r="N667" s="229">
        <f t="shared" si="132"/>
        <v>15151.65</v>
      </c>
      <c r="O667" s="230">
        <f t="shared" si="124"/>
        <v>0</v>
      </c>
      <c r="P667" s="226"/>
      <c r="Q667" s="227">
        <f t="shared" si="125"/>
        <v>11372.679910301034</v>
      </c>
      <c r="R667" s="228">
        <f t="shared" si="126"/>
        <v>10556</v>
      </c>
      <c r="S667" s="231">
        <f t="shared" si="127"/>
        <v>-816.6799103010344</v>
      </c>
      <c r="T667" s="226"/>
      <c r="U667" s="227">
        <f t="shared" si="128"/>
        <v>4129</v>
      </c>
      <c r="V667" s="228">
        <f t="shared" si="129"/>
        <v>3832</v>
      </c>
      <c r="W667" s="228">
        <f t="shared" si="130"/>
        <v>3675</v>
      </c>
      <c r="X667" s="228"/>
      <c r="Y667" s="231">
        <f t="shared" si="131"/>
        <v>3658</v>
      </c>
      <c r="Z667" s="226"/>
    </row>
    <row r="668" spans="1:26" s="224" customFormat="1" x14ac:dyDescent="0.2">
      <c r="A668" s="222">
        <v>485</v>
      </c>
      <c r="B668" s="222">
        <v>485258128</v>
      </c>
      <c r="C668" s="223" t="s">
        <v>534</v>
      </c>
      <c r="D668" s="222">
        <v>258</v>
      </c>
      <c r="E668" s="223" t="s">
        <v>290</v>
      </c>
      <c r="F668" s="222">
        <v>128</v>
      </c>
      <c r="G668" s="223" t="s">
        <v>160</v>
      </c>
      <c r="H668" s="225">
        <v>0.71</v>
      </c>
      <c r="I668" s="226"/>
      <c r="J668" s="227">
        <f t="shared" si="120"/>
        <v>12196.58468970729</v>
      </c>
      <c r="K668" s="228">
        <f t="shared" si="121"/>
        <v>871</v>
      </c>
      <c r="L668" s="228">
        <f t="shared" si="122"/>
        <v>0</v>
      </c>
      <c r="M668" s="228">
        <f t="shared" si="123"/>
        <v>937.65</v>
      </c>
      <c r="N668" s="229">
        <f t="shared" si="132"/>
        <v>14005.234689707289</v>
      </c>
      <c r="O668" s="230" t="str">
        <f t="shared" si="124"/>
        <v>--</v>
      </c>
      <c r="P668" s="226"/>
      <c r="Q668" s="227" t="str">
        <f t="shared" si="125"/>
        <v/>
      </c>
      <c r="R668" s="228" t="str">
        <f t="shared" si="126"/>
        <v/>
      </c>
      <c r="S668" s="231" t="str">
        <f t="shared" si="127"/>
        <v/>
      </c>
      <c r="T668" s="226"/>
      <c r="U668" s="227" t="str">
        <f t="shared" si="128"/>
        <v/>
      </c>
      <c r="V668" s="228" t="str">
        <f t="shared" si="129"/>
        <v/>
      </c>
      <c r="W668" s="228" t="str">
        <f t="shared" si="130"/>
        <v/>
      </c>
      <c r="X668" s="228"/>
      <c r="Y668" s="231" t="str">
        <f t="shared" si="131"/>
        <v/>
      </c>
      <c r="Z668" s="226"/>
    </row>
    <row r="669" spans="1:26" s="224" customFormat="1" x14ac:dyDescent="0.2">
      <c r="A669" s="222">
        <v>485</v>
      </c>
      <c r="B669" s="222">
        <v>485258163</v>
      </c>
      <c r="C669" s="223" t="s">
        <v>534</v>
      </c>
      <c r="D669" s="222">
        <v>258</v>
      </c>
      <c r="E669" s="223" t="s">
        <v>290</v>
      </c>
      <c r="F669" s="222">
        <v>163</v>
      </c>
      <c r="G669" s="223" t="s">
        <v>195</v>
      </c>
      <c r="H669" s="225">
        <v>13.19</v>
      </c>
      <c r="I669" s="226"/>
      <c r="J669" s="227">
        <f t="shared" si="120"/>
        <v>11972</v>
      </c>
      <c r="K669" s="228">
        <f t="shared" si="121"/>
        <v>0</v>
      </c>
      <c r="L669" s="228">
        <f t="shared" si="122"/>
        <v>0</v>
      </c>
      <c r="M669" s="228">
        <f t="shared" si="123"/>
        <v>937.65</v>
      </c>
      <c r="N669" s="229">
        <f t="shared" si="132"/>
        <v>12909.65</v>
      </c>
      <c r="O669" s="230">
        <f t="shared" si="124"/>
        <v>0</v>
      </c>
      <c r="P669" s="226"/>
      <c r="Q669" s="227">
        <f t="shared" si="125"/>
        <v>11779</v>
      </c>
      <c r="R669" s="228">
        <f t="shared" si="126"/>
        <v>11972</v>
      </c>
      <c r="S669" s="231">
        <f t="shared" si="127"/>
        <v>193</v>
      </c>
      <c r="T669" s="226"/>
      <c r="U669" s="227">
        <f t="shared" si="128"/>
        <v>132</v>
      </c>
      <c r="V669" s="228">
        <f t="shared" si="129"/>
        <v>134</v>
      </c>
      <c r="W669" s="228">
        <f t="shared" si="130"/>
        <v>9</v>
      </c>
      <c r="X669" s="228"/>
      <c r="Y669" s="231">
        <f t="shared" si="131"/>
        <v>0</v>
      </c>
      <c r="Z669" s="226"/>
    </row>
    <row r="670" spans="1:26" s="224" customFormat="1" x14ac:dyDescent="0.2">
      <c r="A670" s="222">
        <v>485</v>
      </c>
      <c r="B670" s="222">
        <v>485258168</v>
      </c>
      <c r="C670" s="223" t="s">
        <v>534</v>
      </c>
      <c r="D670" s="222">
        <v>258</v>
      </c>
      <c r="E670" s="223" t="s">
        <v>290</v>
      </c>
      <c r="F670" s="222">
        <v>168</v>
      </c>
      <c r="G670" s="223" t="s">
        <v>200</v>
      </c>
      <c r="H670" s="225">
        <v>0.22</v>
      </c>
      <c r="I670" s="226"/>
      <c r="J670" s="227">
        <f t="shared" si="120"/>
        <v>15145</v>
      </c>
      <c r="K670" s="228">
        <f t="shared" si="121"/>
        <v>8054</v>
      </c>
      <c r="L670" s="228">
        <f t="shared" si="122"/>
        <v>0</v>
      </c>
      <c r="M670" s="228">
        <f t="shared" si="123"/>
        <v>937.65</v>
      </c>
      <c r="N670" s="229">
        <f t="shared" si="132"/>
        <v>24136.65</v>
      </c>
      <c r="O670" s="230">
        <f t="shared" si="124"/>
        <v>1</v>
      </c>
      <c r="P670" s="226"/>
      <c r="Q670" s="227">
        <f t="shared" si="125"/>
        <v>12390</v>
      </c>
      <c r="R670" s="228" t="str">
        <f t="shared" si="126"/>
        <v/>
      </c>
      <c r="S670" s="231">
        <f t="shared" si="127"/>
        <v>2755</v>
      </c>
      <c r="T670" s="226"/>
      <c r="U670" s="227">
        <f t="shared" si="128"/>
        <v>6684</v>
      </c>
      <c r="V670" s="228" t="str">
        <f t="shared" si="129"/>
        <v/>
      </c>
      <c r="W670" s="228">
        <f t="shared" si="130"/>
        <v>8291</v>
      </c>
      <c r="X670" s="228"/>
      <c r="Y670" s="231">
        <f t="shared" si="131"/>
        <v>8053</v>
      </c>
      <c r="Z670" s="226"/>
    </row>
    <row r="671" spans="1:26" s="224" customFormat="1" x14ac:dyDescent="0.2">
      <c r="A671" s="222">
        <v>485</v>
      </c>
      <c r="B671" s="222">
        <v>485258229</v>
      </c>
      <c r="C671" s="223" t="s">
        <v>534</v>
      </c>
      <c r="D671" s="222">
        <v>258</v>
      </c>
      <c r="E671" s="223" t="s">
        <v>290</v>
      </c>
      <c r="F671" s="222">
        <v>229</v>
      </c>
      <c r="G671" s="223" t="s">
        <v>261</v>
      </c>
      <c r="H671" s="225">
        <v>13.560000000000002</v>
      </c>
      <c r="I671" s="226"/>
      <c r="J671" s="227">
        <f t="shared" si="120"/>
        <v>12799</v>
      </c>
      <c r="K671" s="228">
        <f t="shared" si="121"/>
        <v>2091</v>
      </c>
      <c r="L671" s="228">
        <f t="shared" si="122"/>
        <v>0</v>
      </c>
      <c r="M671" s="228">
        <f t="shared" si="123"/>
        <v>937.65</v>
      </c>
      <c r="N671" s="229">
        <f t="shared" si="132"/>
        <v>15827.65</v>
      </c>
      <c r="O671" s="230">
        <f t="shared" si="124"/>
        <v>-1</v>
      </c>
      <c r="P671" s="226"/>
      <c r="Q671" s="227">
        <f t="shared" si="125"/>
        <v>11906</v>
      </c>
      <c r="R671" s="228">
        <f t="shared" si="126"/>
        <v>12799</v>
      </c>
      <c r="S671" s="231">
        <f t="shared" si="127"/>
        <v>893</v>
      </c>
      <c r="T671" s="226"/>
      <c r="U671" s="227">
        <f t="shared" si="128"/>
        <v>2280</v>
      </c>
      <c r="V671" s="228">
        <f t="shared" si="129"/>
        <v>2451</v>
      </c>
      <c r="W671" s="228">
        <f t="shared" si="130"/>
        <v>2227</v>
      </c>
      <c r="X671" s="228"/>
      <c r="Y671" s="231">
        <f t="shared" si="131"/>
        <v>2092</v>
      </c>
      <c r="Z671" s="226"/>
    </row>
    <row r="672" spans="1:26" s="224" customFormat="1" x14ac:dyDescent="0.2">
      <c r="A672" s="222">
        <v>485</v>
      </c>
      <c r="B672" s="222">
        <v>485258248</v>
      </c>
      <c r="C672" s="223" t="s">
        <v>534</v>
      </c>
      <c r="D672" s="222">
        <v>258</v>
      </c>
      <c r="E672" s="223" t="s">
        <v>290</v>
      </c>
      <c r="F672" s="222">
        <v>248</v>
      </c>
      <c r="G672" s="223" t="s">
        <v>280</v>
      </c>
      <c r="H672" s="225">
        <v>2</v>
      </c>
      <c r="I672" s="226"/>
      <c r="J672" s="227">
        <f t="shared" si="120"/>
        <v>9670</v>
      </c>
      <c r="K672" s="228">
        <f t="shared" si="121"/>
        <v>555</v>
      </c>
      <c r="L672" s="228">
        <f t="shared" si="122"/>
        <v>0</v>
      </c>
      <c r="M672" s="228">
        <f t="shared" si="123"/>
        <v>937.65</v>
      </c>
      <c r="N672" s="229">
        <f t="shared" si="132"/>
        <v>11162.65</v>
      </c>
      <c r="O672" s="230">
        <f t="shared" si="124"/>
        <v>-1</v>
      </c>
      <c r="P672" s="226"/>
      <c r="Q672" s="227">
        <f t="shared" si="125"/>
        <v>9269</v>
      </c>
      <c r="R672" s="228">
        <f t="shared" si="126"/>
        <v>9670</v>
      </c>
      <c r="S672" s="231">
        <f t="shared" si="127"/>
        <v>401</v>
      </c>
      <c r="T672" s="226"/>
      <c r="U672" s="227">
        <f t="shared" si="128"/>
        <v>715</v>
      </c>
      <c r="V672" s="228">
        <f t="shared" si="129"/>
        <v>746</v>
      </c>
      <c r="W672" s="228">
        <f t="shared" si="130"/>
        <v>597</v>
      </c>
      <c r="X672" s="228"/>
      <c r="Y672" s="231">
        <f t="shared" si="131"/>
        <v>556</v>
      </c>
      <c r="Z672" s="226"/>
    </row>
    <row r="673" spans="1:26" s="224" customFormat="1" x14ac:dyDescent="0.2">
      <c r="A673" s="222">
        <v>485</v>
      </c>
      <c r="B673" s="222">
        <v>485258258</v>
      </c>
      <c r="C673" s="223" t="s">
        <v>534</v>
      </c>
      <c r="D673" s="222">
        <v>258</v>
      </c>
      <c r="E673" s="223" t="s">
        <v>290</v>
      </c>
      <c r="F673" s="222">
        <v>258</v>
      </c>
      <c r="G673" s="223" t="s">
        <v>290</v>
      </c>
      <c r="H673" s="225">
        <v>456.36999999999995</v>
      </c>
      <c r="I673" s="226"/>
      <c r="J673" s="227">
        <f t="shared" si="120"/>
        <v>11439</v>
      </c>
      <c r="K673" s="228">
        <f t="shared" si="121"/>
        <v>2470</v>
      </c>
      <c r="L673" s="228">
        <f t="shared" si="122"/>
        <v>0</v>
      </c>
      <c r="M673" s="228">
        <f t="shared" si="123"/>
        <v>937.65</v>
      </c>
      <c r="N673" s="229">
        <f t="shared" si="132"/>
        <v>14846.65</v>
      </c>
      <c r="O673" s="230">
        <f t="shared" si="124"/>
        <v>-3</v>
      </c>
      <c r="P673" s="226"/>
      <c r="Q673" s="227">
        <f t="shared" si="125"/>
        <v>10825</v>
      </c>
      <c r="R673" s="228">
        <f t="shared" si="126"/>
        <v>11439</v>
      </c>
      <c r="S673" s="231">
        <f t="shared" si="127"/>
        <v>614</v>
      </c>
      <c r="T673" s="226"/>
      <c r="U673" s="227">
        <f t="shared" si="128"/>
        <v>3121</v>
      </c>
      <c r="V673" s="228">
        <f t="shared" si="129"/>
        <v>3298</v>
      </c>
      <c r="W673" s="228">
        <f t="shared" si="130"/>
        <v>2535</v>
      </c>
      <c r="X673" s="228"/>
      <c r="Y673" s="231">
        <f t="shared" si="131"/>
        <v>2473</v>
      </c>
      <c r="Z673" s="226"/>
    </row>
    <row r="674" spans="1:26" s="224" customFormat="1" x14ac:dyDescent="0.2">
      <c r="A674" s="222">
        <v>485</v>
      </c>
      <c r="B674" s="222">
        <v>485258291</v>
      </c>
      <c r="C674" s="223" t="s">
        <v>534</v>
      </c>
      <c r="D674" s="222">
        <v>258</v>
      </c>
      <c r="E674" s="223" t="s">
        <v>290</v>
      </c>
      <c r="F674" s="222">
        <v>291</v>
      </c>
      <c r="G674" s="223" t="s">
        <v>323</v>
      </c>
      <c r="H674" s="225">
        <v>2.96</v>
      </c>
      <c r="I674" s="226"/>
      <c r="J674" s="227">
        <f t="shared" si="120"/>
        <v>9670</v>
      </c>
      <c r="K674" s="228">
        <f t="shared" si="121"/>
        <v>4734</v>
      </c>
      <c r="L674" s="228">
        <f t="shared" si="122"/>
        <v>0</v>
      </c>
      <c r="M674" s="228">
        <f t="shared" si="123"/>
        <v>937.65</v>
      </c>
      <c r="N674" s="229">
        <f t="shared" si="132"/>
        <v>15341.65</v>
      </c>
      <c r="O674" s="230">
        <f t="shared" si="124"/>
        <v>-10</v>
      </c>
      <c r="P674" s="226"/>
      <c r="Q674" s="227">
        <f t="shared" si="125"/>
        <v>10127</v>
      </c>
      <c r="R674" s="228">
        <f t="shared" si="126"/>
        <v>9670</v>
      </c>
      <c r="S674" s="231">
        <f t="shared" si="127"/>
        <v>-457</v>
      </c>
      <c r="T674" s="226"/>
      <c r="U674" s="227">
        <f t="shared" si="128"/>
        <v>5580</v>
      </c>
      <c r="V674" s="228">
        <f t="shared" si="129"/>
        <v>5329</v>
      </c>
      <c r="W674" s="228">
        <f t="shared" si="130"/>
        <v>5329</v>
      </c>
      <c r="X674" s="228"/>
      <c r="Y674" s="231">
        <f t="shared" si="131"/>
        <v>4744</v>
      </c>
      <c r="Z674" s="226"/>
    </row>
    <row r="675" spans="1:26" s="224" customFormat="1" x14ac:dyDescent="0.2">
      <c r="A675" s="222">
        <v>485</v>
      </c>
      <c r="B675" s="222">
        <v>485258305</v>
      </c>
      <c r="C675" s="223" t="s">
        <v>534</v>
      </c>
      <c r="D675" s="222">
        <v>258</v>
      </c>
      <c r="E675" s="223" t="s">
        <v>290</v>
      </c>
      <c r="F675" s="222">
        <v>305</v>
      </c>
      <c r="G675" s="223" t="s">
        <v>337</v>
      </c>
      <c r="H675" s="225">
        <v>1</v>
      </c>
      <c r="I675" s="226"/>
      <c r="J675" s="227">
        <f t="shared" si="120"/>
        <v>10864.468084310676</v>
      </c>
      <c r="K675" s="228">
        <f t="shared" si="121"/>
        <v>4010</v>
      </c>
      <c r="L675" s="228">
        <f t="shared" si="122"/>
        <v>0</v>
      </c>
      <c r="M675" s="228">
        <f t="shared" si="123"/>
        <v>937.65</v>
      </c>
      <c r="N675" s="229">
        <f t="shared" si="132"/>
        <v>15812.118084310676</v>
      </c>
      <c r="O675" s="230">
        <f t="shared" si="124"/>
        <v>-1</v>
      </c>
      <c r="P675" s="226"/>
      <c r="Q675" s="227" t="str">
        <f t="shared" si="125"/>
        <v/>
      </c>
      <c r="R675" s="228" t="str">
        <f t="shared" si="126"/>
        <v/>
      </c>
      <c r="S675" s="231" t="str">
        <f t="shared" si="127"/>
        <v/>
      </c>
      <c r="T675" s="226"/>
      <c r="U675" s="227" t="str">
        <f t="shared" si="128"/>
        <v/>
      </c>
      <c r="V675" s="228" t="str">
        <f t="shared" si="129"/>
        <v/>
      </c>
      <c r="W675" s="228">
        <f t="shared" si="130"/>
        <v>4046</v>
      </c>
      <c r="X675" s="228"/>
      <c r="Y675" s="231">
        <f t="shared" si="131"/>
        <v>4011</v>
      </c>
      <c r="Z675" s="226"/>
    </row>
    <row r="676" spans="1:26" s="224" customFormat="1" x14ac:dyDescent="0.2">
      <c r="A676" s="222">
        <v>486</v>
      </c>
      <c r="B676" s="222">
        <v>486348017</v>
      </c>
      <c r="C676" s="223" t="s">
        <v>535</v>
      </c>
      <c r="D676" s="222">
        <v>348</v>
      </c>
      <c r="E676" s="223" t="s">
        <v>380</v>
      </c>
      <c r="F676" s="222">
        <v>17</v>
      </c>
      <c r="G676" s="223" t="s">
        <v>49</v>
      </c>
      <c r="H676" s="225">
        <v>3</v>
      </c>
      <c r="I676" s="226"/>
      <c r="J676" s="227">
        <f t="shared" si="120"/>
        <v>10730.931535531907</v>
      </c>
      <c r="K676" s="228">
        <f t="shared" si="121"/>
        <v>2829</v>
      </c>
      <c r="L676" s="228">
        <f t="shared" si="122"/>
        <v>0</v>
      </c>
      <c r="M676" s="228">
        <f t="shared" si="123"/>
        <v>937.65</v>
      </c>
      <c r="N676" s="229">
        <f t="shared" si="132"/>
        <v>14497.581535531906</v>
      </c>
      <c r="O676" s="230">
        <f t="shared" si="124"/>
        <v>0</v>
      </c>
      <c r="P676" s="226"/>
      <c r="Q676" s="227">
        <f t="shared" si="125"/>
        <v>10289.430773547094</v>
      </c>
      <c r="R676" s="228">
        <f t="shared" si="126"/>
        <v>10730.931535531907</v>
      </c>
      <c r="S676" s="231">
        <f t="shared" si="127"/>
        <v>441.50076198481293</v>
      </c>
      <c r="T676" s="226"/>
      <c r="U676" s="227">
        <f t="shared" si="128"/>
        <v>2610</v>
      </c>
      <c r="V676" s="228">
        <f t="shared" si="129"/>
        <v>2722</v>
      </c>
      <c r="W676" s="228">
        <f t="shared" si="130"/>
        <v>2816</v>
      </c>
      <c r="X676" s="228"/>
      <c r="Y676" s="231">
        <f t="shared" si="131"/>
        <v>2829</v>
      </c>
      <c r="Z676" s="226"/>
    </row>
    <row r="677" spans="1:26" s="224" customFormat="1" x14ac:dyDescent="0.2">
      <c r="A677" s="222">
        <v>486</v>
      </c>
      <c r="B677" s="222">
        <v>486348151</v>
      </c>
      <c r="C677" s="223" t="s">
        <v>535</v>
      </c>
      <c r="D677" s="222">
        <v>348</v>
      </c>
      <c r="E677" s="223" t="s">
        <v>380</v>
      </c>
      <c r="F677" s="222">
        <v>151</v>
      </c>
      <c r="G677" s="223" t="s">
        <v>183</v>
      </c>
      <c r="H677" s="225">
        <v>3</v>
      </c>
      <c r="I677" s="226"/>
      <c r="J677" s="227">
        <f t="shared" si="120"/>
        <v>10261</v>
      </c>
      <c r="K677" s="228">
        <f t="shared" si="121"/>
        <v>1563</v>
      </c>
      <c r="L677" s="228">
        <f t="shared" si="122"/>
        <v>0</v>
      </c>
      <c r="M677" s="228">
        <f t="shared" si="123"/>
        <v>937.65</v>
      </c>
      <c r="N677" s="229">
        <f t="shared" si="132"/>
        <v>12761.65</v>
      </c>
      <c r="O677" s="230">
        <f t="shared" si="124"/>
        <v>-1</v>
      </c>
      <c r="P677" s="226"/>
      <c r="Q677" s="227">
        <f t="shared" si="125"/>
        <v>9866</v>
      </c>
      <c r="R677" s="228">
        <f t="shared" si="126"/>
        <v>10261</v>
      </c>
      <c r="S677" s="231">
        <f t="shared" si="127"/>
        <v>395</v>
      </c>
      <c r="T677" s="226"/>
      <c r="U677" s="227">
        <f t="shared" si="128"/>
        <v>1576</v>
      </c>
      <c r="V677" s="228">
        <f t="shared" si="129"/>
        <v>1639</v>
      </c>
      <c r="W677" s="228">
        <f t="shared" si="130"/>
        <v>1544</v>
      </c>
      <c r="X677" s="228"/>
      <c r="Y677" s="231">
        <f t="shared" si="131"/>
        <v>1564</v>
      </c>
      <c r="Z677" s="226"/>
    </row>
    <row r="678" spans="1:26" s="224" customFormat="1" x14ac:dyDescent="0.2">
      <c r="A678" s="222">
        <v>486</v>
      </c>
      <c r="B678" s="222">
        <v>486348186</v>
      </c>
      <c r="C678" s="223" t="s">
        <v>535</v>
      </c>
      <c r="D678" s="222">
        <v>348</v>
      </c>
      <c r="E678" s="223" t="s">
        <v>380</v>
      </c>
      <c r="F678" s="222">
        <v>186</v>
      </c>
      <c r="G678" s="223" t="s">
        <v>218</v>
      </c>
      <c r="H678" s="225">
        <v>2.95</v>
      </c>
      <c r="I678" s="226"/>
      <c r="J678" s="227">
        <f t="shared" si="120"/>
        <v>15988</v>
      </c>
      <c r="K678" s="228">
        <f t="shared" si="121"/>
        <v>6300</v>
      </c>
      <c r="L678" s="228">
        <f t="shared" si="122"/>
        <v>0</v>
      </c>
      <c r="M678" s="228">
        <f t="shared" si="123"/>
        <v>937.65</v>
      </c>
      <c r="N678" s="229">
        <f t="shared" si="132"/>
        <v>23225.65</v>
      </c>
      <c r="O678" s="230">
        <f t="shared" si="124"/>
        <v>-1</v>
      </c>
      <c r="P678" s="226"/>
      <c r="Q678" s="227">
        <f t="shared" si="125"/>
        <v>14961</v>
      </c>
      <c r="R678" s="228">
        <f t="shared" si="126"/>
        <v>15988</v>
      </c>
      <c r="S678" s="231">
        <f t="shared" si="127"/>
        <v>1027</v>
      </c>
      <c r="T678" s="226"/>
      <c r="U678" s="227">
        <f t="shared" si="128"/>
        <v>6189</v>
      </c>
      <c r="V678" s="228">
        <f t="shared" si="129"/>
        <v>6614</v>
      </c>
      <c r="W678" s="228">
        <f t="shared" si="130"/>
        <v>6321</v>
      </c>
      <c r="X678" s="228"/>
      <c r="Y678" s="231">
        <f t="shared" si="131"/>
        <v>6301</v>
      </c>
      <c r="Z678" s="226"/>
    </row>
    <row r="679" spans="1:26" s="224" customFormat="1" x14ac:dyDescent="0.2">
      <c r="A679" s="222">
        <v>486</v>
      </c>
      <c r="B679" s="222">
        <v>486348214</v>
      </c>
      <c r="C679" s="223" t="s">
        <v>535</v>
      </c>
      <c r="D679" s="222">
        <v>348</v>
      </c>
      <c r="E679" s="223" t="s">
        <v>380</v>
      </c>
      <c r="F679" s="222">
        <v>214</v>
      </c>
      <c r="G679" s="223" t="s">
        <v>246</v>
      </c>
      <c r="H679" s="225">
        <v>2</v>
      </c>
      <c r="I679" s="226"/>
      <c r="J679" s="227">
        <f t="shared" si="120"/>
        <v>9123</v>
      </c>
      <c r="K679" s="228">
        <f t="shared" si="121"/>
        <v>1394</v>
      </c>
      <c r="L679" s="228">
        <f t="shared" si="122"/>
        <v>0</v>
      </c>
      <c r="M679" s="228">
        <f t="shared" si="123"/>
        <v>937.65</v>
      </c>
      <c r="N679" s="229">
        <f t="shared" si="132"/>
        <v>11454.65</v>
      </c>
      <c r="O679" s="230">
        <f t="shared" si="124"/>
        <v>0</v>
      </c>
      <c r="P679" s="226"/>
      <c r="Q679" s="227">
        <f t="shared" si="125"/>
        <v>8749</v>
      </c>
      <c r="R679" s="228">
        <f t="shared" si="126"/>
        <v>9123</v>
      </c>
      <c r="S679" s="231">
        <f t="shared" si="127"/>
        <v>374</v>
      </c>
      <c r="T679" s="226"/>
      <c r="U679" s="227">
        <f t="shared" si="128"/>
        <v>1672</v>
      </c>
      <c r="V679" s="228">
        <f t="shared" si="129"/>
        <v>1743</v>
      </c>
      <c r="W679" s="228">
        <f t="shared" si="130"/>
        <v>1743</v>
      </c>
      <c r="X679" s="228"/>
      <c r="Y679" s="231">
        <f t="shared" si="131"/>
        <v>1394</v>
      </c>
      <c r="Z679" s="226"/>
    </row>
    <row r="680" spans="1:26" s="224" customFormat="1" x14ac:dyDescent="0.2">
      <c r="A680" s="222">
        <v>486</v>
      </c>
      <c r="B680" s="222">
        <v>486348226</v>
      </c>
      <c r="C680" s="223" t="s">
        <v>535</v>
      </c>
      <c r="D680" s="222">
        <v>348</v>
      </c>
      <c r="E680" s="223" t="s">
        <v>380</v>
      </c>
      <c r="F680" s="222">
        <v>226</v>
      </c>
      <c r="G680" s="223" t="s">
        <v>258</v>
      </c>
      <c r="H680" s="225">
        <v>3</v>
      </c>
      <c r="I680" s="226"/>
      <c r="J680" s="227">
        <f t="shared" si="120"/>
        <v>11333.853438325716</v>
      </c>
      <c r="K680" s="228">
        <f t="shared" si="121"/>
        <v>1231</v>
      </c>
      <c r="L680" s="228">
        <f t="shared" si="122"/>
        <v>0</v>
      </c>
      <c r="M680" s="228">
        <f t="shared" si="123"/>
        <v>937.65</v>
      </c>
      <c r="N680" s="229">
        <f t="shared" si="132"/>
        <v>13502.503438325715</v>
      </c>
      <c r="O680" s="230">
        <f t="shared" si="124"/>
        <v>-9</v>
      </c>
      <c r="P680" s="226"/>
      <c r="Q680" s="227" t="str">
        <f t="shared" si="125"/>
        <v/>
      </c>
      <c r="R680" s="228">
        <f t="shared" si="126"/>
        <v>11333.853438325716</v>
      </c>
      <c r="S680" s="231" t="str">
        <f t="shared" si="127"/>
        <v/>
      </c>
      <c r="T680" s="226"/>
      <c r="U680" s="227" t="str">
        <f t="shared" si="128"/>
        <v/>
      </c>
      <c r="V680" s="228">
        <f t="shared" si="129"/>
        <v>1329</v>
      </c>
      <c r="W680" s="228">
        <f t="shared" si="130"/>
        <v>1288</v>
      </c>
      <c r="X680" s="228"/>
      <c r="Y680" s="231">
        <f t="shared" si="131"/>
        <v>1240</v>
      </c>
      <c r="Z680" s="226"/>
    </row>
    <row r="681" spans="1:26" s="224" customFormat="1" x14ac:dyDescent="0.2">
      <c r="A681" s="222">
        <v>486</v>
      </c>
      <c r="B681" s="222">
        <v>486348271</v>
      </c>
      <c r="C681" s="223" t="s">
        <v>535</v>
      </c>
      <c r="D681" s="222">
        <v>348</v>
      </c>
      <c r="E681" s="223" t="s">
        <v>380</v>
      </c>
      <c r="F681" s="222">
        <v>271</v>
      </c>
      <c r="G681" s="223" t="s">
        <v>303</v>
      </c>
      <c r="H681" s="225">
        <v>5.98</v>
      </c>
      <c r="I681" s="226"/>
      <c r="J681" s="227">
        <f t="shared" si="120"/>
        <v>13666</v>
      </c>
      <c r="K681" s="228">
        <f t="shared" si="121"/>
        <v>3717</v>
      </c>
      <c r="L681" s="228">
        <f t="shared" si="122"/>
        <v>0</v>
      </c>
      <c r="M681" s="228">
        <f t="shared" si="123"/>
        <v>937.65</v>
      </c>
      <c r="N681" s="229">
        <f t="shared" si="132"/>
        <v>18320.650000000001</v>
      </c>
      <c r="O681" s="230">
        <f t="shared" si="124"/>
        <v>0</v>
      </c>
      <c r="P681" s="226"/>
      <c r="Q681" s="227">
        <f t="shared" si="125"/>
        <v>10007.832304765054</v>
      </c>
      <c r="R681" s="228">
        <f t="shared" si="126"/>
        <v>13666</v>
      </c>
      <c r="S681" s="231">
        <f t="shared" si="127"/>
        <v>3658.1676952349462</v>
      </c>
      <c r="T681" s="226"/>
      <c r="U681" s="227">
        <f t="shared" si="128"/>
        <v>2818</v>
      </c>
      <c r="V681" s="228">
        <f t="shared" si="129"/>
        <v>3848</v>
      </c>
      <c r="W681" s="228">
        <f t="shared" si="130"/>
        <v>3709</v>
      </c>
      <c r="X681" s="228"/>
      <c r="Y681" s="231">
        <f t="shared" si="131"/>
        <v>3717</v>
      </c>
      <c r="Z681" s="226"/>
    </row>
    <row r="682" spans="1:26" s="224" customFormat="1" x14ac:dyDescent="0.2">
      <c r="A682" s="222">
        <v>486</v>
      </c>
      <c r="B682" s="222">
        <v>486348277</v>
      </c>
      <c r="C682" s="223" t="s">
        <v>535</v>
      </c>
      <c r="D682" s="222">
        <v>348</v>
      </c>
      <c r="E682" s="223" t="s">
        <v>380</v>
      </c>
      <c r="F682" s="222">
        <v>277</v>
      </c>
      <c r="G682" s="223" t="s">
        <v>309</v>
      </c>
      <c r="H682" s="225">
        <v>1</v>
      </c>
      <c r="I682" s="226"/>
      <c r="J682" s="227">
        <f t="shared" si="120"/>
        <v>13268.669946648453</v>
      </c>
      <c r="K682" s="228">
        <f t="shared" si="121"/>
        <v>538</v>
      </c>
      <c r="L682" s="228">
        <f t="shared" si="122"/>
        <v>0</v>
      </c>
      <c r="M682" s="228">
        <f t="shared" si="123"/>
        <v>937.65</v>
      </c>
      <c r="N682" s="229">
        <f t="shared" si="132"/>
        <v>14744.319946648453</v>
      </c>
      <c r="O682" s="230">
        <f t="shared" si="124"/>
        <v>-7</v>
      </c>
      <c r="P682" s="226"/>
      <c r="Q682" s="227" t="str">
        <f t="shared" si="125"/>
        <v/>
      </c>
      <c r="R682" s="228">
        <f t="shared" si="126"/>
        <v>13268.669946648453</v>
      </c>
      <c r="S682" s="231" t="str">
        <f t="shared" si="127"/>
        <v/>
      </c>
      <c r="T682" s="226"/>
      <c r="U682" s="227" t="str">
        <f t="shared" si="128"/>
        <v/>
      </c>
      <c r="V682" s="228">
        <f t="shared" si="129"/>
        <v>97</v>
      </c>
      <c r="W682" s="228">
        <f t="shared" si="130"/>
        <v>573</v>
      </c>
      <c r="X682" s="228"/>
      <c r="Y682" s="231">
        <f t="shared" si="131"/>
        <v>545</v>
      </c>
      <c r="Z682" s="226"/>
    </row>
    <row r="683" spans="1:26" s="224" customFormat="1" x14ac:dyDescent="0.2">
      <c r="A683" s="222">
        <v>486</v>
      </c>
      <c r="B683" s="222">
        <v>486348316</v>
      </c>
      <c r="C683" s="223" t="s">
        <v>535</v>
      </c>
      <c r="D683" s="222">
        <v>348</v>
      </c>
      <c r="E683" s="223" t="s">
        <v>380</v>
      </c>
      <c r="F683" s="222">
        <v>316</v>
      </c>
      <c r="G683" s="223" t="s">
        <v>348</v>
      </c>
      <c r="H683" s="225">
        <v>7.89</v>
      </c>
      <c r="I683" s="226"/>
      <c r="J683" s="227">
        <f t="shared" si="120"/>
        <v>9123</v>
      </c>
      <c r="K683" s="228">
        <f t="shared" si="121"/>
        <v>1086</v>
      </c>
      <c r="L683" s="228">
        <f t="shared" si="122"/>
        <v>0</v>
      </c>
      <c r="M683" s="228">
        <f t="shared" si="123"/>
        <v>937.65</v>
      </c>
      <c r="N683" s="229">
        <f t="shared" si="132"/>
        <v>11146.65</v>
      </c>
      <c r="O683" s="230">
        <f t="shared" si="124"/>
        <v>-2</v>
      </c>
      <c r="P683" s="226"/>
      <c r="Q683" s="227">
        <f t="shared" si="125"/>
        <v>8704</v>
      </c>
      <c r="R683" s="228">
        <f t="shared" si="126"/>
        <v>9123</v>
      </c>
      <c r="S683" s="231">
        <f t="shared" si="127"/>
        <v>419</v>
      </c>
      <c r="T683" s="226"/>
      <c r="U683" s="227">
        <f t="shared" si="128"/>
        <v>1212</v>
      </c>
      <c r="V683" s="228">
        <f t="shared" si="129"/>
        <v>1270</v>
      </c>
      <c r="W683" s="228">
        <f t="shared" si="130"/>
        <v>1040</v>
      </c>
      <c r="X683" s="228"/>
      <c r="Y683" s="231">
        <f t="shared" si="131"/>
        <v>1088</v>
      </c>
      <c r="Z683" s="226"/>
    </row>
    <row r="684" spans="1:26" s="224" customFormat="1" x14ac:dyDescent="0.2">
      <c r="A684" s="222">
        <v>486</v>
      </c>
      <c r="B684" s="222">
        <v>486348348</v>
      </c>
      <c r="C684" s="223" t="s">
        <v>535</v>
      </c>
      <c r="D684" s="222">
        <v>348</v>
      </c>
      <c r="E684" s="223" t="s">
        <v>380</v>
      </c>
      <c r="F684" s="222">
        <v>348</v>
      </c>
      <c r="G684" s="223" t="s">
        <v>380</v>
      </c>
      <c r="H684" s="225">
        <v>632.02000000000021</v>
      </c>
      <c r="I684" s="226"/>
      <c r="J684" s="227">
        <f t="shared" si="120"/>
        <v>12936</v>
      </c>
      <c r="K684" s="228">
        <f t="shared" si="121"/>
        <v>47</v>
      </c>
      <c r="L684" s="228">
        <f t="shared" si="122"/>
        <v>0</v>
      </c>
      <c r="M684" s="228">
        <f t="shared" si="123"/>
        <v>937.65</v>
      </c>
      <c r="N684" s="229">
        <f t="shared" si="132"/>
        <v>13920.65</v>
      </c>
      <c r="O684" s="230">
        <f t="shared" si="124"/>
        <v>47</v>
      </c>
      <c r="P684" s="226"/>
      <c r="Q684" s="227">
        <f t="shared" si="125"/>
        <v>12014</v>
      </c>
      <c r="R684" s="228">
        <f t="shared" si="126"/>
        <v>12936</v>
      </c>
      <c r="S684" s="231">
        <f t="shared" si="127"/>
        <v>922</v>
      </c>
      <c r="T684" s="226"/>
      <c r="U684" s="227">
        <f t="shared" si="128"/>
        <v>115</v>
      </c>
      <c r="V684" s="228">
        <f t="shared" si="129"/>
        <v>124</v>
      </c>
      <c r="W684" s="228">
        <f t="shared" si="130"/>
        <v>0</v>
      </c>
      <c r="X684" s="228"/>
      <c r="Y684" s="231">
        <f t="shared" si="131"/>
        <v>0</v>
      </c>
      <c r="Z684" s="226"/>
    </row>
    <row r="685" spans="1:26" s="224" customFormat="1" x14ac:dyDescent="0.2">
      <c r="A685" s="222">
        <v>486</v>
      </c>
      <c r="B685" s="222">
        <v>486348753</v>
      </c>
      <c r="C685" s="223" t="s">
        <v>535</v>
      </c>
      <c r="D685" s="222">
        <v>348</v>
      </c>
      <c r="E685" s="223" t="s">
        <v>380</v>
      </c>
      <c r="F685" s="222">
        <v>753</v>
      </c>
      <c r="G685" s="223" t="s">
        <v>431</v>
      </c>
      <c r="H685" s="225">
        <v>1</v>
      </c>
      <c r="I685" s="226"/>
      <c r="J685" s="227">
        <f t="shared" si="120"/>
        <v>11076.503278166167</v>
      </c>
      <c r="K685" s="228">
        <f t="shared" si="121"/>
        <v>4560</v>
      </c>
      <c r="L685" s="228">
        <f t="shared" si="122"/>
        <v>0</v>
      </c>
      <c r="M685" s="228">
        <f t="shared" si="123"/>
        <v>937.65</v>
      </c>
      <c r="N685" s="229">
        <f t="shared" si="132"/>
        <v>16574.153278166166</v>
      </c>
      <c r="O685" s="230">
        <f t="shared" si="124"/>
        <v>1</v>
      </c>
      <c r="P685" s="226"/>
      <c r="Q685" s="227" t="str">
        <f t="shared" si="125"/>
        <v/>
      </c>
      <c r="R685" s="228" t="str">
        <f t="shared" si="126"/>
        <v/>
      </c>
      <c r="S685" s="231" t="str">
        <f t="shared" si="127"/>
        <v/>
      </c>
      <c r="T685" s="226"/>
      <c r="U685" s="227" t="str">
        <f t="shared" si="128"/>
        <v/>
      </c>
      <c r="V685" s="228" t="str">
        <f t="shared" si="129"/>
        <v/>
      </c>
      <c r="W685" s="228">
        <f t="shared" si="130"/>
        <v>4467</v>
      </c>
      <c r="X685" s="228"/>
      <c r="Y685" s="231">
        <f t="shared" si="131"/>
        <v>4559</v>
      </c>
      <c r="Z685" s="226"/>
    </row>
    <row r="686" spans="1:26" s="224" customFormat="1" x14ac:dyDescent="0.2">
      <c r="A686" s="222">
        <v>486</v>
      </c>
      <c r="B686" s="222">
        <v>486348767</v>
      </c>
      <c r="C686" s="223" t="s">
        <v>535</v>
      </c>
      <c r="D686" s="222">
        <v>348</v>
      </c>
      <c r="E686" s="223" t="s">
        <v>380</v>
      </c>
      <c r="F686" s="222">
        <v>767</v>
      </c>
      <c r="G686" s="223" t="s">
        <v>437</v>
      </c>
      <c r="H686" s="225">
        <v>4.29</v>
      </c>
      <c r="I686" s="226"/>
      <c r="J686" s="227">
        <f t="shared" si="120"/>
        <v>11903.439164296964</v>
      </c>
      <c r="K686" s="228">
        <f t="shared" si="121"/>
        <v>3009</v>
      </c>
      <c r="L686" s="228">
        <f t="shared" si="122"/>
        <v>0</v>
      </c>
      <c r="M686" s="228">
        <f t="shared" si="123"/>
        <v>937.65</v>
      </c>
      <c r="N686" s="229">
        <f t="shared" si="132"/>
        <v>15850.089164296964</v>
      </c>
      <c r="O686" s="230">
        <f t="shared" si="124"/>
        <v>10</v>
      </c>
      <c r="P686" s="226"/>
      <c r="Q686" s="227" t="str">
        <f t="shared" si="125"/>
        <v/>
      </c>
      <c r="R686" s="228">
        <f t="shared" si="126"/>
        <v>11903.439164296964</v>
      </c>
      <c r="S686" s="231" t="str">
        <f t="shared" si="127"/>
        <v/>
      </c>
      <c r="T686" s="226"/>
      <c r="U686" s="227" t="str">
        <f t="shared" si="128"/>
        <v/>
      </c>
      <c r="V686" s="228">
        <f t="shared" si="129"/>
        <v>2629</v>
      </c>
      <c r="W686" s="228">
        <f t="shared" si="130"/>
        <v>2629</v>
      </c>
      <c r="X686" s="228"/>
      <c r="Y686" s="231">
        <f t="shared" si="131"/>
        <v>2999</v>
      </c>
      <c r="Z686" s="226"/>
    </row>
    <row r="687" spans="1:26" s="224" customFormat="1" x14ac:dyDescent="0.2">
      <c r="A687" s="222">
        <v>486</v>
      </c>
      <c r="B687" s="222">
        <v>486348775</v>
      </c>
      <c r="C687" s="223" t="s">
        <v>535</v>
      </c>
      <c r="D687" s="222">
        <v>348</v>
      </c>
      <c r="E687" s="223" t="s">
        <v>380</v>
      </c>
      <c r="F687" s="222">
        <v>775</v>
      </c>
      <c r="G687" s="223" t="s">
        <v>441</v>
      </c>
      <c r="H687" s="225">
        <v>1</v>
      </c>
      <c r="I687" s="226"/>
      <c r="J687" s="227">
        <f t="shared" si="120"/>
        <v>10297.891884483211</v>
      </c>
      <c r="K687" s="228">
        <f t="shared" si="121"/>
        <v>2230</v>
      </c>
      <c r="L687" s="228">
        <f t="shared" si="122"/>
        <v>0</v>
      </c>
      <c r="M687" s="228">
        <f t="shared" si="123"/>
        <v>937.65</v>
      </c>
      <c r="N687" s="229">
        <f t="shared" si="132"/>
        <v>13465.541884483211</v>
      </c>
      <c r="O687" s="230">
        <f t="shared" si="124"/>
        <v>-1</v>
      </c>
      <c r="P687" s="226"/>
      <c r="Q687" s="227" t="str">
        <f t="shared" si="125"/>
        <v/>
      </c>
      <c r="R687" s="228" t="str">
        <f t="shared" si="126"/>
        <v/>
      </c>
      <c r="S687" s="231" t="str">
        <f t="shared" si="127"/>
        <v/>
      </c>
      <c r="T687" s="226"/>
      <c r="U687" s="227" t="str">
        <f t="shared" si="128"/>
        <v/>
      </c>
      <c r="V687" s="228" t="str">
        <f t="shared" si="129"/>
        <v/>
      </c>
      <c r="W687" s="228">
        <f t="shared" si="130"/>
        <v>2322</v>
      </c>
      <c r="X687" s="228"/>
      <c r="Y687" s="231">
        <f t="shared" si="131"/>
        <v>2231</v>
      </c>
      <c r="Z687" s="226"/>
    </row>
    <row r="688" spans="1:26" s="224" customFormat="1" x14ac:dyDescent="0.2">
      <c r="A688" s="222">
        <v>487</v>
      </c>
      <c r="B688" s="222">
        <v>487049031</v>
      </c>
      <c r="C688" s="223" t="s">
        <v>536</v>
      </c>
      <c r="D688" s="222">
        <v>49</v>
      </c>
      <c r="E688" s="223" t="s">
        <v>81</v>
      </c>
      <c r="F688" s="222">
        <v>31</v>
      </c>
      <c r="G688" s="223" t="s">
        <v>63</v>
      </c>
      <c r="H688" s="225">
        <v>4</v>
      </c>
      <c r="I688" s="226"/>
      <c r="J688" s="227">
        <f t="shared" si="120"/>
        <v>11425</v>
      </c>
      <c r="K688" s="228">
        <f t="shared" si="121"/>
        <v>5375</v>
      </c>
      <c r="L688" s="228">
        <f t="shared" si="122"/>
        <v>0</v>
      </c>
      <c r="M688" s="228">
        <f t="shared" si="123"/>
        <v>937.65</v>
      </c>
      <c r="N688" s="229">
        <f t="shared" si="132"/>
        <v>17737.650000000001</v>
      </c>
      <c r="O688" s="230">
        <f t="shared" si="124"/>
        <v>0</v>
      </c>
      <c r="P688" s="226"/>
      <c r="Q688" s="227">
        <f t="shared" si="125"/>
        <v>11019</v>
      </c>
      <c r="R688" s="228">
        <f t="shared" si="126"/>
        <v>11425</v>
      </c>
      <c r="S688" s="231">
        <f t="shared" si="127"/>
        <v>406</v>
      </c>
      <c r="T688" s="226"/>
      <c r="U688" s="227">
        <f t="shared" si="128"/>
        <v>5252</v>
      </c>
      <c r="V688" s="228">
        <f t="shared" si="129"/>
        <v>5446</v>
      </c>
      <c r="W688" s="228">
        <f t="shared" si="130"/>
        <v>5374</v>
      </c>
      <c r="X688" s="228"/>
      <c r="Y688" s="231">
        <f t="shared" si="131"/>
        <v>5375</v>
      </c>
      <c r="Z688" s="226"/>
    </row>
    <row r="689" spans="1:26" s="224" customFormat="1" x14ac:dyDescent="0.2">
      <c r="A689" s="222">
        <v>487</v>
      </c>
      <c r="B689" s="222">
        <v>487049035</v>
      </c>
      <c r="C689" s="223" t="s">
        <v>536</v>
      </c>
      <c r="D689" s="222">
        <v>49</v>
      </c>
      <c r="E689" s="223" t="s">
        <v>81</v>
      </c>
      <c r="F689" s="222">
        <v>35</v>
      </c>
      <c r="G689" s="223" t="s">
        <v>67</v>
      </c>
      <c r="H689" s="225">
        <v>46.26</v>
      </c>
      <c r="I689" s="226"/>
      <c r="J689" s="227">
        <f t="shared" si="120"/>
        <v>13355</v>
      </c>
      <c r="K689" s="228">
        <f t="shared" si="121"/>
        <v>4553</v>
      </c>
      <c r="L689" s="228">
        <f t="shared" si="122"/>
        <v>0</v>
      </c>
      <c r="M689" s="228">
        <f t="shared" si="123"/>
        <v>937.65</v>
      </c>
      <c r="N689" s="229">
        <f t="shared" si="132"/>
        <v>18845.650000000001</v>
      </c>
      <c r="O689" s="230">
        <f t="shared" si="124"/>
        <v>-23</v>
      </c>
      <c r="P689" s="226"/>
      <c r="Q689" s="227">
        <f t="shared" si="125"/>
        <v>12738</v>
      </c>
      <c r="R689" s="228">
        <f t="shared" si="126"/>
        <v>13355</v>
      </c>
      <c r="S689" s="231">
        <f t="shared" si="127"/>
        <v>617</v>
      </c>
      <c r="T689" s="226"/>
      <c r="U689" s="227">
        <f t="shared" si="128"/>
        <v>4392</v>
      </c>
      <c r="V689" s="228">
        <f t="shared" si="129"/>
        <v>4605</v>
      </c>
      <c r="W689" s="228">
        <f t="shared" si="130"/>
        <v>4791</v>
      </c>
      <c r="X689" s="228"/>
      <c r="Y689" s="231">
        <f t="shared" si="131"/>
        <v>4576</v>
      </c>
      <c r="Z689" s="226"/>
    </row>
    <row r="690" spans="1:26" s="224" customFormat="1" x14ac:dyDescent="0.2">
      <c r="A690" s="222">
        <v>487</v>
      </c>
      <c r="B690" s="222">
        <v>487049044</v>
      </c>
      <c r="C690" s="223" t="s">
        <v>536</v>
      </c>
      <c r="D690" s="222">
        <v>49</v>
      </c>
      <c r="E690" s="223" t="s">
        <v>81</v>
      </c>
      <c r="F690" s="222">
        <v>44</v>
      </c>
      <c r="G690" s="223" t="s">
        <v>76</v>
      </c>
      <c r="H690" s="225">
        <v>1</v>
      </c>
      <c r="I690" s="226"/>
      <c r="J690" s="227">
        <f t="shared" si="120"/>
        <v>10460</v>
      </c>
      <c r="K690" s="228">
        <f t="shared" si="121"/>
        <v>0</v>
      </c>
      <c r="L690" s="228">
        <f t="shared" si="122"/>
        <v>0</v>
      </c>
      <c r="M690" s="228">
        <f t="shared" si="123"/>
        <v>937.65</v>
      </c>
      <c r="N690" s="229">
        <f t="shared" si="132"/>
        <v>11397.65</v>
      </c>
      <c r="O690" s="230">
        <f t="shared" si="124"/>
        <v>0</v>
      </c>
      <c r="P690" s="226"/>
      <c r="Q690" s="227">
        <f t="shared" si="125"/>
        <v>9991</v>
      </c>
      <c r="R690" s="228">
        <f t="shared" si="126"/>
        <v>10460</v>
      </c>
      <c r="S690" s="231">
        <f t="shared" si="127"/>
        <v>469</v>
      </c>
      <c r="T690" s="226"/>
      <c r="U690" s="227">
        <f t="shared" si="128"/>
        <v>202</v>
      </c>
      <c r="V690" s="228">
        <f t="shared" si="129"/>
        <v>211</v>
      </c>
      <c r="W690" s="228">
        <f t="shared" si="130"/>
        <v>44</v>
      </c>
      <c r="X690" s="228"/>
      <c r="Y690" s="231">
        <f t="shared" si="131"/>
        <v>0</v>
      </c>
      <c r="Z690" s="226"/>
    </row>
    <row r="691" spans="1:26" s="224" customFormat="1" x14ac:dyDescent="0.2">
      <c r="A691" s="222">
        <v>487</v>
      </c>
      <c r="B691" s="222">
        <v>487049046</v>
      </c>
      <c r="C691" s="223" t="s">
        <v>536</v>
      </c>
      <c r="D691" s="222">
        <v>49</v>
      </c>
      <c r="E691" s="223" t="s">
        <v>81</v>
      </c>
      <c r="F691" s="222">
        <v>46</v>
      </c>
      <c r="G691" s="223" t="s">
        <v>78</v>
      </c>
      <c r="H691" s="225">
        <v>1</v>
      </c>
      <c r="I691" s="226"/>
      <c r="J691" s="227">
        <f t="shared" si="120"/>
        <v>14496</v>
      </c>
      <c r="K691" s="228">
        <f t="shared" si="121"/>
        <v>11461</v>
      </c>
      <c r="L691" s="228">
        <f t="shared" si="122"/>
        <v>0</v>
      </c>
      <c r="M691" s="228">
        <f t="shared" si="123"/>
        <v>937.65</v>
      </c>
      <c r="N691" s="229">
        <f t="shared" si="132"/>
        <v>26894.65</v>
      </c>
      <c r="O691" s="230">
        <f t="shared" si="124"/>
        <v>0</v>
      </c>
      <c r="P691" s="226"/>
      <c r="Q691" s="227">
        <f t="shared" si="125"/>
        <v>13387</v>
      </c>
      <c r="R691" s="228">
        <f t="shared" si="126"/>
        <v>14496</v>
      </c>
      <c r="S691" s="231">
        <f t="shared" si="127"/>
        <v>1109</v>
      </c>
      <c r="T691" s="226"/>
      <c r="U691" s="227">
        <f t="shared" si="128"/>
        <v>10647</v>
      </c>
      <c r="V691" s="228">
        <f t="shared" si="129"/>
        <v>11529</v>
      </c>
      <c r="W691" s="228">
        <f t="shared" si="130"/>
        <v>11529</v>
      </c>
      <c r="X691" s="228"/>
      <c r="Y691" s="231">
        <f t="shared" si="131"/>
        <v>11461</v>
      </c>
      <c r="Z691" s="226"/>
    </row>
    <row r="692" spans="1:26" s="224" customFormat="1" x14ac:dyDescent="0.2">
      <c r="A692" s="222">
        <v>487</v>
      </c>
      <c r="B692" s="222">
        <v>487049048</v>
      </c>
      <c r="C692" s="223" t="s">
        <v>536</v>
      </c>
      <c r="D692" s="222">
        <v>49</v>
      </c>
      <c r="E692" s="223" t="s">
        <v>81</v>
      </c>
      <c r="F692" s="222">
        <v>48</v>
      </c>
      <c r="G692" s="223" t="s">
        <v>80</v>
      </c>
      <c r="H692" s="225">
        <v>1</v>
      </c>
      <c r="I692" s="226"/>
      <c r="J692" s="227">
        <f t="shared" si="120"/>
        <v>11098.353773469309</v>
      </c>
      <c r="K692" s="228">
        <f t="shared" si="121"/>
        <v>8919</v>
      </c>
      <c r="L692" s="228">
        <f t="shared" si="122"/>
        <v>0</v>
      </c>
      <c r="M692" s="228">
        <f t="shared" si="123"/>
        <v>937.65</v>
      </c>
      <c r="N692" s="229">
        <f t="shared" si="132"/>
        <v>20955.003773469311</v>
      </c>
      <c r="O692" s="230">
        <f t="shared" si="124"/>
        <v>-2</v>
      </c>
      <c r="P692" s="226"/>
      <c r="Q692" s="227" t="str">
        <f t="shared" si="125"/>
        <v/>
      </c>
      <c r="R692" s="228">
        <f t="shared" si="126"/>
        <v>11098.353773469309</v>
      </c>
      <c r="S692" s="231" t="str">
        <f t="shared" si="127"/>
        <v/>
      </c>
      <c r="T692" s="226"/>
      <c r="U692" s="227" t="str">
        <f t="shared" si="128"/>
        <v/>
      </c>
      <c r="V692" s="228">
        <f t="shared" si="129"/>
        <v>8986</v>
      </c>
      <c r="W692" s="228">
        <f t="shared" si="130"/>
        <v>8914</v>
      </c>
      <c r="X692" s="228"/>
      <c r="Y692" s="231">
        <f t="shared" si="131"/>
        <v>8921</v>
      </c>
      <c r="Z692" s="226"/>
    </row>
    <row r="693" spans="1:26" s="224" customFormat="1" x14ac:dyDescent="0.2">
      <c r="A693" s="222">
        <v>487</v>
      </c>
      <c r="B693" s="222">
        <v>487049049</v>
      </c>
      <c r="C693" s="223" t="s">
        <v>536</v>
      </c>
      <c r="D693" s="222">
        <v>49</v>
      </c>
      <c r="E693" s="223" t="s">
        <v>81</v>
      </c>
      <c r="F693" s="222">
        <v>49</v>
      </c>
      <c r="G693" s="223" t="s">
        <v>81</v>
      </c>
      <c r="H693" s="225">
        <v>53</v>
      </c>
      <c r="I693" s="226"/>
      <c r="J693" s="227">
        <f t="shared" si="120"/>
        <v>13602</v>
      </c>
      <c r="K693" s="228">
        <f t="shared" si="121"/>
        <v>16190</v>
      </c>
      <c r="L693" s="228">
        <f t="shared" si="122"/>
        <v>0</v>
      </c>
      <c r="M693" s="228">
        <f t="shared" si="123"/>
        <v>937.65</v>
      </c>
      <c r="N693" s="229">
        <f t="shared" si="132"/>
        <v>30729.65</v>
      </c>
      <c r="O693" s="230">
        <f t="shared" si="124"/>
        <v>-17</v>
      </c>
      <c r="P693" s="226"/>
      <c r="Q693" s="227">
        <f t="shared" si="125"/>
        <v>12587</v>
      </c>
      <c r="R693" s="228">
        <f t="shared" si="126"/>
        <v>13602</v>
      </c>
      <c r="S693" s="231">
        <f t="shared" si="127"/>
        <v>1015</v>
      </c>
      <c r="T693" s="226"/>
      <c r="U693" s="227">
        <f t="shared" si="128"/>
        <v>15858</v>
      </c>
      <c r="V693" s="228">
        <f t="shared" si="129"/>
        <v>17136</v>
      </c>
      <c r="W693" s="228">
        <f t="shared" si="130"/>
        <v>16385</v>
      </c>
      <c r="X693" s="228"/>
      <c r="Y693" s="231">
        <f t="shared" si="131"/>
        <v>16207</v>
      </c>
      <c r="Z693" s="226"/>
    </row>
    <row r="694" spans="1:26" s="224" customFormat="1" x14ac:dyDescent="0.2">
      <c r="A694" s="222">
        <v>487</v>
      </c>
      <c r="B694" s="222">
        <v>487049057</v>
      </c>
      <c r="C694" s="223" t="s">
        <v>536</v>
      </c>
      <c r="D694" s="222">
        <v>49</v>
      </c>
      <c r="E694" s="223" t="s">
        <v>81</v>
      </c>
      <c r="F694" s="222">
        <v>57</v>
      </c>
      <c r="G694" s="223" t="s">
        <v>89</v>
      </c>
      <c r="H694" s="225">
        <v>4</v>
      </c>
      <c r="I694" s="226"/>
      <c r="J694" s="227">
        <f t="shared" si="120"/>
        <v>11220</v>
      </c>
      <c r="K694" s="228">
        <f t="shared" si="121"/>
        <v>300</v>
      </c>
      <c r="L694" s="228">
        <f t="shared" si="122"/>
        <v>0</v>
      </c>
      <c r="M694" s="228">
        <f t="shared" si="123"/>
        <v>937.65</v>
      </c>
      <c r="N694" s="229">
        <f t="shared" si="132"/>
        <v>12457.65</v>
      </c>
      <c r="O694" s="230">
        <f t="shared" si="124"/>
        <v>-13</v>
      </c>
      <c r="P694" s="226"/>
      <c r="Q694" s="227">
        <f t="shared" si="125"/>
        <v>10542</v>
      </c>
      <c r="R694" s="228">
        <f t="shared" si="126"/>
        <v>11220</v>
      </c>
      <c r="S694" s="231">
        <f t="shared" si="127"/>
        <v>678</v>
      </c>
      <c r="T694" s="226"/>
      <c r="U694" s="227">
        <f t="shared" si="128"/>
        <v>256</v>
      </c>
      <c r="V694" s="228">
        <f t="shared" si="129"/>
        <v>272</v>
      </c>
      <c r="W694" s="228">
        <f t="shared" si="130"/>
        <v>401</v>
      </c>
      <c r="X694" s="228"/>
      <c r="Y694" s="231">
        <f t="shared" si="131"/>
        <v>313</v>
      </c>
      <c r="Z694" s="226"/>
    </row>
    <row r="695" spans="1:26" s="224" customFormat="1" x14ac:dyDescent="0.2">
      <c r="A695" s="222">
        <v>487</v>
      </c>
      <c r="B695" s="222">
        <v>487049093</v>
      </c>
      <c r="C695" s="223" t="s">
        <v>536</v>
      </c>
      <c r="D695" s="222">
        <v>49</v>
      </c>
      <c r="E695" s="223" t="s">
        <v>81</v>
      </c>
      <c r="F695" s="222">
        <v>93</v>
      </c>
      <c r="G695" s="223" t="s">
        <v>125</v>
      </c>
      <c r="H695" s="225">
        <v>47</v>
      </c>
      <c r="I695" s="226"/>
      <c r="J695" s="227">
        <f t="shared" si="120"/>
        <v>12818</v>
      </c>
      <c r="K695" s="228">
        <f t="shared" si="121"/>
        <v>437</v>
      </c>
      <c r="L695" s="228">
        <f t="shared" si="122"/>
        <v>0</v>
      </c>
      <c r="M695" s="228">
        <f t="shared" si="123"/>
        <v>937.65</v>
      </c>
      <c r="N695" s="229">
        <f t="shared" si="132"/>
        <v>14192.65</v>
      </c>
      <c r="O695" s="230">
        <f t="shared" si="124"/>
        <v>-5</v>
      </c>
      <c r="P695" s="226"/>
      <c r="Q695" s="227">
        <f t="shared" si="125"/>
        <v>12089</v>
      </c>
      <c r="R695" s="228">
        <f t="shared" si="126"/>
        <v>12818</v>
      </c>
      <c r="S695" s="231">
        <f t="shared" si="127"/>
        <v>729</v>
      </c>
      <c r="T695" s="226"/>
      <c r="U695" s="227">
        <f t="shared" si="128"/>
        <v>600</v>
      </c>
      <c r="V695" s="228">
        <f t="shared" si="129"/>
        <v>636</v>
      </c>
      <c r="W695" s="228">
        <f t="shared" si="130"/>
        <v>513</v>
      </c>
      <c r="X695" s="228"/>
      <c r="Y695" s="231">
        <f t="shared" si="131"/>
        <v>442</v>
      </c>
      <c r="Z695" s="226"/>
    </row>
    <row r="696" spans="1:26" s="224" customFormat="1" x14ac:dyDescent="0.2">
      <c r="A696" s="222">
        <v>487</v>
      </c>
      <c r="B696" s="222">
        <v>487049095</v>
      </c>
      <c r="C696" s="223" t="s">
        <v>536</v>
      </c>
      <c r="D696" s="222">
        <v>49</v>
      </c>
      <c r="E696" s="223" t="s">
        <v>81</v>
      </c>
      <c r="F696" s="222">
        <v>95</v>
      </c>
      <c r="G696" s="223" t="s">
        <v>127</v>
      </c>
      <c r="H696" s="225">
        <v>1</v>
      </c>
      <c r="I696" s="226"/>
      <c r="J696" s="227">
        <f t="shared" si="120"/>
        <v>13523.922462156292</v>
      </c>
      <c r="K696" s="228">
        <f t="shared" si="121"/>
        <v>0</v>
      </c>
      <c r="L696" s="228">
        <f t="shared" si="122"/>
        <v>0</v>
      </c>
      <c r="M696" s="228">
        <f t="shared" si="123"/>
        <v>937.65</v>
      </c>
      <c r="N696" s="229">
        <f t="shared" si="132"/>
        <v>14461.572462156291</v>
      </c>
      <c r="O696" s="230">
        <f t="shared" si="124"/>
        <v>0</v>
      </c>
      <c r="P696" s="226"/>
      <c r="Q696" s="227" t="str">
        <f t="shared" si="125"/>
        <v/>
      </c>
      <c r="R696" s="228" t="str">
        <f t="shared" si="126"/>
        <v/>
      </c>
      <c r="S696" s="231" t="str">
        <f t="shared" si="127"/>
        <v/>
      </c>
      <c r="T696" s="226"/>
      <c r="U696" s="227" t="str">
        <f t="shared" si="128"/>
        <v/>
      </c>
      <c r="V696" s="228" t="str">
        <f t="shared" si="129"/>
        <v/>
      </c>
      <c r="W696" s="228">
        <f t="shared" si="130"/>
        <v>2</v>
      </c>
      <c r="X696" s="228"/>
      <c r="Y696" s="231">
        <f t="shared" si="131"/>
        <v>0</v>
      </c>
      <c r="Z696" s="226"/>
    </row>
    <row r="697" spans="1:26" s="224" customFormat="1" x14ac:dyDescent="0.2">
      <c r="A697" s="222">
        <v>487</v>
      </c>
      <c r="B697" s="222">
        <v>487049128</v>
      </c>
      <c r="C697" s="223" t="s">
        <v>536</v>
      </c>
      <c r="D697" s="222">
        <v>49</v>
      </c>
      <c r="E697" s="223" t="s">
        <v>81</v>
      </c>
      <c r="F697" s="222">
        <v>128</v>
      </c>
      <c r="G697" s="223" t="s">
        <v>160</v>
      </c>
      <c r="H697" s="225">
        <v>1</v>
      </c>
      <c r="I697" s="226"/>
      <c r="J697" s="227">
        <f t="shared" si="120"/>
        <v>11425</v>
      </c>
      <c r="K697" s="228">
        <f t="shared" si="121"/>
        <v>816</v>
      </c>
      <c r="L697" s="228">
        <f t="shared" si="122"/>
        <v>0</v>
      </c>
      <c r="M697" s="228">
        <f t="shared" si="123"/>
        <v>937.65</v>
      </c>
      <c r="N697" s="229">
        <f t="shared" si="132"/>
        <v>13178.65</v>
      </c>
      <c r="O697" s="230">
        <f t="shared" si="124"/>
        <v>-2</v>
      </c>
      <c r="P697" s="226"/>
      <c r="Q697" s="227">
        <f t="shared" si="125"/>
        <v>9060</v>
      </c>
      <c r="R697" s="228">
        <f t="shared" si="126"/>
        <v>11425</v>
      </c>
      <c r="S697" s="231">
        <f t="shared" si="127"/>
        <v>2365</v>
      </c>
      <c r="T697" s="226"/>
      <c r="U697" s="227">
        <f t="shared" si="128"/>
        <v>458</v>
      </c>
      <c r="V697" s="228">
        <f t="shared" si="129"/>
        <v>577</v>
      </c>
      <c r="W697" s="228">
        <f t="shared" si="130"/>
        <v>832</v>
      </c>
      <c r="X697" s="228"/>
      <c r="Y697" s="231">
        <f t="shared" si="131"/>
        <v>818</v>
      </c>
      <c r="Z697" s="226"/>
    </row>
    <row r="698" spans="1:26" s="224" customFormat="1" x14ac:dyDescent="0.2">
      <c r="A698" s="222">
        <v>487</v>
      </c>
      <c r="B698" s="222">
        <v>487049149</v>
      </c>
      <c r="C698" s="223" t="s">
        <v>536</v>
      </c>
      <c r="D698" s="222">
        <v>49</v>
      </c>
      <c r="E698" s="223" t="s">
        <v>81</v>
      </c>
      <c r="F698" s="222">
        <v>149</v>
      </c>
      <c r="G698" s="223" t="s">
        <v>181</v>
      </c>
      <c r="H698" s="225">
        <v>1</v>
      </c>
      <c r="I698" s="226"/>
      <c r="J698" s="227">
        <f t="shared" si="120"/>
        <v>10460</v>
      </c>
      <c r="K698" s="228">
        <f t="shared" si="121"/>
        <v>0</v>
      </c>
      <c r="L698" s="228">
        <f t="shared" si="122"/>
        <v>0</v>
      </c>
      <c r="M698" s="228">
        <f t="shared" si="123"/>
        <v>937.65</v>
      </c>
      <c r="N698" s="229">
        <f t="shared" si="132"/>
        <v>11397.65</v>
      </c>
      <c r="O698" s="230">
        <f t="shared" si="124"/>
        <v>0</v>
      </c>
      <c r="P698" s="226"/>
      <c r="Q698" s="227">
        <f t="shared" si="125"/>
        <v>9991</v>
      </c>
      <c r="R698" s="228">
        <f t="shared" si="126"/>
        <v>10460</v>
      </c>
      <c r="S698" s="231">
        <f t="shared" si="127"/>
        <v>469</v>
      </c>
      <c r="T698" s="226"/>
      <c r="U698" s="227">
        <f t="shared" si="128"/>
        <v>148</v>
      </c>
      <c r="V698" s="228">
        <f t="shared" si="129"/>
        <v>155</v>
      </c>
      <c r="W698" s="228">
        <f t="shared" si="130"/>
        <v>9</v>
      </c>
      <c r="X698" s="228"/>
      <c r="Y698" s="231">
        <f t="shared" si="131"/>
        <v>0</v>
      </c>
      <c r="Z698" s="226"/>
    </row>
    <row r="699" spans="1:26" s="224" customFormat="1" x14ac:dyDescent="0.2">
      <c r="A699" s="222">
        <v>487</v>
      </c>
      <c r="B699" s="222">
        <v>487049153</v>
      </c>
      <c r="C699" s="223" t="s">
        <v>536</v>
      </c>
      <c r="D699" s="222">
        <v>49</v>
      </c>
      <c r="E699" s="223" t="s">
        <v>81</v>
      </c>
      <c r="F699" s="222">
        <v>153</v>
      </c>
      <c r="G699" s="223" t="s">
        <v>185</v>
      </c>
      <c r="H699" s="225">
        <v>1</v>
      </c>
      <c r="I699" s="226"/>
      <c r="J699" s="227">
        <f t="shared" si="120"/>
        <v>11425</v>
      </c>
      <c r="K699" s="228">
        <f t="shared" si="121"/>
        <v>88</v>
      </c>
      <c r="L699" s="228">
        <f t="shared" si="122"/>
        <v>0</v>
      </c>
      <c r="M699" s="228">
        <f t="shared" si="123"/>
        <v>937.65</v>
      </c>
      <c r="N699" s="229">
        <f t="shared" si="132"/>
        <v>12450.65</v>
      </c>
      <c r="O699" s="230">
        <f t="shared" si="124"/>
        <v>-1</v>
      </c>
      <c r="P699" s="226"/>
      <c r="Q699" s="227">
        <f t="shared" si="125"/>
        <v>9991</v>
      </c>
      <c r="R699" s="228">
        <f t="shared" si="126"/>
        <v>11425</v>
      </c>
      <c r="S699" s="231">
        <f t="shared" si="127"/>
        <v>1434</v>
      </c>
      <c r="T699" s="226"/>
      <c r="U699" s="227">
        <f t="shared" si="128"/>
        <v>262</v>
      </c>
      <c r="V699" s="228">
        <f t="shared" si="129"/>
        <v>300</v>
      </c>
      <c r="W699" s="228">
        <f t="shared" si="130"/>
        <v>300</v>
      </c>
      <c r="X699" s="228"/>
      <c r="Y699" s="231">
        <f t="shared" si="131"/>
        <v>89</v>
      </c>
      <c r="Z699" s="226"/>
    </row>
    <row r="700" spans="1:26" s="224" customFormat="1" x14ac:dyDescent="0.2">
      <c r="A700" s="222">
        <v>487</v>
      </c>
      <c r="B700" s="222">
        <v>487049163</v>
      </c>
      <c r="C700" s="223" t="s">
        <v>536</v>
      </c>
      <c r="D700" s="222">
        <v>49</v>
      </c>
      <c r="E700" s="223" t="s">
        <v>81</v>
      </c>
      <c r="F700" s="222">
        <v>163</v>
      </c>
      <c r="G700" s="223" t="s">
        <v>195</v>
      </c>
      <c r="H700" s="225">
        <v>17</v>
      </c>
      <c r="I700" s="226"/>
      <c r="J700" s="227">
        <f t="shared" si="120"/>
        <v>13825</v>
      </c>
      <c r="K700" s="228">
        <f t="shared" si="121"/>
        <v>0</v>
      </c>
      <c r="L700" s="228">
        <f t="shared" si="122"/>
        <v>0</v>
      </c>
      <c r="M700" s="228">
        <f t="shared" si="123"/>
        <v>937.65</v>
      </c>
      <c r="N700" s="229">
        <f t="shared" si="132"/>
        <v>14762.65</v>
      </c>
      <c r="O700" s="230">
        <f t="shared" si="124"/>
        <v>0</v>
      </c>
      <c r="P700" s="226"/>
      <c r="Q700" s="227">
        <f t="shared" si="125"/>
        <v>12786</v>
      </c>
      <c r="R700" s="228">
        <f t="shared" si="126"/>
        <v>13825</v>
      </c>
      <c r="S700" s="231">
        <f t="shared" si="127"/>
        <v>1039</v>
      </c>
      <c r="T700" s="226"/>
      <c r="U700" s="227">
        <f t="shared" si="128"/>
        <v>143</v>
      </c>
      <c r="V700" s="228">
        <f t="shared" si="129"/>
        <v>155</v>
      </c>
      <c r="W700" s="228">
        <f t="shared" si="130"/>
        <v>11</v>
      </c>
      <c r="X700" s="228"/>
      <c r="Y700" s="231">
        <f t="shared" si="131"/>
        <v>0</v>
      </c>
      <c r="Z700" s="226"/>
    </row>
    <row r="701" spans="1:26" s="224" customFormat="1" x14ac:dyDescent="0.2">
      <c r="A701" s="222">
        <v>487</v>
      </c>
      <c r="B701" s="222">
        <v>487049165</v>
      </c>
      <c r="C701" s="223" t="s">
        <v>536</v>
      </c>
      <c r="D701" s="222">
        <v>49</v>
      </c>
      <c r="E701" s="223" t="s">
        <v>81</v>
      </c>
      <c r="F701" s="222">
        <v>165</v>
      </c>
      <c r="G701" s="223" t="s">
        <v>197</v>
      </c>
      <c r="H701" s="225">
        <v>47</v>
      </c>
      <c r="I701" s="226"/>
      <c r="J701" s="227">
        <f t="shared" si="120"/>
        <v>12430</v>
      </c>
      <c r="K701" s="228">
        <f t="shared" si="121"/>
        <v>226</v>
      </c>
      <c r="L701" s="228">
        <f t="shared" si="122"/>
        <v>0</v>
      </c>
      <c r="M701" s="228">
        <f t="shared" si="123"/>
        <v>937.65</v>
      </c>
      <c r="N701" s="229">
        <f t="shared" si="132"/>
        <v>13593.65</v>
      </c>
      <c r="O701" s="230">
        <f t="shared" si="124"/>
        <v>-2</v>
      </c>
      <c r="P701" s="226"/>
      <c r="Q701" s="227">
        <f t="shared" si="125"/>
        <v>11810</v>
      </c>
      <c r="R701" s="228">
        <f t="shared" si="126"/>
        <v>12430</v>
      </c>
      <c r="S701" s="231">
        <f t="shared" si="127"/>
        <v>620</v>
      </c>
      <c r="T701" s="226"/>
      <c r="U701" s="227">
        <f t="shared" si="128"/>
        <v>443</v>
      </c>
      <c r="V701" s="228">
        <f t="shared" si="129"/>
        <v>467</v>
      </c>
      <c r="W701" s="228">
        <f t="shared" si="130"/>
        <v>244</v>
      </c>
      <c r="X701" s="228"/>
      <c r="Y701" s="231">
        <f t="shared" si="131"/>
        <v>228</v>
      </c>
      <c r="Z701" s="226"/>
    </row>
    <row r="702" spans="1:26" s="224" customFormat="1" x14ac:dyDescent="0.2">
      <c r="A702" s="222">
        <v>487</v>
      </c>
      <c r="B702" s="222">
        <v>487049176</v>
      </c>
      <c r="C702" s="223" t="s">
        <v>536</v>
      </c>
      <c r="D702" s="222">
        <v>49</v>
      </c>
      <c r="E702" s="223" t="s">
        <v>81</v>
      </c>
      <c r="F702" s="222">
        <v>176</v>
      </c>
      <c r="G702" s="223" t="s">
        <v>208</v>
      </c>
      <c r="H702" s="225">
        <v>52</v>
      </c>
      <c r="I702" s="226"/>
      <c r="J702" s="227">
        <f t="shared" si="120"/>
        <v>13054</v>
      </c>
      <c r="K702" s="228">
        <f t="shared" si="121"/>
        <v>4496</v>
      </c>
      <c r="L702" s="228">
        <f t="shared" si="122"/>
        <v>0</v>
      </c>
      <c r="M702" s="228">
        <f t="shared" si="123"/>
        <v>937.65</v>
      </c>
      <c r="N702" s="229">
        <f t="shared" si="132"/>
        <v>18487.650000000001</v>
      </c>
      <c r="O702" s="230">
        <f t="shared" si="124"/>
        <v>-18</v>
      </c>
      <c r="P702" s="226"/>
      <c r="Q702" s="227">
        <f t="shared" si="125"/>
        <v>11963</v>
      </c>
      <c r="R702" s="228">
        <f t="shared" si="126"/>
        <v>13054</v>
      </c>
      <c r="S702" s="231">
        <f t="shared" si="127"/>
        <v>1091</v>
      </c>
      <c r="T702" s="226"/>
      <c r="U702" s="227">
        <f t="shared" si="128"/>
        <v>4284</v>
      </c>
      <c r="V702" s="228">
        <f t="shared" si="129"/>
        <v>4675</v>
      </c>
      <c r="W702" s="228">
        <f t="shared" si="130"/>
        <v>4675</v>
      </c>
      <c r="X702" s="228"/>
      <c r="Y702" s="231">
        <f t="shared" si="131"/>
        <v>4514</v>
      </c>
      <c r="Z702" s="226"/>
    </row>
    <row r="703" spans="1:26" s="224" customFormat="1" x14ac:dyDescent="0.2">
      <c r="A703" s="222">
        <v>487</v>
      </c>
      <c r="B703" s="222">
        <v>487049178</v>
      </c>
      <c r="C703" s="223" t="s">
        <v>536</v>
      </c>
      <c r="D703" s="222">
        <v>49</v>
      </c>
      <c r="E703" s="223" t="s">
        <v>81</v>
      </c>
      <c r="F703" s="222">
        <v>178</v>
      </c>
      <c r="G703" s="223" t="s">
        <v>210</v>
      </c>
      <c r="H703" s="225">
        <v>3</v>
      </c>
      <c r="I703" s="226"/>
      <c r="J703" s="227">
        <f t="shared" si="120"/>
        <v>11425</v>
      </c>
      <c r="K703" s="228">
        <f t="shared" si="121"/>
        <v>1375</v>
      </c>
      <c r="L703" s="228">
        <f t="shared" si="122"/>
        <v>0</v>
      </c>
      <c r="M703" s="228">
        <f t="shared" si="123"/>
        <v>937.65</v>
      </c>
      <c r="N703" s="229">
        <f t="shared" si="132"/>
        <v>13737.65</v>
      </c>
      <c r="O703" s="230">
        <f t="shared" si="124"/>
        <v>-8</v>
      </c>
      <c r="P703" s="226"/>
      <c r="Q703" s="227">
        <f t="shared" si="125"/>
        <v>10256.723837520662</v>
      </c>
      <c r="R703" s="228">
        <f t="shared" si="126"/>
        <v>11425</v>
      </c>
      <c r="S703" s="231">
        <f t="shared" si="127"/>
        <v>1168.2761624793384</v>
      </c>
      <c r="T703" s="226"/>
      <c r="U703" s="227">
        <f t="shared" si="128"/>
        <v>535</v>
      </c>
      <c r="V703" s="228">
        <f t="shared" si="129"/>
        <v>596</v>
      </c>
      <c r="W703" s="228">
        <f t="shared" si="130"/>
        <v>1392</v>
      </c>
      <c r="X703" s="228"/>
      <c r="Y703" s="231">
        <f t="shared" si="131"/>
        <v>1383</v>
      </c>
      <c r="Z703" s="226"/>
    </row>
    <row r="704" spans="1:26" s="224" customFormat="1" x14ac:dyDescent="0.2">
      <c r="A704" s="222">
        <v>487</v>
      </c>
      <c r="B704" s="222">
        <v>487049181</v>
      </c>
      <c r="C704" s="223" t="s">
        <v>536</v>
      </c>
      <c r="D704" s="222">
        <v>49</v>
      </c>
      <c r="E704" s="223" t="s">
        <v>81</v>
      </c>
      <c r="F704" s="222">
        <v>181</v>
      </c>
      <c r="G704" s="223" t="s">
        <v>213</v>
      </c>
      <c r="H704" s="225">
        <v>2</v>
      </c>
      <c r="I704" s="226"/>
      <c r="J704" s="227">
        <f t="shared" si="120"/>
        <v>14496</v>
      </c>
      <c r="K704" s="228">
        <f t="shared" si="121"/>
        <v>689</v>
      </c>
      <c r="L704" s="228">
        <f t="shared" si="122"/>
        <v>0</v>
      </c>
      <c r="M704" s="228">
        <f t="shared" si="123"/>
        <v>937.65</v>
      </c>
      <c r="N704" s="229">
        <f t="shared" si="132"/>
        <v>16122.65</v>
      </c>
      <c r="O704" s="230">
        <f t="shared" si="124"/>
        <v>89</v>
      </c>
      <c r="P704" s="226"/>
      <c r="Q704" s="227">
        <f t="shared" si="125"/>
        <v>11377.02377179523</v>
      </c>
      <c r="R704" s="228">
        <f t="shared" si="126"/>
        <v>14496</v>
      </c>
      <c r="S704" s="231">
        <f t="shared" si="127"/>
        <v>3118.9762282047705</v>
      </c>
      <c r="T704" s="226"/>
      <c r="U704" s="227">
        <f t="shared" si="128"/>
        <v>735</v>
      </c>
      <c r="V704" s="228">
        <f t="shared" si="129"/>
        <v>936</v>
      </c>
      <c r="W704" s="228">
        <f t="shared" si="130"/>
        <v>608</v>
      </c>
      <c r="X704" s="228"/>
      <c r="Y704" s="231">
        <f t="shared" si="131"/>
        <v>600</v>
      </c>
      <c r="Z704" s="226"/>
    </row>
    <row r="705" spans="1:26" s="224" customFormat="1" x14ac:dyDescent="0.2">
      <c r="A705" s="222">
        <v>487</v>
      </c>
      <c r="B705" s="222">
        <v>487049211</v>
      </c>
      <c r="C705" s="223" t="s">
        <v>536</v>
      </c>
      <c r="D705" s="222">
        <v>49</v>
      </c>
      <c r="E705" s="223" t="s">
        <v>81</v>
      </c>
      <c r="F705" s="222">
        <v>211</v>
      </c>
      <c r="G705" s="223" t="s">
        <v>243</v>
      </c>
      <c r="H705" s="225">
        <v>1</v>
      </c>
      <c r="I705" s="226"/>
      <c r="J705" s="227">
        <f t="shared" si="120"/>
        <v>16425</v>
      </c>
      <c r="K705" s="228">
        <f t="shared" si="121"/>
        <v>3091</v>
      </c>
      <c r="L705" s="228">
        <f t="shared" si="122"/>
        <v>0</v>
      </c>
      <c r="M705" s="228">
        <f t="shared" si="123"/>
        <v>937.65</v>
      </c>
      <c r="N705" s="229">
        <f t="shared" si="132"/>
        <v>20453.650000000001</v>
      </c>
      <c r="O705" s="230">
        <f t="shared" si="124"/>
        <v>0</v>
      </c>
      <c r="P705" s="226"/>
      <c r="Q705" s="227">
        <f t="shared" si="125"/>
        <v>10922</v>
      </c>
      <c r="R705" s="228">
        <f t="shared" si="126"/>
        <v>16425</v>
      </c>
      <c r="S705" s="231">
        <f t="shared" si="127"/>
        <v>5503</v>
      </c>
      <c r="T705" s="226"/>
      <c r="U705" s="227">
        <f t="shared" si="128"/>
        <v>1854</v>
      </c>
      <c r="V705" s="228">
        <f t="shared" si="129"/>
        <v>2788</v>
      </c>
      <c r="W705" s="228">
        <f t="shared" si="130"/>
        <v>3097</v>
      </c>
      <c r="X705" s="228"/>
      <c r="Y705" s="231">
        <f t="shared" si="131"/>
        <v>3091</v>
      </c>
      <c r="Z705" s="226"/>
    </row>
    <row r="706" spans="1:26" s="224" customFormat="1" x14ac:dyDescent="0.2">
      <c r="A706" s="222">
        <v>487</v>
      </c>
      <c r="B706" s="222">
        <v>487049229</v>
      </c>
      <c r="C706" s="223" t="s">
        <v>536</v>
      </c>
      <c r="D706" s="222">
        <v>49</v>
      </c>
      <c r="E706" s="223" t="s">
        <v>81</v>
      </c>
      <c r="F706" s="222">
        <v>229</v>
      </c>
      <c r="G706" s="223" t="s">
        <v>261</v>
      </c>
      <c r="H706" s="225">
        <v>2</v>
      </c>
      <c r="I706" s="226"/>
      <c r="J706" s="227">
        <f t="shared" si="120"/>
        <v>11726.721266519022</v>
      </c>
      <c r="K706" s="228">
        <f t="shared" si="121"/>
        <v>1916</v>
      </c>
      <c r="L706" s="228">
        <f t="shared" si="122"/>
        <v>0</v>
      </c>
      <c r="M706" s="228">
        <f t="shared" si="123"/>
        <v>937.65</v>
      </c>
      <c r="N706" s="229">
        <f t="shared" si="132"/>
        <v>14580.371266519021</v>
      </c>
      <c r="O706" s="230">
        <f t="shared" si="124"/>
        <v>0</v>
      </c>
      <c r="P706" s="226"/>
      <c r="Q706" s="227" t="str">
        <f t="shared" si="125"/>
        <v/>
      </c>
      <c r="R706" s="228">
        <f t="shared" si="126"/>
        <v>11726.721266519022</v>
      </c>
      <c r="S706" s="231" t="str">
        <f t="shared" si="127"/>
        <v/>
      </c>
      <c r="T706" s="226"/>
      <c r="U706" s="227" t="str">
        <f t="shared" si="128"/>
        <v/>
      </c>
      <c r="V706" s="228">
        <f t="shared" si="129"/>
        <v>2246</v>
      </c>
      <c r="W706" s="228">
        <f t="shared" si="130"/>
        <v>2041</v>
      </c>
      <c r="X706" s="228"/>
      <c r="Y706" s="231">
        <f t="shared" si="131"/>
        <v>1916</v>
      </c>
      <c r="Z706" s="226"/>
    </row>
    <row r="707" spans="1:26" s="224" customFormat="1" x14ac:dyDescent="0.2">
      <c r="A707" s="222">
        <v>487</v>
      </c>
      <c r="B707" s="222">
        <v>487049243</v>
      </c>
      <c r="C707" s="223" t="s">
        <v>536</v>
      </c>
      <c r="D707" s="222">
        <v>49</v>
      </c>
      <c r="E707" s="223" t="s">
        <v>81</v>
      </c>
      <c r="F707" s="222">
        <v>243</v>
      </c>
      <c r="G707" s="223" t="s">
        <v>275</v>
      </c>
      <c r="H707" s="225">
        <v>1</v>
      </c>
      <c r="I707" s="226"/>
      <c r="J707" s="227">
        <f t="shared" si="120"/>
        <v>16425</v>
      </c>
      <c r="K707" s="228">
        <f t="shared" si="121"/>
        <v>3399</v>
      </c>
      <c r="L707" s="228">
        <f t="shared" si="122"/>
        <v>0</v>
      </c>
      <c r="M707" s="228">
        <f t="shared" si="123"/>
        <v>937.65</v>
      </c>
      <c r="N707" s="229">
        <f t="shared" si="132"/>
        <v>20761.650000000001</v>
      </c>
      <c r="O707" s="230">
        <f t="shared" si="124"/>
        <v>-1</v>
      </c>
      <c r="P707" s="226"/>
      <c r="Q707" s="227">
        <f t="shared" si="125"/>
        <v>15250</v>
      </c>
      <c r="R707" s="228">
        <f t="shared" si="126"/>
        <v>16425</v>
      </c>
      <c r="S707" s="231">
        <f t="shared" si="127"/>
        <v>1175</v>
      </c>
      <c r="T707" s="226"/>
      <c r="U707" s="227">
        <f t="shared" si="128"/>
        <v>3169</v>
      </c>
      <c r="V707" s="228">
        <f t="shared" si="129"/>
        <v>3413</v>
      </c>
      <c r="W707" s="228">
        <f t="shared" si="130"/>
        <v>3883</v>
      </c>
      <c r="X707" s="228"/>
      <c r="Y707" s="231">
        <f t="shared" si="131"/>
        <v>3400</v>
      </c>
      <c r="Z707" s="226"/>
    </row>
    <row r="708" spans="1:26" s="224" customFormat="1" x14ac:dyDescent="0.2">
      <c r="A708" s="222">
        <v>487</v>
      </c>
      <c r="B708" s="222">
        <v>487049244</v>
      </c>
      <c r="C708" s="223" t="s">
        <v>536</v>
      </c>
      <c r="D708" s="222">
        <v>49</v>
      </c>
      <c r="E708" s="223" t="s">
        <v>81</v>
      </c>
      <c r="F708" s="222">
        <v>244</v>
      </c>
      <c r="G708" s="223" t="s">
        <v>276</v>
      </c>
      <c r="H708" s="225">
        <v>11</v>
      </c>
      <c r="I708" s="226"/>
      <c r="J708" s="227">
        <f t="shared" si="120"/>
        <v>12088</v>
      </c>
      <c r="K708" s="228">
        <f t="shared" si="121"/>
        <v>4359</v>
      </c>
      <c r="L708" s="228">
        <f t="shared" si="122"/>
        <v>0</v>
      </c>
      <c r="M708" s="228">
        <f t="shared" si="123"/>
        <v>937.65</v>
      </c>
      <c r="N708" s="229">
        <f t="shared" si="132"/>
        <v>17384.650000000001</v>
      </c>
      <c r="O708" s="230">
        <f t="shared" si="124"/>
        <v>-12</v>
      </c>
      <c r="P708" s="226"/>
      <c r="Q708" s="227">
        <f t="shared" si="125"/>
        <v>11390</v>
      </c>
      <c r="R708" s="228">
        <f t="shared" si="126"/>
        <v>12088</v>
      </c>
      <c r="S708" s="231">
        <f t="shared" si="127"/>
        <v>698</v>
      </c>
      <c r="T708" s="226"/>
      <c r="U708" s="227">
        <f t="shared" si="128"/>
        <v>4438</v>
      </c>
      <c r="V708" s="228">
        <f t="shared" si="129"/>
        <v>4710</v>
      </c>
      <c r="W708" s="228">
        <f t="shared" si="130"/>
        <v>4507</v>
      </c>
      <c r="X708" s="228"/>
      <c r="Y708" s="231">
        <f t="shared" si="131"/>
        <v>4371</v>
      </c>
      <c r="Z708" s="226"/>
    </row>
    <row r="709" spans="1:26" s="224" customFormat="1" x14ac:dyDescent="0.2">
      <c r="A709" s="222">
        <v>487</v>
      </c>
      <c r="B709" s="222">
        <v>487049246</v>
      </c>
      <c r="C709" s="223" t="s">
        <v>536</v>
      </c>
      <c r="D709" s="222">
        <v>49</v>
      </c>
      <c r="E709" s="223" t="s">
        <v>81</v>
      </c>
      <c r="F709" s="222">
        <v>246</v>
      </c>
      <c r="G709" s="223" t="s">
        <v>278</v>
      </c>
      <c r="H709" s="225">
        <v>1</v>
      </c>
      <c r="I709" s="226"/>
      <c r="J709" s="227">
        <f t="shared" si="120"/>
        <v>14496</v>
      </c>
      <c r="K709" s="228">
        <f t="shared" si="121"/>
        <v>5022</v>
      </c>
      <c r="L709" s="228">
        <f t="shared" si="122"/>
        <v>0</v>
      </c>
      <c r="M709" s="228">
        <f t="shared" si="123"/>
        <v>937.65</v>
      </c>
      <c r="N709" s="229">
        <f t="shared" si="132"/>
        <v>20455.650000000001</v>
      </c>
      <c r="O709" s="230">
        <f t="shared" si="124"/>
        <v>0</v>
      </c>
      <c r="P709" s="226"/>
      <c r="Q709" s="227">
        <f t="shared" si="125"/>
        <v>13387</v>
      </c>
      <c r="R709" s="228">
        <f t="shared" si="126"/>
        <v>14496</v>
      </c>
      <c r="S709" s="231">
        <f t="shared" si="127"/>
        <v>1109</v>
      </c>
      <c r="T709" s="226"/>
      <c r="U709" s="227">
        <f t="shared" si="128"/>
        <v>4912</v>
      </c>
      <c r="V709" s="228">
        <f t="shared" si="129"/>
        <v>5319</v>
      </c>
      <c r="W709" s="228">
        <f t="shared" si="130"/>
        <v>5026</v>
      </c>
      <c r="X709" s="228"/>
      <c r="Y709" s="231">
        <f t="shared" si="131"/>
        <v>5022</v>
      </c>
      <c r="Z709" s="226"/>
    </row>
    <row r="710" spans="1:26" s="224" customFormat="1" x14ac:dyDescent="0.2">
      <c r="A710" s="222">
        <v>487</v>
      </c>
      <c r="B710" s="222">
        <v>487049248</v>
      </c>
      <c r="C710" s="223" t="s">
        <v>536</v>
      </c>
      <c r="D710" s="222">
        <v>49</v>
      </c>
      <c r="E710" s="223" t="s">
        <v>81</v>
      </c>
      <c r="F710" s="222">
        <v>248</v>
      </c>
      <c r="G710" s="223" t="s">
        <v>280</v>
      </c>
      <c r="H710" s="225">
        <v>10</v>
      </c>
      <c r="I710" s="226"/>
      <c r="J710" s="227">
        <f t="shared" si="120"/>
        <v>12869</v>
      </c>
      <c r="K710" s="228">
        <f t="shared" si="121"/>
        <v>738</v>
      </c>
      <c r="L710" s="228">
        <f t="shared" si="122"/>
        <v>0</v>
      </c>
      <c r="M710" s="228">
        <f t="shared" si="123"/>
        <v>937.65</v>
      </c>
      <c r="N710" s="229">
        <f t="shared" si="132"/>
        <v>14544.65</v>
      </c>
      <c r="O710" s="230">
        <f t="shared" si="124"/>
        <v>-2</v>
      </c>
      <c r="P710" s="226"/>
      <c r="Q710" s="227">
        <f t="shared" si="125"/>
        <v>12206</v>
      </c>
      <c r="R710" s="228">
        <f t="shared" si="126"/>
        <v>12869</v>
      </c>
      <c r="S710" s="231">
        <f t="shared" si="127"/>
        <v>663</v>
      </c>
      <c r="T710" s="226"/>
      <c r="U710" s="227">
        <f t="shared" si="128"/>
        <v>942</v>
      </c>
      <c r="V710" s="228">
        <f t="shared" si="129"/>
        <v>993</v>
      </c>
      <c r="W710" s="228">
        <f t="shared" si="130"/>
        <v>794</v>
      </c>
      <c r="X710" s="228"/>
      <c r="Y710" s="231">
        <f t="shared" si="131"/>
        <v>740</v>
      </c>
      <c r="Z710" s="226"/>
    </row>
    <row r="711" spans="1:26" s="224" customFormat="1" x14ac:dyDescent="0.2">
      <c r="A711" s="222">
        <v>487</v>
      </c>
      <c r="B711" s="222">
        <v>487049262</v>
      </c>
      <c r="C711" s="223" t="s">
        <v>536</v>
      </c>
      <c r="D711" s="222">
        <v>49</v>
      </c>
      <c r="E711" s="223" t="s">
        <v>81</v>
      </c>
      <c r="F711" s="222">
        <v>262</v>
      </c>
      <c r="G711" s="223" t="s">
        <v>294</v>
      </c>
      <c r="H711" s="225">
        <v>9</v>
      </c>
      <c r="I711" s="226"/>
      <c r="J711" s="227">
        <f t="shared" si="120"/>
        <v>12960</v>
      </c>
      <c r="K711" s="228">
        <f t="shared" si="121"/>
        <v>4802</v>
      </c>
      <c r="L711" s="228">
        <f t="shared" si="122"/>
        <v>0</v>
      </c>
      <c r="M711" s="228">
        <f t="shared" si="123"/>
        <v>937.65</v>
      </c>
      <c r="N711" s="229">
        <f t="shared" si="132"/>
        <v>18699.650000000001</v>
      </c>
      <c r="O711" s="230">
        <f t="shared" si="124"/>
        <v>-12</v>
      </c>
      <c r="P711" s="226"/>
      <c r="Q711" s="227">
        <f t="shared" si="125"/>
        <v>12226</v>
      </c>
      <c r="R711" s="228">
        <f t="shared" si="126"/>
        <v>12960</v>
      </c>
      <c r="S711" s="231">
        <f t="shared" si="127"/>
        <v>734</v>
      </c>
      <c r="T711" s="226"/>
      <c r="U711" s="227">
        <f t="shared" si="128"/>
        <v>5729</v>
      </c>
      <c r="V711" s="228">
        <f t="shared" si="129"/>
        <v>6073</v>
      </c>
      <c r="W711" s="228">
        <f t="shared" si="130"/>
        <v>4884</v>
      </c>
      <c r="X711" s="228"/>
      <c r="Y711" s="231">
        <f t="shared" si="131"/>
        <v>4814</v>
      </c>
      <c r="Z711" s="226"/>
    </row>
    <row r="712" spans="1:26" s="224" customFormat="1" x14ac:dyDescent="0.2">
      <c r="A712" s="222">
        <v>487</v>
      </c>
      <c r="B712" s="222">
        <v>487049274</v>
      </c>
      <c r="C712" s="223" t="s">
        <v>536</v>
      </c>
      <c r="D712" s="222">
        <v>49</v>
      </c>
      <c r="E712" s="223" t="s">
        <v>81</v>
      </c>
      <c r="F712" s="222">
        <v>274</v>
      </c>
      <c r="G712" s="223" t="s">
        <v>306</v>
      </c>
      <c r="H712" s="225">
        <v>151</v>
      </c>
      <c r="I712" s="226"/>
      <c r="J712" s="227">
        <f t="shared" si="120"/>
        <v>13202</v>
      </c>
      <c r="K712" s="228">
        <f t="shared" si="121"/>
        <v>6099</v>
      </c>
      <c r="L712" s="228">
        <f t="shared" si="122"/>
        <v>0</v>
      </c>
      <c r="M712" s="228">
        <f t="shared" si="123"/>
        <v>937.65</v>
      </c>
      <c r="N712" s="229">
        <f t="shared" si="132"/>
        <v>20238.650000000001</v>
      </c>
      <c r="O712" s="230">
        <f t="shared" si="124"/>
        <v>-6</v>
      </c>
      <c r="P712" s="226"/>
      <c r="Q712" s="227">
        <f t="shared" si="125"/>
        <v>11862</v>
      </c>
      <c r="R712" s="228">
        <f t="shared" si="126"/>
        <v>13202</v>
      </c>
      <c r="S712" s="231">
        <f t="shared" si="127"/>
        <v>1340</v>
      </c>
      <c r="T712" s="226"/>
      <c r="U712" s="227">
        <f t="shared" si="128"/>
        <v>5675</v>
      </c>
      <c r="V712" s="228">
        <f t="shared" si="129"/>
        <v>6316</v>
      </c>
      <c r="W712" s="228">
        <f t="shared" si="130"/>
        <v>6211</v>
      </c>
      <c r="X712" s="228"/>
      <c r="Y712" s="231">
        <f t="shared" si="131"/>
        <v>6105</v>
      </c>
      <c r="Z712" s="226"/>
    </row>
    <row r="713" spans="1:26" s="224" customFormat="1" x14ac:dyDescent="0.2">
      <c r="A713" s="222">
        <v>487</v>
      </c>
      <c r="B713" s="222">
        <v>487049285</v>
      </c>
      <c r="C713" s="223" t="s">
        <v>536</v>
      </c>
      <c r="D713" s="222">
        <v>49</v>
      </c>
      <c r="E713" s="223" t="s">
        <v>81</v>
      </c>
      <c r="F713" s="222">
        <v>285</v>
      </c>
      <c r="G713" s="223" t="s">
        <v>317</v>
      </c>
      <c r="H713" s="225">
        <v>1</v>
      </c>
      <c r="I713" s="226"/>
      <c r="J713" s="227">
        <f t="shared" si="120"/>
        <v>11688.430466808875</v>
      </c>
      <c r="K713" s="228">
        <f t="shared" si="121"/>
        <v>3312</v>
      </c>
      <c r="L713" s="228">
        <f t="shared" si="122"/>
        <v>0</v>
      </c>
      <c r="M713" s="228">
        <f t="shared" si="123"/>
        <v>937.65</v>
      </c>
      <c r="N713" s="229">
        <f t="shared" si="132"/>
        <v>15938.080466808875</v>
      </c>
      <c r="O713" s="230">
        <f t="shared" si="124"/>
        <v>-3</v>
      </c>
      <c r="P713" s="226"/>
      <c r="Q713" s="227">
        <f t="shared" si="125"/>
        <v>11088.295368529887</v>
      </c>
      <c r="R713" s="228">
        <f t="shared" si="126"/>
        <v>11688.430466808875</v>
      </c>
      <c r="S713" s="231">
        <f t="shared" si="127"/>
        <v>600.13509827898815</v>
      </c>
      <c r="T713" s="226"/>
      <c r="U713" s="227">
        <f t="shared" si="128"/>
        <v>3128</v>
      </c>
      <c r="V713" s="228">
        <f t="shared" si="129"/>
        <v>3297</v>
      </c>
      <c r="W713" s="228">
        <f t="shared" si="130"/>
        <v>3328</v>
      </c>
      <c r="X713" s="228"/>
      <c r="Y713" s="231">
        <f t="shared" si="131"/>
        <v>3315</v>
      </c>
      <c r="Z713" s="226"/>
    </row>
    <row r="714" spans="1:26" s="224" customFormat="1" x14ac:dyDescent="0.2">
      <c r="A714" s="222">
        <v>487</v>
      </c>
      <c r="B714" s="222">
        <v>487049308</v>
      </c>
      <c r="C714" s="223" t="s">
        <v>536</v>
      </c>
      <c r="D714" s="222">
        <v>49</v>
      </c>
      <c r="E714" s="223" t="s">
        <v>81</v>
      </c>
      <c r="F714" s="222">
        <v>308</v>
      </c>
      <c r="G714" s="223" t="s">
        <v>340</v>
      </c>
      <c r="H714" s="225">
        <v>3</v>
      </c>
      <c r="I714" s="226"/>
      <c r="J714" s="227">
        <f t="shared" ref="J714:J777" si="133">VLOOKUP($B714,rates20Q4,9,FALSE)</f>
        <v>13442</v>
      </c>
      <c r="K714" s="228">
        <f t="shared" ref="K714:K777" si="134">VLOOKUP($B714,rates20Q4,10,FALSE)</f>
        <v>6705</v>
      </c>
      <c r="L714" s="228">
        <f t="shared" ref="L714:L777" si="135">IFERROR(VLOOKUP($B714,rates20Q4,11,FALSE),0)</f>
        <v>0</v>
      </c>
      <c r="M714" s="228">
        <f t="shared" ref="M714:M777" si="136">VLOOKUP($B714,rates20Q4,12,FALSE)</f>
        <v>937.65</v>
      </c>
      <c r="N714" s="229">
        <f t="shared" si="132"/>
        <v>21084.65</v>
      </c>
      <c r="O714" s="230">
        <f t="shared" ref="O714:O777" si="137">IF(Y714="","--",IFERROR(N714-IFERROR(VLOOKUP($B714,rates20Q3,13,FALSE),0),0))</f>
        <v>0</v>
      </c>
      <c r="P714" s="226"/>
      <c r="Q714" s="227">
        <f t="shared" ref="Q714:Q777" si="138">IFERROR(VLOOKUP($B714,rates19Q4,8,FALSE),"")</f>
        <v>12321</v>
      </c>
      <c r="R714" s="228">
        <f t="shared" ref="R714:R777" si="139">IFERROR(VLOOKUP($B714,rates20Q1d,8,FALSE),"")</f>
        <v>13442</v>
      </c>
      <c r="S714" s="231">
        <f t="shared" ref="S714:S777" si="140">IFERROR(J714-IFERROR(VLOOKUP($B714,rates19Q4,8,FALSE),""),"")</f>
        <v>1121</v>
      </c>
      <c r="T714" s="226"/>
      <c r="U714" s="227">
        <f t="shared" ref="U714:U777" si="141">IFERROR(VLOOKUP($B714,rates19Q4,9,FALSE),"")</f>
        <v>6615</v>
      </c>
      <c r="V714" s="228">
        <f t="shared" ref="V714:V777" si="142">IFERROR(VLOOKUP($B714,rates20Q1d,9,FALSE),"")</f>
        <v>7217</v>
      </c>
      <c r="W714" s="228">
        <f t="shared" ref="W714:W777" si="143">IFERROR(VLOOKUP($B714,rates20Q2,9,FALSE),"")</f>
        <v>6708</v>
      </c>
      <c r="X714" s="228"/>
      <c r="Y714" s="231">
        <f t="shared" ref="Y714:Y777" si="144">IFERROR(VLOOKUP($B714,rates20Q3,10,FALSE),"")</f>
        <v>6705</v>
      </c>
      <c r="Z714" s="226"/>
    </row>
    <row r="715" spans="1:26" s="224" customFormat="1" x14ac:dyDescent="0.2">
      <c r="A715" s="222">
        <v>487</v>
      </c>
      <c r="B715" s="222">
        <v>487049314</v>
      </c>
      <c r="C715" s="223" t="s">
        <v>536</v>
      </c>
      <c r="D715" s="222">
        <v>49</v>
      </c>
      <c r="E715" s="223" t="s">
        <v>81</v>
      </c>
      <c r="F715" s="222">
        <v>314</v>
      </c>
      <c r="G715" s="223" t="s">
        <v>346</v>
      </c>
      <c r="H715" s="225">
        <v>3</v>
      </c>
      <c r="I715" s="226"/>
      <c r="J715" s="227">
        <f t="shared" si="133"/>
        <v>10460</v>
      </c>
      <c r="K715" s="228">
        <f t="shared" si="134"/>
        <v>8385</v>
      </c>
      <c r="L715" s="228">
        <f t="shared" si="135"/>
        <v>0</v>
      </c>
      <c r="M715" s="228">
        <f t="shared" si="136"/>
        <v>937.65</v>
      </c>
      <c r="N715" s="229">
        <f t="shared" ref="N715:N778" si="145">SUM(J715:M715)</f>
        <v>19782.650000000001</v>
      </c>
      <c r="O715" s="230">
        <f t="shared" si="137"/>
        <v>0</v>
      </c>
      <c r="P715" s="226"/>
      <c r="Q715" s="227">
        <f t="shared" si="138"/>
        <v>12011</v>
      </c>
      <c r="R715" s="228">
        <f t="shared" si="139"/>
        <v>10460</v>
      </c>
      <c r="S715" s="231">
        <f t="shared" si="140"/>
        <v>-1551</v>
      </c>
      <c r="T715" s="226"/>
      <c r="U715" s="227">
        <f t="shared" si="141"/>
        <v>9989</v>
      </c>
      <c r="V715" s="228">
        <f t="shared" si="142"/>
        <v>8699</v>
      </c>
      <c r="W715" s="228">
        <f t="shared" si="143"/>
        <v>8699</v>
      </c>
      <c r="X715" s="228"/>
      <c r="Y715" s="231">
        <f t="shared" si="144"/>
        <v>8385</v>
      </c>
      <c r="Z715" s="226"/>
    </row>
    <row r="716" spans="1:26" s="224" customFormat="1" x14ac:dyDescent="0.2">
      <c r="A716" s="222">
        <v>487</v>
      </c>
      <c r="B716" s="222">
        <v>487049347</v>
      </c>
      <c r="C716" s="223" t="s">
        <v>536</v>
      </c>
      <c r="D716" s="222">
        <v>49</v>
      </c>
      <c r="E716" s="223" t="s">
        <v>81</v>
      </c>
      <c r="F716" s="222">
        <v>347</v>
      </c>
      <c r="G716" s="223" t="s">
        <v>379</v>
      </c>
      <c r="H716" s="225">
        <v>5</v>
      </c>
      <c r="I716" s="226"/>
      <c r="J716" s="227">
        <f t="shared" si="133"/>
        <v>13472</v>
      </c>
      <c r="K716" s="228">
        <f t="shared" si="134"/>
        <v>6025</v>
      </c>
      <c r="L716" s="228">
        <f t="shared" si="135"/>
        <v>0</v>
      </c>
      <c r="M716" s="228">
        <f t="shared" si="136"/>
        <v>937.65</v>
      </c>
      <c r="N716" s="229">
        <f t="shared" si="145"/>
        <v>20434.650000000001</v>
      </c>
      <c r="O716" s="230">
        <f t="shared" si="137"/>
        <v>-3</v>
      </c>
      <c r="P716" s="226"/>
      <c r="Q716" s="227">
        <f t="shared" si="138"/>
        <v>12566</v>
      </c>
      <c r="R716" s="228">
        <f t="shared" si="139"/>
        <v>13472</v>
      </c>
      <c r="S716" s="231">
        <f t="shared" si="140"/>
        <v>906</v>
      </c>
      <c r="T716" s="226"/>
      <c r="U716" s="227">
        <f t="shared" si="141"/>
        <v>5678</v>
      </c>
      <c r="V716" s="228">
        <f t="shared" si="142"/>
        <v>6088</v>
      </c>
      <c r="W716" s="228">
        <f t="shared" si="143"/>
        <v>6030</v>
      </c>
      <c r="X716" s="228"/>
      <c r="Y716" s="231">
        <f t="shared" si="144"/>
        <v>6028</v>
      </c>
      <c r="Z716" s="226"/>
    </row>
    <row r="717" spans="1:26" s="224" customFormat="1" x14ac:dyDescent="0.2">
      <c r="A717" s="222">
        <v>487</v>
      </c>
      <c r="B717" s="222">
        <v>487274010</v>
      </c>
      <c r="C717" s="223" t="s">
        <v>536</v>
      </c>
      <c r="D717" s="222">
        <v>274</v>
      </c>
      <c r="E717" s="223" t="s">
        <v>306</v>
      </c>
      <c r="F717" s="222">
        <v>10</v>
      </c>
      <c r="G717" s="223" t="s">
        <v>42</v>
      </c>
      <c r="H717" s="225">
        <v>7.98</v>
      </c>
      <c r="I717" s="226"/>
      <c r="J717" s="227">
        <f t="shared" si="133"/>
        <v>9374</v>
      </c>
      <c r="K717" s="228">
        <f t="shared" si="134"/>
        <v>3044</v>
      </c>
      <c r="L717" s="228">
        <f t="shared" si="135"/>
        <v>0</v>
      </c>
      <c r="M717" s="228">
        <f t="shared" si="136"/>
        <v>937.65</v>
      </c>
      <c r="N717" s="229">
        <f t="shared" si="145"/>
        <v>13355.65</v>
      </c>
      <c r="O717" s="230">
        <f t="shared" si="137"/>
        <v>0</v>
      </c>
      <c r="P717" s="226"/>
      <c r="Q717" s="227">
        <f t="shared" si="138"/>
        <v>10026.437449628347</v>
      </c>
      <c r="R717" s="228">
        <f t="shared" si="139"/>
        <v>9374</v>
      </c>
      <c r="S717" s="231">
        <f t="shared" si="140"/>
        <v>-652.43744962834717</v>
      </c>
      <c r="T717" s="226"/>
      <c r="U717" s="227">
        <f t="shared" si="141"/>
        <v>3308</v>
      </c>
      <c r="V717" s="228">
        <f t="shared" si="142"/>
        <v>3093</v>
      </c>
      <c r="W717" s="228">
        <f t="shared" si="143"/>
        <v>3051</v>
      </c>
      <c r="X717" s="228"/>
      <c r="Y717" s="231">
        <f t="shared" si="144"/>
        <v>3044</v>
      </c>
      <c r="Z717" s="226"/>
    </row>
    <row r="718" spans="1:26" s="224" customFormat="1" x14ac:dyDescent="0.2">
      <c r="A718" s="222">
        <v>487</v>
      </c>
      <c r="B718" s="222">
        <v>487274031</v>
      </c>
      <c r="C718" s="223" t="s">
        <v>536</v>
      </c>
      <c r="D718" s="222">
        <v>274</v>
      </c>
      <c r="E718" s="223" t="s">
        <v>306</v>
      </c>
      <c r="F718" s="222">
        <v>31</v>
      </c>
      <c r="G718" s="223" t="s">
        <v>63</v>
      </c>
      <c r="H718" s="225">
        <v>3</v>
      </c>
      <c r="I718" s="226"/>
      <c r="J718" s="227">
        <f t="shared" si="133"/>
        <v>9055</v>
      </c>
      <c r="K718" s="228">
        <f t="shared" si="134"/>
        <v>4260</v>
      </c>
      <c r="L718" s="228">
        <f t="shared" si="135"/>
        <v>0</v>
      </c>
      <c r="M718" s="228">
        <f t="shared" si="136"/>
        <v>937.65</v>
      </c>
      <c r="N718" s="229">
        <f t="shared" si="145"/>
        <v>14252.65</v>
      </c>
      <c r="O718" s="230">
        <f t="shared" si="137"/>
        <v>0</v>
      </c>
      <c r="P718" s="226"/>
      <c r="Q718" s="227">
        <f t="shared" si="138"/>
        <v>11623</v>
      </c>
      <c r="R718" s="228">
        <f t="shared" si="139"/>
        <v>9055</v>
      </c>
      <c r="S718" s="231">
        <f t="shared" si="140"/>
        <v>-2568</v>
      </c>
      <c r="T718" s="226"/>
      <c r="U718" s="227">
        <f t="shared" si="141"/>
        <v>5540</v>
      </c>
      <c r="V718" s="228">
        <f t="shared" si="142"/>
        <v>4316</v>
      </c>
      <c r="W718" s="228">
        <f t="shared" si="143"/>
        <v>4259</v>
      </c>
      <c r="X718" s="228"/>
      <c r="Y718" s="231">
        <f t="shared" si="144"/>
        <v>4260</v>
      </c>
      <c r="Z718" s="226"/>
    </row>
    <row r="719" spans="1:26" s="224" customFormat="1" x14ac:dyDescent="0.2">
      <c r="A719" s="222">
        <v>487</v>
      </c>
      <c r="B719" s="222">
        <v>487274035</v>
      </c>
      <c r="C719" s="223" t="s">
        <v>536</v>
      </c>
      <c r="D719" s="222">
        <v>274</v>
      </c>
      <c r="E719" s="223" t="s">
        <v>306</v>
      </c>
      <c r="F719" s="222">
        <v>35</v>
      </c>
      <c r="G719" s="223" t="s">
        <v>67</v>
      </c>
      <c r="H719" s="225">
        <v>28.520000000000003</v>
      </c>
      <c r="I719" s="226"/>
      <c r="J719" s="227">
        <f t="shared" si="133"/>
        <v>12472</v>
      </c>
      <c r="K719" s="228">
        <f t="shared" si="134"/>
        <v>4252</v>
      </c>
      <c r="L719" s="228">
        <f t="shared" si="135"/>
        <v>0</v>
      </c>
      <c r="M719" s="228">
        <f t="shared" si="136"/>
        <v>937.65</v>
      </c>
      <c r="N719" s="229">
        <f t="shared" si="145"/>
        <v>17661.650000000001</v>
      </c>
      <c r="O719" s="230">
        <f t="shared" si="137"/>
        <v>-21</v>
      </c>
      <c r="P719" s="226"/>
      <c r="Q719" s="227">
        <f t="shared" si="138"/>
        <v>11728</v>
      </c>
      <c r="R719" s="228">
        <f t="shared" si="139"/>
        <v>12472</v>
      </c>
      <c r="S719" s="231">
        <f t="shared" si="140"/>
        <v>744</v>
      </c>
      <c r="T719" s="226"/>
      <c r="U719" s="227">
        <f t="shared" si="141"/>
        <v>4044</v>
      </c>
      <c r="V719" s="228">
        <f t="shared" si="142"/>
        <v>4301</v>
      </c>
      <c r="W719" s="228">
        <f t="shared" si="143"/>
        <v>4474</v>
      </c>
      <c r="X719" s="228"/>
      <c r="Y719" s="231">
        <f t="shared" si="144"/>
        <v>4273</v>
      </c>
      <c r="Z719" s="226"/>
    </row>
    <row r="720" spans="1:26" s="224" customFormat="1" x14ac:dyDescent="0.2">
      <c r="A720" s="222">
        <v>487</v>
      </c>
      <c r="B720" s="222">
        <v>487274048</v>
      </c>
      <c r="C720" s="223" t="s">
        <v>536</v>
      </c>
      <c r="D720" s="222">
        <v>274</v>
      </c>
      <c r="E720" s="223" t="s">
        <v>306</v>
      </c>
      <c r="F720" s="222">
        <v>48</v>
      </c>
      <c r="G720" s="223" t="s">
        <v>80</v>
      </c>
      <c r="H720" s="225">
        <v>1</v>
      </c>
      <c r="I720" s="226"/>
      <c r="J720" s="227">
        <f t="shared" si="133"/>
        <v>9207</v>
      </c>
      <c r="K720" s="228">
        <f t="shared" si="134"/>
        <v>7399</v>
      </c>
      <c r="L720" s="228">
        <f t="shared" si="135"/>
        <v>0</v>
      </c>
      <c r="M720" s="228">
        <f t="shared" si="136"/>
        <v>937.65</v>
      </c>
      <c r="N720" s="229">
        <f t="shared" si="145"/>
        <v>17543.650000000001</v>
      </c>
      <c r="O720" s="230">
        <f t="shared" si="137"/>
        <v>-2</v>
      </c>
      <c r="P720" s="226"/>
      <c r="Q720" s="227">
        <f t="shared" si="138"/>
        <v>9001</v>
      </c>
      <c r="R720" s="228">
        <f t="shared" si="139"/>
        <v>9207</v>
      </c>
      <c r="S720" s="231">
        <f t="shared" si="140"/>
        <v>206</v>
      </c>
      <c r="T720" s="226"/>
      <c r="U720" s="227">
        <f t="shared" si="141"/>
        <v>7288</v>
      </c>
      <c r="V720" s="228">
        <f t="shared" si="142"/>
        <v>7455</v>
      </c>
      <c r="W720" s="228">
        <f t="shared" si="143"/>
        <v>7395</v>
      </c>
      <c r="X720" s="228"/>
      <c r="Y720" s="231">
        <f t="shared" si="144"/>
        <v>7401</v>
      </c>
      <c r="Z720" s="226"/>
    </row>
    <row r="721" spans="1:26" s="224" customFormat="1" x14ac:dyDescent="0.2">
      <c r="A721" s="222">
        <v>487</v>
      </c>
      <c r="B721" s="222">
        <v>487274049</v>
      </c>
      <c r="C721" s="223" t="s">
        <v>536</v>
      </c>
      <c r="D721" s="222">
        <v>274</v>
      </c>
      <c r="E721" s="223" t="s">
        <v>306</v>
      </c>
      <c r="F721" s="222">
        <v>49</v>
      </c>
      <c r="G721" s="223" t="s">
        <v>81</v>
      </c>
      <c r="H721" s="225">
        <v>76.3</v>
      </c>
      <c r="I721" s="226"/>
      <c r="J721" s="227">
        <f t="shared" si="133"/>
        <v>12497</v>
      </c>
      <c r="K721" s="228">
        <f t="shared" si="134"/>
        <v>14875</v>
      </c>
      <c r="L721" s="228">
        <f t="shared" si="135"/>
        <v>0</v>
      </c>
      <c r="M721" s="228">
        <f t="shared" si="136"/>
        <v>937.65</v>
      </c>
      <c r="N721" s="229">
        <f t="shared" si="145"/>
        <v>28309.65</v>
      </c>
      <c r="O721" s="230">
        <f t="shared" si="137"/>
        <v>-15</v>
      </c>
      <c r="P721" s="226"/>
      <c r="Q721" s="227">
        <f t="shared" si="138"/>
        <v>11866</v>
      </c>
      <c r="R721" s="228">
        <f t="shared" si="139"/>
        <v>12497</v>
      </c>
      <c r="S721" s="231">
        <f t="shared" si="140"/>
        <v>631</v>
      </c>
      <c r="T721" s="226"/>
      <c r="U721" s="227">
        <f t="shared" si="141"/>
        <v>14949</v>
      </c>
      <c r="V721" s="228">
        <f t="shared" si="142"/>
        <v>15744</v>
      </c>
      <c r="W721" s="228">
        <f t="shared" si="143"/>
        <v>15054</v>
      </c>
      <c r="X721" s="228"/>
      <c r="Y721" s="231">
        <f t="shared" si="144"/>
        <v>14890</v>
      </c>
      <c r="Z721" s="226"/>
    </row>
    <row r="722" spans="1:26" s="224" customFormat="1" x14ac:dyDescent="0.2">
      <c r="A722" s="222">
        <v>487</v>
      </c>
      <c r="B722" s="222">
        <v>487274057</v>
      </c>
      <c r="C722" s="223" t="s">
        <v>536</v>
      </c>
      <c r="D722" s="222">
        <v>274</v>
      </c>
      <c r="E722" s="223" t="s">
        <v>306</v>
      </c>
      <c r="F722" s="222">
        <v>57</v>
      </c>
      <c r="G722" s="223" t="s">
        <v>89</v>
      </c>
      <c r="H722" s="225">
        <v>19</v>
      </c>
      <c r="I722" s="226"/>
      <c r="J722" s="227">
        <f t="shared" si="133"/>
        <v>12402</v>
      </c>
      <c r="K722" s="228">
        <f t="shared" si="134"/>
        <v>332</v>
      </c>
      <c r="L722" s="228">
        <f t="shared" si="135"/>
        <v>0</v>
      </c>
      <c r="M722" s="228">
        <f t="shared" si="136"/>
        <v>937.65</v>
      </c>
      <c r="N722" s="229">
        <f t="shared" si="145"/>
        <v>13671.65</v>
      </c>
      <c r="O722" s="230">
        <f t="shared" si="137"/>
        <v>-14</v>
      </c>
      <c r="P722" s="226"/>
      <c r="Q722" s="227">
        <f t="shared" si="138"/>
        <v>11227</v>
      </c>
      <c r="R722" s="228">
        <f t="shared" si="139"/>
        <v>12402</v>
      </c>
      <c r="S722" s="231">
        <f t="shared" si="140"/>
        <v>1175</v>
      </c>
      <c r="T722" s="226"/>
      <c r="U722" s="227">
        <f t="shared" si="141"/>
        <v>272</v>
      </c>
      <c r="V722" s="228">
        <f t="shared" si="142"/>
        <v>301</v>
      </c>
      <c r="W722" s="228">
        <f t="shared" si="143"/>
        <v>444</v>
      </c>
      <c r="X722" s="228"/>
      <c r="Y722" s="231">
        <f t="shared" si="144"/>
        <v>346</v>
      </c>
      <c r="Z722" s="226"/>
    </row>
    <row r="723" spans="1:26" s="224" customFormat="1" x14ac:dyDescent="0.2">
      <c r="A723" s="222">
        <v>487</v>
      </c>
      <c r="B723" s="222">
        <v>487274071</v>
      </c>
      <c r="C723" s="223" t="s">
        <v>536</v>
      </c>
      <c r="D723" s="222">
        <v>274</v>
      </c>
      <c r="E723" s="223" t="s">
        <v>306</v>
      </c>
      <c r="F723" s="222">
        <v>71</v>
      </c>
      <c r="G723" s="223" t="s">
        <v>103</v>
      </c>
      <c r="H723" s="225">
        <v>1</v>
      </c>
      <c r="I723" s="226"/>
      <c r="J723" s="227">
        <f t="shared" si="133"/>
        <v>10467.592438273588</v>
      </c>
      <c r="K723" s="228">
        <f t="shared" si="134"/>
        <v>4906</v>
      </c>
      <c r="L723" s="228">
        <f t="shared" si="135"/>
        <v>0</v>
      </c>
      <c r="M723" s="228">
        <f t="shared" si="136"/>
        <v>937.65</v>
      </c>
      <c r="N723" s="229">
        <f t="shared" si="145"/>
        <v>16311.242438273588</v>
      </c>
      <c r="O723" s="230">
        <f t="shared" si="137"/>
        <v>10</v>
      </c>
      <c r="P723" s="226"/>
      <c r="Q723" s="227" t="str">
        <f t="shared" si="138"/>
        <v/>
      </c>
      <c r="R723" s="228">
        <f t="shared" si="139"/>
        <v>10467.592438273588</v>
      </c>
      <c r="S723" s="231" t="str">
        <f t="shared" si="140"/>
        <v/>
      </c>
      <c r="T723" s="226"/>
      <c r="U723" s="227" t="str">
        <f t="shared" si="141"/>
        <v/>
      </c>
      <c r="V723" s="228">
        <f t="shared" si="142"/>
        <v>5043</v>
      </c>
      <c r="W723" s="228">
        <f t="shared" si="143"/>
        <v>4844</v>
      </c>
      <c r="X723" s="228"/>
      <c r="Y723" s="231">
        <f t="shared" si="144"/>
        <v>4896</v>
      </c>
      <c r="Z723" s="226"/>
    </row>
    <row r="724" spans="1:26" s="224" customFormat="1" x14ac:dyDescent="0.2">
      <c r="A724" s="222">
        <v>487</v>
      </c>
      <c r="B724" s="222">
        <v>487274093</v>
      </c>
      <c r="C724" s="223" t="s">
        <v>536</v>
      </c>
      <c r="D724" s="222">
        <v>274</v>
      </c>
      <c r="E724" s="223" t="s">
        <v>306</v>
      </c>
      <c r="F724" s="222">
        <v>93</v>
      </c>
      <c r="G724" s="223" t="s">
        <v>125</v>
      </c>
      <c r="H724" s="225">
        <v>37</v>
      </c>
      <c r="I724" s="226"/>
      <c r="J724" s="227">
        <f t="shared" si="133"/>
        <v>12897</v>
      </c>
      <c r="K724" s="228">
        <f t="shared" si="134"/>
        <v>440</v>
      </c>
      <c r="L724" s="228">
        <f t="shared" si="135"/>
        <v>0</v>
      </c>
      <c r="M724" s="228">
        <f t="shared" si="136"/>
        <v>937.65</v>
      </c>
      <c r="N724" s="229">
        <f t="shared" si="145"/>
        <v>14274.65</v>
      </c>
      <c r="O724" s="230">
        <f t="shared" si="137"/>
        <v>-5</v>
      </c>
      <c r="P724" s="226"/>
      <c r="Q724" s="227">
        <f t="shared" si="138"/>
        <v>11615</v>
      </c>
      <c r="R724" s="228">
        <f t="shared" si="139"/>
        <v>12897</v>
      </c>
      <c r="S724" s="231">
        <f t="shared" si="140"/>
        <v>1282</v>
      </c>
      <c r="T724" s="226"/>
      <c r="U724" s="227">
        <f t="shared" si="141"/>
        <v>576</v>
      </c>
      <c r="V724" s="228">
        <f t="shared" si="142"/>
        <v>640</v>
      </c>
      <c r="W724" s="228">
        <f t="shared" si="143"/>
        <v>516</v>
      </c>
      <c r="X724" s="228"/>
      <c r="Y724" s="231">
        <f t="shared" si="144"/>
        <v>445</v>
      </c>
      <c r="Z724" s="226"/>
    </row>
    <row r="725" spans="1:26" s="224" customFormat="1" x14ac:dyDescent="0.2">
      <c r="A725" s="222">
        <v>487</v>
      </c>
      <c r="B725" s="222">
        <v>487274095</v>
      </c>
      <c r="C725" s="223" t="s">
        <v>536</v>
      </c>
      <c r="D725" s="222">
        <v>274</v>
      </c>
      <c r="E725" s="223" t="s">
        <v>306</v>
      </c>
      <c r="F725" s="222">
        <v>95</v>
      </c>
      <c r="G725" s="223" t="s">
        <v>127</v>
      </c>
      <c r="H725" s="225">
        <v>2</v>
      </c>
      <c r="I725" s="226"/>
      <c r="J725" s="227">
        <f t="shared" si="133"/>
        <v>14104</v>
      </c>
      <c r="K725" s="228">
        <f t="shared" si="134"/>
        <v>0</v>
      </c>
      <c r="L725" s="228">
        <f t="shared" si="135"/>
        <v>0</v>
      </c>
      <c r="M725" s="228">
        <f t="shared" si="136"/>
        <v>937.65</v>
      </c>
      <c r="N725" s="229">
        <f t="shared" si="145"/>
        <v>15041.65</v>
      </c>
      <c r="O725" s="230">
        <f t="shared" si="137"/>
        <v>0</v>
      </c>
      <c r="P725" s="226"/>
      <c r="Q725" s="227">
        <f t="shared" si="138"/>
        <v>12631.596985026647</v>
      </c>
      <c r="R725" s="228">
        <f t="shared" si="139"/>
        <v>14104</v>
      </c>
      <c r="S725" s="231">
        <f t="shared" si="140"/>
        <v>1472.4030149733535</v>
      </c>
      <c r="T725" s="226"/>
      <c r="U725" s="227">
        <f t="shared" si="141"/>
        <v>0</v>
      </c>
      <c r="V725" s="228">
        <f t="shared" si="142"/>
        <v>0</v>
      </c>
      <c r="W725" s="228">
        <f t="shared" si="143"/>
        <v>2</v>
      </c>
      <c r="X725" s="228"/>
      <c r="Y725" s="231">
        <f t="shared" si="144"/>
        <v>0</v>
      </c>
      <c r="Z725" s="226"/>
    </row>
    <row r="726" spans="1:26" s="224" customFormat="1" x14ac:dyDescent="0.2">
      <c r="A726" s="222">
        <v>487</v>
      </c>
      <c r="B726" s="222">
        <v>487274103</v>
      </c>
      <c r="C726" s="223" t="s">
        <v>536</v>
      </c>
      <c r="D726" s="222">
        <v>274</v>
      </c>
      <c r="E726" s="223" t="s">
        <v>306</v>
      </c>
      <c r="F726" s="222">
        <v>103</v>
      </c>
      <c r="G726" s="223" t="s">
        <v>135</v>
      </c>
      <c r="H726" s="225">
        <v>1</v>
      </c>
      <c r="I726" s="226"/>
      <c r="J726" s="227">
        <f t="shared" si="133"/>
        <v>12311.715309719371</v>
      </c>
      <c r="K726" s="228">
        <f t="shared" si="134"/>
        <v>46</v>
      </c>
      <c r="L726" s="228">
        <f t="shared" si="135"/>
        <v>0</v>
      </c>
      <c r="M726" s="228">
        <f t="shared" si="136"/>
        <v>937.65</v>
      </c>
      <c r="N726" s="229">
        <f t="shared" si="145"/>
        <v>13295.365309719371</v>
      </c>
      <c r="O726" s="230">
        <f t="shared" si="137"/>
        <v>-2</v>
      </c>
      <c r="P726" s="226"/>
      <c r="Q726" s="227" t="str">
        <f t="shared" si="138"/>
        <v/>
      </c>
      <c r="R726" s="228" t="str">
        <f t="shared" si="139"/>
        <v/>
      </c>
      <c r="S726" s="231" t="str">
        <f t="shared" si="140"/>
        <v/>
      </c>
      <c r="T726" s="226"/>
      <c r="U726" s="227" t="str">
        <f t="shared" si="141"/>
        <v/>
      </c>
      <c r="V726" s="228" t="str">
        <f t="shared" si="142"/>
        <v/>
      </c>
      <c r="W726" s="228">
        <f t="shared" si="143"/>
        <v>138</v>
      </c>
      <c r="X726" s="228"/>
      <c r="Y726" s="231">
        <f t="shared" si="144"/>
        <v>48</v>
      </c>
      <c r="Z726" s="226"/>
    </row>
    <row r="727" spans="1:26" s="224" customFormat="1" x14ac:dyDescent="0.2">
      <c r="A727" s="222">
        <v>487</v>
      </c>
      <c r="B727" s="222">
        <v>487274149</v>
      </c>
      <c r="C727" s="223" t="s">
        <v>536</v>
      </c>
      <c r="D727" s="222">
        <v>274</v>
      </c>
      <c r="E727" s="223" t="s">
        <v>306</v>
      </c>
      <c r="F727" s="222">
        <v>149</v>
      </c>
      <c r="G727" s="223" t="s">
        <v>181</v>
      </c>
      <c r="H727" s="225">
        <v>2</v>
      </c>
      <c r="I727" s="226"/>
      <c r="J727" s="227">
        <f t="shared" si="133"/>
        <v>9407</v>
      </c>
      <c r="K727" s="228">
        <f t="shared" si="134"/>
        <v>0</v>
      </c>
      <c r="L727" s="228">
        <f t="shared" si="135"/>
        <v>0</v>
      </c>
      <c r="M727" s="228">
        <f t="shared" si="136"/>
        <v>937.65</v>
      </c>
      <c r="N727" s="229">
        <f t="shared" si="145"/>
        <v>10344.65</v>
      </c>
      <c r="O727" s="230">
        <f t="shared" si="137"/>
        <v>0</v>
      </c>
      <c r="P727" s="226"/>
      <c r="Q727" s="227">
        <f t="shared" si="138"/>
        <v>9001</v>
      </c>
      <c r="R727" s="228">
        <f t="shared" si="139"/>
        <v>9407</v>
      </c>
      <c r="S727" s="231">
        <f t="shared" si="140"/>
        <v>406</v>
      </c>
      <c r="T727" s="226"/>
      <c r="U727" s="227">
        <f t="shared" si="141"/>
        <v>133</v>
      </c>
      <c r="V727" s="228">
        <f t="shared" si="142"/>
        <v>139</v>
      </c>
      <c r="W727" s="228">
        <f t="shared" si="143"/>
        <v>8</v>
      </c>
      <c r="X727" s="228"/>
      <c r="Y727" s="231">
        <f t="shared" si="144"/>
        <v>0</v>
      </c>
      <c r="Z727" s="226"/>
    </row>
    <row r="728" spans="1:26" s="224" customFormat="1" x14ac:dyDescent="0.2">
      <c r="A728" s="222">
        <v>487</v>
      </c>
      <c r="B728" s="222">
        <v>487274163</v>
      </c>
      <c r="C728" s="223" t="s">
        <v>536</v>
      </c>
      <c r="D728" s="222">
        <v>274</v>
      </c>
      <c r="E728" s="223" t="s">
        <v>306</v>
      </c>
      <c r="F728" s="222">
        <v>163</v>
      </c>
      <c r="G728" s="223" t="s">
        <v>195</v>
      </c>
      <c r="H728" s="225">
        <v>11</v>
      </c>
      <c r="I728" s="226"/>
      <c r="J728" s="227">
        <f t="shared" si="133"/>
        <v>11241</v>
      </c>
      <c r="K728" s="228">
        <f t="shared" si="134"/>
        <v>0</v>
      </c>
      <c r="L728" s="228">
        <f t="shared" si="135"/>
        <v>0</v>
      </c>
      <c r="M728" s="228">
        <f t="shared" si="136"/>
        <v>937.65</v>
      </c>
      <c r="N728" s="229">
        <f t="shared" si="145"/>
        <v>12178.65</v>
      </c>
      <c r="O728" s="230">
        <f t="shared" si="137"/>
        <v>0</v>
      </c>
      <c r="P728" s="226"/>
      <c r="Q728" s="227">
        <f t="shared" si="138"/>
        <v>11821</v>
      </c>
      <c r="R728" s="228">
        <f t="shared" si="139"/>
        <v>11241</v>
      </c>
      <c r="S728" s="231">
        <f t="shared" si="140"/>
        <v>-580</v>
      </c>
      <c r="T728" s="226"/>
      <c r="U728" s="227">
        <f t="shared" si="141"/>
        <v>133</v>
      </c>
      <c r="V728" s="228">
        <f t="shared" si="142"/>
        <v>126</v>
      </c>
      <c r="W728" s="228">
        <f t="shared" si="143"/>
        <v>9</v>
      </c>
      <c r="X728" s="228"/>
      <c r="Y728" s="231">
        <f t="shared" si="144"/>
        <v>0</v>
      </c>
      <c r="Z728" s="226"/>
    </row>
    <row r="729" spans="1:26" s="224" customFormat="1" x14ac:dyDescent="0.2">
      <c r="A729" s="222">
        <v>487</v>
      </c>
      <c r="B729" s="222">
        <v>487274165</v>
      </c>
      <c r="C729" s="223" t="s">
        <v>536</v>
      </c>
      <c r="D729" s="222">
        <v>274</v>
      </c>
      <c r="E729" s="223" t="s">
        <v>306</v>
      </c>
      <c r="F729" s="222">
        <v>165</v>
      </c>
      <c r="G729" s="223" t="s">
        <v>197</v>
      </c>
      <c r="H729" s="225">
        <v>44.32</v>
      </c>
      <c r="I729" s="226"/>
      <c r="J729" s="227">
        <f t="shared" si="133"/>
        <v>12148</v>
      </c>
      <c r="K729" s="228">
        <f t="shared" si="134"/>
        <v>220</v>
      </c>
      <c r="L729" s="228">
        <f t="shared" si="135"/>
        <v>0</v>
      </c>
      <c r="M729" s="228">
        <f t="shared" si="136"/>
        <v>937.65</v>
      </c>
      <c r="N729" s="229">
        <f t="shared" si="145"/>
        <v>13305.65</v>
      </c>
      <c r="O729" s="230">
        <f t="shared" si="137"/>
        <v>-3</v>
      </c>
      <c r="P729" s="226"/>
      <c r="Q729" s="227">
        <f t="shared" si="138"/>
        <v>11139</v>
      </c>
      <c r="R729" s="228">
        <f t="shared" si="139"/>
        <v>12148</v>
      </c>
      <c r="S729" s="231">
        <f t="shared" si="140"/>
        <v>1009</v>
      </c>
      <c r="T729" s="226"/>
      <c r="U729" s="227">
        <f t="shared" si="141"/>
        <v>418</v>
      </c>
      <c r="V729" s="228">
        <f t="shared" si="142"/>
        <v>456</v>
      </c>
      <c r="W729" s="228">
        <f t="shared" si="143"/>
        <v>239</v>
      </c>
      <c r="X729" s="228"/>
      <c r="Y729" s="231">
        <f t="shared" si="144"/>
        <v>223</v>
      </c>
      <c r="Z729" s="226"/>
    </row>
    <row r="730" spans="1:26" s="224" customFormat="1" x14ac:dyDescent="0.2">
      <c r="A730" s="222">
        <v>487</v>
      </c>
      <c r="B730" s="222">
        <v>487274174</v>
      </c>
      <c r="C730" s="223" t="s">
        <v>536</v>
      </c>
      <c r="D730" s="222">
        <v>274</v>
      </c>
      <c r="E730" s="223" t="s">
        <v>306</v>
      </c>
      <c r="F730" s="222">
        <v>174</v>
      </c>
      <c r="G730" s="223" t="s">
        <v>206</v>
      </c>
      <c r="H730" s="225">
        <v>0.66</v>
      </c>
      <c r="I730" s="226"/>
      <c r="J730" s="227">
        <f t="shared" si="133"/>
        <v>11210.85316117426</v>
      </c>
      <c r="K730" s="228">
        <f t="shared" si="134"/>
        <v>5802</v>
      </c>
      <c r="L730" s="228">
        <f t="shared" si="135"/>
        <v>0</v>
      </c>
      <c r="M730" s="228">
        <f t="shared" si="136"/>
        <v>937.65</v>
      </c>
      <c r="N730" s="229">
        <f t="shared" si="145"/>
        <v>17950.50316117426</v>
      </c>
      <c r="O730" s="230">
        <f t="shared" si="137"/>
        <v>-8</v>
      </c>
      <c r="P730" s="226"/>
      <c r="Q730" s="227" t="str">
        <f t="shared" si="138"/>
        <v/>
      </c>
      <c r="R730" s="228" t="str">
        <f t="shared" si="139"/>
        <v/>
      </c>
      <c r="S730" s="231" t="str">
        <f t="shared" si="140"/>
        <v/>
      </c>
      <c r="T730" s="226"/>
      <c r="U730" s="227" t="str">
        <f t="shared" si="141"/>
        <v/>
      </c>
      <c r="V730" s="228" t="str">
        <f t="shared" si="142"/>
        <v/>
      </c>
      <c r="W730" s="228">
        <f t="shared" si="143"/>
        <v>5862</v>
      </c>
      <c r="X730" s="228"/>
      <c r="Y730" s="231">
        <f t="shared" si="144"/>
        <v>5810</v>
      </c>
      <c r="Z730" s="226"/>
    </row>
    <row r="731" spans="1:26" s="224" customFormat="1" x14ac:dyDescent="0.2">
      <c r="A731" s="222">
        <v>487</v>
      </c>
      <c r="B731" s="222">
        <v>487274176</v>
      </c>
      <c r="C731" s="223" t="s">
        <v>536</v>
      </c>
      <c r="D731" s="222">
        <v>274</v>
      </c>
      <c r="E731" s="223" t="s">
        <v>306</v>
      </c>
      <c r="F731" s="222">
        <v>176</v>
      </c>
      <c r="G731" s="223" t="s">
        <v>208</v>
      </c>
      <c r="H731" s="225">
        <v>80.63</v>
      </c>
      <c r="I731" s="226"/>
      <c r="J731" s="227">
        <f t="shared" si="133"/>
        <v>12469</v>
      </c>
      <c r="K731" s="228">
        <f t="shared" si="134"/>
        <v>4295</v>
      </c>
      <c r="L731" s="228">
        <f t="shared" si="135"/>
        <v>0</v>
      </c>
      <c r="M731" s="228">
        <f t="shared" si="136"/>
        <v>937.65</v>
      </c>
      <c r="N731" s="229">
        <f t="shared" si="145"/>
        <v>17701.650000000001</v>
      </c>
      <c r="O731" s="230">
        <f t="shared" si="137"/>
        <v>-17</v>
      </c>
      <c r="P731" s="226"/>
      <c r="Q731" s="227">
        <f t="shared" si="138"/>
        <v>11312</v>
      </c>
      <c r="R731" s="228">
        <f t="shared" si="139"/>
        <v>12469</v>
      </c>
      <c r="S731" s="231">
        <f t="shared" si="140"/>
        <v>1157</v>
      </c>
      <c r="T731" s="226"/>
      <c r="U731" s="227">
        <f t="shared" si="141"/>
        <v>4051</v>
      </c>
      <c r="V731" s="228">
        <f t="shared" si="142"/>
        <v>4466</v>
      </c>
      <c r="W731" s="228">
        <f t="shared" si="143"/>
        <v>4466</v>
      </c>
      <c r="X731" s="228"/>
      <c r="Y731" s="231">
        <f t="shared" si="144"/>
        <v>4312</v>
      </c>
      <c r="Z731" s="226"/>
    </row>
    <row r="732" spans="1:26" s="224" customFormat="1" x14ac:dyDescent="0.2">
      <c r="A732" s="222">
        <v>487</v>
      </c>
      <c r="B732" s="222">
        <v>487274178</v>
      </c>
      <c r="C732" s="223" t="s">
        <v>536</v>
      </c>
      <c r="D732" s="222">
        <v>274</v>
      </c>
      <c r="E732" s="223" t="s">
        <v>306</v>
      </c>
      <c r="F732" s="222">
        <v>178</v>
      </c>
      <c r="G732" s="223" t="s">
        <v>210</v>
      </c>
      <c r="H732" s="225">
        <v>1</v>
      </c>
      <c r="I732" s="226"/>
      <c r="J732" s="227">
        <f t="shared" si="133"/>
        <v>14152</v>
      </c>
      <c r="K732" s="228">
        <f t="shared" si="134"/>
        <v>1703</v>
      </c>
      <c r="L732" s="228">
        <f t="shared" si="135"/>
        <v>0</v>
      </c>
      <c r="M732" s="228">
        <f t="shared" si="136"/>
        <v>937.65</v>
      </c>
      <c r="N732" s="229">
        <f t="shared" si="145"/>
        <v>16792.650000000001</v>
      </c>
      <c r="O732" s="230">
        <f t="shared" si="137"/>
        <v>-10</v>
      </c>
      <c r="P732" s="226"/>
      <c r="Q732" s="227">
        <f t="shared" si="138"/>
        <v>13109</v>
      </c>
      <c r="R732" s="228">
        <f t="shared" si="139"/>
        <v>14152</v>
      </c>
      <c r="S732" s="231">
        <f t="shared" si="140"/>
        <v>1043</v>
      </c>
      <c r="T732" s="226"/>
      <c r="U732" s="227">
        <f t="shared" si="141"/>
        <v>684</v>
      </c>
      <c r="V732" s="228">
        <f t="shared" si="142"/>
        <v>739</v>
      </c>
      <c r="W732" s="228">
        <f t="shared" si="143"/>
        <v>1724</v>
      </c>
      <c r="X732" s="228"/>
      <c r="Y732" s="231">
        <f t="shared" si="144"/>
        <v>1713</v>
      </c>
      <c r="Z732" s="226"/>
    </row>
    <row r="733" spans="1:26" s="224" customFormat="1" x14ac:dyDescent="0.2">
      <c r="A733" s="222">
        <v>487</v>
      </c>
      <c r="B733" s="222">
        <v>487274181</v>
      </c>
      <c r="C733" s="223" t="s">
        <v>536</v>
      </c>
      <c r="D733" s="222">
        <v>274</v>
      </c>
      <c r="E733" s="223" t="s">
        <v>306</v>
      </c>
      <c r="F733" s="222">
        <v>181</v>
      </c>
      <c r="G733" s="223" t="s">
        <v>213</v>
      </c>
      <c r="H733" s="225">
        <v>3</v>
      </c>
      <c r="I733" s="226"/>
      <c r="J733" s="227">
        <f t="shared" si="133"/>
        <v>12878</v>
      </c>
      <c r="K733" s="228">
        <f t="shared" si="134"/>
        <v>612</v>
      </c>
      <c r="L733" s="228">
        <f t="shared" si="135"/>
        <v>0</v>
      </c>
      <c r="M733" s="228">
        <f t="shared" si="136"/>
        <v>937.65</v>
      </c>
      <c r="N733" s="229">
        <f t="shared" si="145"/>
        <v>14427.65</v>
      </c>
      <c r="O733" s="230">
        <f t="shared" si="137"/>
        <v>79</v>
      </c>
      <c r="P733" s="226"/>
      <c r="Q733" s="227">
        <f t="shared" si="138"/>
        <v>13109</v>
      </c>
      <c r="R733" s="228">
        <f t="shared" si="139"/>
        <v>12878</v>
      </c>
      <c r="S733" s="231">
        <f t="shared" si="140"/>
        <v>-231</v>
      </c>
      <c r="T733" s="226"/>
      <c r="U733" s="227">
        <f t="shared" si="141"/>
        <v>846</v>
      </c>
      <c r="V733" s="228">
        <f t="shared" si="142"/>
        <v>831</v>
      </c>
      <c r="W733" s="228">
        <f t="shared" si="143"/>
        <v>540</v>
      </c>
      <c r="X733" s="228"/>
      <c r="Y733" s="231">
        <f t="shared" si="144"/>
        <v>533</v>
      </c>
      <c r="Z733" s="226"/>
    </row>
    <row r="734" spans="1:26" s="224" customFormat="1" x14ac:dyDescent="0.2">
      <c r="A734" s="222">
        <v>487</v>
      </c>
      <c r="B734" s="222">
        <v>487274182</v>
      </c>
      <c r="C734" s="223" t="s">
        <v>536</v>
      </c>
      <c r="D734" s="222">
        <v>274</v>
      </c>
      <c r="E734" s="223" t="s">
        <v>306</v>
      </c>
      <c r="F734" s="222">
        <v>182</v>
      </c>
      <c r="G734" s="223" t="s">
        <v>214</v>
      </c>
      <c r="H734" s="225">
        <v>3</v>
      </c>
      <c r="I734" s="226"/>
      <c r="J734" s="227">
        <f t="shared" si="133"/>
        <v>9407</v>
      </c>
      <c r="K734" s="228">
        <f t="shared" si="134"/>
        <v>1917</v>
      </c>
      <c r="L734" s="228">
        <f t="shared" si="135"/>
        <v>0</v>
      </c>
      <c r="M734" s="228">
        <f t="shared" si="136"/>
        <v>937.65</v>
      </c>
      <c r="N734" s="229">
        <f t="shared" si="145"/>
        <v>12261.65</v>
      </c>
      <c r="O734" s="230">
        <f t="shared" si="137"/>
        <v>-3</v>
      </c>
      <c r="P734" s="226"/>
      <c r="Q734" s="227">
        <f t="shared" si="138"/>
        <v>10563.654929066313</v>
      </c>
      <c r="R734" s="228">
        <f t="shared" si="139"/>
        <v>9407</v>
      </c>
      <c r="S734" s="231">
        <f t="shared" si="140"/>
        <v>-1156.6549290663133</v>
      </c>
      <c r="T734" s="226"/>
      <c r="U734" s="227">
        <f t="shared" si="141"/>
        <v>2486</v>
      </c>
      <c r="V734" s="228">
        <f t="shared" si="142"/>
        <v>2214</v>
      </c>
      <c r="W734" s="228">
        <f t="shared" si="143"/>
        <v>2214</v>
      </c>
      <c r="X734" s="228"/>
      <c r="Y734" s="231">
        <f t="shared" si="144"/>
        <v>1920</v>
      </c>
      <c r="Z734" s="226"/>
    </row>
    <row r="735" spans="1:26" s="224" customFormat="1" x14ac:dyDescent="0.2">
      <c r="A735" s="222">
        <v>487</v>
      </c>
      <c r="B735" s="222">
        <v>487274220</v>
      </c>
      <c r="C735" s="223" t="s">
        <v>536</v>
      </c>
      <c r="D735" s="222">
        <v>274</v>
      </c>
      <c r="E735" s="223" t="s">
        <v>306</v>
      </c>
      <c r="F735" s="222">
        <v>220</v>
      </c>
      <c r="G735" s="223" t="s">
        <v>252</v>
      </c>
      <c r="H735" s="225">
        <v>1</v>
      </c>
      <c r="I735" s="226"/>
      <c r="J735" s="227">
        <f t="shared" si="133"/>
        <v>11691.573738218611</v>
      </c>
      <c r="K735" s="228">
        <f t="shared" si="134"/>
        <v>5012</v>
      </c>
      <c r="L735" s="228">
        <f t="shared" si="135"/>
        <v>0</v>
      </c>
      <c r="M735" s="228">
        <f t="shared" si="136"/>
        <v>937.65</v>
      </c>
      <c r="N735" s="229">
        <f t="shared" si="145"/>
        <v>17641.223738218614</v>
      </c>
      <c r="O735" s="230">
        <f t="shared" si="137"/>
        <v>-1</v>
      </c>
      <c r="P735" s="226"/>
      <c r="Q735" s="227" t="str">
        <f t="shared" si="138"/>
        <v/>
      </c>
      <c r="R735" s="228" t="str">
        <f t="shared" si="139"/>
        <v/>
      </c>
      <c r="S735" s="231" t="str">
        <f t="shared" si="140"/>
        <v/>
      </c>
      <c r="T735" s="226"/>
      <c r="U735" s="227" t="str">
        <f t="shared" si="141"/>
        <v/>
      </c>
      <c r="V735" s="228" t="str">
        <f t="shared" si="142"/>
        <v/>
      </c>
      <c r="W735" s="228">
        <f t="shared" si="143"/>
        <v>5048</v>
      </c>
      <c r="X735" s="228"/>
      <c r="Y735" s="231">
        <f t="shared" si="144"/>
        <v>5013</v>
      </c>
      <c r="Z735" s="226"/>
    </row>
    <row r="736" spans="1:26" s="224" customFormat="1" x14ac:dyDescent="0.2">
      <c r="A736" s="222">
        <v>487</v>
      </c>
      <c r="B736" s="222">
        <v>487274229</v>
      </c>
      <c r="C736" s="223" t="s">
        <v>536</v>
      </c>
      <c r="D736" s="222">
        <v>274</v>
      </c>
      <c r="E736" s="223" t="s">
        <v>306</v>
      </c>
      <c r="F736" s="222">
        <v>229</v>
      </c>
      <c r="G736" s="223" t="s">
        <v>261</v>
      </c>
      <c r="H736" s="225">
        <v>3</v>
      </c>
      <c r="I736" s="226"/>
      <c r="J736" s="227">
        <f t="shared" si="133"/>
        <v>10381</v>
      </c>
      <c r="K736" s="228">
        <f t="shared" si="134"/>
        <v>1696</v>
      </c>
      <c r="L736" s="228">
        <f t="shared" si="135"/>
        <v>0</v>
      </c>
      <c r="M736" s="228">
        <f t="shared" si="136"/>
        <v>937.65</v>
      </c>
      <c r="N736" s="229">
        <f t="shared" si="145"/>
        <v>13014.65</v>
      </c>
      <c r="O736" s="230">
        <f t="shared" si="137"/>
        <v>0</v>
      </c>
      <c r="P736" s="226"/>
      <c r="Q736" s="227">
        <f t="shared" si="138"/>
        <v>9001</v>
      </c>
      <c r="R736" s="228">
        <f t="shared" si="139"/>
        <v>10381</v>
      </c>
      <c r="S736" s="231">
        <f t="shared" si="140"/>
        <v>1380</v>
      </c>
      <c r="T736" s="226"/>
      <c r="U736" s="227">
        <f t="shared" si="141"/>
        <v>1724</v>
      </c>
      <c r="V736" s="228">
        <f t="shared" si="142"/>
        <v>1988</v>
      </c>
      <c r="W736" s="228">
        <f t="shared" si="143"/>
        <v>1807</v>
      </c>
      <c r="X736" s="228"/>
      <c r="Y736" s="231">
        <f t="shared" si="144"/>
        <v>1696</v>
      </c>
      <c r="Z736" s="226"/>
    </row>
    <row r="737" spans="1:26" s="224" customFormat="1" x14ac:dyDescent="0.2">
      <c r="A737" s="222">
        <v>487</v>
      </c>
      <c r="B737" s="222">
        <v>487274243</v>
      </c>
      <c r="C737" s="223" t="s">
        <v>536</v>
      </c>
      <c r="D737" s="222">
        <v>274</v>
      </c>
      <c r="E737" s="223" t="s">
        <v>306</v>
      </c>
      <c r="F737" s="222">
        <v>243</v>
      </c>
      <c r="G737" s="223" t="s">
        <v>275</v>
      </c>
      <c r="H737" s="225">
        <v>3</v>
      </c>
      <c r="I737" s="226"/>
      <c r="J737" s="227">
        <f t="shared" si="133"/>
        <v>10853</v>
      </c>
      <c r="K737" s="228">
        <f t="shared" si="134"/>
        <v>2246</v>
      </c>
      <c r="L737" s="228">
        <f t="shared" si="135"/>
        <v>0</v>
      </c>
      <c r="M737" s="228">
        <f t="shared" si="136"/>
        <v>937.65</v>
      </c>
      <c r="N737" s="229">
        <f t="shared" si="145"/>
        <v>14036.65</v>
      </c>
      <c r="O737" s="230">
        <f t="shared" si="137"/>
        <v>-1</v>
      </c>
      <c r="P737" s="226"/>
      <c r="Q737" s="227">
        <f t="shared" si="138"/>
        <v>13109</v>
      </c>
      <c r="R737" s="228">
        <f t="shared" si="139"/>
        <v>10853</v>
      </c>
      <c r="S737" s="231">
        <f t="shared" si="140"/>
        <v>-2256</v>
      </c>
      <c r="T737" s="226"/>
      <c r="U737" s="227">
        <f t="shared" si="141"/>
        <v>2724</v>
      </c>
      <c r="V737" s="228">
        <f t="shared" si="142"/>
        <v>2255</v>
      </c>
      <c r="W737" s="228">
        <f t="shared" si="143"/>
        <v>2566</v>
      </c>
      <c r="X737" s="228"/>
      <c r="Y737" s="231">
        <f t="shared" si="144"/>
        <v>2247</v>
      </c>
      <c r="Z737" s="226"/>
    </row>
    <row r="738" spans="1:26" s="224" customFormat="1" x14ac:dyDescent="0.2">
      <c r="A738" s="222">
        <v>487</v>
      </c>
      <c r="B738" s="222">
        <v>487274244</v>
      </c>
      <c r="C738" s="223" t="s">
        <v>536</v>
      </c>
      <c r="D738" s="222">
        <v>274</v>
      </c>
      <c r="E738" s="223" t="s">
        <v>306</v>
      </c>
      <c r="F738" s="222">
        <v>244</v>
      </c>
      <c r="G738" s="223" t="s">
        <v>276</v>
      </c>
      <c r="H738" s="225">
        <v>2.58</v>
      </c>
      <c r="I738" s="226"/>
      <c r="J738" s="227">
        <f t="shared" si="133"/>
        <v>9290</v>
      </c>
      <c r="K738" s="228">
        <f t="shared" si="134"/>
        <v>3350</v>
      </c>
      <c r="L738" s="228">
        <f t="shared" si="135"/>
        <v>0</v>
      </c>
      <c r="M738" s="228">
        <f t="shared" si="136"/>
        <v>937.65</v>
      </c>
      <c r="N738" s="229">
        <f t="shared" si="145"/>
        <v>13577.65</v>
      </c>
      <c r="O738" s="230">
        <f t="shared" si="137"/>
        <v>-9</v>
      </c>
      <c r="P738" s="226"/>
      <c r="Q738" s="227">
        <f t="shared" si="138"/>
        <v>9562</v>
      </c>
      <c r="R738" s="228">
        <f t="shared" si="139"/>
        <v>9290</v>
      </c>
      <c r="S738" s="231">
        <f t="shared" si="140"/>
        <v>-272</v>
      </c>
      <c r="T738" s="226"/>
      <c r="U738" s="227">
        <f t="shared" si="141"/>
        <v>3725</v>
      </c>
      <c r="V738" s="228">
        <f t="shared" si="142"/>
        <v>3619</v>
      </c>
      <c r="W738" s="228">
        <f t="shared" si="143"/>
        <v>3464</v>
      </c>
      <c r="X738" s="228"/>
      <c r="Y738" s="231">
        <f t="shared" si="144"/>
        <v>3359</v>
      </c>
      <c r="Z738" s="226"/>
    </row>
    <row r="739" spans="1:26" s="224" customFormat="1" x14ac:dyDescent="0.2">
      <c r="A739" s="222">
        <v>487</v>
      </c>
      <c r="B739" s="222">
        <v>487274248</v>
      </c>
      <c r="C739" s="223" t="s">
        <v>536</v>
      </c>
      <c r="D739" s="222">
        <v>274</v>
      </c>
      <c r="E739" s="223" t="s">
        <v>306</v>
      </c>
      <c r="F739" s="222">
        <v>248</v>
      </c>
      <c r="G739" s="223" t="s">
        <v>280</v>
      </c>
      <c r="H739" s="225">
        <v>20.28</v>
      </c>
      <c r="I739" s="226"/>
      <c r="J739" s="227">
        <f t="shared" si="133"/>
        <v>11683</v>
      </c>
      <c r="K739" s="228">
        <f t="shared" si="134"/>
        <v>670</v>
      </c>
      <c r="L739" s="228">
        <f t="shared" si="135"/>
        <v>0</v>
      </c>
      <c r="M739" s="228">
        <f t="shared" si="136"/>
        <v>937.65</v>
      </c>
      <c r="N739" s="229">
        <f t="shared" si="145"/>
        <v>13290.65</v>
      </c>
      <c r="O739" s="230">
        <f t="shared" si="137"/>
        <v>-2</v>
      </c>
      <c r="P739" s="226"/>
      <c r="Q739" s="227">
        <f t="shared" si="138"/>
        <v>12223</v>
      </c>
      <c r="R739" s="228">
        <f t="shared" si="139"/>
        <v>11683</v>
      </c>
      <c r="S739" s="231">
        <f t="shared" si="140"/>
        <v>-540</v>
      </c>
      <c r="T739" s="226"/>
      <c r="U739" s="227">
        <f t="shared" si="141"/>
        <v>943</v>
      </c>
      <c r="V739" s="228">
        <f t="shared" si="142"/>
        <v>901</v>
      </c>
      <c r="W739" s="228">
        <f t="shared" si="143"/>
        <v>721</v>
      </c>
      <c r="X739" s="228"/>
      <c r="Y739" s="231">
        <f t="shared" si="144"/>
        <v>672</v>
      </c>
      <c r="Z739" s="226"/>
    </row>
    <row r="740" spans="1:26" s="224" customFormat="1" x14ac:dyDescent="0.2">
      <c r="A740" s="222">
        <v>487</v>
      </c>
      <c r="B740" s="222">
        <v>487274258</v>
      </c>
      <c r="C740" s="223" t="s">
        <v>536</v>
      </c>
      <c r="D740" s="222">
        <v>274</v>
      </c>
      <c r="E740" s="223" t="s">
        <v>306</v>
      </c>
      <c r="F740" s="222">
        <v>258</v>
      </c>
      <c r="G740" s="223" t="s">
        <v>290</v>
      </c>
      <c r="H740" s="225">
        <v>1</v>
      </c>
      <c r="I740" s="226"/>
      <c r="J740" s="227">
        <f t="shared" si="133"/>
        <v>12941.452297129659</v>
      </c>
      <c r="K740" s="228">
        <f t="shared" si="134"/>
        <v>2794</v>
      </c>
      <c r="L740" s="228">
        <f t="shared" si="135"/>
        <v>0</v>
      </c>
      <c r="M740" s="228">
        <f t="shared" si="136"/>
        <v>937.65</v>
      </c>
      <c r="N740" s="229">
        <f t="shared" si="145"/>
        <v>16673.102297129659</v>
      </c>
      <c r="O740" s="230">
        <f t="shared" si="137"/>
        <v>-4</v>
      </c>
      <c r="P740" s="226"/>
      <c r="Q740" s="227" t="str">
        <f t="shared" si="138"/>
        <v/>
      </c>
      <c r="R740" s="228" t="str">
        <f t="shared" si="139"/>
        <v/>
      </c>
      <c r="S740" s="231" t="str">
        <f t="shared" si="140"/>
        <v/>
      </c>
      <c r="T740" s="226"/>
      <c r="U740" s="227" t="str">
        <f t="shared" si="141"/>
        <v/>
      </c>
      <c r="V740" s="228" t="str">
        <f t="shared" si="142"/>
        <v/>
      </c>
      <c r="W740" s="228">
        <f t="shared" si="143"/>
        <v>2868</v>
      </c>
      <c r="X740" s="228"/>
      <c r="Y740" s="231">
        <f t="shared" si="144"/>
        <v>2798</v>
      </c>
      <c r="Z740" s="226"/>
    </row>
    <row r="741" spans="1:26" s="224" customFormat="1" x14ac:dyDescent="0.2">
      <c r="A741" s="222">
        <v>487</v>
      </c>
      <c r="B741" s="222">
        <v>487274262</v>
      </c>
      <c r="C741" s="223" t="s">
        <v>536</v>
      </c>
      <c r="D741" s="222">
        <v>274</v>
      </c>
      <c r="E741" s="223" t="s">
        <v>306</v>
      </c>
      <c r="F741" s="222">
        <v>262</v>
      </c>
      <c r="G741" s="223" t="s">
        <v>294</v>
      </c>
      <c r="H741" s="225">
        <v>9.66</v>
      </c>
      <c r="I741" s="226"/>
      <c r="J741" s="227">
        <f t="shared" si="133"/>
        <v>11277</v>
      </c>
      <c r="K741" s="228">
        <f t="shared" si="134"/>
        <v>4179</v>
      </c>
      <c r="L741" s="228">
        <f t="shared" si="135"/>
        <v>0</v>
      </c>
      <c r="M741" s="228">
        <f t="shared" si="136"/>
        <v>937.65</v>
      </c>
      <c r="N741" s="229">
        <f t="shared" si="145"/>
        <v>16393.650000000001</v>
      </c>
      <c r="O741" s="230">
        <f t="shared" si="137"/>
        <v>-10</v>
      </c>
      <c r="P741" s="226"/>
      <c r="Q741" s="227">
        <f t="shared" si="138"/>
        <v>11576</v>
      </c>
      <c r="R741" s="228">
        <f t="shared" si="139"/>
        <v>11277</v>
      </c>
      <c r="S741" s="231">
        <f t="shared" si="140"/>
        <v>-299</v>
      </c>
      <c r="T741" s="226"/>
      <c r="U741" s="227">
        <f t="shared" si="141"/>
        <v>5425</v>
      </c>
      <c r="V741" s="228">
        <f t="shared" si="142"/>
        <v>5285</v>
      </c>
      <c r="W741" s="228">
        <f t="shared" si="143"/>
        <v>4249</v>
      </c>
      <c r="X741" s="228"/>
      <c r="Y741" s="231">
        <f t="shared" si="144"/>
        <v>4189</v>
      </c>
      <c r="Z741" s="226"/>
    </row>
    <row r="742" spans="1:26" s="224" customFormat="1" x14ac:dyDescent="0.2">
      <c r="A742" s="222">
        <v>487</v>
      </c>
      <c r="B742" s="222">
        <v>487274274</v>
      </c>
      <c r="C742" s="223" t="s">
        <v>536</v>
      </c>
      <c r="D742" s="222">
        <v>274</v>
      </c>
      <c r="E742" s="223" t="s">
        <v>306</v>
      </c>
      <c r="F742" s="222">
        <v>274</v>
      </c>
      <c r="G742" s="223" t="s">
        <v>306</v>
      </c>
      <c r="H742" s="225">
        <v>233.76000000000002</v>
      </c>
      <c r="I742" s="226"/>
      <c r="J742" s="227">
        <f t="shared" si="133"/>
        <v>12665</v>
      </c>
      <c r="K742" s="228">
        <f t="shared" si="134"/>
        <v>5851</v>
      </c>
      <c r="L742" s="228">
        <f t="shared" si="135"/>
        <v>0</v>
      </c>
      <c r="M742" s="228">
        <f t="shared" si="136"/>
        <v>937.65</v>
      </c>
      <c r="N742" s="229">
        <f t="shared" si="145"/>
        <v>19453.650000000001</v>
      </c>
      <c r="O742" s="230">
        <f t="shared" si="137"/>
        <v>-6</v>
      </c>
      <c r="P742" s="226"/>
      <c r="Q742" s="227">
        <f t="shared" si="138"/>
        <v>11847</v>
      </c>
      <c r="R742" s="228">
        <f t="shared" si="139"/>
        <v>12665</v>
      </c>
      <c r="S742" s="231">
        <f t="shared" si="140"/>
        <v>818</v>
      </c>
      <c r="T742" s="226"/>
      <c r="U742" s="227">
        <f t="shared" si="141"/>
        <v>5668</v>
      </c>
      <c r="V742" s="228">
        <f t="shared" si="142"/>
        <v>6059</v>
      </c>
      <c r="W742" s="228">
        <f t="shared" si="143"/>
        <v>5958</v>
      </c>
      <c r="X742" s="228"/>
      <c r="Y742" s="231">
        <f t="shared" si="144"/>
        <v>5857</v>
      </c>
      <c r="Z742" s="226"/>
    </row>
    <row r="743" spans="1:26" s="224" customFormat="1" x14ac:dyDescent="0.2">
      <c r="A743" s="222">
        <v>487</v>
      </c>
      <c r="B743" s="222">
        <v>487274284</v>
      </c>
      <c r="C743" s="223" t="s">
        <v>536</v>
      </c>
      <c r="D743" s="222">
        <v>274</v>
      </c>
      <c r="E743" s="223" t="s">
        <v>306</v>
      </c>
      <c r="F743" s="222">
        <v>284</v>
      </c>
      <c r="G743" s="223" t="s">
        <v>316</v>
      </c>
      <c r="H743" s="225">
        <v>3.2</v>
      </c>
      <c r="I743" s="226"/>
      <c r="J743" s="227">
        <f t="shared" si="133"/>
        <v>14152</v>
      </c>
      <c r="K743" s="228">
        <f t="shared" si="134"/>
        <v>5949</v>
      </c>
      <c r="L743" s="228">
        <f t="shared" si="135"/>
        <v>0</v>
      </c>
      <c r="M743" s="228">
        <f t="shared" si="136"/>
        <v>937.65</v>
      </c>
      <c r="N743" s="229">
        <f t="shared" si="145"/>
        <v>21038.65</v>
      </c>
      <c r="O743" s="230">
        <f t="shared" si="137"/>
        <v>-14</v>
      </c>
      <c r="P743" s="226"/>
      <c r="Q743" s="227">
        <f t="shared" si="138"/>
        <v>9001</v>
      </c>
      <c r="R743" s="228">
        <f t="shared" si="139"/>
        <v>14152</v>
      </c>
      <c r="S743" s="231">
        <f t="shared" si="140"/>
        <v>5151</v>
      </c>
      <c r="T743" s="226"/>
      <c r="U743" s="227">
        <f t="shared" si="141"/>
        <v>3910</v>
      </c>
      <c r="V743" s="228">
        <f t="shared" si="142"/>
        <v>6148</v>
      </c>
      <c r="W743" s="228">
        <f t="shared" si="143"/>
        <v>6309</v>
      </c>
      <c r="X743" s="228"/>
      <c r="Y743" s="231">
        <f t="shared" si="144"/>
        <v>5963</v>
      </c>
      <c r="Z743" s="226"/>
    </row>
    <row r="744" spans="1:26" s="224" customFormat="1" x14ac:dyDescent="0.2">
      <c r="A744" s="222">
        <v>487</v>
      </c>
      <c r="B744" s="222">
        <v>487274285</v>
      </c>
      <c r="C744" s="223" t="s">
        <v>536</v>
      </c>
      <c r="D744" s="222">
        <v>274</v>
      </c>
      <c r="E744" s="223" t="s">
        <v>306</v>
      </c>
      <c r="F744" s="222">
        <v>285</v>
      </c>
      <c r="G744" s="223" t="s">
        <v>317</v>
      </c>
      <c r="H744" s="225">
        <v>2</v>
      </c>
      <c r="I744" s="226"/>
      <c r="J744" s="227">
        <f t="shared" si="133"/>
        <v>9407</v>
      </c>
      <c r="K744" s="228">
        <f t="shared" si="134"/>
        <v>2666</v>
      </c>
      <c r="L744" s="228">
        <f t="shared" si="135"/>
        <v>0</v>
      </c>
      <c r="M744" s="228">
        <f t="shared" si="136"/>
        <v>937.65</v>
      </c>
      <c r="N744" s="229">
        <f t="shared" si="145"/>
        <v>13010.65</v>
      </c>
      <c r="O744" s="230">
        <f t="shared" si="137"/>
        <v>-2</v>
      </c>
      <c r="P744" s="226"/>
      <c r="Q744" s="227">
        <f t="shared" si="138"/>
        <v>9001</v>
      </c>
      <c r="R744" s="228">
        <f t="shared" si="139"/>
        <v>9407</v>
      </c>
      <c r="S744" s="231">
        <f t="shared" si="140"/>
        <v>406</v>
      </c>
      <c r="T744" s="226"/>
      <c r="U744" s="227">
        <f t="shared" si="141"/>
        <v>2539</v>
      </c>
      <c r="V744" s="228">
        <f t="shared" si="142"/>
        <v>2653</v>
      </c>
      <c r="W744" s="228">
        <f t="shared" si="143"/>
        <v>2679</v>
      </c>
      <c r="X744" s="228"/>
      <c r="Y744" s="231">
        <f t="shared" si="144"/>
        <v>2668</v>
      </c>
      <c r="Z744" s="226"/>
    </row>
    <row r="745" spans="1:26" s="224" customFormat="1" x14ac:dyDescent="0.2">
      <c r="A745" s="222">
        <v>487</v>
      </c>
      <c r="B745" s="222">
        <v>487274308</v>
      </c>
      <c r="C745" s="223" t="s">
        <v>536</v>
      </c>
      <c r="D745" s="222">
        <v>274</v>
      </c>
      <c r="E745" s="223" t="s">
        <v>306</v>
      </c>
      <c r="F745" s="222">
        <v>308</v>
      </c>
      <c r="G745" s="223" t="s">
        <v>340</v>
      </c>
      <c r="H745" s="225">
        <v>7.2900000000000009</v>
      </c>
      <c r="I745" s="226"/>
      <c r="J745" s="227">
        <f t="shared" si="133"/>
        <v>10599</v>
      </c>
      <c r="K745" s="228">
        <f t="shared" si="134"/>
        <v>5287</v>
      </c>
      <c r="L745" s="228">
        <f t="shared" si="135"/>
        <v>0</v>
      </c>
      <c r="M745" s="228">
        <f t="shared" si="136"/>
        <v>937.65</v>
      </c>
      <c r="N745" s="229">
        <f t="shared" si="145"/>
        <v>16823.650000000001</v>
      </c>
      <c r="O745" s="230">
        <f t="shared" si="137"/>
        <v>0</v>
      </c>
      <c r="P745" s="226"/>
      <c r="Q745" s="227">
        <f t="shared" si="138"/>
        <v>9001</v>
      </c>
      <c r="R745" s="228">
        <f t="shared" si="139"/>
        <v>10599</v>
      </c>
      <c r="S745" s="231">
        <f t="shared" si="140"/>
        <v>1598</v>
      </c>
      <c r="T745" s="226"/>
      <c r="U745" s="227">
        <f t="shared" si="141"/>
        <v>4833</v>
      </c>
      <c r="V745" s="228">
        <f t="shared" si="142"/>
        <v>5691</v>
      </c>
      <c r="W745" s="228">
        <f t="shared" si="143"/>
        <v>5289</v>
      </c>
      <c r="X745" s="228"/>
      <c r="Y745" s="231">
        <f t="shared" si="144"/>
        <v>5287</v>
      </c>
      <c r="Z745" s="226"/>
    </row>
    <row r="746" spans="1:26" s="224" customFormat="1" x14ac:dyDescent="0.2">
      <c r="A746" s="222">
        <v>487</v>
      </c>
      <c r="B746" s="222">
        <v>487274346</v>
      </c>
      <c r="C746" s="223" t="s">
        <v>536</v>
      </c>
      <c r="D746" s="222">
        <v>274</v>
      </c>
      <c r="E746" s="223" t="s">
        <v>306</v>
      </c>
      <c r="F746" s="222">
        <v>346</v>
      </c>
      <c r="G746" s="223" t="s">
        <v>378</v>
      </c>
      <c r="H746" s="225">
        <v>1</v>
      </c>
      <c r="I746" s="226"/>
      <c r="J746" s="227">
        <f t="shared" si="133"/>
        <v>11606.305722145815</v>
      </c>
      <c r="K746" s="228">
        <f t="shared" si="134"/>
        <v>1225</v>
      </c>
      <c r="L746" s="228">
        <f t="shared" si="135"/>
        <v>0</v>
      </c>
      <c r="M746" s="228">
        <f t="shared" si="136"/>
        <v>937.65</v>
      </c>
      <c r="N746" s="229">
        <f t="shared" si="145"/>
        <v>13768.955722145814</v>
      </c>
      <c r="O746" s="230">
        <f t="shared" si="137"/>
        <v>-1</v>
      </c>
      <c r="P746" s="226"/>
      <c r="Q746" s="227" t="str">
        <f t="shared" si="138"/>
        <v/>
      </c>
      <c r="R746" s="228" t="str">
        <f t="shared" si="139"/>
        <v/>
      </c>
      <c r="S746" s="231" t="str">
        <f t="shared" si="140"/>
        <v/>
      </c>
      <c r="T746" s="226"/>
      <c r="U746" s="227" t="str">
        <f t="shared" si="141"/>
        <v/>
      </c>
      <c r="V746" s="228" t="str">
        <f t="shared" si="142"/>
        <v/>
      </c>
      <c r="W746" s="228">
        <f t="shared" si="143"/>
        <v>1299</v>
      </c>
      <c r="X746" s="228"/>
      <c r="Y746" s="231">
        <f t="shared" si="144"/>
        <v>1226</v>
      </c>
      <c r="Z746" s="226"/>
    </row>
    <row r="747" spans="1:26" s="224" customFormat="1" x14ac:dyDescent="0.2">
      <c r="A747" s="222">
        <v>487</v>
      </c>
      <c r="B747" s="222">
        <v>487274347</v>
      </c>
      <c r="C747" s="223" t="s">
        <v>536</v>
      </c>
      <c r="D747" s="222">
        <v>274</v>
      </c>
      <c r="E747" s="223" t="s">
        <v>306</v>
      </c>
      <c r="F747" s="222">
        <v>347</v>
      </c>
      <c r="G747" s="223" t="s">
        <v>379</v>
      </c>
      <c r="H747" s="225">
        <v>8</v>
      </c>
      <c r="I747" s="226"/>
      <c r="J747" s="227">
        <f t="shared" si="133"/>
        <v>12054</v>
      </c>
      <c r="K747" s="228">
        <f t="shared" si="134"/>
        <v>5391</v>
      </c>
      <c r="L747" s="228">
        <f t="shared" si="135"/>
        <v>0</v>
      </c>
      <c r="M747" s="228">
        <f t="shared" si="136"/>
        <v>937.65</v>
      </c>
      <c r="N747" s="229">
        <f t="shared" si="145"/>
        <v>18382.650000000001</v>
      </c>
      <c r="O747" s="230">
        <f t="shared" si="137"/>
        <v>-2</v>
      </c>
      <c r="P747" s="226"/>
      <c r="Q747" s="227">
        <f t="shared" si="138"/>
        <v>12082</v>
      </c>
      <c r="R747" s="228">
        <f t="shared" si="139"/>
        <v>12054</v>
      </c>
      <c r="S747" s="231">
        <f t="shared" si="140"/>
        <v>-28</v>
      </c>
      <c r="T747" s="226"/>
      <c r="U747" s="227">
        <f t="shared" si="141"/>
        <v>5460</v>
      </c>
      <c r="V747" s="228">
        <f t="shared" si="142"/>
        <v>5447</v>
      </c>
      <c r="W747" s="228">
        <f t="shared" si="143"/>
        <v>5395</v>
      </c>
      <c r="X747" s="228"/>
      <c r="Y747" s="231">
        <f t="shared" si="144"/>
        <v>5393</v>
      </c>
      <c r="Z747" s="226"/>
    </row>
    <row r="748" spans="1:26" s="224" customFormat="1" x14ac:dyDescent="0.2">
      <c r="A748" s="222">
        <v>488</v>
      </c>
      <c r="B748" s="222">
        <v>488219001</v>
      </c>
      <c r="C748" s="223" t="s">
        <v>465</v>
      </c>
      <c r="D748" s="222">
        <v>219</v>
      </c>
      <c r="E748" s="223" t="s">
        <v>251</v>
      </c>
      <c r="F748" s="222">
        <v>1</v>
      </c>
      <c r="G748" s="223" t="s">
        <v>33</v>
      </c>
      <c r="H748" s="225">
        <v>24</v>
      </c>
      <c r="I748" s="226"/>
      <c r="J748" s="227">
        <f t="shared" si="133"/>
        <v>10833</v>
      </c>
      <c r="K748" s="228">
        <f t="shared" si="134"/>
        <v>1939</v>
      </c>
      <c r="L748" s="228">
        <f t="shared" si="135"/>
        <v>0</v>
      </c>
      <c r="M748" s="228">
        <f t="shared" si="136"/>
        <v>937.65</v>
      </c>
      <c r="N748" s="229">
        <f t="shared" si="145"/>
        <v>13709.65</v>
      </c>
      <c r="O748" s="230">
        <f t="shared" si="137"/>
        <v>0</v>
      </c>
      <c r="P748" s="226"/>
      <c r="Q748" s="227">
        <f t="shared" si="138"/>
        <v>9972</v>
      </c>
      <c r="R748" s="228">
        <f t="shared" si="139"/>
        <v>10833</v>
      </c>
      <c r="S748" s="231">
        <f t="shared" si="140"/>
        <v>861</v>
      </c>
      <c r="T748" s="226"/>
      <c r="U748" s="227">
        <f t="shared" si="141"/>
        <v>2335</v>
      </c>
      <c r="V748" s="228">
        <f t="shared" si="142"/>
        <v>2537</v>
      </c>
      <c r="W748" s="228">
        <f t="shared" si="143"/>
        <v>1932</v>
      </c>
      <c r="X748" s="228"/>
      <c r="Y748" s="231">
        <f t="shared" si="144"/>
        <v>1939</v>
      </c>
      <c r="Z748" s="226"/>
    </row>
    <row r="749" spans="1:26" s="224" customFormat="1" x14ac:dyDescent="0.2">
      <c r="A749" s="222">
        <v>488</v>
      </c>
      <c r="B749" s="222">
        <v>488219016</v>
      </c>
      <c r="C749" s="223" t="s">
        <v>465</v>
      </c>
      <c r="D749" s="222">
        <v>219</v>
      </c>
      <c r="E749" s="223" t="s">
        <v>251</v>
      </c>
      <c r="F749" s="222">
        <v>16</v>
      </c>
      <c r="G749" s="223" t="s">
        <v>48</v>
      </c>
      <c r="H749" s="225">
        <v>2</v>
      </c>
      <c r="I749" s="226"/>
      <c r="J749" s="227">
        <f t="shared" si="133"/>
        <v>12236.155870717672</v>
      </c>
      <c r="K749" s="228">
        <f t="shared" si="134"/>
        <v>295</v>
      </c>
      <c r="L749" s="228">
        <f t="shared" si="135"/>
        <v>0</v>
      </c>
      <c r="M749" s="228">
        <f t="shared" si="136"/>
        <v>937.65</v>
      </c>
      <c r="N749" s="229">
        <f t="shared" si="145"/>
        <v>13468.805870717671</v>
      </c>
      <c r="O749" s="230">
        <f t="shared" si="137"/>
        <v>-1</v>
      </c>
      <c r="P749" s="226"/>
      <c r="Q749" s="227" t="str">
        <f t="shared" si="138"/>
        <v/>
      </c>
      <c r="R749" s="228" t="str">
        <f t="shared" si="139"/>
        <v/>
      </c>
      <c r="S749" s="231" t="str">
        <f t="shared" si="140"/>
        <v/>
      </c>
      <c r="T749" s="226"/>
      <c r="U749" s="227" t="str">
        <f t="shared" si="141"/>
        <v/>
      </c>
      <c r="V749" s="228" t="str">
        <f t="shared" si="142"/>
        <v/>
      </c>
      <c r="W749" s="228">
        <f t="shared" si="143"/>
        <v>313</v>
      </c>
      <c r="X749" s="228"/>
      <c r="Y749" s="231">
        <f t="shared" si="144"/>
        <v>296</v>
      </c>
      <c r="Z749" s="226"/>
    </row>
    <row r="750" spans="1:26" s="224" customFormat="1" x14ac:dyDescent="0.2">
      <c r="A750" s="222">
        <v>488</v>
      </c>
      <c r="B750" s="222">
        <v>488219018</v>
      </c>
      <c r="C750" s="223" t="s">
        <v>465</v>
      </c>
      <c r="D750" s="222">
        <v>219</v>
      </c>
      <c r="E750" s="223" t="s">
        <v>251</v>
      </c>
      <c r="F750" s="222">
        <v>18</v>
      </c>
      <c r="G750" s="223" t="s">
        <v>50</v>
      </c>
      <c r="H750" s="225">
        <v>3</v>
      </c>
      <c r="I750" s="226"/>
      <c r="J750" s="227">
        <f t="shared" si="133"/>
        <v>16703</v>
      </c>
      <c r="K750" s="228">
        <f t="shared" si="134"/>
        <v>10362</v>
      </c>
      <c r="L750" s="228">
        <f t="shared" si="135"/>
        <v>0</v>
      </c>
      <c r="M750" s="228">
        <f t="shared" si="136"/>
        <v>937.65</v>
      </c>
      <c r="N750" s="229">
        <f t="shared" si="145"/>
        <v>28002.65</v>
      </c>
      <c r="O750" s="230">
        <f t="shared" si="137"/>
        <v>-15</v>
      </c>
      <c r="P750" s="226"/>
      <c r="Q750" s="227">
        <f t="shared" si="138"/>
        <v>11040.81823529412</v>
      </c>
      <c r="R750" s="228">
        <f t="shared" si="139"/>
        <v>16703</v>
      </c>
      <c r="S750" s="231">
        <f t="shared" si="140"/>
        <v>5662.1817647058797</v>
      </c>
      <c r="T750" s="226"/>
      <c r="U750" s="227">
        <f t="shared" si="141"/>
        <v>7638</v>
      </c>
      <c r="V750" s="228">
        <f t="shared" si="142"/>
        <v>11555</v>
      </c>
      <c r="W750" s="228">
        <f t="shared" si="143"/>
        <v>10400</v>
      </c>
      <c r="X750" s="228"/>
      <c r="Y750" s="231">
        <f t="shared" si="144"/>
        <v>10377</v>
      </c>
      <c r="Z750" s="226"/>
    </row>
    <row r="751" spans="1:26" s="224" customFormat="1" x14ac:dyDescent="0.2">
      <c r="A751" s="222">
        <v>488</v>
      </c>
      <c r="B751" s="222">
        <v>488219035</v>
      </c>
      <c r="C751" s="223" t="s">
        <v>465</v>
      </c>
      <c r="D751" s="222">
        <v>219</v>
      </c>
      <c r="E751" s="223" t="s">
        <v>251</v>
      </c>
      <c r="F751" s="222">
        <v>35</v>
      </c>
      <c r="G751" s="223" t="s">
        <v>67</v>
      </c>
      <c r="H751" s="225">
        <v>1</v>
      </c>
      <c r="I751" s="226"/>
      <c r="J751" s="227">
        <f t="shared" si="133"/>
        <v>14896</v>
      </c>
      <c r="K751" s="228">
        <f t="shared" si="134"/>
        <v>5079</v>
      </c>
      <c r="L751" s="228">
        <f t="shared" si="135"/>
        <v>0</v>
      </c>
      <c r="M751" s="228">
        <f t="shared" si="136"/>
        <v>937.65</v>
      </c>
      <c r="N751" s="229">
        <f t="shared" si="145"/>
        <v>20912.650000000001</v>
      </c>
      <c r="O751" s="230">
        <f t="shared" si="137"/>
        <v>-25</v>
      </c>
      <c r="P751" s="226"/>
      <c r="Q751" s="227">
        <f t="shared" si="138"/>
        <v>11947</v>
      </c>
      <c r="R751" s="228">
        <f t="shared" si="139"/>
        <v>14896</v>
      </c>
      <c r="S751" s="231">
        <f t="shared" si="140"/>
        <v>2949</v>
      </c>
      <c r="T751" s="226"/>
      <c r="U751" s="227">
        <f t="shared" si="141"/>
        <v>4120</v>
      </c>
      <c r="V751" s="228">
        <f t="shared" si="142"/>
        <v>5136</v>
      </c>
      <c r="W751" s="228">
        <f t="shared" si="143"/>
        <v>5344</v>
      </c>
      <c r="X751" s="228"/>
      <c r="Y751" s="231">
        <f t="shared" si="144"/>
        <v>5104</v>
      </c>
      <c r="Z751" s="226"/>
    </row>
    <row r="752" spans="1:26" s="224" customFormat="1" x14ac:dyDescent="0.2">
      <c r="A752" s="222">
        <v>488</v>
      </c>
      <c r="B752" s="222">
        <v>488219040</v>
      </c>
      <c r="C752" s="223" t="s">
        <v>465</v>
      </c>
      <c r="D752" s="222">
        <v>219</v>
      </c>
      <c r="E752" s="223" t="s">
        <v>251</v>
      </c>
      <c r="F752" s="222">
        <v>40</v>
      </c>
      <c r="G752" s="223" t="s">
        <v>72</v>
      </c>
      <c r="H752" s="225">
        <v>14.58</v>
      </c>
      <c r="I752" s="226"/>
      <c r="J752" s="227">
        <f t="shared" si="133"/>
        <v>13082</v>
      </c>
      <c r="K752" s="228">
        <f t="shared" si="134"/>
        <v>3394</v>
      </c>
      <c r="L752" s="228">
        <f t="shared" si="135"/>
        <v>0</v>
      </c>
      <c r="M752" s="228">
        <f t="shared" si="136"/>
        <v>937.65</v>
      </c>
      <c r="N752" s="229">
        <f t="shared" si="145"/>
        <v>17413.650000000001</v>
      </c>
      <c r="O752" s="230">
        <f t="shared" si="137"/>
        <v>0</v>
      </c>
      <c r="P752" s="226"/>
      <c r="Q752" s="227">
        <f t="shared" si="138"/>
        <v>11655</v>
      </c>
      <c r="R752" s="228">
        <f t="shared" si="139"/>
        <v>13082</v>
      </c>
      <c r="S752" s="231">
        <f t="shared" si="140"/>
        <v>1427</v>
      </c>
      <c r="T752" s="226"/>
      <c r="U752" s="227">
        <f t="shared" si="141"/>
        <v>3054</v>
      </c>
      <c r="V752" s="228">
        <f t="shared" si="142"/>
        <v>3428</v>
      </c>
      <c r="W752" s="228">
        <f t="shared" si="143"/>
        <v>3396</v>
      </c>
      <c r="X752" s="228"/>
      <c r="Y752" s="231">
        <f t="shared" si="144"/>
        <v>3394</v>
      </c>
      <c r="Z752" s="226"/>
    </row>
    <row r="753" spans="1:26" s="224" customFormat="1" x14ac:dyDescent="0.2">
      <c r="A753" s="222">
        <v>488</v>
      </c>
      <c r="B753" s="222">
        <v>488219044</v>
      </c>
      <c r="C753" s="223" t="s">
        <v>465</v>
      </c>
      <c r="D753" s="222">
        <v>219</v>
      </c>
      <c r="E753" s="223" t="s">
        <v>251</v>
      </c>
      <c r="F753" s="222">
        <v>44</v>
      </c>
      <c r="G753" s="223" t="s">
        <v>76</v>
      </c>
      <c r="H753" s="225">
        <v>107.37</v>
      </c>
      <c r="I753" s="226"/>
      <c r="J753" s="227">
        <f t="shared" si="133"/>
        <v>13100</v>
      </c>
      <c r="K753" s="228">
        <f t="shared" si="134"/>
        <v>0</v>
      </c>
      <c r="L753" s="228">
        <f t="shared" si="135"/>
        <v>0</v>
      </c>
      <c r="M753" s="228">
        <f t="shared" si="136"/>
        <v>937.65</v>
      </c>
      <c r="N753" s="229">
        <f t="shared" si="145"/>
        <v>14037.65</v>
      </c>
      <c r="O753" s="230">
        <f t="shared" si="137"/>
        <v>0</v>
      </c>
      <c r="P753" s="226"/>
      <c r="Q753" s="227">
        <f t="shared" si="138"/>
        <v>11916</v>
      </c>
      <c r="R753" s="228">
        <f t="shared" si="139"/>
        <v>13100</v>
      </c>
      <c r="S753" s="231">
        <f t="shared" si="140"/>
        <v>1184</v>
      </c>
      <c r="T753" s="226"/>
      <c r="U753" s="227">
        <f t="shared" si="141"/>
        <v>240</v>
      </c>
      <c r="V753" s="228">
        <f t="shared" si="142"/>
        <v>264</v>
      </c>
      <c r="W753" s="228">
        <f t="shared" si="143"/>
        <v>55</v>
      </c>
      <c r="X753" s="228"/>
      <c r="Y753" s="231">
        <f t="shared" si="144"/>
        <v>0</v>
      </c>
      <c r="Z753" s="226"/>
    </row>
    <row r="754" spans="1:26" s="224" customFormat="1" x14ac:dyDescent="0.2">
      <c r="A754" s="222">
        <v>488</v>
      </c>
      <c r="B754" s="222">
        <v>488219052</v>
      </c>
      <c r="C754" s="223" t="s">
        <v>465</v>
      </c>
      <c r="D754" s="222">
        <v>219</v>
      </c>
      <c r="E754" s="223" t="s">
        <v>251</v>
      </c>
      <c r="F754" s="222">
        <v>52</v>
      </c>
      <c r="G754" s="223" t="s">
        <v>84</v>
      </c>
      <c r="H754" s="225">
        <v>1.8399999999999999</v>
      </c>
      <c r="I754" s="226"/>
      <c r="J754" s="227">
        <f t="shared" si="133"/>
        <v>14147</v>
      </c>
      <c r="K754" s="228">
        <f t="shared" si="134"/>
        <v>4522</v>
      </c>
      <c r="L754" s="228">
        <f t="shared" si="135"/>
        <v>0</v>
      </c>
      <c r="M754" s="228">
        <f t="shared" si="136"/>
        <v>937.65</v>
      </c>
      <c r="N754" s="229">
        <f t="shared" si="145"/>
        <v>19606.650000000001</v>
      </c>
      <c r="O754" s="230" t="str">
        <f t="shared" si="137"/>
        <v>--</v>
      </c>
      <c r="P754" s="226"/>
      <c r="Q754" s="227">
        <f t="shared" si="138"/>
        <v>10594.477340436682</v>
      </c>
      <c r="R754" s="228">
        <f t="shared" si="139"/>
        <v>14147</v>
      </c>
      <c r="S754" s="231">
        <f t="shared" si="140"/>
        <v>3552.5226595633176</v>
      </c>
      <c r="T754" s="226"/>
      <c r="U754" s="227">
        <f t="shared" si="141"/>
        <v>3433</v>
      </c>
      <c r="V754" s="228">
        <f t="shared" si="142"/>
        <v>4584</v>
      </c>
      <c r="W754" s="228" t="str">
        <f t="shared" si="143"/>
        <v/>
      </c>
      <c r="X754" s="228"/>
      <c r="Y754" s="231" t="str">
        <f t="shared" si="144"/>
        <v/>
      </c>
      <c r="Z754" s="226"/>
    </row>
    <row r="755" spans="1:26" s="224" customFormat="1" x14ac:dyDescent="0.2">
      <c r="A755" s="222">
        <v>488</v>
      </c>
      <c r="B755" s="222">
        <v>488219065</v>
      </c>
      <c r="C755" s="223" t="s">
        <v>465</v>
      </c>
      <c r="D755" s="222">
        <v>219</v>
      </c>
      <c r="E755" s="223" t="s">
        <v>251</v>
      </c>
      <c r="F755" s="222">
        <v>65</v>
      </c>
      <c r="G755" s="223" t="s">
        <v>97</v>
      </c>
      <c r="H755" s="225">
        <v>7</v>
      </c>
      <c r="I755" s="226"/>
      <c r="J755" s="227">
        <f t="shared" si="133"/>
        <v>10417</v>
      </c>
      <c r="K755" s="228">
        <f t="shared" si="134"/>
        <v>5954</v>
      </c>
      <c r="L755" s="228">
        <f t="shared" si="135"/>
        <v>0</v>
      </c>
      <c r="M755" s="228">
        <f t="shared" si="136"/>
        <v>937.65</v>
      </c>
      <c r="N755" s="229">
        <f t="shared" si="145"/>
        <v>17308.650000000001</v>
      </c>
      <c r="O755" s="230">
        <f t="shared" si="137"/>
        <v>-1</v>
      </c>
      <c r="P755" s="226"/>
      <c r="Q755" s="227">
        <f t="shared" si="138"/>
        <v>9618</v>
      </c>
      <c r="R755" s="228">
        <f t="shared" si="139"/>
        <v>10417</v>
      </c>
      <c r="S755" s="231">
        <f t="shared" si="140"/>
        <v>799</v>
      </c>
      <c r="T755" s="226"/>
      <c r="U755" s="227">
        <f t="shared" si="141"/>
        <v>5704</v>
      </c>
      <c r="V755" s="228">
        <f t="shared" si="142"/>
        <v>6178</v>
      </c>
      <c r="W755" s="228">
        <f t="shared" si="143"/>
        <v>5996</v>
      </c>
      <c r="X755" s="228"/>
      <c r="Y755" s="231">
        <f t="shared" si="144"/>
        <v>5955</v>
      </c>
      <c r="Z755" s="226"/>
    </row>
    <row r="756" spans="1:26" s="224" customFormat="1" x14ac:dyDescent="0.2">
      <c r="A756" s="222">
        <v>488</v>
      </c>
      <c r="B756" s="222">
        <v>488219082</v>
      </c>
      <c r="C756" s="223" t="s">
        <v>465</v>
      </c>
      <c r="D756" s="222">
        <v>219</v>
      </c>
      <c r="E756" s="223" t="s">
        <v>251</v>
      </c>
      <c r="F756" s="222">
        <v>82</v>
      </c>
      <c r="G756" s="223" t="s">
        <v>114</v>
      </c>
      <c r="H756" s="225">
        <v>3</v>
      </c>
      <c r="I756" s="226"/>
      <c r="J756" s="227">
        <f t="shared" si="133"/>
        <v>10859</v>
      </c>
      <c r="K756" s="228">
        <f t="shared" si="134"/>
        <v>4261</v>
      </c>
      <c r="L756" s="228">
        <f t="shared" si="135"/>
        <v>0</v>
      </c>
      <c r="M756" s="228">
        <f t="shared" si="136"/>
        <v>937.65</v>
      </c>
      <c r="N756" s="229">
        <f t="shared" si="145"/>
        <v>16057.65</v>
      </c>
      <c r="O756" s="230">
        <f t="shared" si="137"/>
        <v>0</v>
      </c>
      <c r="P756" s="226"/>
      <c r="Q756" s="227">
        <f t="shared" si="138"/>
        <v>9853</v>
      </c>
      <c r="R756" s="228">
        <f t="shared" si="139"/>
        <v>10859</v>
      </c>
      <c r="S756" s="231">
        <f t="shared" si="140"/>
        <v>1006</v>
      </c>
      <c r="T756" s="226"/>
      <c r="U756" s="227">
        <f t="shared" si="141"/>
        <v>3592</v>
      </c>
      <c r="V756" s="228">
        <f t="shared" si="142"/>
        <v>3959</v>
      </c>
      <c r="W756" s="228">
        <f t="shared" si="143"/>
        <v>4227</v>
      </c>
      <c r="X756" s="228"/>
      <c r="Y756" s="231">
        <f t="shared" si="144"/>
        <v>4261</v>
      </c>
      <c r="Z756" s="226"/>
    </row>
    <row r="757" spans="1:26" s="224" customFormat="1" x14ac:dyDescent="0.2">
      <c r="A757" s="222">
        <v>488</v>
      </c>
      <c r="B757" s="222">
        <v>488219083</v>
      </c>
      <c r="C757" s="223" t="s">
        <v>465</v>
      </c>
      <c r="D757" s="222">
        <v>219</v>
      </c>
      <c r="E757" s="223" t="s">
        <v>251</v>
      </c>
      <c r="F757" s="222">
        <v>83</v>
      </c>
      <c r="G757" s="223" t="s">
        <v>115</v>
      </c>
      <c r="H757" s="225">
        <v>9.7800000000000011</v>
      </c>
      <c r="I757" s="226"/>
      <c r="J757" s="227">
        <f t="shared" si="133"/>
        <v>9804</v>
      </c>
      <c r="K757" s="228">
        <f t="shared" si="134"/>
        <v>1648</v>
      </c>
      <c r="L757" s="228">
        <f t="shared" si="135"/>
        <v>0</v>
      </c>
      <c r="M757" s="228">
        <f t="shared" si="136"/>
        <v>937.65</v>
      </c>
      <c r="N757" s="229">
        <f t="shared" si="145"/>
        <v>12389.65</v>
      </c>
      <c r="O757" s="230">
        <f t="shared" si="137"/>
        <v>-1</v>
      </c>
      <c r="P757" s="226"/>
      <c r="Q757" s="227">
        <f t="shared" si="138"/>
        <v>9130</v>
      </c>
      <c r="R757" s="228">
        <f t="shared" si="139"/>
        <v>9804</v>
      </c>
      <c r="S757" s="231">
        <f t="shared" si="140"/>
        <v>674</v>
      </c>
      <c r="T757" s="226"/>
      <c r="U757" s="227">
        <f t="shared" si="141"/>
        <v>1533</v>
      </c>
      <c r="V757" s="228">
        <f t="shared" si="142"/>
        <v>1646</v>
      </c>
      <c r="W757" s="228">
        <f t="shared" si="143"/>
        <v>1623</v>
      </c>
      <c r="X757" s="228"/>
      <c r="Y757" s="231">
        <f t="shared" si="144"/>
        <v>1649</v>
      </c>
      <c r="Z757" s="226"/>
    </row>
    <row r="758" spans="1:26" s="224" customFormat="1" x14ac:dyDescent="0.2">
      <c r="A758" s="222">
        <v>488</v>
      </c>
      <c r="B758" s="222">
        <v>488219118</v>
      </c>
      <c r="C758" s="223" t="s">
        <v>465</v>
      </c>
      <c r="D758" s="222">
        <v>219</v>
      </c>
      <c r="E758" s="223" t="s">
        <v>251</v>
      </c>
      <c r="F758" s="222">
        <v>118</v>
      </c>
      <c r="G758" s="223" t="s">
        <v>150</v>
      </c>
      <c r="H758" s="225">
        <v>0.5</v>
      </c>
      <c r="I758" s="226"/>
      <c r="J758" s="227">
        <f t="shared" si="133"/>
        <v>9519</v>
      </c>
      <c r="K758" s="228">
        <f t="shared" si="134"/>
        <v>1993</v>
      </c>
      <c r="L758" s="228">
        <f t="shared" si="135"/>
        <v>0</v>
      </c>
      <c r="M758" s="228">
        <f t="shared" si="136"/>
        <v>937.65</v>
      </c>
      <c r="N758" s="229">
        <f t="shared" si="145"/>
        <v>12449.65</v>
      </c>
      <c r="O758" s="230">
        <f t="shared" si="137"/>
        <v>0</v>
      </c>
      <c r="P758" s="226"/>
      <c r="Q758" s="227">
        <f t="shared" si="138"/>
        <v>9973.9677629199359</v>
      </c>
      <c r="R758" s="228">
        <f t="shared" si="139"/>
        <v>9519</v>
      </c>
      <c r="S758" s="231">
        <f t="shared" si="140"/>
        <v>-454.96776291993592</v>
      </c>
      <c r="T758" s="226"/>
      <c r="U758" s="227">
        <f t="shared" si="141"/>
        <v>2304</v>
      </c>
      <c r="V758" s="228">
        <f t="shared" si="142"/>
        <v>2199</v>
      </c>
      <c r="W758" s="228">
        <f t="shared" si="143"/>
        <v>1995</v>
      </c>
      <c r="X758" s="228"/>
      <c r="Y758" s="231">
        <f t="shared" si="144"/>
        <v>1993</v>
      </c>
      <c r="Z758" s="226"/>
    </row>
    <row r="759" spans="1:26" s="224" customFormat="1" x14ac:dyDescent="0.2">
      <c r="A759" s="222">
        <v>488</v>
      </c>
      <c r="B759" s="222">
        <v>488219122</v>
      </c>
      <c r="C759" s="223" t="s">
        <v>465</v>
      </c>
      <c r="D759" s="222">
        <v>219</v>
      </c>
      <c r="E759" s="223" t="s">
        <v>251</v>
      </c>
      <c r="F759" s="222">
        <v>122</v>
      </c>
      <c r="G759" s="223" t="s">
        <v>154</v>
      </c>
      <c r="H759" s="225">
        <v>31</v>
      </c>
      <c r="I759" s="226"/>
      <c r="J759" s="227">
        <f t="shared" si="133"/>
        <v>10534</v>
      </c>
      <c r="K759" s="228">
        <f t="shared" si="134"/>
        <v>3518</v>
      </c>
      <c r="L759" s="228">
        <f t="shared" si="135"/>
        <v>0</v>
      </c>
      <c r="M759" s="228">
        <f t="shared" si="136"/>
        <v>937.65</v>
      </c>
      <c r="N759" s="229">
        <f t="shared" si="145"/>
        <v>14989.65</v>
      </c>
      <c r="O759" s="230">
        <f t="shared" si="137"/>
        <v>-3</v>
      </c>
      <c r="P759" s="226"/>
      <c r="Q759" s="227">
        <f t="shared" si="138"/>
        <v>9976</v>
      </c>
      <c r="R759" s="228">
        <f t="shared" si="139"/>
        <v>10534</v>
      </c>
      <c r="S759" s="231">
        <f t="shared" si="140"/>
        <v>558</v>
      </c>
      <c r="T759" s="226"/>
      <c r="U759" s="227">
        <f t="shared" si="141"/>
        <v>3104</v>
      </c>
      <c r="V759" s="228">
        <f t="shared" si="142"/>
        <v>3278</v>
      </c>
      <c r="W759" s="228">
        <f t="shared" si="143"/>
        <v>3531</v>
      </c>
      <c r="X759" s="228"/>
      <c r="Y759" s="231">
        <f t="shared" si="144"/>
        <v>3521</v>
      </c>
      <c r="Z759" s="226"/>
    </row>
    <row r="760" spans="1:26" s="224" customFormat="1" x14ac:dyDescent="0.2">
      <c r="A760" s="222">
        <v>488</v>
      </c>
      <c r="B760" s="222">
        <v>488219131</v>
      </c>
      <c r="C760" s="223" t="s">
        <v>465</v>
      </c>
      <c r="D760" s="222">
        <v>219</v>
      </c>
      <c r="E760" s="223" t="s">
        <v>251</v>
      </c>
      <c r="F760" s="222">
        <v>131</v>
      </c>
      <c r="G760" s="223" t="s">
        <v>163</v>
      </c>
      <c r="H760" s="225">
        <v>12.400000000000002</v>
      </c>
      <c r="I760" s="226"/>
      <c r="J760" s="227">
        <f t="shared" si="133"/>
        <v>10410</v>
      </c>
      <c r="K760" s="228">
        <f t="shared" si="134"/>
        <v>2968</v>
      </c>
      <c r="L760" s="228">
        <f t="shared" si="135"/>
        <v>0</v>
      </c>
      <c r="M760" s="228">
        <f t="shared" si="136"/>
        <v>937.65</v>
      </c>
      <c r="N760" s="229">
        <f t="shared" si="145"/>
        <v>14315.65</v>
      </c>
      <c r="O760" s="230">
        <f t="shared" si="137"/>
        <v>-1</v>
      </c>
      <c r="P760" s="226"/>
      <c r="Q760" s="227">
        <f t="shared" si="138"/>
        <v>9990</v>
      </c>
      <c r="R760" s="228">
        <f t="shared" si="139"/>
        <v>10410</v>
      </c>
      <c r="S760" s="231">
        <f t="shared" si="140"/>
        <v>420</v>
      </c>
      <c r="T760" s="226"/>
      <c r="U760" s="227">
        <f t="shared" si="141"/>
        <v>2591</v>
      </c>
      <c r="V760" s="228">
        <f t="shared" si="142"/>
        <v>2700</v>
      </c>
      <c r="W760" s="228">
        <f t="shared" si="143"/>
        <v>2700</v>
      </c>
      <c r="X760" s="228"/>
      <c r="Y760" s="231">
        <f t="shared" si="144"/>
        <v>2969</v>
      </c>
      <c r="Z760" s="226"/>
    </row>
    <row r="761" spans="1:26" s="224" customFormat="1" x14ac:dyDescent="0.2">
      <c r="A761" s="222">
        <v>488</v>
      </c>
      <c r="B761" s="222">
        <v>488219133</v>
      </c>
      <c r="C761" s="223" t="s">
        <v>465</v>
      </c>
      <c r="D761" s="222">
        <v>219</v>
      </c>
      <c r="E761" s="223" t="s">
        <v>251</v>
      </c>
      <c r="F761" s="222">
        <v>133</v>
      </c>
      <c r="G761" s="223" t="s">
        <v>165</v>
      </c>
      <c r="H761" s="225">
        <v>27</v>
      </c>
      <c r="I761" s="226"/>
      <c r="J761" s="227">
        <f t="shared" si="133"/>
        <v>11158</v>
      </c>
      <c r="K761" s="228">
        <f t="shared" si="134"/>
        <v>2206</v>
      </c>
      <c r="L761" s="228">
        <f t="shared" si="135"/>
        <v>0</v>
      </c>
      <c r="M761" s="228">
        <f t="shared" si="136"/>
        <v>937.65</v>
      </c>
      <c r="N761" s="229">
        <f t="shared" si="145"/>
        <v>14301.65</v>
      </c>
      <c r="O761" s="230">
        <f t="shared" si="137"/>
        <v>0</v>
      </c>
      <c r="P761" s="226"/>
      <c r="Q761" s="227">
        <f t="shared" si="138"/>
        <v>10416</v>
      </c>
      <c r="R761" s="228">
        <f t="shared" si="139"/>
        <v>11158</v>
      </c>
      <c r="S761" s="231">
        <f t="shared" si="140"/>
        <v>742</v>
      </c>
      <c r="T761" s="226"/>
      <c r="U761" s="227">
        <f t="shared" si="141"/>
        <v>2594</v>
      </c>
      <c r="V761" s="228">
        <f t="shared" si="142"/>
        <v>2779</v>
      </c>
      <c r="W761" s="228">
        <f t="shared" si="143"/>
        <v>2194</v>
      </c>
      <c r="X761" s="228"/>
      <c r="Y761" s="231">
        <f t="shared" si="144"/>
        <v>2206</v>
      </c>
      <c r="Z761" s="226"/>
    </row>
    <row r="762" spans="1:26" s="224" customFormat="1" x14ac:dyDescent="0.2">
      <c r="A762" s="222">
        <v>488</v>
      </c>
      <c r="B762" s="222">
        <v>488219142</v>
      </c>
      <c r="C762" s="223" t="s">
        <v>465</v>
      </c>
      <c r="D762" s="222">
        <v>219</v>
      </c>
      <c r="E762" s="223" t="s">
        <v>251</v>
      </c>
      <c r="F762" s="222">
        <v>142</v>
      </c>
      <c r="G762" s="223" t="s">
        <v>174</v>
      </c>
      <c r="H762" s="225">
        <v>30</v>
      </c>
      <c r="I762" s="226"/>
      <c r="J762" s="227">
        <f t="shared" si="133"/>
        <v>10934</v>
      </c>
      <c r="K762" s="228">
        <f t="shared" si="134"/>
        <v>8044</v>
      </c>
      <c r="L762" s="228">
        <f t="shared" si="135"/>
        <v>0</v>
      </c>
      <c r="M762" s="228">
        <f t="shared" si="136"/>
        <v>937.65</v>
      </c>
      <c r="N762" s="229">
        <f t="shared" si="145"/>
        <v>19915.650000000001</v>
      </c>
      <c r="O762" s="230">
        <f t="shared" si="137"/>
        <v>-2</v>
      </c>
      <c r="P762" s="226"/>
      <c r="Q762" s="227">
        <f t="shared" si="138"/>
        <v>10589</v>
      </c>
      <c r="R762" s="228">
        <f t="shared" si="139"/>
        <v>10934</v>
      </c>
      <c r="S762" s="231">
        <f t="shared" si="140"/>
        <v>345</v>
      </c>
      <c r="T762" s="226"/>
      <c r="U762" s="227">
        <f t="shared" si="141"/>
        <v>8189</v>
      </c>
      <c r="V762" s="228">
        <f t="shared" si="142"/>
        <v>8456</v>
      </c>
      <c r="W762" s="228">
        <f t="shared" si="143"/>
        <v>8037</v>
      </c>
      <c r="X762" s="228"/>
      <c r="Y762" s="231">
        <f t="shared" si="144"/>
        <v>8046</v>
      </c>
      <c r="Z762" s="226"/>
    </row>
    <row r="763" spans="1:26" s="224" customFormat="1" x14ac:dyDescent="0.2">
      <c r="A763" s="222">
        <v>488</v>
      </c>
      <c r="B763" s="222">
        <v>488219145</v>
      </c>
      <c r="C763" s="223" t="s">
        <v>465</v>
      </c>
      <c r="D763" s="222">
        <v>219</v>
      </c>
      <c r="E763" s="223" t="s">
        <v>251</v>
      </c>
      <c r="F763" s="222">
        <v>145</v>
      </c>
      <c r="G763" s="223" t="s">
        <v>177</v>
      </c>
      <c r="H763" s="225">
        <v>6.98</v>
      </c>
      <c r="I763" s="226"/>
      <c r="J763" s="227">
        <f t="shared" si="133"/>
        <v>10042</v>
      </c>
      <c r="K763" s="228">
        <f t="shared" si="134"/>
        <v>2654</v>
      </c>
      <c r="L763" s="228">
        <f t="shared" si="135"/>
        <v>0</v>
      </c>
      <c r="M763" s="228">
        <f t="shared" si="136"/>
        <v>937.65</v>
      </c>
      <c r="N763" s="229">
        <f t="shared" si="145"/>
        <v>13633.65</v>
      </c>
      <c r="O763" s="230">
        <f t="shared" si="137"/>
        <v>-3</v>
      </c>
      <c r="P763" s="226"/>
      <c r="Q763" s="227">
        <f t="shared" si="138"/>
        <v>9923</v>
      </c>
      <c r="R763" s="228">
        <f t="shared" si="139"/>
        <v>10042</v>
      </c>
      <c r="S763" s="231">
        <f t="shared" si="140"/>
        <v>119</v>
      </c>
      <c r="T763" s="226"/>
      <c r="U763" s="227">
        <f t="shared" si="141"/>
        <v>3039</v>
      </c>
      <c r="V763" s="228">
        <f t="shared" si="142"/>
        <v>3075</v>
      </c>
      <c r="W763" s="228">
        <f t="shared" si="143"/>
        <v>2677</v>
      </c>
      <c r="X763" s="228"/>
      <c r="Y763" s="231">
        <f t="shared" si="144"/>
        <v>2657</v>
      </c>
      <c r="Z763" s="226"/>
    </row>
    <row r="764" spans="1:26" s="224" customFormat="1" x14ac:dyDescent="0.2">
      <c r="A764" s="222">
        <v>488</v>
      </c>
      <c r="B764" s="222">
        <v>488219171</v>
      </c>
      <c r="C764" s="223" t="s">
        <v>465</v>
      </c>
      <c r="D764" s="222">
        <v>219</v>
      </c>
      <c r="E764" s="223" t="s">
        <v>251</v>
      </c>
      <c r="F764" s="222">
        <v>171</v>
      </c>
      <c r="G764" s="223" t="s">
        <v>203</v>
      </c>
      <c r="H764" s="225">
        <v>9</v>
      </c>
      <c r="I764" s="226"/>
      <c r="J764" s="227">
        <f t="shared" si="133"/>
        <v>11007</v>
      </c>
      <c r="K764" s="228">
        <f t="shared" si="134"/>
        <v>2894</v>
      </c>
      <c r="L764" s="228">
        <f t="shared" si="135"/>
        <v>0</v>
      </c>
      <c r="M764" s="228">
        <f t="shared" si="136"/>
        <v>937.65</v>
      </c>
      <c r="N764" s="229">
        <f t="shared" si="145"/>
        <v>14838.65</v>
      </c>
      <c r="O764" s="230">
        <f t="shared" si="137"/>
        <v>0</v>
      </c>
      <c r="P764" s="226"/>
      <c r="Q764" s="227">
        <f t="shared" si="138"/>
        <v>10919</v>
      </c>
      <c r="R764" s="228">
        <f t="shared" si="139"/>
        <v>11007</v>
      </c>
      <c r="S764" s="231">
        <f t="shared" si="140"/>
        <v>88</v>
      </c>
      <c r="T764" s="226"/>
      <c r="U764" s="227">
        <f t="shared" si="141"/>
        <v>2673</v>
      </c>
      <c r="V764" s="228">
        <f t="shared" si="142"/>
        <v>2694</v>
      </c>
      <c r="W764" s="228">
        <f t="shared" si="143"/>
        <v>2907</v>
      </c>
      <c r="X764" s="228"/>
      <c r="Y764" s="231">
        <f t="shared" si="144"/>
        <v>2894</v>
      </c>
      <c r="Z764" s="226"/>
    </row>
    <row r="765" spans="1:26" s="224" customFormat="1" x14ac:dyDescent="0.2">
      <c r="A765" s="222">
        <v>488</v>
      </c>
      <c r="B765" s="222">
        <v>488219219</v>
      </c>
      <c r="C765" s="223" t="s">
        <v>465</v>
      </c>
      <c r="D765" s="222">
        <v>219</v>
      </c>
      <c r="E765" s="223" t="s">
        <v>251</v>
      </c>
      <c r="F765" s="222">
        <v>219</v>
      </c>
      <c r="G765" s="223" t="s">
        <v>251</v>
      </c>
      <c r="H765" s="225">
        <v>14.95</v>
      </c>
      <c r="I765" s="226"/>
      <c r="J765" s="227">
        <f t="shared" si="133"/>
        <v>11039</v>
      </c>
      <c r="K765" s="228">
        <f t="shared" si="134"/>
        <v>5286</v>
      </c>
      <c r="L765" s="228">
        <f t="shared" si="135"/>
        <v>0</v>
      </c>
      <c r="M765" s="228">
        <f t="shared" si="136"/>
        <v>937.65</v>
      </c>
      <c r="N765" s="229">
        <f t="shared" si="145"/>
        <v>17262.650000000001</v>
      </c>
      <c r="O765" s="230">
        <f t="shared" si="137"/>
        <v>-3</v>
      </c>
      <c r="P765" s="226"/>
      <c r="Q765" s="227">
        <f t="shared" si="138"/>
        <v>10909</v>
      </c>
      <c r="R765" s="228">
        <f t="shared" si="139"/>
        <v>11039</v>
      </c>
      <c r="S765" s="231">
        <f t="shared" si="140"/>
        <v>130</v>
      </c>
      <c r="T765" s="226"/>
      <c r="U765" s="227">
        <f t="shared" si="141"/>
        <v>5147</v>
      </c>
      <c r="V765" s="228">
        <f t="shared" si="142"/>
        <v>5209</v>
      </c>
      <c r="W765" s="228">
        <f t="shared" si="143"/>
        <v>5302</v>
      </c>
      <c r="X765" s="228"/>
      <c r="Y765" s="231">
        <f t="shared" si="144"/>
        <v>5289</v>
      </c>
      <c r="Z765" s="226"/>
    </row>
    <row r="766" spans="1:26" s="224" customFormat="1" x14ac:dyDescent="0.2">
      <c r="A766" s="222">
        <v>488</v>
      </c>
      <c r="B766" s="222">
        <v>488219231</v>
      </c>
      <c r="C766" s="223" t="s">
        <v>465</v>
      </c>
      <c r="D766" s="222">
        <v>219</v>
      </c>
      <c r="E766" s="223" t="s">
        <v>251</v>
      </c>
      <c r="F766" s="222">
        <v>231</v>
      </c>
      <c r="G766" s="223" t="s">
        <v>263</v>
      </c>
      <c r="H766" s="225">
        <v>26.15</v>
      </c>
      <c r="I766" s="226"/>
      <c r="J766" s="227">
        <f t="shared" si="133"/>
        <v>10740</v>
      </c>
      <c r="K766" s="228">
        <f t="shared" si="134"/>
        <v>2557</v>
      </c>
      <c r="L766" s="228">
        <f t="shared" si="135"/>
        <v>0</v>
      </c>
      <c r="M766" s="228">
        <f t="shared" si="136"/>
        <v>937.65</v>
      </c>
      <c r="N766" s="229">
        <f t="shared" si="145"/>
        <v>14234.65</v>
      </c>
      <c r="O766" s="230">
        <f t="shared" si="137"/>
        <v>-2</v>
      </c>
      <c r="P766" s="226"/>
      <c r="Q766" s="227">
        <f t="shared" si="138"/>
        <v>10116</v>
      </c>
      <c r="R766" s="228">
        <f t="shared" si="139"/>
        <v>10740</v>
      </c>
      <c r="S766" s="231">
        <f t="shared" si="140"/>
        <v>624</v>
      </c>
      <c r="T766" s="226"/>
      <c r="U766" s="227">
        <f t="shared" si="141"/>
        <v>2568</v>
      </c>
      <c r="V766" s="228">
        <f t="shared" si="142"/>
        <v>2726</v>
      </c>
      <c r="W766" s="228">
        <f t="shared" si="143"/>
        <v>2574</v>
      </c>
      <c r="X766" s="228"/>
      <c r="Y766" s="231">
        <f t="shared" si="144"/>
        <v>2559</v>
      </c>
      <c r="Z766" s="226"/>
    </row>
    <row r="767" spans="1:26" s="224" customFormat="1" x14ac:dyDescent="0.2">
      <c r="A767" s="222">
        <v>488</v>
      </c>
      <c r="B767" s="222">
        <v>488219239</v>
      </c>
      <c r="C767" s="223" t="s">
        <v>465</v>
      </c>
      <c r="D767" s="222">
        <v>219</v>
      </c>
      <c r="E767" s="223" t="s">
        <v>251</v>
      </c>
      <c r="F767" s="222">
        <v>239</v>
      </c>
      <c r="G767" s="223" t="s">
        <v>271</v>
      </c>
      <c r="H767" s="225">
        <v>9.09</v>
      </c>
      <c r="I767" s="226"/>
      <c r="J767" s="227">
        <f t="shared" si="133"/>
        <v>10036</v>
      </c>
      <c r="K767" s="228">
        <f t="shared" si="134"/>
        <v>3770</v>
      </c>
      <c r="L767" s="228">
        <f t="shared" si="135"/>
        <v>0</v>
      </c>
      <c r="M767" s="228">
        <f t="shared" si="136"/>
        <v>937.65</v>
      </c>
      <c r="N767" s="229">
        <f t="shared" si="145"/>
        <v>14743.65</v>
      </c>
      <c r="O767" s="230">
        <f t="shared" si="137"/>
        <v>-11</v>
      </c>
      <c r="P767" s="226"/>
      <c r="Q767" s="227">
        <f t="shared" si="138"/>
        <v>9705</v>
      </c>
      <c r="R767" s="228">
        <f t="shared" si="139"/>
        <v>10036</v>
      </c>
      <c r="S767" s="231">
        <f t="shared" si="140"/>
        <v>331</v>
      </c>
      <c r="T767" s="226"/>
      <c r="U767" s="227">
        <f t="shared" si="141"/>
        <v>3595</v>
      </c>
      <c r="V767" s="228">
        <f t="shared" si="142"/>
        <v>3717</v>
      </c>
      <c r="W767" s="228">
        <f t="shared" si="143"/>
        <v>4314</v>
      </c>
      <c r="X767" s="228"/>
      <c r="Y767" s="231">
        <f t="shared" si="144"/>
        <v>3781</v>
      </c>
      <c r="Z767" s="226"/>
    </row>
    <row r="768" spans="1:26" s="224" customFormat="1" x14ac:dyDescent="0.2">
      <c r="A768" s="222">
        <v>488</v>
      </c>
      <c r="B768" s="222">
        <v>488219243</v>
      </c>
      <c r="C768" s="223" t="s">
        <v>465</v>
      </c>
      <c r="D768" s="222">
        <v>219</v>
      </c>
      <c r="E768" s="223" t="s">
        <v>251</v>
      </c>
      <c r="F768" s="222">
        <v>243</v>
      </c>
      <c r="G768" s="223" t="s">
        <v>275</v>
      </c>
      <c r="H768" s="225">
        <v>21.92</v>
      </c>
      <c r="I768" s="226"/>
      <c r="J768" s="227">
        <f t="shared" si="133"/>
        <v>10520</v>
      </c>
      <c r="K768" s="228">
        <f t="shared" si="134"/>
        <v>2177</v>
      </c>
      <c r="L768" s="228">
        <f t="shared" si="135"/>
        <v>0</v>
      </c>
      <c r="M768" s="228">
        <f t="shared" si="136"/>
        <v>937.65</v>
      </c>
      <c r="N768" s="229">
        <f t="shared" si="145"/>
        <v>13634.65</v>
      </c>
      <c r="O768" s="230">
        <f t="shared" si="137"/>
        <v>-1</v>
      </c>
      <c r="P768" s="226"/>
      <c r="Q768" s="227">
        <f t="shared" si="138"/>
        <v>11245</v>
      </c>
      <c r="R768" s="228">
        <f t="shared" si="139"/>
        <v>10520</v>
      </c>
      <c r="S768" s="231">
        <f t="shared" si="140"/>
        <v>-725</v>
      </c>
      <c r="T768" s="226"/>
      <c r="U768" s="227">
        <f t="shared" si="141"/>
        <v>2337</v>
      </c>
      <c r="V768" s="228">
        <f t="shared" si="142"/>
        <v>2186</v>
      </c>
      <c r="W768" s="228">
        <f t="shared" si="143"/>
        <v>2487</v>
      </c>
      <c r="X768" s="228"/>
      <c r="Y768" s="231">
        <f t="shared" si="144"/>
        <v>2178</v>
      </c>
      <c r="Z768" s="226"/>
    </row>
    <row r="769" spans="1:26" s="224" customFormat="1" x14ac:dyDescent="0.2">
      <c r="A769" s="222">
        <v>488</v>
      </c>
      <c r="B769" s="222">
        <v>488219244</v>
      </c>
      <c r="C769" s="223" t="s">
        <v>465</v>
      </c>
      <c r="D769" s="222">
        <v>219</v>
      </c>
      <c r="E769" s="223" t="s">
        <v>251</v>
      </c>
      <c r="F769" s="222">
        <v>244</v>
      </c>
      <c r="G769" s="223" t="s">
        <v>276</v>
      </c>
      <c r="H769" s="225">
        <v>203.35</v>
      </c>
      <c r="I769" s="226"/>
      <c r="J769" s="227">
        <f t="shared" si="133"/>
        <v>11837</v>
      </c>
      <c r="K769" s="228">
        <f t="shared" si="134"/>
        <v>4268</v>
      </c>
      <c r="L769" s="228">
        <f t="shared" si="135"/>
        <v>0</v>
      </c>
      <c r="M769" s="228">
        <f t="shared" si="136"/>
        <v>937.65</v>
      </c>
      <c r="N769" s="229">
        <f t="shared" si="145"/>
        <v>17042.650000000001</v>
      </c>
      <c r="O769" s="230">
        <f t="shared" si="137"/>
        <v>-12</v>
      </c>
      <c r="P769" s="226"/>
      <c r="Q769" s="227">
        <f t="shared" si="138"/>
        <v>11179</v>
      </c>
      <c r="R769" s="228">
        <f t="shared" si="139"/>
        <v>11837</v>
      </c>
      <c r="S769" s="231">
        <f t="shared" si="140"/>
        <v>658</v>
      </c>
      <c r="T769" s="226"/>
      <c r="U769" s="227">
        <f t="shared" si="141"/>
        <v>4355</v>
      </c>
      <c r="V769" s="228">
        <f t="shared" si="142"/>
        <v>4612</v>
      </c>
      <c r="W769" s="228">
        <f t="shared" si="143"/>
        <v>4413</v>
      </c>
      <c r="X769" s="228"/>
      <c r="Y769" s="231">
        <f t="shared" si="144"/>
        <v>4280</v>
      </c>
      <c r="Z769" s="226"/>
    </row>
    <row r="770" spans="1:26" s="224" customFormat="1" x14ac:dyDescent="0.2">
      <c r="A770" s="222">
        <v>488</v>
      </c>
      <c r="B770" s="222">
        <v>488219251</v>
      </c>
      <c r="C770" s="223" t="s">
        <v>465</v>
      </c>
      <c r="D770" s="222">
        <v>219</v>
      </c>
      <c r="E770" s="223" t="s">
        <v>251</v>
      </c>
      <c r="F770" s="222">
        <v>251</v>
      </c>
      <c r="G770" s="223" t="s">
        <v>283</v>
      </c>
      <c r="H770" s="225">
        <v>100.24999999999999</v>
      </c>
      <c r="I770" s="226"/>
      <c r="J770" s="227">
        <f t="shared" si="133"/>
        <v>10781</v>
      </c>
      <c r="K770" s="228">
        <f t="shared" si="134"/>
        <v>2478</v>
      </c>
      <c r="L770" s="228">
        <f t="shared" si="135"/>
        <v>0</v>
      </c>
      <c r="M770" s="228">
        <f t="shared" si="136"/>
        <v>937.65</v>
      </c>
      <c r="N770" s="229">
        <f t="shared" si="145"/>
        <v>14196.65</v>
      </c>
      <c r="O770" s="230">
        <f t="shared" si="137"/>
        <v>-1</v>
      </c>
      <c r="P770" s="226"/>
      <c r="Q770" s="227">
        <f t="shared" si="138"/>
        <v>10204</v>
      </c>
      <c r="R770" s="228">
        <f t="shared" si="139"/>
        <v>10781</v>
      </c>
      <c r="S770" s="231">
        <f t="shared" si="140"/>
        <v>577</v>
      </c>
      <c r="T770" s="226"/>
      <c r="U770" s="227">
        <f t="shared" si="141"/>
        <v>2831</v>
      </c>
      <c r="V770" s="228">
        <f t="shared" si="142"/>
        <v>2991</v>
      </c>
      <c r="W770" s="228">
        <f t="shared" si="143"/>
        <v>2515</v>
      </c>
      <c r="X770" s="228"/>
      <c r="Y770" s="231">
        <f t="shared" si="144"/>
        <v>2479</v>
      </c>
      <c r="Z770" s="226"/>
    </row>
    <row r="771" spans="1:26" s="224" customFormat="1" x14ac:dyDescent="0.2">
      <c r="A771" s="222">
        <v>488</v>
      </c>
      <c r="B771" s="222">
        <v>488219264</v>
      </c>
      <c r="C771" s="223" t="s">
        <v>465</v>
      </c>
      <c r="D771" s="222">
        <v>219</v>
      </c>
      <c r="E771" s="223" t="s">
        <v>251</v>
      </c>
      <c r="F771" s="222">
        <v>264</v>
      </c>
      <c r="G771" s="223" t="s">
        <v>296</v>
      </c>
      <c r="H771" s="225">
        <v>17</v>
      </c>
      <c r="I771" s="226"/>
      <c r="J771" s="227">
        <f t="shared" si="133"/>
        <v>10238</v>
      </c>
      <c r="K771" s="228">
        <f t="shared" si="134"/>
        <v>4127</v>
      </c>
      <c r="L771" s="228">
        <f t="shared" si="135"/>
        <v>0</v>
      </c>
      <c r="M771" s="228">
        <f t="shared" si="136"/>
        <v>937.65</v>
      </c>
      <c r="N771" s="229">
        <f t="shared" si="145"/>
        <v>15302.65</v>
      </c>
      <c r="O771" s="230">
        <f t="shared" si="137"/>
        <v>-1</v>
      </c>
      <c r="P771" s="226"/>
      <c r="Q771" s="227">
        <f t="shared" si="138"/>
        <v>9716</v>
      </c>
      <c r="R771" s="228">
        <f t="shared" si="139"/>
        <v>10238</v>
      </c>
      <c r="S771" s="231">
        <f t="shared" si="140"/>
        <v>522</v>
      </c>
      <c r="T771" s="226"/>
      <c r="U771" s="227">
        <f t="shared" si="141"/>
        <v>4318</v>
      </c>
      <c r="V771" s="228">
        <f t="shared" si="142"/>
        <v>4550</v>
      </c>
      <c r="W771" s="228">
        <f t="shared" si="143"/>
        <v>4426</v>
      </c>
      <c r="X771" s="228"/>
      <c r="Y771" s="231">
        <f t="shared" si="144"/>
        <v>4128</v>
      </c>
      <c r="Z771" s="226"/>
    </row>
    <row r="772" spans="1:26" s="224" customFormat="1" x14ac:dyDescent="0.2">
      <c r="A772" s="222">
        <v>488</v>
      </c>
      <c r="B772" s="222">
        <v>488219285</v>
      </c>
      <c r="C772" s="223" t="s">
        <v>465</v>
      </c>
      <c r="D772" s="222">
        <v>219</v>
      </c>
      <c r="E772" s="223" t="s">
        <v>251</v>
      </c>
      <c r="F772" s="222">
        <v>285</v>
      </c>
      <c r="G772" s="223" t="s">
        <v>317</v>
      </c>
      <c r="H772" s="225">
        <v>1.47</v>
      </c>
      <c r="I772" s="226"/>
      <c r="J772" s="227">
        <f t="shared" si="133"/>
        <v>11688.430466808875</v>
      </c>
      <c r="K772" s="228">
        <f t="shared" si="134"/>
        <v>3312</v>
      </c>
      <c r="L772" s="228">
        <f t="shared" si="135"/>
        <v>0</v>
      </c>
      <c r="M772" s="228">
        <f t="shared" si="136"/>
        <v>937.65</v>
      </c>
      <c r="N772" s="229">
        <f t="shared" si="145"/>
        <v>15938.080466808875</v>
      </c>
      <c r="O772" s="230">
        <f t="shared" si="137"/>
        <v>-3</v>
      </c>
      <c r="P772" s="226"/>
      <c r="Q772" s="227" t="str">
        <f t="shared" si="138"/>
        <v/>
      </c>
      <c r="R772" s="228">
        <f t="shared" si="139"/>
        <v>11688.430466808875</v>
      </c>
      <c r="S772" s="231" t="str">
        <f t="shared" si="140"/>
        <v/>
      </c>
      <c r="T772" s="226"/>
      <c r="U772" s="227" t="str">
        <f t="shared" si="141"/>
        <v/>
      </c>
      <c r="V772" s="228">
        <f t="shared" si="142"/>
        <v>3297</v>
      </c>
      <c r="W772" s="228">
        <f t="shared" si="143"/>
        <v>3328</v>
      </c>
      <c r="X772" s="228"/>
      <c r="Y772" s="231">
        <f t="shared" si="144"/>
        <v>3315</v>
      </c>
      <c r="Z772" s="226"/>
    </row>
    <row r="773" spans="1:26" s="224" customFormat="1" x14ac:dyDescent="0.2">
      <c r="A773" s="222">
        <v>488</v>
      </c>
      <c r="B773" s="222">
        <v>488219293</v>
      </c>
      <c r="C773" s="223" t="s">
        <v>465</v>
      </c>
      <c r="D773" s="222">
        <v>219</v>
      </c>
      <c r="E773" s="223" t="s">
        <v>251</v>
      </c>
      <c r="F773" s="222">
        <v>293</v>
      </c>
      <c r="G773" s="223" t="s">
        <v>325</v>
      </c>
      <c r="H773" s="225">
        <v>3</v>
      </c>
      <c r="I773" s="226"/>
      <c r="J773" s="227">
        <f t="shared" si="133"/>
        <v>14147</v>
      </c>
      <c r="K773" s="228">
        <f t="shared" si="134"/>
        <v>851</v>
      </c>
      <c r="L773" s="228">
        <f t="shared" si="135"/>
        <v>0</v>
      </c>
      <c r="M773" s="228">
        <f t="shared" si="136"/>
        <v>937.65</v>
      </c>
      <c r="N773" s="229">
        <f t="shared" si="145"/>
        <v>15935.65</v>
      </c>
      <c r="O773" s="230">
        <f t="shared" si="137"/>
        <v>-1</v>
      </c>
      <c r="P773" s="226"/>
      <c r="Q773" s="227">
        <f t="shared" si="138"/>
        <v>11641.935415948807</v>
      </c>
      <c r="R773" s="228">
        <f t="shared" si="139"/>
        <v>14147</v>
      </c>
      <c r="S773" s="231">
        <f t="shared" si="140"/>
        <v>2505.0645840511934</v>
      </c>
      <c r="T773" s="226"/>
      <c r="U773" s="227">
        <f t="shared" si="141"/>
        <v>897</v>
      </c>
      <c r="V773" s="228">
        <f t="shared" si="142"/>
        <v>1090</v>
      </c>
      <c r="W773" s="228">
        <f t="shared" si="143"/>
        <v>852</v>
      </c>
      <c r="X773" s="228"/>
      <c r="Y773" s="231">
        <f t="shared" si="144"/>
        <v>852</v>
      </c>
      <c r="Z773" s="226"/>
    </row>
    <row r="774" spans="1:26" s="224" customFormat="1" x14ac:dyDescent="0.2">
      <c r="A774" s="222">
        <v>488</v>
      </c>
      <c r="B774" s="222">
        <v>488219336</v>
      </c>
      <c r="C774" s="223" t="s">
        <v>465</v>
      </c>
      <c r="D774" s="222">
        <v>219</v>
      </c>
      <c r="E774" s="223" t="s">
        <v>251</v>
      </c>
      <c r="F774" s="222">
        <v>336</v>
      </c>
      <c r="G774" s="223" t="s">
        <v>368</v>
      </c>
      <c r="H774" s="225">
        <v>262.17000000000007</v>
      </c>
      <c r="I774" s="226"/>
      <c r="J774" s="227">
        <f t="shared" si="133"/>
        <v>10745</v>
      </c>
      <c r="K774" s="228">
        <f t="shared" si="134"/>
        <v>2331</v>
      </c>
      <c r="L774" s="228">
        <f t="shared" si="135"/>
        <v>0</v>
      </c>
      <c r="M774" s="228">
        <f t="shared" si="136"/>
        <v>937.65</v>
      </c>
      <c r="N774" s="229">
        <f t="shared" si="145"/>
        <v>14013.65</v>
      </c>
      <c r="O774" s="230">
        <f t="shared" si="137"/>
        <v>-509</v>
      </c>
      <c r="P774" s="226"/>
      <c r="Q774" s="227">
        <f t="shared" si="138"/>
        <v>10313</v>
      </c>
      <c r="R774" s="228">
        <f t="shared" si="139"/>
        <v>10745</v>
      </c>
      <c r="S774" s="231">
        <f t="shared" si="140"/>
        <v>432</v>
      </c>
      <c r="T774" s="226"/>
      <c r="U774" s="227">
        <f t="shared" si="141"/>
        <v>2726</v>
      </c>
      <c r="V774" s="228">
        <f t="shared" si="142"/>
        <v>2840</v>
      </c>
      <c r="W774" s="228">
        <f t="shared" si="143"/>
        <v>3591</v>
      </c>
      <c r="X774" s="228"/>
      <c r="Y774" s="231">
        <f t="shared" si="144"/>
        <v>2840</v>
      </c>
      <c r="Z774" s="226"/>
    </row>
    <row r="775" spans="1:26" s="224" customFormat="1" x14ac:dyDescent="0.2">
      <c r="A775" s="222">
        <v>488</v>
      </c>
      <c r="B775" s="222">
        <v>488219625</v>
      </c>
      <c r="C775" s="223" t="s">
        <v>465</v>
      </c>
      <c r="D775" s="222">
        <v>219</v>
      </c>
      <c r="E775" s="223" t="s">
        <v>251</v>
      </c>
      <c r="F775" s="222">
        <v>625</v>
      </c>
      <c r="G775" s="223" t="s">
        <v>395</v>
      </c>
      <c r="H775" s="225">
        <v>5</v>
      </c>
      <c r="I775" s="226"/>
      <c r="J775" s="227">
        <f t="shared" si="133"/>
        <v>9341</v>
      </c>
      <c r="K775" s="228">
        <f t="shared" si="134"/>
        <v>1350</v>
      </c>
      <c r="L775" s="228">
        <f t="shared" si="135"/>
        <v>0</v>
      </c>
      <c r="M775" s="228">
        <f t="shared" si="136"/>
        <v>937.65</v>
      </c>
      <c r="N775" s="229">
        <f t="shared" si="145"/>
        <v>11628.65</v>
      </c>
      <c r="O775" s="230">
        <f t="shared" si="137"/>
        <v>0</v>
      </c>
      <c r="P775" s="226"/>
      <c r="Q775" s="227">
        <f t="shared" si="138"/>
        <v>8780</v>
      </c>
      <c r="R775" s="228">
        <f t="shared" si="139"/>
        <v>9341</v>
      </c>
      <c r="S775" s="231">
        <f t="shared" si="140"/>
        <v>561</v>
      </c>
      <c r="T775" s="226"/>
      <c r="U775" s="227">
        <f t="shared" si="141"/>
        <v>1527</v>
      </c>
      <c r="V775" s="228">
        <f t="shared" si="142"/>
        <v>1625</v>
      </c>
      <c r="W775" s="228">
        <f t="shared" si="143"/>
        <v>1290</v>
      </c>
      <c r="X775" s="228"/>
      <c r="Y775" s="231">
        <f t="shared" si="144"/>
        <v>1350</v>
      </c>
      <c r="Z775" s="226"/>
    </row>
    <row r="776" spans="1:26" s="224" customFormat="1" x14ac:dyDescent="0.2">
      <c r="A776" s="222">
        <v>488</v>
      </c>
      <c r="B776" s="222">
        <v>488219760</v>
      </c>
      <c r="C776" s="223" t="s">
        <v>465</v>
      </c>
      <c r="D776" s="222">
        <v>219</v>
      </c>
      <c r="E776" s="223" t="s">
        <v>251</v>
      </c>
      <c r="F776" s="222">
        <v>760</v>
      </c>
      <c r="G776" s="223" t="s">
        <v>433</v>
      </c>
      <c r="H776" s="225">
        <v>7.5</v>
      </c>
      <c r="I776" s="226"/>
      <c r="J776" s="227">
        <f t="shared" si="133"/>
        <v>10759</v>
      </c>
      <c r="K776" s="228">
        <f t="shared" si="134"/>
        <v>2454</v>
      </c>
      <c r="L776" s="228">
        <f t="shared" si="135"/>
        <v>0</v>
      </c>
      <c r="M776" s="228">
        <f t="shared" si="136"/>
        <v>937.65</v>
      </c>
      <c r="N776" s="229">
        <f t="shared" si="145"/>
        <v>14150.65</v>
      </c>
      <c r="O776" s="230">
        <f t="shared" si="137"/>
        <v>-10</v>
      </c>
      <c r="P776" s="226"/>
      <c r="Q776" s="227">
        <f t="shared" si="138"/>
        <v>9679</v>
      </c>
      <c r="R776" s="228">
        <f t="shared" si="139"/>
        <v>10759</v>
      </c>
      <c r="S776" s="231">
        <f t="shared" si="140"/>
        <v>1080</v>
      </c>
      <c r="T776" s="226"/>
      <c r="U776" s="227">
        <f t="shared" si="141"/>
        <v>1878</v>
      </c>
      <c r="V776" s="228">
        <f t="shared" si="142"/>
        <v>2088</v>
      </c>
      <c r="W776" s="228">
        <f t="shared" si="143"/>
        <v>2769</v>
      </c>
      <c r="X776" s="228"/>
      <c r="Y776" s="231">
        <f t="shared" si="144"/>
        <v>2464</v>
      </c>
      <c r="Z776" s="226"/>
    </row>
    <row r="777" spans="1:26" s="224" customFormat="1" x14ac:dyDescent="0.2">
      <c r="A777" s="222">
        <v>488</v>
      </c>
      <c r="B777" s="222">
        <v>488219780</v>
      </c>
      <c r="C777" s="223" t="s">
        <v>465</v>
      </c>
      <c r="D777" s="222">
        <v>219</v>
      </c>
      <c r="E777" s="223" t="s">
        <v>251</v>
      </c>
      <c r="F777" s="222">
        <v>780</v>
      </c>
      <c r="G777" s="223" t="s">
        <v>443</v>
      </c>
      <c r="H777" s="225">
        <v>40.36</v>
      </c>
      <c r="I777" s="226"/>
      <c r="J777" s="227">
        <f t="shared" si="133"/>
        <v>11604</v>
      </c>
      <c r="K777" s="228">
        <f t="shared" si="134"/>
        <v>2211</v>
      </c>
      <c r="L777" s="228">
        <f t="shared" si="135"/>
        <v>0</v>
      </c>
      <c r="M777" s="228">
        <f t="shared" si="136"/>
        <v>937.65</v>
      </c>
      <c r="N777" s="229">
        <f t="shared" si="145"/>
        <v>14752.65</v>
      </c>
      <c r="O777" s="230">
        <f t="shared" si="137"/>
        <v>-1</v>
      </c>
      <c r="P777" s="226"/>
      <c r="Q777" s="227">
        <f t="shared" si="138"/>
        <v>11327</v>
      </c>
      <c r="R777" s="228">
        <f t="shared" si="139"/>
        <v>11604</v>
      </c>
      <c r="S777" s="231">
        <f t="shared" si="140"/>
        <v>277</v>
      </c>
      <c r="T777" s="226"/>
      <c r="U777" s="227">
        <f t="shared" si="141"/>
        <v>2076</v>
      </c>
      <c r="V777" s="228">
        <f t="shared" si="142"/>
        <v>2126</v>
      </c>
      <c r="W777" s="228">
        <f t="shared" si="143"/>
        <v>2329</v>
      </c>
      <c r="X777" s="228"/>
      <c r="Y777" s="231">
        <f t="shared" si="144"/>
        <v>2212</v>
      </c>
      <c r="Z777" s="226"/>
    </row>
    <row r="778" spans="1:26" s="224" customFormat="1" x14ac:dyDescent="0.2">
      <c r="A778" s="222">
        <v>489</v>
      </c>
      <c r="B778" s="222">
        <v>489020020</v>
      </c>
      <c r="C778" s="223" t="s">
        <v>537</v>
      </c>
      <c r="D778" s="222">
        <v>20</v>
      </c>
      <c r="E778" s="223" t="s">
        <v>52</v>
      </c>
      <c r="F778" s="222">
        <v>20</v>
      </c>
      <c r="G778" s="223" t="s">
        <v>52</v>
      </c>
      <c r="H778" s="225">
        <v>180.25999999999996</v>
      </c>
      <c r="I778" s="226"/>
      <c r="J778" s="227">
        <f t="shared" ref="J778:J841" si="146">VLOOKUP($B778,rates20Q4,9,FALSE)</f>
        <v>11386</v>
      </c>
      <c r="K778" s="228">
        <f t="shared" ref="K778:K841" si="147">VLOOKUP($B778,rates20Q4,10,FALSE)</f>
        <v>3161</v>
      </c>
      <c r="L778" s="228">
        <f t="shared" ref="L778:L841" si="148">IFERROR(VLOOKUP($B778,rates20Q4,11,FALSE),0)</f>
        <v>0</v>
      </c>
      <c r="M778" s="228">
        <f t="shared" ref="M778:M841" si="149">VLOOKUP($B778,rates20Q4,12,FALSE)</f>
        <v>937.65</v>
      </c>
      <c r="N778" s="229">
        <f t="shared" si="145"/>
        <v>15484.65</v>
      </c>
      <c r="O778" s="230">
        <f t="shared" ref="O778:O841" si="150">IF(Y778="","--",IFERROR(N778-IFERROR(VLOOKUP($B778,rates20Q3,13,FALSE),0),0))</f>
        <v>-7</v>
      </c>
      <c r="P778" s="226"/>
      <c r="Q778" s="227">
        <f t="shared" ref="Q778:Q841" si="151">IFERROR(VLOOKUP($B778,rates19Q4,8,FALSE),"")</f>
        <v>10929</v>
      </c>
      <c r="R778" s="228">
        <f t="shared" ref="R778:R841" si="152">IFERROR(VLOOKUP($B778,rates20Q1d,8,FALSE),"")</f>
        <v>11386</v>
      </c>
      <c r="S778" s="231">
        <f t="shared" ref="S778:S841" si="153">IFERROR(J778-IFERROR(VLOOKUP($B778,rates19Q4,8,FALSE),""),"")</f>
        <v>457</v>
      </c>
      <c r="T778" s="226"/>
      <c r="U778" s="227">
        <f t="shared" ref="U778:U841" si="154">IFERROR(VLOOKUP($B778,rates19Q4,9,FALSE),"")</f>
        <v>2780</v>
      </c>
      <c r="V778" s="228">
        <f t="shared" ref="V778:V841" si="155">IFERROR(VLOOKUP($B778,rates20Q1d,9,FALSE),"")</f>
        <v>2896</v>
      </c>
      <c r="W778" s="228">
        <f t="shared" ref="W778:W841" si="156">IFERROR(VLOOKUP($B778,rates20Q2,9,FALSE),"")</f>
        <v>3177</v>
      </c>
      <c r="X778" s="228"/>
      <c r="Y778" s="231">
        <f t="shared" ref="Y778:Y841" si="157">IFERROR(VLOOKUP($B778,rates20Q3,10,FALSE),"")</f>
        <v>3168</v>
      </c>
      <c r="Z778" s="226"/>
    </row>
    <row r="779" spans="1:26" s="224" customFormat="1" x14ac:dyDescent="0.2">
      <c r="A779" s="222">
        <v>489</v>
      </c>
      <c r="B779" s="222">
        <v>489020036</v>
      </c>
      <c r="C779" s="223" t="s">
        <v>537</v>
      </c>
      <c r="D779" s="222">
        <v>20</v>
      </c>
      <c r="E779" s="223" t="s">
        <v>52</v>
      </c>
      <c r="F779" s="222">
        <v>36</v>
      </c>
      <c r="G779" s="223" t="s">
        <v>68</v>
      </c>
      <c r="H779" s="225">
        <v>102.75</v>
      </c>
      <c r="I779" s="226"/>
      <c r="J779" s="227">
        <f t="shared" si="146"/>
        <v>11293</v>
      </c>
      <c r="K779" s="228">
        <f t="shared" si="147"/>
        <v>3692</v>
      </c>
      <c r="L779" s="228">
        <f t="shared" si="148"/>
        <v>0</v>
      </c>
      <c r="M779" s="228">
        <f t="shared" si="149"/>
        <v>937.65</v>
      </c>
      <c r="N779" s="229">
        <f t="shared" ref="N779:N842" si="158">SUM(J779:M779)</f>
        <v>15922.65</v>
      </c>
      <c r="O779" s="230">
        <f t="shared" si="150"/>
        <v>-12</v>
      </c>
      <c r="P779" s="226"/>
      <c r="Q779" s="227">
        <f t="shared" si="151"/>
        <v>10807</v>
      </c>
      <c r="R779" s="228">
        <f t="shared" si="152"/>
        <v>11293</v>
      </c>
      <c r="S779" s="231">
        <f t="shared" si="153"/>
        <v>486</v>
      </c>
      <c r="T779" s="226"/>
      <c r="U779" s="227">
        <f t="shared" si="154"/>
        <v>4275</v>
      </c>
      <c r="V779" s="228">
        <f t="shared" si="155"/>
        <v>4467</v>
      </c>
      <c r="W779" s="228">
        <f t="shared" si="156"/>
        <v>3898</v>
      </c>
      <c r="X779" s="228"/>
      <c r="Y779" s="231">
        <f t="shared" si="157"/>
        <v>3704</v>
      </c>
      <c r="Z779" s="226"/>
    </row>
    <row r="780" spans="1:26" s="224" customFormat="1" x14ac:dyDescent="0.2">
      <c r="A780" s="222">
        <v>489</v>
      </c>
      <c r="B780" s="222">
        <v>489020052</v>
      </c>
      <c r="C780" s="223" t="s">
        <v>537</v>
      </c>
      <c r="D780" s="222">
        <v>20</v>
      </c>
      <c r="E780" s="223" t="s">
        <v>52</v>
      </c>
      <c r="F780" s="222">
        <v>52</v>
      </c>
      <c r="G780" s="223" t="s">
        <v>84</v>
      </c>
      <c r="H780" s="225">
        <v>10</v>
      </c>
      <c r="I780" s="226"/>
      <c r="J780" s="227">
        <f t="shared" si="146"/>
        <v>11427</v>
      </c>
      <c r="K780" s="228">
        <f t="shared" si="147"/>
        <v>3652</v>
      </c>
      <c r="L780" s="228">
        <f t="shared" si="148"/>
        <v>0</v>
      </c>
      <c r="M780" s="228">
        <f t="shared" si="149"/>
        <v>937.65</v>
      </c>
      <c r="N780" s="229">
        <f t="shared" si="158"/>
        <v>16016.65</v>
      </c>
      <c r="O780" s="230">
        <f t="shared" si="150"/>
        <v>-9</v>
      </c>
      <c r="P780" s="226"/>
      <c r="Q780" s="227">
        <f t="shared" si="151"/>
        <v>10432</v>
      </c>
      <c r="R780" s="228">
        <f t="shared" si="152"/>
        <v>11427</v>
      </c>
      <c r="S780" s="231">
        <f t="shared" si="153"/>
        <v>995</v>
      </c>
      <c r="T780" s="226"/>
      <c r="U780" s="227">
        <f t="shared" si="154"/>
        <v>3380</v>
      </c>
      <c r="V780" s="228">
        <f t="shared" si="155"/>
        <v>3703</v>
      </c>
      <c r="W780" s="228">
        <f t="shared" si="156"/>
        <v>3697</v>
      </c>
      <c r="X780" s="228"/>
      <c r="Y780" s="231">
        <f t="shared" si="157"/>
        <v>3661</v>
      </c>
      <c r="Z780" s="226"/>
    </row>
    <row r="781" spans="1:26" s="224" customFormat="1" x14ac:dyDescent="0.2">
      <c r="A781" s="222">
        <v>489</v>
      </c>
      <c r="B781" s="222">
        <v>489020096</v>
      </c>
      <c r="C781" s="223" t="s">
        <v>537</v>
      </c>
      <c r="D781" s="222">
        <v>20</v>
      </c>
      <c r="E781" s="223" t="s">
        <v>52</v>
      </c>
      <c r="F781" s="222">
        <v>96</v>
      </c>
      <c r="G781" s="223" t="s">
        <v>128</v>
      </c>
      <c r="H781" s="225">
        <v>103.03000000000002</v>
      </c>
      <c r="I781" s="226"/>
      <c r="J781" s="227">
        <f t="shared" si="146"/>
        <v>11403</v>
      </c>
      <c r="K781" s="228">
        <f t="shared" si="147"/>
        <v>6207</v>
      </c>
      <c r="L781" s="228">
        <f t="shared" si="148"/>
        <v>0</v>
      </c>
      <c r="M781" s="228">
        <f t="shared" si="149"/>
        <v>937.65</v>
      </c>
      <c r="N781" s="229">
        <f t="shared" si="158"/>
        <v>18547.650000000001</v>
      </c>
      <c r="O781" s="230">
        <f t="shared" si="150"/>
        <v>-7</v>
      </c>
      <c r="P781" s="226"/>
      <c r="Q781" s="227">
        <f t="shared" si="151"/>
        <v>11153</v>
      </c>
      <c r="R781" s="228">
        <f t="shared" si="152"/>
        <v>11403</v>
      </c>
      <c r="S781" s="231">
        <f t="shared" si="153"/>
        <v>250</v>
      </c>
      <c r="T781" s="226"/>
      <c r="U781" s="227">
        <f t="shared" si="154"/>
        <v>5924</v>
      </c>
      <c r="V781" s="228">
        <f t="shared" si="155"/>
        <v>6057</v>
      </c>
      <c r="W781" s="228">
        <f t="shared" si="156"/>
        <v>6245</v>
      </c>
      <c r="X781" s="228"/>
      <c r="Y781" s="231">
        <f t="shared" si="157"/>
        <v>6214</v>
      </c>
      <c r="Z781" s="226"/>
    </row>
    <row r="782" spans="1:26" s="224" customFormat="1" x14ac:dyDescent="0.2">
      <c r="A782" s="222">
        <v>489</v>
      </c>
      <c r="B782" s="222">
        <v>489020172</v>
      </c>
      <c r="C782" s="223" t="s">
        <v>537</v>
      </c>
      <c r="D782" s="222">
        <v>20</v>
      </c>
      <c r="E782" s="223" t="s">
        <v>52</v>
      </c>
      <c r="F782" s="222">
        <v>172</v>
      </c>
      <c r="G782" s="223" t="s">
        <v>204</v>
      </c>
      <c r="H782" s="225">
        <v>48.74</v>
      </c>
      <c r="I782" s="226"/>
      <c r="J782" s="227">
        <f t="shared" si="146"/>
        <v>10981</v>
      </c>
      <c r="K782" s="228">
        <f t="shared" si="147"/>
        <v>6518</v>
      </c>
      <c r="L782" s="228">
        <f t="shared" si="148"/>
        <v>0</v>
      </c>
      <c r="M782" s="228">
        <f t="shared" si="149"/>
        <v>937.65</v>
      </c>
      <c r="N782" s="229">
        <f t="shared" si="158"/>
        <v>18436.650000000001</v>
      </c>
      <c r="O782" s="230">
        <f t="shared" si="150"/>
        <v>-3</v>
      </c>
      <c r="P782" s="226"/>
      <c r="Q782" s="227">
        <f t="shared" si="151"/>
        <v>10645</v>
      </c>
      <c r="R782" s="228">
        <f t="shared" si="152"/>
        <v>10981</v>
      </c>
      <c r="S782" s="231">
        <f t="shared" si="153"/>
        <v>336</v>
      </c>
      <c r="T782" s="226"/>
      <c r="U782" s="227">
        <f t="shared" si="154"/>
        <v>6246</v>
      </c>
      <c r="V782" s="228">
        <f t="shared" si="155"/>
        <v>6443</v>
      </c>
      <c r="W782" s="228">
        <f t="shared" si="156"/>
        <v>6497</v>
      </c>
      <c r="X782" s="228"/>
      <c r="Y782" s="231">
        <f t="shared" si="157"/>
        <v>6521</v>
      </c>
      <c r="Z782" s="226"/>
    </row>
    <row r="783" spans="1:26" s="224" customFormat="1" x14ac:dyDescent="0.2">
      <c r="A783" s="222">
        <v>489</v>
      </c>
      <c r="B783" s="222">
        <v>489020201</v>
      </c>
      <c r="C783" s="223" t="s">
        <v>537</v>
      </c>
      <c r="D783" s="222">
        <v>20</v>
      </c>
      <c r="E783" s="223" t="s">
        <v>52</v>
      </c>
      <c r="F783" s="222">
        <v>201</v>
      </c>
      <c r="G783" s="223" t="s">
        <v>233</v>
      </c>
      <c r="H783" s="225">
        <v>1</v>
      </c>
      <c r="I783" s="226"/>
      <c r="J783" s="227">
        <f t="shared" si="146"/>
        <v>15145</v>
      </c>
      <c r="K783" s="228">
        <f t="shared" si="147"/>
        <v>0</v>
      </c>
      <c r="L783" s="228">
        <f t="shared" si="148"/>
        <v>0</v>
      </c>
      <c r="M783" s="228">
        <f t="shared" si="149"/>
        <v>937.65</v>
      </c>
      <c r="N783" s="229">
        <f t="shared" si="158"/>
        <v>16082.65</v>
      </c>
      <c r="O783" s="230">
        <f t="shared" si="150"/>
        <v>0</v>
      </c>
      <c r="P783" s="226"/>
      <c r="Q783" s="227">
        <f t="shared" si="151"/>
        <v>12640.520228330424</v>
      </c>
      <c r="R783" s="228">
        <f t="shared" si="152"/>
        <v>15145</v>
      </c>
      <c r="S783" s="231">
        <f t="shared" si="153"/>
        <v>2504.4797716695757</v>
      </c>
      <c r="T783" s="226"/>
      <c r="U783" s="227">
        <f t="shared" si="154"/>
        <v>197</v>
      </c>
      <c r="V783" s="228">
        <f t="shared" si="155"/>
        <v>237</v>
      </c>
      <c r="W783" s="228">
        <f t="shared" si="156"/>
        <v>39</v>
      </c>
      <c r="X783" s="228"/>
      <c r="Y783" s="231">
        <f t="shared" si="157"/>
        <v>0</v>
      </c>
      <c r="Z783" s="226"/>
    </row>
    <row r="784" spans="1:26" s="224" customFormat="1" x14ac:dyDescent="0.2">
      <c r="A784" s="222">
        <v>489</v>
      </c>
      <c r="B784" s="222">
        <v>489020239</v>
      </c>
      <c r="C784" s="223" t="s">
        <v>537</v>
      </c>
      <c r="D784" s="222">
        <v>20</v>
      </c>
      <c r="E784" s="223" t="s">
        <v>52</v>
      </c>
      <c r="F784" s="222">
        <v>239</v>
      </c>
      <c r="G784" s="223" t="s">
        <v>271</v>
      </c>
      <c r="H784" s="225">
        <v>60.220000000000006</v>
      </c>
      <c r="I784" s="226"/>
      <c r="J784" s="227">
        <f t="shared" si="146"/>
        <v>11021</v>
      </c>
      <c r="K784" s="228">
        <f t="shared" si="147"/>
        <v>4140</v>
      </c>
      <c r="L784" s="228">
        <f t="shared" si="148"/>
        <v>0</v>
      </c>
      <c r="M784" s="228">
        <f t="shared" si="149"/>
        <v>937.65</v>
      </c>
      <c r="N784" s="229">
        <f t="shared" si="158"/>
        <v>16098.65</v>
      </c>
      <c r="O784" s="230">
        <f t="shared" si="150"/>
        <v>-12</v>
      </c>
      <c r="P784" s="226"/>
      <c r="Q784" s="227">
        <f t="shared" si="151"/>
        <v>10614</v>
      </c>
      <c r="R784" s="228">
        <f t="shared" si="152"/>
        <v>11021</v>
      </c>
      <c r="S784" s="231">
        <f t="shared" si="153"/>
        <v>407</v>
      </c>
      <c r="T784" s="226"/>
      <c r="U784" s="227">
        <f t="shared" si="154"/>
        <v>3932</v>
      </c>
      <c r="V784" s="228">
        <f t="shared" si="155"/>
        <v>4082</v>
      </c>
      <c r="W784" s="228">
        <f t="shared" si="156"/>
        <v>4737</v>
      </c>
      <c r="X784" s="228"/>
      <c r="Y784" s="231">
        <f t="shared" si="157"/>
        <v>4152</v>
      </c>
      <c r="Z784" s="226"/>
    </row>
    <row r="785" spans="1:26" s="224" customFormat="1" x14ac:dyDescent="0.2">
      <c r="A785" s="222">
        <v>489</v>
      </c>
      <c r="B785" s="222">
        <v>489020242</v>
      </c>
      <c r="C785" s="223" t="s">
        <v>537</v>
      </c>
      <c r="D785" s="222">
        <v>20</v>
      </c>
      <c r="E785" s="223" t="s">
        <v>52</v>
      </c>
      <c r="F785" s="222">
        <v>242</v>
      </c>
      <c r="G785" s="223" t="s">
        <v>274</v>
      </c>
      <c r="H785" s="225">
        <v>3.05</v>
      </c>
      <c r="I785" s="226"/>
      <c r="J785" s="227">
        <f t="shared" si="146"/>
        <v>13444</v>
      </c>
      <c r="K785" s="228">
        <f t="shared" si="147"/>
        <v>54685</v>
      </c>
      <c r="L785" s="228">
        <f t="shared" si="148"/>
        <v>0</v>
      </c>
      <c r="M785" s="228">
        <f t="shared" si="149"/>
        <v>937.65</v>
      </c>
      <c r="N785" s="229">
        <f t="shared" si="158"/>
        <v>69066.649999999994</v>
      </c>
      <c r="O785" s="230">
        <f t="shared" si="150"/>
        <v>474</v>
      </c>
      <c r="P785" s="226"/>
      <c r="Q785" s="227">
        <f t="shared" si="151"/>
        <v>12780</v>
      </c>
      <c r="R785" s="228">
        <f t="shared" si="152"/>
        <v>13444</v>
      </c>
      <c r="S785" s="231">
        <f t="shared" si="153"/>
        <v>664</v>
      </c>
      <c r="T785" s="226"/>
      <c r="U785" s="227">
        <f t="shared" si="154"/>
        <v>35833</v>
      </c>
      <c r="V785" s="228">
        <f t="shared" si="155"/>
        <v>37694</v>
      </c>
      <c r="W785" s="228">
        <f t="shared" si="156"/>
        <v>37694</v>
      </c>
      <c r="X785" s="228"/>
      <c r="Y785" s="231">
        <f t="shared" si="157"/>
        <v>54211</v>
      </c>
      <c r="Z785" s="226"/>
    </row>
    <row r="786" spans="1:26" s="224" customFormat="1" x14ac:dyDescent="0.2">
      <c r="A786" s="222">
        <v>489</v>
      </c>
      <c r="B786" s="222">
        <v>489020261</v>
      </c>
      <c r="C786" s="223" t="s">
        <v>537</v>
      </c>
      <c r="D786" s="222">
        <v>20</v>
      </c>
      <c r="E786" s="223" t="s">
        <v>52</v>
      </c>
      <c r="F786" s="222">
        <v>261</v>
      </c>
      <c r="G786" s="223" t="s">
        <v>293</v>
      </c>
      <c r="H786" s="225">
        <v>185.07</v>
      </c>
      <c r="I786" s="226"/>
      <c r="J786" s="227">
        <f t="shared" si="146"/>
        <v>11089</v>
      </c>
      <c r="K786" s="228">
        <f t="shared" si="147"/>
        <v>7033</v>
      </c>
      <c r="L786" s="228">
        <f t="shared" si="148"/>
        <v>0</v>
      </c>
      <c r="M786" s="228">
        <f t="shared" si="149"/>
        <v>937.65</v>
      </c>
      <c r="N786" s="229">
        <f t="shared" si="158"/>
        <v>19059.650000000001</v>
      </c>
      <c r="O786" s="230">
        <f t="shared" si="150"/>
        <v>-12</v>
      </c>
      <c r="P786" s="226"/>
      <c r="Q786" s="227">
        <f t="shared" si="151"/>
        <v>10650</v>
      </c>
      <c r="R786" s="228">
        <f t="shared" si="152"/>
        <v>11089</v>
      </c>
      <c r="S786" s="231">
        <f t="shared" si="153"/>
        <v>439</v>
      </c>
      <c r="T786" s="226"/>
      <c r="U786" s="227">
        <f t="shared" si="154"/>
        <v>6509</v>
      </c>
      <c r="V786" s="228">
        <f t="shared" si="155"/>
        <v>6777</v>
      </c>
      <c r="W786" s="228">
        <f t="shared" si="156"/>
        <v>7081</v>
      </c>
      <c r="X786" s="228"/>
      <c r="Y786" s="231">
        <f t="shared" si="157"/>
        <v>7045</v>
      </c>
      <c r="Z786" s="226"/>
    </row>
    <row r="787" spans="1:26" s="224" customFormat="1" x14ac:dyDescent="0.2">
      <c r="A787" s="222">
        <v>489</v>
      </c>
      <c r="B787" s="222">
        <v>489020300</v>
      </c>
      <c r="C787" s="223" t="s">
        <v>537</v>
      </c>
      <c r="D787" s="222">
        <v>20</v>
      </c>
      <c r="E787" s="223" t="s">
        <v>52</v>
      </c>
      <c r="F787" s="222">
        <v>300</v>
      </c>
      <c r="G787" s="223" t="s">
        <v>332</v>
      </c>
      <c r="H787" s="225">
        <v>3</v>
      </c>
      <c r="I787" s="226"/>
      <c r="J787" s="227">
        <f t="shared" si="146"/>
        <v>10556</v>
      </c>
      <c r="K787" s="228">
        <f t="shared" si="147"/>
        <v>19944</v>
      </c>
      <c r="L787" s="228">
        <f t="shared" si="148"/>
        <v>0</v>
      </c>
      <c r="M787" s="228">
        <f t="shared" si="149"/>
        <v>937.65</v>
      </c>
      <c r="N787" s="229">
        <f t="shared" si="158"/>
        <v>31437.65</v>
      </c>
      <c r="O787" s="230">
        <f t="shared" si="150"/>
        <v>1</v>
      </c>
      <c r="P787" s="226"/>
      <c r="Q787" s="227">
        <f t="shared" si="151"/>
        <v>10127</v>
      </c>
      <c r="R787" s="228">
        <f t="shared" si="152"/>
        <v>10556</v>
      </c>
      <c r="S787" s="231">
        <f t="shared" si="153"/>
        <v>429</v>
      </c>
      <c r="T787" s="226"/>
      <c r="U787" s="227">
        <f t="shared" si="154"/>
        <v>22924</v>
      </c>
      <c r="V787" s="228">
        <f t="shared" si="155"/>
        <v>23895</v>
      </c>
      <c r="W787" s="228">
        <f t="shared" si="156"/>
        <v>19910</v>
      </c>
      <c r="X787" s="228"/>
      <c r="Y787" s="231">
        <f t="shared" si="157"/>
        <v>19943</v>
      </c>
      <c r="Z787" s="226"/>
    </row>
    <row r="788" spans="1:26" s="224" customFormat="1" x14ac:dyDescent="0.2">
      <c r="A788" s="222">
        <v>489</v>
      </c>
      <c r="B788" s="222">
        <v>489020310</v>
      </c>
      <c r="C788" s="223" t="s">
        <v>537</v>
      </c>
      <c r="D788" s="222">
        <v>20</v>
      </c>
      <c r="E788" s="223" t="s">
        <v>52</v>
      </c>
      <c r="F788" s="222">
        <v>310</v>
      </c>
      <c r="G788" s="223" t="s">
        <v>342</v>
      </c>
      <c r="H788" s="225">
        <v>18.78</v>
      </c>
      <c r="I788" s="226"/>
      <c r="J788" s="227">
        <f t="shared" si="146"/>
        <v>10882</v>
      </c>
      <c r="K788" s="228">
        <f t="shared" si="147"/>
        <v>1126</v>
      </c>
      <c r="L788" s="228">
        <f t="shared" si="148"/>
        <v>0</v>
      </c>
      <c r="M788" s="228">
        <f t="shared" si="149"/>
        <v>937.65</v>
      </c>
      <c r="N788" s="229">
        <f t="shared" si="158"/>
        <v>12945.65</v>
      </c>
      <c r="O788" s="230">
        <f t="shared" si="150"/>
        <v>-14</v>
      </c>
      <c r="P788" s="226"/>
      <c r="Q788" s="227">
        <f t="shared" si="151"/>
        <v>10550</v>
      </c>
      <c r="R788" s="228">
        <f t="shared" si="152"/>
        <v>10882</v>
      </c>
      <c r="S788" s="231">
        <f t="shared" si="153"/>
        <v>332</v>
      </c>
      <c r="T788" s="226"/>
      <c r="U788" s="227">
        <f t="shared" si="154"/>
        <v>2727</v>
      </c>
      <c r="V788" s="228">
        <f t="shared" si="155"/>
        <v>2813</v>
      </c>
      <c r="W788" s="228">
        <f t="shared" si="156"/>
        <v>2813</v>
      </c>
      <c r="X788" s="228"/>
      <c r="Y788" s="231">
        <f t="shared" si="157"/>
        <v>1140</v>
      </c>
      <c r="Z788" s="226"/>
    </row>
    <row r="789" spans="1:26" s="224" customFormat="1" x14ac:dyDescent="0.2">
      <c r="A789" s="222">
        <v>489</v>
      </c>
      <c r="B789" s="222">
        <v>489020645</v>
      </c>
      <c r="C789" s="223" t="s">
        <v>537</v>
      </c>
      <c r="D789" s="222">
        <v>20</v>
      </c>
      <c r="E789" s="223" t="s">
        <v>52</v>
      </c>
      <c r="F789" s="222">
        <v>645</v>
      </c>
      <c r="G789" s="223" t="s">
        <v>399</v>
      </c>
      <c r="H789" s="225">
        <v>79.59</v>
      </c>
      <c r="I789" s="226"/>
      <c r="J789" s="227">
        <f t="shared" si="146"/>
        <v>11550</v>
      </c>
      <c r="K789" s="228">
        <f t="shared" si="147"/>
        <v>4407</v>
      </c>
      <c r="L789" s="228">
        <f t="shared" si="148"/>
        <v>0</v>
      </c>
      <c r="M789" s="228">
        <f t="shared" si="149"/>
        <v>937.65</v>
      </c>
      <c r="N789" s="229">
        <f t="shared" si="158"/>
        <v>16894.650000000001</v>
      </c>
      <c r="O789" s="230">
        <f t="shared" si="150"/>
        <v>22</v>
      </c>
      <c r="P789" s="226"/>
      <c r="Q789" s="227">
        <f t="shared" si="151"/>
        <v>10944</v>
      </c>
      <c r="R789" s="228">
        <f t="shared" si="152"/>
        <v>11550</v>
      </c>
      <c r="S789" s="231">
        <f t="shared" si="153"/>
        <v>606</v>
      </c>
      <c r="T789" s="226"/>
      <c r="U789" s="227">
        <f t="shared" si="154"/>
        <v>4399</v>
      </c>
      <c r="V789" s="228">
        <f t="shared" si="155"/>
        <v>4643</v>
      </c>
      <c r="W789" s="228">
        <f t="shared" si="156"/>
        <v>3744</v>
      </c>
      <c r="X789" s="228"/>
      <c r="Y789" s="231">
        <f t="shared" si="157"/>
        <v>4385</v>
      </c>
      <c r="Z789" s="226"/>
    </row>
    <row r="790" spans="1:26" s="224" customFormat="1" x14ac:dyDescent="0.2">
      <c r="A790" s="222">
        <v>489</v>
      </c>
      <c r="B790" s="222">
        <v>489020660</v>
      </c>
      <c r="C790" s="223" t="s">
        <v>537</v>
      </c>
      <c r="D790" s="222">
        <v>20</v>
      </c>
      <c r="E790" s="223" t="s">
        <v>52</v>
      </c>
      <c r="F790" s="222">
        <v>660</v>
      </c>
      <c r="G790" s="223" t="s">
        <v>403</v>
      </c>
      <c r="H790" s="225">
        <v>12.12</v>
      </c>
      <c r="I790" s="226"/>
      <c r="J790" s="227">
        <f t="shared" si="146"/>
        <v>11986</v>
      </c>
      <c r="K790" s="228">
        <f t="shared" si="147"/>
        <v>9707</v>
      </c>
      <c r="L790" s="228">
        <f t="shared" si="148"/>
        <v>0</v>
      </c>
      <c r="M790" s="228">
        <f t="shared" si="149"/>
        <v>937.65</v>
      </c>
      <c r="N790" s="229">
        <f t="shared" si="158"/>
        <v>22630.65</v>
      </c>
      <c r="O790" s="230">
        <f t="shared" si="150"/>
        <v>-19</v>
      </c>
      <c r="P790" s="226"/>
      <c r="Q790" s="227">
        <f t="shared" si="151"/>
        <v>11072</v>
      </c>
      <c r="R790" s="228">
        <f t="shared" si="152"/>
        <v>11986</v>
      </c>
      <c r="S790" s="231">
        <f t="shared" si="153"/>
        <v>914</v>
      </c>
      <c r="T790" s="226"/>
      <c r="U790" s="227">
        <f t="shared" si="154"/>
        <v>10193</v>
      </c>
      <c r="V790" s="228">
        <f t="shared" si="155"/>
        <v>11034</v>
      </c>
      <c r="W790" s="228">
        <f t="shared" si="156"/>
        <v>10161</v>
      </c>
      <c r="X790" s="228"/>
      <c r="Y790" s="231">
        <f t="shared" si="157"/>
        <v>9726</v>
      </c>
      <c r="Z790" s="226"/>
    </row>
    <row r="791" spans="1:26" s="224" customFormat="1" x14ac:dyDescent="0.2">
      <c r="A791" s="222">
        <v>489</v>
      </c>
      <c r="B791" s="222">
        <v>489020712</v>
      </c>
      <c r="C791" s="223" t="s">
        <v>537</v>
      </c>
      <c r="D791" s="222">
        <v>20</v>
      </c>
      <c r="E791" s="223" t="s">
        <v>52</v>
      </c>
      <c r="F791" s="222">
        <v>712</v>
      </c>
      <c r="G791" s="223" t="s">
        <v>420</v>
      </c>
      <c r="H791" s="225">
        <v>34</v>
      </c>
      <c r="I791" s="226"/>
      <c r="J791" s="227">
        <f t="shared" si="146"/>
        <v>10923</v>
      </c>
      <c r="K791" s="228">
        <f t="shared" si="147"/>
        <v>7655</v>
      </c>
      <c r="L791" s="228">
        <f t="shared" si="148"/>
        <v>0</v>
      </c>
      <c r="M791" s="228">
        <f t="shared" si="149"/>
        <v>937.65</v>
      </c>
      <c r="N791" s="229">
        <f t="shared" si="158"/>
        <v>19515.650000000001</v>
      </c>
      <c r="O791" s="230">
        <f t="shared" si="150"/>
        <v>9</v>
      </c>
      <c r="P791" s="226"/>
      <c r="Q791" s="227">
        <f t="shared" si="151"/>
        <v>10590</v>
      </c>
      <c r="R791" s="228">
        <f t="shared" si="152"/>
        <v>10923</v>
      </c>
      <c r="S791" s="231">
        <f t="shared" si="153"/>
        <v>333</v>
      </c>
      <c r="T791" s="226"/>
      <c r="U791" s="227">
        <f t="shared" si="154"/>
        <v>7833</v>
      </c>
      <c r="V791" s="228">
        <f t="shared" si="155"/>
        <v>8080</v>
      </c>
      <c r="W791" s="228">
        <f t="shared" si="156"/>
        <v>7344</v>
      </c>
      <c r="X791" s="228"/>
      <c r="Y791" s="231">
        <f t="shared" si="157"/>
        <v>7646</v>
      </c>
      <c r="Z791" s="226"/>
    </row>
    <row r="792" spans="1:26" s="224" customFormat="1" x14ac:dyDescent="0.2">
      <c r="A792" s="222">
        <v>491</v>
      </c>
      <c r="B792" s="222">
        <v>491095072</v>
      </c>
      <c r="C792" s="223" t="s">
        <v>538</v>
      </c>
      <c r="D792" s="222">
        <v>95</v>
      </c>
      <c r="E792" s="223" t="s">
        <v>127</v>
      </c>
      <c r="F792" s="222">
        <v>72</v>
      </c>
      <c r="G792" s="223" t="s">
        <v>104</v>
      </c>
      <c r="H792" s="225">
        <v>4</v>
      </c>
      <c r="I792" s="226"/>
      <c r="J792" s="227">
        <f t="shared" si="146"/>
        <v>10806.205558336456</v>
      </c>
      <c r="K792" s="228">
        <f t="shared" si="147"/>
        <v>2436</v>
      </c>
      <c r="L792" s="228">
        <f t="shared" si="148"/>
        <v>0</v>
      </c>
      <c r="M792" s="228">
        <f t="shared" si="149"/>
        <v>937.65</v>
      </c>
      <c r="N792" s="229">
        <f t="shared" si="158"/>
        <v>14179.855558336456</v>
      </c>
      <c r="O792" s="230">
        <f t="shared" si="150"/>
        <v>69</v>
      </c>
      <c r="P792" s="226"/>
      <c r="Q792" s="227">
        <f t="shared" si="151"/>
        <v>12390</v>
      </c>
      <c r="R792" s="228">
        <f t="shared" si="152"/>
        <v>10806.205558336456</v>
      </c>
      <c r="S792" s="231">
        <f t="shared" si="153"/>
        <v>-1583.7944416635437</v>
      </c>
      <c r="T792" s="226"/>
      <c r="U792" s="227">
        <f t="shared" si="154"/>
        <v>2770</v>
      </c>
      <c r="V792" s="228">
        <f t="shared" si="155"/>
        <v>2416</v>
      </c>
      <c r="W792" s="228">
        <f t="shared" si="156"/>
        <v>2343</v>
      </c>
      <c r="X792" s="228"/>
      <c r="Y792" s="231">
        <f t="shared" si="157"/>
        <v>2367</v>
      </c>
      <c r="Z792" s="226"/>
    </row>
    <row r="793" spans="1:26" s="224" customFormat="1" x14ac:dyDescent="0.2">
      <c r="A793" s="222">
        <v>491</v>
      </c>
      <c r="B793" s="222">
        <v>491095094</v>
      </c>
      <c r="C793" s="223" t="s">
        <v>538</v>
      </c>
      <c r="D793" s="222">
        <v>95</v>
      </c>
      <c r="E793" s="223" t="s">
        <v>127</v>
      </c>
      <c r="F793" s="222">
        <v>94</v>
      </c>
      <c r="G793" s="223" t="s">
        <v>126</v>
      </c>
      <c r="H793" s="225">
        <v>2</v>
      </c>
      <c r="I793" s="226"/>
      <c r="J793" s="227">
        <f t="shared" si="146"/>
        <v>11395.758941280055</v>
      </c>
      <c r="K793" s="228">
        <f t="shared" si="147"/>
        <v>799</v>
      </c>
      <c r="L793" s="228">
        <f t="shared" si="148"/>
        <v>0</v>
      </c>
      <c r="M793" s="228">
        <f t="shared" si="149"/>
        <v>937.65</v>
      </c>
      <c r="N793" s="229">
        <f t="shared" si="158"/>
        <v>13132.408941280055</v>
      </c>
      <c r="O793" s="230">
        <f t="shared" si="150"/>
        <v>-2</v>
      </c>
      <c r="P793" s="226"/>
      <c r="Q793" s="227" t="str">
        <f t="shared" si="151"/>
        <v/>
      </c>
      <c r="R793" s="228" t="str">
        <f t="shared" si="152"/>
        <v/>
      </c>
      <c r="S793" s="231" t="str">
        <f t="shared" si="153"/>
        <v/>
      </c>
      <c r="T793" s="226"/>
      <c r="U793" s="227" t="str">
        <f t="shared" si="154"/>
        <v/>
      </c>
      <c r="V793" s="228" t="str">
        <f t="shared" si="155"/>
        <v/>
      </c>
      <c r="W793" s="228">
        <f t="shared" si="156"/>
        <v>848</v>
      </c>
      <c r="X793" s="228"/>
      <c r="Y793" s="231">
        <f t="shared" si="157"/>
        <v>801</v>
      </c>
      <c r="Z793" s="226"/>
    </row>
    <row r="794" spans="1:26" s="224" customFormat="1" x14ac:dyDescent="0.2">
      <c r="A794" s="222">
        <v>491</v>
      </c>
      <c r="B794" s="222">
        <v>491095095</v>
      </c>
      <c r="C794" s="223" t="s">
        <v>538</v>
      </c>
      <c r="D794" s="222">
        <v>95</v>
      </c>
      <c r="E794" s="223" t="s">
        <v>127</v>
      </c>
      <c r="F794" s="222">
        <v>95</v>
      </c>
      <c r="G794" s="223" t="s">
        <v>127</v>
      </c>
      <c r="H794" s="225">
        <v>1228.6300000000006</v>
      </c>
      <c r="I794" s="226"/>
      <c r="J794" s="227">
        <f t="shared" si="146"/>
        <v>11905</v>
      </c>
      <c r="K794" s="228">
        <f t="shared" si="147"/>
        <v>0</v>
      </c>
      <c r="L794" s="228">
        <f t="shared" si="148"/>
        <v>0</v>
      </c>
      <c r="M794" s="228">
        <f t="shared" si="149"/>
        <v>937.65</v>
      </c>
      <c r="N794" s="229">
        <f t="shared" si="158"/>
        <v>12842.65</v>
      </c>
      <c r="O794" s="230">
        <f t="shared" si="150"/>
        <v>0</v>
      </c>
      <c r="P794" s="226"/>
      <c r="Q794" s="227">
        <f t="shared" si="151"/>
        <v>11082</v>
      </c>
      <c r="R794" s="228">
        <f t="shared" si="152"/>
        <v>11905</v>
      </c>
      <c r="S794" s="231">
        <f t="shared" si="153"/>
        <v>823</v>
      </c>
      <c r="T794" s="226"/>
      <c r="U794" s="227">
        <f t="shared" si="154"/>
        <v>0</v>
      </c>
      <c r="V794" s="228">
        <f t="shared" si="155"/>
        <v>0</v>
      </c>
      <c r="W794" s="228">
        <f t="shared" si="156"/>
        <v>1</v>
      </c>
      <c r="X794" s="228"/>
      <c r="Y794" s="231">
        <f t="shared" si="157"/>
        <v>0</v>
      </c>
      <c r="Z794" s="226"/>
    </row>
    <row r="795" spans="1:26" s="224" customFormat="1" x14ac:dyDescent="0.2">
      <c r="A795" s="222">
        <v>491</v>
      </c>
      <c r="B795" s="222">
        <v>491095185</v>
      </c>
      <c r="C795" s="223" t="s">
        <v>538</v>
      </c>
      <c r="D795" s="222">
        <v>95</v>
      </c>
      <c r="E795" s="223" t="s">
        <v>127</v>
      </c>
      <c r="F795" s="222">
        <v>185</v>
      </c>
      <c r="G795" s="223" t="s">
        <v>217</v>
      </c>
      <c r="H795" s="225">
        <v>0.99</v>
      </c>
      <c r="I795" s="226"/>
      <c r="J795" s="227">
        <f t="shared" si="146"/>
        <v>12079.893070956668</v>
      </c>
      <c r="K795" s="228">
        <f t="shared" si="147"/>
        <v>1966</v>
      </c>
      <c r="L795" s="228">
        <f t="shared" si="148"/>
        <v>0</v>
      </c>
      <c r="M795" s="228">
        <f t="shared" si="149"/>
        <v>937.65</v>
      </c>
      <c r="N795" s="229">
        <f t="shared" si="158"/>
        <v>14983.543070956668</v>
      </c>
      <c r="O795" s="230">
        <f t="shared" si="150"/>
        <v>-7</v>
      </c>
      <c r="P795" s="226"/>
      <c r="Q795" s="227" t="str">
        <f t="shared" si="151"/>
        <v/>
      </c>
      <c r="R795" s="228" t="str">
        <f t="shared" si="152"/>
        <v/>
      </c>
      <c r="S795" s="231" t="str">
        <f t="shared" si="153"/>
        <v/>
      </c>
      <c r="T795" s="226"/>
      <c r="U795" s="227" t="str">
        <f t="shared" si="154"/>
        <v/>
      </c>
      <c r="V795" s="228" t="str">
        <f t="shared" si="155"/>
        <v/>
      </c>
      <c r="W795" s="228">
        <f t="shared" si="156"/>
        <v>1997</v>
      </c>
      <c r="X795" s="228"/>
      <c r="Y795" s="231">
        <f t="shared" si="157"/>
        <v>1973</v>
      </c>
      <c r="Z795" s="226"/>
    </row>
    <row r="796" spans="1:26" s="224" customFormat="1" x14ac:dyDescent="0.2">
      <c r="A796" s="222">
        <v>491</v>
      </c>
      <c r="B796" s="222">
        <v>491095201</v>
      </c>
      <c r="C796" s="223" t="s">
        <v>538</v>
      </c>
      <c r="D796" s="222">
        <v>95</v>
      </c>
      <c r="E796" s="223" t="s">
        <v>127</v>
      </c>
      <c r="F796" s="222">
        <v>201</v>
      </c>
      <c r="G796" s="223" t="s">
        <v>233</v>
      </c>
      <c r="H796" s="225">
        <v>6.66</v>
      </c>
      <c r="I796" s="226"/>
      <c r="J796" s="227">
        <f t="shared" si="146"/>
        <v>9076</v>
      </c>
      <c r="K796" s="228">
        <f t="shared" si="147"/>
        <v>0</v>
      </c>
      <c r="L796" s="228">
        <f t="shared" si="148"/>
        <v>0</v>
      </c>
      <c r="M796" s="228">
        <f t="shared" si="149"/>
        <v>937.65</v>
      </c>
      <c r="N796" s="229">
        <f t="shared" si="158"/>
        <v>10013.65</v>
      </c>
      <c r="O796" s="230">
        <f t="shared" si="150"/>
        <v>0</v>
      </c>
      <c r="P796" s="226"/>
      <c r="Q796" s="227">
        <f t="shared" si="151"/>
        <v>12640.520228330424</v>
      </c>
      <c r="R796" s="228">
        <f t="shared" si="152"/>
        <v>9076</v>
      </c>
      <c r="S796" s="231">
        <f t="shared" si="153"/>
        <v>-3564.5202283304243</v>
      </c>
      <c r="T796" s="226"/>
      <c r="U796" s="227">
        <f t="shared" si="154"/>
        <v>197</v>
      </c>
      <c r="V796" s="228">
        <f t="shared" si="155"/>
        <v>142</v>
      </c>
      <c r="W796" s="228">
        <f t="shared" si="156"/>
        <v>23</v>
      </c>
      <c r="X796" s="228"/>
      <c r="Y796" s="231">
        <f t="shared" si="157"/>
        <v>0</v>
      </c>
      <c r="Z796" s="226"/>
    </row>
    <row r="797" spans="1:26" s="224" customFormat="1" x14ac:dyDescent="0.2">
      <c r="A797" s="222">
        <v>491</v>
      </c>
      <c r="B797" s="222">
        <v>491095218</v>
      </c>
      <c r="C797" s="223" t="s">
        <v>538</v>
      </c>
      <c r="D797" s="222">
        <v>95</v>
      </c>
      <c r="E797" s="223" t="s">
        <v>127</v>
      </c>
      <c r="F797" s="222">
        <v>218</v>
      </c>
      <c r="G797" s="223" t="s">
        <v>250</v>
      </c>
      <c r="H797" s="225">
        <v>3</v>
      </c>
      <c r="I797" s="226"/>
      <c r="J797" s="227">
        <f t="shared" si="146"/>
        <v>15145</v>
      </c>
      <c r="K797" s="228">
        <f t="shared" si="147"/>
        <v>5416</v>
      </c>
      <c r="L797" s="228">
        <f t="shared" si="148"/>
        <v>0</v>
      </c>
      <c r="M797" s="228">
        <f t="shared" si="149"/>
        <v>937.65</v>
      </c>
      <c r="N797" s="229">
        <f t="shared" si="158"/>
        <v>21498.65</v>
      </c>
      <c r="O797" s="230">
        <f t="shared" si="150"/>
        <v>-3</v>
      </c>
      <c r="P797" s="226"/>
      <c r="Q797" s="227">
        <f t="shared" si="151"/>
        <v>14107</v>
      </c>
      <c r="R797" s="228">
        <f t="shared" si="152"/>
        <v>15145</v>
      </c>
      <c r="S797" s="231">
        <f t="shared" si="153"/>
        <v>1038</v>
      </c>
      <c r="T797" s="226"/>
      <c r="U797" s="227">
        <f t="shared" si="154"/>
        <v>4459</v>
      </c>
      <c r="V797" s="228">
        <f t="shared" si="155"/>
        <v>4787</v>
      </c>
      <c r="W797" s="228">
        <f t="shared" si="156"/>
        <v>5432</v>
      </c>
      <c r="X797" s="228"/>
      <c r="Y797" s="231">
        <f t="shared" si="157"/>
        <v>5419</v>
      </c>
      <c r="Z797" s="226"/>
    </row>
    <row r="798" spans="1:26" s="224" customFormat="1" x14ac:dyDescent="0.2">
      <c r="A798" s="222">
        <v>491</v>
      </c>
      <c r="B798" s="222">
        <v>491095265</v>
      </c>
      <c r="C798" s="223" t="s">
        <v>538</v>
      </c>
      <c r="D798" s="222">
        <v>95</v>
      </c>
      <c r="E798" s="223" t="s">
        <v>127</v>
      </c>
      <c r="F798" s="222">
        <v>265</v>
      </c>
      <c r="G798" s="223" t="s">
        <v>297</v>
      </c>
      <c r="H798" s="225">
        <v>0.94</v>
      </c>
      <c r="I798" s="226"/>
      <c r="J798" s="227">
        <f t="shared" si="146"/>
        <v>10499.184729073064</v>
      </c>
      <c r="K798" s="228">
        <f t="shared" si="147"/>
        <v>4428</v>
      </c>
      <c r="L798" s="228">
        <f t="shared" si="148"/>
        <v>0</v>
      </c>
      <c r="M798" s="228">
        <f t="shared" si="149"/>
        <v>937.65</v>
      </c>
      <c r="N798" s="229">
        <f t="shared" si="158"/>
        <v>15864.834729073063</v>
      </c>
      <c r="O798" s="230" t="str">
        <f t="shared" si="150"/>
        <v>--</v>
      </c>
      <c r="P798" s="226"/>
      <c r="Q798" s="227" t="str">
        <f t="shared" si="151"/>
        <v/>
      </c>
      <c r="R798" s="228" t="str">
        <f t="shared" si="152"/>
        <v/>
      </c>
      <c r="S798" s="231" t="str">
        <f t="shared" si="153"/>
        <v/>
      </c>
      <c r="T798" s="226"/>
      <c r="U798" s="227" t="str">
        <f t="shared" si="154"/>
        <v/>
      </c>
      <c r="V798" s="228" t="str">
        <f t="shared" si="155"/>
        <v/>
      </c>
      <c r="W798" s="228" t="str">
        <f t="shared" si="156"/>
        <v/>
      </c>
      <c r="X798" s="228"/>
      <c r="Y798" s="231" t="str">
        <f t="shared" si="157"/>
        <v/>
      </c>
      <c r="Z798" s="226"/>
    </row>
    <row r="799" spans="1:26" s="224" customFormat="1" x14ac:dyDescent="0.2">
      <c r="A799" s="222">
        <v>491</v>
      </c>
      <c r="B799" s="222">
        <v>491095273</v>
      </c>
      <c r="C799" s="223" t="s">
        <v>538</v>
      </c>
      <c r="D799" s="222">
        <v>95</v>
      </c>
      <c r="E799" s="223" t="s">
        <v>127</v>
      </c>
      <c r="F799" s="222">
        <v>273</v>
      </c>
      <c r="G799" s="223" t="s">
        <v>305</v>
      </c>
      <c r="H799" s="225">
        <v>7</v>
      </c>
      <c r="I799" s="226"/>
      <c r="J799" s="227">
        <f t="shared" si="146"/>
        <v>9123</v>
      </c>
      <c r="K799" s="228">
        <f t="shared" si="147"/>
        <v>2912</v>
      </c>
      <c r="L799" s="228">
        <f t="shared" si="148"/>
        <v>0</v>
      </c>
      <c r="M799" s="228">
        <f t="shared" si="149"/>
        <v>937.65</v>
      </c>
      <c r="N799" s="229">
        <f t="shared" si="158"/>
        <v>12972.65</v>
      </c>
      <c r="O799" s="230">
        <f t="shared" si="150"/>
        <v>-1</v>
      </c>
      <c r="P799" s="226"/>
      <c r="Q799" s="227">
        <f t="shared" si="151"/>
        <v>10982</v>
      </c>
      <c r="R799" s="228">
        <f t="shared" si="152"/>
        <v>9123</v>
      </c>
      <c r="S799" s="231">
        <f t="shared" si="153"/>
        <v>-1859</v>
      </c>
      <c r="T799" s="226"/>
      <c r="U799" s="227">
        <f t="shared" si="154"/>
        <v>3944</v>
      </c>
      <c r="V799" s="228">
        <f t="shared" si="155"/>
        <v>3276</v>
      </c>
      <c r="W799" s="228">
        <f t="shared" si="156"/>
        <v>3276</v>
      </c>
      <c r="X799" s="228"/>
      <c r="Y799" s="231">
        <f t="shared" si="157"/>
        <v>2913</v>
      </c>
      <c r="Z799" s="226"/>
    </row>
    <row r="800" spans="1:26" s="224" customFormat="1" x14ac:dyDescent="0.2">
      <c r="A800" s="222">
        <v>491</v>
      </c>
      <c r="B800" s="222">
        <v>491095292</v>
      </c>
      <c r="C800" s="223" t="s">
        <v>538</v>
      </c>
      <c r="D800" s="222">
        <v>95</v>
      </c>
      <c r="E800" s="223" t="s">
        <v>127</v>
      </c>
      <c r="F800" s="222">
        <v>292</v>
      </c>
      <c r="G800" s="223" t="s">
        <v>324</v>
      </c>
      <c r="H800" s="225">
        <v>8.5500000000000007</v>
      </c>
      <c r="I800" s="226"/>
      <c r="J800" s="227">
        <f t="shared" si="146"/>
        <v>9634</v>
      </c>
      <c r="K800" s="228">
        <f t="shared" si="147"/>
        <v>1675</v>
      </c>
      <c r="L800" s="228">
        <f t="shared" si="148"/>
        <v>0</v>
      </c>
      <c r="M800" s="228">
        <f t="shared" si="149"/>
        <v>937.65</v>
      </c>
      <c r="N800" s="229">
        <f t="shared" si="158"/>
        <v>12246.65</v>
      </c>
      <c r="O800" s="230">
        <f t="shared" si="150"/>
        <v>0</v>
      </c>
      <c r="P800" s="226"/>
      <c r="Q800" s="227">
        <f t="shared" si="151"/>
        <v>10326</v>
      </c>
      <c r="R800" s="228">
        <f t="shared" si="152"/>
        <v>9634</v>
      </c>
      <c r="S800" s="231">
        <f t="shared" si="153"/>
        <v>-692</v>
      </c>
      <c r="T800" s="226"/>
      <c r="U800" s="227">
        <f t="shared" si="154"/>
        <v>1872</v>
      </c>
      <c r="V800" s="228">
        <f t="shared" si="155"/>
        <v>1746</v>
      </c>
      <c r="W800" s="228">
        <f t="shared" si="156"/>
        <v>1515</v>
      </c>
      <c r="X800" s="228"/>
      <c r="Y800" s="231">
        <f t="shared" si="157"/>
        <v>1675</v>
      </c>
      <c r="Z800" s="226"/>
    </row>
    <row r="801" spans="1:26" s="224" customFormat="1" x14ac:dyDescent="0.2">
      <c r="A801" s="222">
        <v>491</v>
      </c>
      <c r="B801" s="222">
        <v>491095293</v>
      </c>
      <c r="C801" s="223" t="s">
        <v>538</v>
      </c>
      <c r="D801" s="222">
        <v>95</v>
      </c>
      <c r="E801" s="223" t="s">
        <v>127</v>
      </c>
      <c r="F801" s="222">
        <v>293</v>
      </c>
      <c r="G801" s="223" t="s">
        <v>325</v>
      </c>
      <c r="H801" s="225">
        <v>0.45</v>
      </c>
      <c r="I801" s="226"/>
      <c r="J801" s="227">
        <f t="shared" si="146"/>
        <v>12430.019406017627</v>
      </c>
      <c r="K801" s="228">
        <f t="shared" si="147"/>
        <v>747</v>
      </c>
      <c r="L801" s="228">
        <f t="shared" si="148"/>
        <v>0</v>
      </c>
      <c r="M801" s="228">
        <f t="shared" si="149"/>
        <v>937.65</v>
      </c>
      <c r="N801" s="229">
        <f t="shared" si="158"/>
        <v>14114.669406017627</v>
      </c>
      <c r="O801" s="230">
        <f t="shared" si="150"/>
        <v>-1</v>
      </c>
      <c r="P801" s="226"/>
      <c r="Q801" s="227">
        <f t="shared" si="151"/>
        <v>11641.935415948807</v>
      </c>
      <c r="R801" s="228">
        <f t="shared" si="152"/>
        <v>12430.019406017627</v>
      </c>
      <c r="S801" s="231">
        <f t="shared" si="153"/>
        <v>788.08399006882064</v>
      </c>
      <c r="T801" s="226"/>
      <c r="U801" s="227">
        <f t="shared" si="154"/>
        <v>897</v>
      </c>
      <c r="V801" s="228">
        <f t="shared" si="155"/>
        <v>958</v>
      </c>
      <c r="W801" s="228">
        <f t="shared" si="156"/>
        <v>748</v>
      </c>
      <c r="X801" s="228"/>
      <c r="Y801" s="231">
        <f t="shared" si="157"/>
        <v>748</v>
      </c>
      <c r="Z801" s="226"/>
    </row>
    <row r="802" spans="1:26" s="224" customFormat="1" x14ac:dyDescent="0.2">
      <c r="A802" s="222">
        <v>491</v>
      </c>
      <c r="B802" s="222">
        <v>491095331</v>
      </c>
      <c r="C802" s="223" t="s">
        <v>538</v>
      </c>
      <c r="D802" s="222">
        <v>95</v>
      </c>
      <c r="E802" s="223" t="s">
        <v>127</v>
      </c>
      <c r="F802" s="222">
        <v>331</v>
      </c>
      <c r="G802" s="223" t="s">
        <v>363</v>
      </c>
      <c r="H802" s="225">
        <v>28.790000000000003</v>
      </c>
      <c r="I802" s="226"/>
      <c r="J802" s="227">
        <f t="shared" si="146"/>
        <v>12421</v>
      </c>
      <c r="K802" s="228">
        <f t="shared" si="147"/>
        <v>4246</v>
      </c>
      <c r="L802" s="228">
        <f t="shared" si="148"/>
        <v>0</v>
      </c>
      <c r="M802" s="228">
        <f t="shared" si="149"/>
        <v>937.65</v>
      </c>
      <c r="N802" s="229">
        <f t="shared" si="158"/>
        <v>17604.650000000001</v>
      </c>
      <c r="O802" s="230">
        <f t="shared" si="150"/>
        <v>-1</v>
      </c>
      <c r="P802" s="226"/>
      <c r="Q802" s="227">
        <f t="shared" si="151"/>
        <v>11896</v>
      </c>
      <c r="R802" s="228">
        <f t="shared" si="152"/>
        <v>12421</v>
      </c>
      <c r="S802" s="231">
        <f t="shared" si="153"/>
        <v>525</v>
      </c>
      <c r="T802" s="226"/>
      <c r="U802" s="227">
        <f t="shared" si="154"/>
        <v>4074</v>
      </c>
      <c r="V802" s="228">
        <f t="shared" si="155"/>
        <v>4254</v>
      </c>
      <c r="W802" s="228">
        <f t="shared" si="156"/>
        <v>4127</v>
      </c>
      <c r="X802" s="228"/>
      <c r="Y802" s="231">
        <f t="shared" si="157"/>
        <v>4247</v>
      </c>
      <c r="Z802" s="226"/>
    </row>
    <row r="803" spans="1:26" s="224" customFormat="1" x14ac:dyDescent="0.2">
      <c r="A803" s="222">
        <v>491</v>
      </c>
      <c r="B803" s="222">
        <v>491095650</v>
      </c>
      <c r="C803" s="223" t="s">
        <v>538</v>
      </c>
      <c r="D803" s="222">
        <v>95</v>
      </c>
      <c r="E803" s="223" t="s">
        <v>127</v>
      </c>
      <c r="F803" s="222">
        <v>650</v>
      </c>
      <c r="G803" s="223" t="s">
        <v>400</v>
      </c>
      <c r="H803" s="225">
        <v>4.88</v>
      </c>
      <c r="I803" s="226"/>
      <c r="J803" s="227">
        <f t="shared" si="146"/>
        <v>11965</v>
      </c>
      <c r="K803" s="228">
        <f t="shared" si="147"/>
        <v>3317</v>
      </c>
      <c r="L803" s="228">
        <f t="shared" si="148"/>
        <v>0</v>
      </c>
      <c r="M803" s="228">
        <f t="shared" si="149"/>
        <v>937.65</v>
      </c>
      <c r="N803" s="229">
        <f t="shared" si="158"/>
        <v>16219.65</v>
      </c>
      <c r="O803" s="230">
        <f t="shared" si="150"/>
        <v>-441.00000000000182</v>
      </c>
      <c r="P803" s="226"/>
      <c r="Q803" s="227">
        <f t="shared" si="151"/>
        <v>10407.723108575381</v>
      </c>
      <c r="R803" s="228">
        <f t="shared" si="152"/>
        <v>11965</v>
      </c>
      <c r="S803" s="231">
        <f t="shared" si="153"/>
        <v>1557.276891424619</v>
      </c>
      <c r="T803" s="226"/>
      <c r="U803" s="227">
        <f t="shared" si="154"/>
        <v>3269</v>
      </c>
      <c r="V803" s="228">
        <f t="shared" si="155"/>
        <v>3758</v>
      </c>
      <c r="W803" s="228">
        <f t="shared" si="156"/>
        <v>3758</v>
      </c>
      <c r="X803" s="228"/>
      <c r="Y803" s="231">
        <f t="shared" si="157"/>
        <v>3758</v>
      </c>
      <c r="Z803" s="226"/>
    </row>
    <row r="804" spans="1:26" s="224" customFormat="1" x14ac:dyDescent="0.2">
      <c r="A804" s="222">
        <v>491</v>
      </c>
      <c r="B804" s="222">
        <v>491095665</v>
      </c>
      <c r="C804" s="223" t="s">
        <v>538</v>
      </c>
      <c r="D804" s="222">
        <v>95</v>
      </c>
      <c r="E804" s="223" t="s">
        <v>127</v>
      </c>
      <c r="F804" s="222">
        <v>665</v>
      </c>
      <c r="G804" s="223" t="s">
        <v>405</v>
      </c>
      <c r="H804" s="225">
        <v>2</v>
      </c>
      <c r="I804" s="226"/>
      <c r="J804" s="227">
        <f t="shared" si="146"/>
        <v>10525.424922197219</v>
      </c>
      <c r="K804" s="228">
        <f t="shared" si="147"/>
        <v>1889</v>
      </c>
      <c r="L804" s="228">
        <f t="shared" si="148"/>
        <v>0</v>
      </c>
      <c r="M804" s="228">
        <f t="shared" si="149"/>
        <v>937.65</v>
      </c>
      <c r="N804" s="229">
        <f t="shared" si="158"/>
        <v>13352.074922197218</v>
      </c>
      <c r="O804" s="230">
        <f t="shared" si="150"/>
        <v>0</v>
      </c>
      <c r="P804" s="226"/>
      <c r="Q804" s="227">
        <f t="shared" si="151"/>
        <v>10076.643913196895</v>
      </c>
      <c r="R804" s="228">
        <f t="shared" si="152"/>
        <v>10525.424922197219</v>
      </c>
      <c r="S804" s="231">
        <f t="shared" si="153"/>
        <v>448.78100900032405</v>
      </c>
      <c r="T804" s="226"/>
      <c r="U804" s="227">
        <f t="shared" si="154"/>
        <v>1781</v>
      </c>
      <c r="V804" s="228">
        <f t="shared" si="155"/>
        <v>1860</v>
      </c>
      <c r="W804" s="228">
        <f t="shared" si="156"/>
        <v>1878</v>
      </c>
      <c r="X804" s="228"/>
      <c r="Y804" s="231">
        <f t="shared" si="157"/>
        <v>1889</v>
      </c>
      <c r="Z804" s="226"/>
    </row>
    <row r="805" spans="1:26" s="224" customFormat="1" x14ac:dyDescent="0.2">
      <c r="A805" s="222">
        <v>491</v>
      </c>
      <c r="B805" s="222">
        <v>491095763</v>
      </c>
      <c r="C805" s="223" t="s">
        <v>538</v>
      </c>
      <c r="D805" s="222">
        <v>95</v>
      </c>
      <c r="E805" s="223" t="s">
        <v>127</v>
      </c>
      <c r="F805" s="222">
        <v>763</v>
      </c>
      <c r="G805" s="223" t="s">
        <v>434</v>
      </c>
      <c r="H805" s="225">
        <v>3.7199999999999998</v>
      </c>
      <c r="I805" s="226"/>
      <c r="J805" s="227">
        <f t="shared" si="146"/>
        <v>12850</v>
      </c>
      <c r="K805" s="228">
        <f t="shared" si="147"/>
        <v>2608</v>
      </c>
      <c r="L805" s="228">
        <f t="shared" si="148"/>
        <v>0</v>
      </c>
      <c r="M805" s="228">
        <f t="shared" si="149"/>
        <v>937.65</v>
      </c>
      <c r="N805" s="229">
        <f t="shared" si="158"/>
        <v>16395.650000000001</v>
      </c>
      <c r="O805" s="230">
        <f t="shared" si="150"/>
        <v>0</v>
      </c>
      <c r="P805" s="226"/>
      <c r="Q805" s="227">
        <f t="shared" si="151"/>
        <v>14107</v>
      </c>
      <c r="R805" s="228">
        <f t="shared" si="152"/>
        <v>12850</v>
      </c>
      <c r="S805" s="231">
        <f t="shared" si="153"/>
        <v>-1257</v>
      </c>
      <c r="T805" s="226"/>
      <c r="U805" s="227">
        <f t="shared" si="154"/>
        <v>3300</v>
      </c>
      <c r="V805" s="228">
        <f t="shared" si="155"/>
        <v>3006</v>
      </c>
      <c r="W805" s="228">
        <f t="shared" si="156"/>
        <v>2559</v>
      </c>
      <c r="X805" s="228"/>
      <c r="Y805" s="231">
        <f t="shared" si="157"/>
        <v>2608</v>
      </c>
      <c r="Z805" s="226"/>
    </row>
    <row r="806" spans="1:26" s="224" customFormat="1" x14ac:dyDescent="0.2">
      <c r="A806" s="222">
        <v>492</v>
      </c>
      <c r="B806" s="222">
        <v>492281005</v>
      </c>
      <c r="C806" s="223" t="s">
        <v>539</v>
      </c>
      <c r="D806" s="222">
        <v>281</v>
      </c>
      <c r="E806" s="223" t="s">
        <v>313</v>
      </c>
      <c r="F806" s="222">
        <v>5</v>
      </c>
      <c r="G806" s="223" t="s">
        <v>37</v>
      </c>
      <c r="H806" s="225">
        <v>1</v>
      </c>
      <c r="I806" s="226"/>
      <c r="J806" s="227">
        <f t="shared" si="146"/>
        <v>11484.212958768376</v>
      </c>
      <c r="K806" s="228">
        <f t="shared" si="147"/>
        <v>5010</v>
      </c>
      <c r="L806" s="228">
        <f t="shared" si="148"/>
        <v>0</v>
      </c>
      <c r="M806" s="228">
        <f t="shared" si="149"/>
        <v>937.65</v>
      </c>
      <c r="N806" s="229">
        <f t="shared" si="158"/>
        <v>17431.862958768375</v>
      </c>
      <c r="O806" s="230">
        <f t="shared" si="150"/>
        <v>-1</v>
      </c>
      <c r="P806" s="226"/>
      <c r="Q806" s="227" t="str">
        <f t="shared" si="151"/>
        <v/>
      </c>
      <c r="R806" s="228" t="str">
        <f t="shared" si="152"/>
        <v/>
      </c>
      <c r="S806" s="231" t="str">
        <f t="shared" si="153"/>
        <v/>
      </c>
      <c r="T806" s="226"/>
      <c r="U806" s="227" t="str">
        <f t="shared" si="154"/>
        <v/>
      </c>
      <c r="V806" s="228" t="str">
        <f t="shared" si="155"/>
        <v/>
      </c>
      <c r="W806" s="228">
        <f t="shared" si="156"/>
        <v>5042</v>
      </c>
      <c r="X806" s="228"/>
      <c r="Y806" s="231">
        <f t="shared" si="157"/>
        <v>5011</v>
      </c>
      <c r="Z806" s="226"/>
    </row>
    <row r="807" spans="1:26" s="224" customFormat="1" x14ac:dyDescent="0.2">
      <c r="A807" s="222">
        <v>492</v>
      </c>
      <c r="B807" s="222">
        <v>492281137</v>
      </c>
      <c r="C807" s="223" t="s">
        <v>539</v>
      </c>
      <c r="D807" s="222">
        <v>281</v>
      </c>
      <c r="E807" s="223" t="s">
        <v>313</v>
      </c>
      <c r="F807" s="222">
        <v>137</v>
      </c>
      <c r="G807" s="223" t="s">
        <v>169</v>
      </c>
      <c r="H807" s="225">
        <v>2.9</v>
      </c>
      <c r="I807" s="226"/>
      <c r="J807" s="227">
        <f t="shared" si="146"/>
        <v>13713</v>
      </c>
      <c r="K807" s="228">
        <f t="shared" si="147"/>
        <v>0</v>
      </c>
      <c r="L807" s="228">
        <f t="shared" si="148"/>
        <v>0</v>
      </c>
      <c r="M807" s="228">
        <f t="shared" si="149"/>
        <v>937.65</v>
      </c>
      <c r="N807" s="229">
        <f t="shared" si="158"/>
        <v>14650.65</v>
      </c>
      <c r="O807" s="230">
        <f t="shared" si="150"/>
        <v>0</v>
      </c>
      <c r="P807" s="226"/>
      <c r="Q807" s="227" t="str">
        <f t="shared" si="151"/>
        <v/>
      </c>
      <c r="R807" s="228" t="str">
        <f t="shared" si="152"/>
        <v/>
      </c>
      <c r="S807" s="231" t="str">
        <f t="shared" si="153"/>
        <v/>
      </c>
      <c r="T807" s="226"/>
      <c r="U807" s="227" t="str">
        <f t="shared" si="154"/>
        <v/>
      </c>
      <c r="V807" s="228" t="str">
        <f t="shared" si="155"/>
        <v/>
      </c>
      <c r="W807" s="228">
        <f t="shared" si="156"/>
        <v>0</v>
      </c>
      <c r="X807" s="228"/>
      <c r="Y807" s="231">
        <f t="shared" si="157"/>
        <v>0</v>
      </c>
      <c r="Z807" s="226"/>
    </row>
    <row r="808" spans="1:26" s="224" customFormat="1" x14ac:dyDescent="0.2">
      <c r="A808" s="222">
        <v>492</v>
      </c>
      <c r="B808" s="222">
        <v>492281281</v>
      </c>
      <c r="C808" s="223" t="s">
        <v>539</v>
      </c>
      <c r="D808" s="222">
        <v>281</v>
      </c>
      <c r="E808" s="223" t="s">
        <v>313</v>
      </c>
      <c r="F808" s="222">
        <v>281</v>
      </c>
      <c r="G808" s="223" t="s">
        <v>313</v>
      </c>
      <c r="H808" s="225">
        <v>359.71000000000004</v>
      </c>
      <c r="I808" s="226"/>
      <c r="J808" s="227">
        <f t="shared" si="146"/>
        <v>13335</v>
      </c>
      <c r="K808" s="228">
        <f t="shared" si="147"/>
        <v>0</v>
      </c>
      <c r="L808" s="228">
        <f t="shared" si="148"/>
        <v>0</v>
      </c>
      <c r="M808" s="228">
        <f t="shared" si="149"/>
        <v>937.65</v>
      </c>
      <c r="N808" s="229">
        <f t="shared" si="158"/>
        <v>14272.65</v>
      </c>
      <c r="O808" s="230">
        <f t="shared" si="150"/>
        <v>0</v>
      </c>
      <c r="P808" s="226"/>
      <c r="Q808" s="227">
        <f t="shared" si="151"/>
        <v>12419</v>
      </c>
      <c r="R808" s="228">
        <f t="shared" si="152"/>
        <v>13335</v>
      </c>
      <c r="S808" s="231">
        <f t="shared" si="153"/>
        <v>916</v>
      </c>
      <c r="T808" s="226"/>
      <c r="U808" s="227">
        <f t="shared" si="154"/>
        <v>95</v>
      </c>
      <c r="V808" s="228">
        <f t="shared" si="155"/>
        <v>102</v>
      </c>
      <c r="W808" s="228">
        <f t="shared" si="156"/>
        <v>2</v>
      </c>
      <c r="X808" s="228"/>
      <c r="Y808" s="231">
        <f t="shared" si="157"/>
        <v>0</v>
      </c>
      <c r="Z808" s="226"/>
    </row>
    <row r="809" spans="1:26" s="224" customFormat="1" x14ac:dyDescent="0.2">
      <c r="A809" s="222">
        <v>493</v>
      </c>
      <c r="B809" s="222">
        <v>493057035</v>
      </c>
      <c r="C809" s="223" t="s">
        <v>540</v>
      </c>
      <c r="D809" s="222">
        <v>57</v>
      </c>
      <c r="E809" s="223" t="s">
        <v>89</v>
      </c>
      <c r="F809" s="222">
        <v>35</v>
      </c>
      <c r="G809" s="223" t="s">
        <v>67</v>
      </c>
      <c r="H809" s="225">
        <v>28.309999999999995</v>
      </c>
      <c r="I809" s="226"/>
      <c r="J809" s="227">
        <f t="shared" si="146"/>
        <v>14110</v>
      </c>
      <c r="K809" s="228">
        <f t="shared" si="147"/>
        <v>4811</v>
      </c>
      <c r="L809" s="228">
        <f t="shared" si="148"/>
        <v>0</v>
      </c>
      <c r="M809" s="228">
        <f t="shared" si="149"/>
        <v>937.65</v>
      </c>
      <c r="N809" s="229">
        <f t="shared" si="158"/>
        <v>19858.650000000001</v>
      </c>
      <c r="O809" s="230">
        <f t="shared" si="150"/>
        <v>-23</v>
      </c>
      <c r="P809" s="226"/>
      <c r="Q809" s="227" t="str">
        <f t="shared" si="151"/>
        <v/>
      </c>
      <c r="R809" s="228">
        <f t="shared" si="152"/>
        <v>14110</v>
      </c>
      <c r="S809" s="231" t="str">
        <f t="shared" si="153"/>
        <v/>
      </c>
      <c r="T809" s="226"/>
      <c r="U809" s="227" t="str">
        <f t="shared" si="154"/>
        <v/>
      </c>
      <c r="V809" s="228">
        <f t="shared" si="155"/>
        <v>4865</v>
      </c>
      <c r="W809" s="228">
        <f t="shared" si="156"/>
        <v>5062</v>
      </c>
      <c r="X809" s="228"/>
      <c r="Y809" s="231">
        <f t="shared" si="157"/>
        <v>4834</v>
      </c>
      <c r="Z809" s="226"/>
    </row>
    <row r="810" spans="1:26" s="224" customFormat="1" x14ac:dyDescent="0.2">
      <c r="A810" s="222">
        <v>493</v>
      </c>
      <c r="B810" s="222">
        <v>493057057</v>
      </c>
      <c r="C810" s="223" t="s">
        <v>540</v>
      </c>
      <c r="D810" s="222">
        <v>57</v>
      </c>
      <c r="E810" s="223" t="s">
        <v>89</v>
      </c>
      <c r="F810" s="222">
        <v>57</v>
      </c>
      <c r="G810" s="223" t="s">
        <v>89</v>
      </c>
      <c r="H810" s="225">
        <v>95.750000000000057</v>
      </c>
      <c r="I810" s="226"/>
      <c r="J810" s="227">
        <f t="shared" si="146"/>
        <v>15228</v>
      </c>
      <c r="K810" s="228">
        <f t="shared" si="147"/>
        <v>407</v>
      </c>
      <c r="L810" s="228">
        <f t="shared" si="148"/>
        <v>0</v>
      </c>
      <c r="M810" s="228">
        <f t="shared" si="149"/>
        <v>937.65</v>
      </c>
      <c r="N810" s="229">
        <f t="shared" si="158"/>
        <v>16572.650000000001</v>
      </c>
      <c r="O810" s="230">
        <f t="shared" si="150"/>
        <v>-18</v>
      </c>
      <c r="P810" s="226"/>
      <c r="Q810" s="227" t="str">
        <f t="shared" si="151"/>
        <v/>
      </c>
      <c r="R810" s="228">
        <f t="shared" si="152"/>
        <v>15228</v>
      </c>
      <c r="S810" s="231" t="str">
        <f t="shared" si="153"/>
        <v/>
      </c>
      <c r="T810" s="226"/>
      <c r="U810" s="227" t="str">
        <f t="shared" si="154"/>
        <v/>
      </c>
      <c r="V810" s="228">
        <f t="shared" si="155"/>
        <v>369</v>
      </c>
      <c r="W810" s="228">
        <f t="shared" si="156"/>
        <v>545</v>
      </c>
      <c r="X810" s="228"/>
      <c r="Y810" s="231">
        <f t="shared" si="157"/>
        <v>425</v>
      </c>
      <c r="Z810" s="226"/>
    </row>
    <row r="811" spans="1:26" s="224" customFormat="1" x14ac:dyDescent="0.2">
      <c r="A811" s="222">
        <v>493</v>
      </c>
      <c r="B811" s="222">
        <v>493057093</v>
      </c>
      <c r="C811" s="223" t="s">
        <v>540</v>
      </c>
      <c r="D811" s="222">
        <v>57</v>
      </c>
      <c r="E811" s="223" t="s">
        <v>89</v>
      </c>
      <c r="F811" s="222">
        <v>93</v>
      </c>
      <c r="G811" s="223" t="s">
        <v>125</v>
      </c>
      <c r="H811" s="225">
        <v>25.79</v>
      </c>
      <c r="I811" s="226"/>
      <c r="J811" s="227">
        <f t="shared" si="146"/>
        <v>14043</v>
      </c>
      <c r="K811" s="228">
        <f t="shared" si="147"/>
        <v>479</v>
      </c>
      <c r="L811" s="228">
        <f t="shared" si="148"/>
        <v>0</v>
      </c>
      <c r="M811" s="228">
        <f t="shared" si="149"/>
        <v>937.65</v>
      </c>
      <c r="N811" s="229">
        <f t="shared" si="158"/>
        <v>15459.65</v>
      </c>
      <c r="O811" s="230">
        <f t="shared" si="150"/>
        <v>-6</v>
      </c>
      <c r="P811" s="226"/>
      <c r="Q811" s="227" t="str">
        <f t="shared" si="151"/>
        <v/>
      </c>
      <c r="R811" s="228">
        <f t="shared" si="152"/>
        <v>14043</v>
      </c>
      <c r="S811" s="231" t="str">
        <f t="shared" si="153"/>
        <v/>
      </c>
      <c r="T811" s="226"/>
      <c r="U811" s="227" t="str">
        <f t="shared" si="154"/>
        <v/>
      </c>
      <c r="V811" s="228">
        <f t="shared" si="155"/>
        <v>697</v>
      </c>
      <c r="W811" s="228">
        <f t="shared" si="156"/>
        <v>562</v>
      </c>
      <c r="X811" s="228"/>
      <c r="Y811" s="231">
        <f t="shared" si="157"/>
        <v>485</v>
      </c>
      <c r="Z811" s="226"/>
    </row>
    <row r="812" spans="1:26" s="224" customFormat="1" x14ac:dyDescent="0.2">
      <c r="A812" s="222">
        <v>493</v>
      </c>
      <c r="B812" s="222">
        <v>493057149</v>
      </c>
      <c r="C812" s="223" t="s">
        <v>540</v>
      </c>
      <c r="D812" s="222">
        <v>57</v>
      </c>
      <c r="E812" s="223" t="s">
        <v>89</v>
      </c>
      <c r="F812" s="222">
        <v>149</v>
      </c>
      <c r="G812" s="223" t="s">
        <v>181</v>
      </c>
      <c r="H812" s="225">
        <v>0.2</v>
      </c>
      <c r="I812" s="226"/>
      <c r="J812" s="227">
        <f t="shared" si="146"/>
        <v>13668.070175188335</v>
      </c>
      <c r="K812" s="228">
        <f t="shared" si="147"/>
        <v>0</v>
      </c>
      <c r="L812" s="228">
        <f t="shared" si="148"/>
        <v>0</v>
      </c>
      <c r="M812" s="228">
        <f t="shared" si="149"/>
        <v>937.65</v>
      </c>
      <c r="N812" s="229">
        <f t="shared" si="158"/>
        <v>14605.720175188335</v>
      </c>
      <c r="O812" s="230" t="str">
        <f t="shared" si="150"/>
        <v>--</v>
      </c>
      <c r="P812" s="226"/>
      <c r="Q812" s="227" t="str">
        <f t="shared" si="151"/>
        <v/>
      </c>
      <c r="R812" s="228" t="str">
        <f t="shared" si="152"/>
        <v/>
      </c>
      <c r="S812" s="231" t="str">
        <f t="shared" si="153"/>
        <v/>
      </c>
      <c r="T812" s="226"/>
      <c r="U812" s="227" t="str">
        <f t="shared" si="154"/>
        <v/>
      </c>
      <c r="V812" s="228" t="str">
        <f t="shared" si="155"/>
        <v/>
      </c>
      <c r="W812" s="228" t="str">
        <f t="shared" si="156"/>
        <v/>
      </c>
      <c r="X812" s="228"/>
      <c r="Y812" s="231" t="str">
        <f t="shared" si="157"/>
        <v/>
      </c>
      <c r="Z812" s="226"/>
    </row>
    <row r="813" spans="1:26" s="224" customFormat="1" x14ac:dyDescent="0.2">
      <c r="A813" s="222">
        <v>493</v>
      </c>
      <c r="B813" s="222">
        <v>493057163</v>
      </c>
      <c r="C813" s="223" t="s">
        <v>540</v>
      </c>
      <c r="D813" s="222">
        <v>57</v>
      </c>
      <c r="E813" s="223" t="s">
        <v>89</v>
      </c>
      <c r="F813" s="222">
        <v>163</v>
      </c>
      <c r="G813" s="223" t="s">
        <v>195</v>
      </c>
      <c r="H813" s="225">
        <v>10.379999999999999</v>
      </c>
      <c r="I813" s="226"/>
      <c r="J813" s="227">
        <f t="shared" si="146"/>
        <v>15437</v>
      </c>
      <c r="K813" s="228">
        <f t="shared" si="147"/>
        <v>0</v>
      </c>
      <c r="L813" s="228">
        <f t="shared" si="148"/>
        <v>0</v>
      </c>
      <c r="M813" s="228">
        <f t="shared" si="149"/>
        <v>937.65</v>
      </c>
      <c r="N813" s="229">
        <f t="shared" si="158"/>
        <v>16374.65</v>
      </c>
      <c r="O813" s="230">
        <f t="shared" si="150"/>
        <v>0</v>
      </c>
      <c r="P813" s="226"/>
      <c r="Q813" s="227" t="str">
        <f t="shared" si="151"/>
        <v/>
      </c>
      <c r="R813" s="228">
        <f t="shared" si="152"/>
        <v>15437</v>
      </c>
      <c r="S813" s="231" t="str">
        <f t="shared" si="153"/>
        <v/>
      </c>
      <c r="T813" s="226"/>
      <c r="U813" s="227" t="str">
        <f t="shared" si="154"/>
        <v/>
      </c>
      <c r="V813" s="228">
        <f t="shared" si="155"/>
        <v>173</v>
      </c>
      <c r="W813" s="228">
        <f t="shared" si="156"/>
        <v>12</v>
      </c>
      <c r="X813" s="228"/>
      <c r="Y813" s="231">
        <f t="shared" si="157"/>
        <v>0</v>
      </c>
      <c r="Z813" s="226"/>
    </row>
    <row r="814" spans="1:26" s="224" customFormat="1" x14ac:dyDescent="0.2">
      <c r="A814" s="222">
        <v>493</v>
      </c>
      <c r="B814" s="222">
        <v>493057165</v>
      </c>
      <c r="C814" s="223" t="s">
        <v>540</v>
      </c>
      <c r="D814" s="222">
        <v>57</v>
      </c>
      <c r="E814" s="223" t="s">
        <v>89</v>
      </c>
      <c r="F814" s="222">
        <v>165</v>
      </c>
      <c r="G814" s="223" t="s">
        <v>197</v>
      </c>
      <c r="H814" s="225">
        <v>5.58</v>
      </c>
      <c r="I814" s="226"/>
      <c r="J814" s="227">
        <f t="shared" si="146"/>
        <v>13248</v>
      </c>
      <c r="K814" s="228">
        <f t="shared" si="147"/>
        <v>240</v>
      </c>
      <c r="L814" s="228">
        <f t="shared" si="148"/>
        <v>0</v>
      </c>
      <c r="M814" s="228">
        <f t="shared" si="149"/>
        <v>937.65</v>
      </c>
      <c r="N814" s="229">
        <f t="shared" si="158"/>
        <v>14425.65</v>
      </c>
      <c r="O814" s="230">
        <f t="shared" si="150"/>
        <v>-3</v>
      </c>
      <c r="P814" s="226"/>
      <c r="Q814" s="227" t="str">
        <f t="shared" si="151"/>
        <v/>
      </c>
      <c r="R814" s="228">
        <f t="shared" si="152"/>
        <v>13248</v>
      </c>
      <c r="S814" s="231" t="str">
        <f t="shared" si="153"/>
        <v/>
      </c>
      <c r="T814" s="226"/>
      <c r="U814" s="227" t="str">
        <f t="shared" si="154"/>
        <v/>
      </c>
      <c r="V814" s="228">
        <f t="shared" si="155"/>
        <v>497</v>
      </c>
      <c r="W814" s="228">
        <f t="shared" si="156"/>
        <v>260</v>
      </c>
      <c r="X814" s="228"/>
      <c r="Y814" s="231">
        <f t="shared" si="157"/>
        <v>243</v>
      </c>
      <c r="Z814" s="226"/>
    </row>
    <row r="815" spans="1:26" s="224" customFormat="1" x14ac:dyDescent="0.2">
      <c r="A815" s="222">
        <v>493</v>
      </c>
      <c r="B815" s="222">
        <v>493057176</v>
      </c>
      <c r="C815" s="223" t="s">
        <v>540</v>
      </c>
      <c r="D815" s="222">
        <v>57</v>
      </c>
      <c r="E815" s="223" t="s">
        <v>89</v>
      </c>
      <c r="F815" s="222">
        <v>176</v>
      </c>
      <c r="G815" s="223" t="s">
        <v>208</v>
      </c>
      <c r="H815" s="225">
        <v>1.9300000000000002</v>
      </c>
      <c r="I815" s="226"/>
      <c r="J815" s="227">
        <f t="shared" si="146"/>
        <v>15618</v>
      </c>
      <c r="K815" s="228">
        <f t="shared" si="147"/>
        <v>5379</v>
      </c>
      <c r="L815" s="228">
        <f t="shared" si="148"/>
        <v>0</v>
      </c>
      <c r="M815" s="228">
        <f t="shared" si="149"/>
        <v>937.65</v>
      </c>
      <c r="N815" s="229">
        <f t="shared" si="158"/>
        <v>21934.65</v>
      </c>
      <c r="O815" s="230">
        <f t="shared" si="150"/>
        <v>-22</v>
      </c>
      <c r="P815" s="226"/>
      <c r="Q815" s="227" t="str">
        <f t="shared" si="151"/>
        <v/>
      </c>
      <c r="R815" s="228" t="str">
        <f t="shared" si="152"/>
        <v/>
      </c>
      <c r="S815" s="231" t="str">
        <f t="shared" si="153"/>
        <v/>
      </c>
      <c r="T815" s="226"/>
      <c r="U815" s="227" t="str">
        <f t="shared" si="154"/>
        <v/>
      </c>
      <c r="V815" s="228" t="str">
        <f t="shared" si="155"/>
        <v/>
      </c>
      <c r="W815" s="228">
        <f t="shared" si="156"/>
        <v>5593</v>
      </c>
      <c r="X815" s="228"/>
      <c r="Y815" s="231">
        <f t="shared" si="157"/>
        <v>5401</v>
      </c>
      <c r="Z815" s="226"/>
    </row>
    <row r="816" spans="1:26" s="224" customFormat="1" x14ac:dyDescent="0.2">
      <c r="A816" s="222">
        <v>493</v>
      </c>
      <c r="B816" s="222">
        <v>493057229</v>
      </c>
      <c r="C816" s="223" t="s">
        <v>540</v>
      </c>
      <c r="D816" s="222">
        <v>57</v>
      </c>
      <c r="E816" s="223" t="s">
        <v>89</v>
      </c>
      <c r="F816" s="222">
        <v>229</v>
      </c>
      <c r="G816" s="223" t="s">
        <v>261</v>
      </c>
      <c r="H816" s="225">
        <v>1</v>
      </c>
      <c r="I816" s="226"/>
      <c r="J816" s="227">
        <f t="shared" si="146"/>
        <v>11726.721266519022</v>
      </c>
      <c r="K816" s="228">
        <f t="shared" si="147"/>
        <v>1916</v>
      </c>
      <c r="L816" s="228">
        <f t="shared" si="148"/>
        <v>0</v>
      </c>
      <c r="M816" s="228">
        <f t="shared" si="149"/>
        <v>937.65</v>
      </c>
      <c r="N816" s="229">
        <f t="shared" si="158"/>
        <v>14580.371266519021</v>
      </c>
      <c r="O816" s="230">
        <f t="shared" si="150"/>
        <v>0</v>
      </c>
      <c r="P816" s="226"/>
      <c r="Q816" s="227" t="str">
        <f t="shared" si="151"/>
        <v/>
      </c>
      <c r="R816" s="228" t="str">
        <f t="shared" si="152"/>
        <v/>
      </c>
      <c r="S816" s="231" t="str">
        <f t="shared" si="153"/>
        <v/>
      </c>
      <c r="T816" s="226"/>
      <c r="U816" s="227" t="str">
        <f t="shared" si="154"/>
        <v/>
      </c>
      <c r="V816" s="228" t="str">
        <f t="shared" si="155"/>
        <v/>
      </c>
      <c r="W816" s="228">
        <f t="shared" si="156"/>
        <v>2041</v>
      </c>
      <c r="X816" s="228"/>
      <c r="Y816" s="231">
        <f t="shared" si="157"/>
        <v>1916</v>
      </c>
      <c r="Z816" s="226"/>
    </row>
    <row r="817" spans="1:26" s="224" customFormat="1" x14ac:dyDescent="0.2">
      <c r="A817" s="222">
        <v>493</v>
      </c>
      <c r="B817" s="222">
        <v>493057244</v>
      </c>
      <c r="C817" s="223" t="s">
        <v>540</v>
      </c>
      <c r="D817" s="222">
        <v>57</v>
      </c>
      <c r="E817" s="223" t="s">
        <v>89</v>
      </c>
      <c r="F817" s="222">
        <v>244</v>
      </c>
      <c r="G817" s="223" t="s">
        <v>276</v>
      </c>
      <c r="H817" s="225">
        <v>0.88</v>
      </c>
      <c r="I817" s="226"/>
      <c r="J817" s="227">
        <f t="shared" si="146"/>
        <v>12517.586445965193</v>
      </c>
      <c r="K817" s="228">
        <f t="shared" si="147"/>
        <v>4514</v>
      </c>
      <c r="L817" s="228">
        <f t="shared" si="148"/>
        <v>0</v>
      </c>
      <c r="M817" s="228">
        <f t="shared" si="149"/>
        <v>937.65</v>
      </c>
      <c r="N817" s="229">
        <f t="shared" si="158"/>
        <v>17969.236445965194</v>
      </c>
      <c r="O817" s="230" t="str">
        <f t="shared" si="150"/>
        <v>--</v>
      </c>
      <c r="P817" s="226"/>
      <c r="Q817" s="227" t="str">
        <f t="shared" si="151"/>
        <v/>
      </c>
      <c r="R817" s="228" t="str">
        <f t="shared" si="152"/>
        <v/>
      </c>
      <c r="S817" s="231" t="str">
        <f t="shared" si="153"/>
        <v/>
      </c>
      <c r="T817" s="226"/>
      <c r="U817" s="227" t="str">
        <f t="shared" si="154"/>
        <v/>
      </c>
      <c r="V817" s="228" t="str">
        <f t="shared" si="155"/>
        <v/>
      </c>
      <c r="W817" s="228" t="str">
        <f t="shared" si="156"/>
        <v/>
      </c>
      <c r="X817" s="228"/>
      <c r="Y817" s="231" t="str">
        <f t="shared" si="157"/>
        <v/>
      </c>
      <c r="Z817" s="226"/>
    </row>
    <row r="818" spans="1:26" s="224" customFormat="1" x14ac:dyDescent="0.2">
      <c r="A818" s="222">
        <v>493</v>
      </c>
      <c r="B818" s="222">
        <v>493057248</v>
      </c>
      <c r="C818" s="223" t="s">
        <v>540</v>
      </c>
      <c r="D818" s="222">
        <v>57</v>
      </c>
      <c r="E818" s="223" t="s">
        <v>89</v>
      </c>
      <c r="F818" s="222">
        <v>248</v>
      </c>
      <c r="G818" s="223" t="s">
        <v>280</v>
      </c>
      <c r="H818" s="225">
        <v>23.37</v>
      </c>
      <c r="I818" s="226"/>
      <c r="J818" s="227">
        <f t="shared" si="146"/>
        <v>15052</v>
      </c>
      <c r="K818" s="228">
        <f t="shared" si="147"/>
        <v>863</v>
      </c>
      <c r="L818" s="228">
        <f t="shared" si="148"/>
        <v>0</v>
      </c>
      <c r="M818" s="228">
        <f t="shared" si="149"/>
        <v>937.65</v>
      </c>
      <c r="N818" s="229">
        <f t="shared" si="158"/>
        <v>16852.650000000001</v>
      </c>
      <c r="O818" s="230">
        <f t="shared" si="150"/>
        <v>-3</v>
      </c>
      <c r="P818" s="226"/>
      <c r="Q818" s="227" t="str">
        <f t="shared" si="151"/>
        <v/>
      </c>
      <c r="R818" s="228">
        <f t="shared" si="152"/>
        <v>15052</v>
      </c>
      <c r="S818" s="231" t="str">
        <f t="shared" si="153"/>
        <v/>
      </c>
      <c r="T818" s="226"/>
      <c r="U818" s="227" t="str">
        <f t="shared" si="154"/>
        <v/>
      </c>
      <c r="V818" s="228">
        <f t="shared" si="155"/>
        <v>1161</v>
      </c>
      <c r="W818" s="228">
        <f t="shared" si="156"/>
        <v>929</v>
      </c>
      <c r="X818" s="228"/>
      <c r="Y818" s="231">
        <f t="shared" si="157"/>
        <v>866</v>
      </c>
      <c r="Z818" s="226"/>
    </row>
    <row r="819" spans="1:26" s="224" customFormat="1" x14ac:dyDescent="0.2">
      <c r="A819" s="222">
        <v>493</v>
      </c>
      <c r="B819" s="222">
        <v>493057262</v>
      </c>
      <c r="C819" s="223" t="s">
        <v>540</v>
      </c>
      <c r="D819" s="222">
        <v>57</v>
      </c>
      <c r="E819" s="223" t="s">
        <v>89</v>
      </c>
      <c r="F819" s="222">
        <v>262</v>
      </c>
      <c r="G819" s="223" t="s">
        <v>294</v>
      </c>
      <c r="H819" s="225">
        <v>2.1</v>
      </c>
      <c r="I819" s="226"/>
      <c r="J819" s="227">
        <f t="shared" si="146"/>
        <v>17534</v>
      </c>
      <c r="K819" s="228">
        <f t="shared" si="147"/>
        <v>6497</v>
      </c>
      <c r="L819" s="228">
        <f t="shared" si="148"/>
        <v>0</v>
      </c>
      <c r="M819" s="228">
        <f t="shared" si="149"/>
        <v>937.65</v>
      </c>
      <c r="N819" s="229">
        <f t="shared" si="158"/>
        <v>24968.65</v>
      </c>
      <c r="O819" s="230">
        <f t="shared" si="150"/>
        <v>-17</v>
      </c>
      <c r="P819" s="226"/>
      <c r="Q819" s="227" t="str">
        <f t="shared" si="151"/>
        <v/>
      </c>
      <c r="R819" s="228">
        <f t="shared" si="152"/>
        <v>17534</v>
      </c>
      <c r="S819" s="231" t="str">
        <f t="shared" si="153"/>
        <v/>
      </c>
      <c r="T819" s="226"/>
      <c r="U819" s="227" t="str">
        <f t="shared" si="154"/>
        <v/>
      </c>
      <c r="V819" s="228">
        <f t="shared" si="155"/>
        <v>8217</v>
      </c>
      <c r="W819" s="228">
        <f t="shared" si="156"/>
        <v>6607</v>
      </c>
      <c r="X819" s="228"/>
      <c r="Y819" s="231">
        <f t="shared" si="157"/>
        <v>6514</v>
      </c>
      <c r="Z819" s="226"/>
    </row>
    <row r="820" spans="1:26" s="224" customFormat="1" x14ac:dyDescent="0.2">
      <c r="A820" s="222">
        <v>493</v>
      </c>
      <c r="B820" s="222">
        <v>493057274</v>
      </c>
      <c r="C820" s="223" t="s">
        <v>540</v>
      </c>
      <c r="D820" s="222">
        <v>57</v>
      </c>
      <c r="E820" s="223" t="s">
        <v>89</v>
      </c>
      <c r="F820" s="222">
        <v>274</v>
      </c>
      <c r="G820" s="223" t="s">
        <v>306</v>
      </c>
      <c r="H820" s="225">
        <v>3.05</v>
      </c>
      <c r="I820" s="226"/>
      <c r="J820" s="227">
        <f t="shared" si="146"/>
        <v>15618</v>
      </c>
      <c r="K820" s="228">
        <f t="shared" si="147"/>
        <v>7216</v>
      </c>
      <c r="L820" s="228">
        <f t="shared" si="148"/>
        <v>0</v>
      </c>
      <c r="M820" s="228">
        <f t="shared" si="149"/>
        <v>937.65</v>
      </c>
      <c r="N820" s="229">
        <f t="shared" si="158"/>
        <v>23771.65</v>
      </c>
      <c r="O820" s="230">
        <f t="shared" si="150"/>
        <v>-7</v>
      </c>
      <c r="P820" s="226"/>
      <c r="Q820" s="227" t="str">
        <f t="shared" si="151"/>
        <v/>
      </c>
      <c r="R820" s="228">
        <f t="shared" si="152"/>
        <v>15618</v>
      </c>
      <c r="S820" s="231" t="str">
        <f t="shared" si="153"/>
        <v/>
      </c>
      <c r="T820" s="226"/>
      <c r="U820" s="227" t="str">
        <f t="shared" si="154"/>
        <v/>
      </c>
      <c r="V820" s="228">
        <f t="shared" si="155"/>
        <v>7472</v>
      </c>
      <c r="W820" s="228">
        <f t="shared" si="156"/>
        <v>7348</v>
      </c>
      <c r="X820" s="228"/>
      <c r="Y820" s="231">
        <f t="shared" si="157"/>
        <v>7223</v>
      </c>
      <c r="Z820" s="226"/>
    </row>
    <row r="821" spans="1:26" s="224" customFormat="1" x14ac:dyDescent="0.2">
      <c r="A821" s="222">
        <v>493</v>
      </c>
      <c r="B821" s="222">
        <v>493057346</v>
      </c>
      <c r="C821" s="223" t="s">
        <v>540</v>
      </c>
      <c r="D821" s="222">
        <v>57</v>
      </c>
      <c r="E821" s="223" t="s">
        <v>89</v>
      </c>
      <c r="F821" s="222">
        <v>346</v>
      </c>
      <c r="G821" s="223" t="s">
        <v>378</v>
      </c>
      <c r="H821" s="225">
        <v>0.91999999999999993</v>
      </c>
      <c r="I821" s="226"/>
      <c r="J821" s="227">
        <f t="shared" si="146"/>
        <v>15618</v>
      </c>
      <c r="K821" s="228">
        <f t="shared" si="147"/>
        <v>1648</v>
      </c>
      <c r="L821" s="228">
        <f t="shared" si="148"/>
        <v>0</v>
      </c>
      <c r="M821" s="228">
        <f t="shared" si="149"/>
        <v>937.65</v>
      </c>
      <c r="N821" s="229">
        <f t="shared" si="158"/>
        <v>18203.650000000001</v>
      </c>
      <c r="O821" s="230" t="str">
        <f t="shared" si="150"/>
        <v>--</v>
      </c>
      <c r="P821" s="226"/>
      <c r="Q821" s="227" t="str">
        <f t="shared" si="151"/>
        <v/>
      </c>
      <c r="R821" s="228" t="str">
        <f t="shared" si="152"/>
        <v/>
      </c>
      <c r="S821" s="231" t="str">
        <f t="shared" si="153"/>
        <v/>
      </c>
      <c r="T821" s="226"/>
      <c r="U821" s="227" t="str">
        <f t="shared" si="154"/>
        <v/>
      </c>
      <c r="V821" s="228" t="str">
        <f t="shared" si="155"/>
        <v/>
      </c>
      <c r="W821" s="228" t="str">
        <f t="shared" si="156"/>
        <v/>
      </c>
      <c r="X821" s="228"/>
      <c r="Y821" s="231" t="str">
        <f t="shared" si="157"/>
        <v/>
      </c>
      <c r="Z821" s="226"/>
    </row>
    <row r="822" spans="1:26" s="224" customFormat="1" x14ac:dyDescent="0.2">
      <c r="A822" s="222">
        <v>494</v>
      </c>
      <c r="B822" s="222">
        <v>494093035</v>
      </c>
      <c r="C822" s="223" t="s">
        <v>541</v>
      </c>
      <c r="D822" s="222">
        <v>93</v>
      </c>
      <c r="E822" s="223" t="s">
        <v>125</v>
      </c>
      <c r="F822" s="222">
        <v>35</v>
      </c>
      <c r="G822" s="223" t="s">
        <v>67</v>
      </c>
      <c r="H822" s="225">
        <v>4</v>
      </c>
      <c r="I822" s="226"/>
      <c r="J822" s="227">
        <f t="shared" si="146"/>
        <v>12840</v>
      </c>
      <c r="K822" s="228">
        <f t="shared" si="147"/>
        <v>4378</v>
      </c>
      <c r="L822" s="228">
        <f t="shared" si="148"/>
        <v>0</v>
      </c>
      <c r="M822" s="228">
        <f t="shared" si="149"/>
        <v>937.65</v>
      </c>
      <c r="N822" s="229">
        <f t="shared" si="158"/>
        <v>18155.650000000001</v>
      </c>
      <c r="O822" s="230">
        <f t="shared" si="150"/>
        <v>-21</v>
      </c>
      <c r="P822" s="226"/>
      <c r="Q822" s="227">
        <f t="shared" si="151"/>
        <v>11254</v>
      </c>
      <c r="R822" s="228">
        <f t="shared" si="152"/>
        <v>12840</v>
      </c>
      <c r="S822" s="231">
        <f t="shared" si="153"/>
        <v>1586</v>
      </c>
      <c r="T822" s="226"/>
      <c r="U822" s="227">
        <f t="shared" si="154"/>
        <v>3881</v>
      </c>
      <c r="V822" s="228">
        <f t="shared" si="155"/>
        <v>4427</v>
      </c>
      <c r="W822" s="228">
        <f t="shared" si="156"/>
        <v>4606</v>
      </c>
      <c r="X822" s="228"/>
      <c r="Y822" s="231">
        <f t="shared" si="157"/>
        <v>4399</v>
      </c>
      <c r="Z822" s="226"/>
    </row>
    <row r="823" spans="1:26" s="224" customFormat="1" x14ac:dyDescent="0.2">
      <c r="A823" s="222">
        <v>494</v>
      </c>
      <c r="B823" s="222">
        <v>494093049</v>
      </c>
      <c r="C823" s="223" t="s">
        <v>541</v>
      </c>
      <c r="D823" s="222">
        <v>93</v>
      </c>
      <c r="E823" s="223" t="s">
        <v>125</v>
      </c>
      <c r="F823" s="222">
        <v>49</v>
      </c>
      <c r="G823" s="223" t="s">
        <v>81</v>
      </c>
      <c r="H823" s="225">
        <v>1</v>
      </c>
      <c r="I823" s="226"/>
      <c r="J823" s="227">
        <f t="shared" si="146"/>
        <v>12835.73758161946</v>
      </c>
      <c r="K823" s="228">
        <f t="shared" si="147"/>
        <v>15278</v>
      </c>
      <c r="L823" s="228">
        <f t="shared" si="148"/>
        <v>0</v>
      </c>
      <c r="M823" s="228">
        <f t="shared" si="149"/>
        <v>937.65</v>
      </c>
      <c r="N823" s="229">
        <f t="shared" si="158"/>
        <v>29051.387581619463</v>
      </c>
      <c r="O823" s="230">
        <f t="shared" si="150"/>
        <v>-16</v>
      </c>
      <c r="P823" s="226"/>
      <c r="Q823" s="227">
        <f t="shared" si="151"/>
        <v>13207</v>
      </c>
      <c r="R823" s="228">
        <f t="shared" si="152"/>
        <v>12835.73758161946</v>
      </c>
      <c r="S823" s="231">
        <f t="shared" si="153"/>
        <v>-371.26241838054011</v>
      </c>
      <c r="T823" s="226"/>
      <c r="U823" s="227">
        <f t="shared" si="154"/>
        <v>16639</v>
      </c>
      <c r="V823" s="228">
        <f t="shared" si="155"/>
        <v>16171</v>
      </c>
      <c r="W823" s="228">
        <f t="shared" si="156"/>
        <v>15462</v>
      </c>
      <c r="X823" s="228"/>
      <c r="Y823" s="231">
        <f t="shared" si="157"/>
        <v>15294</v>
      </c>
      <c r="Z823" s="226"/>
    </row>
    <row r="824" spans="1:26" s="224" customFormat="1" x14ac:dyDescent="0.2">
      <c r="A824" s="222">
        <v>494</v>
      </c>
      <c r="B824" s="222">
        <v>494093056</v>
      </c>
      <c r="C824" s="223" t="s">
        <v>541</v>
      </c>
      <c r="D824" s="222">
        <v>93</v>
      </c>
      <c r="E824" s="223" t="s">
        <v>125</v>
      </c>
      <c r="F824" s="222">
        <v>56</v>
      </c>
      <c r="G824" s="223" t="s">
        <v>88</v>
      </c>
      <c r="H824" s="225">
        <v>2</v>
      </c>
      <c r="I824" s="226"/>
      <c r="J824" s="227">
        <f t="shared" si="146"/>
        <v>11375</v>
      </c>
      <c r="K824" s="228">
        <f t="shared" si="147"/>
        <v>3846</v>
      </c>
      <c r="L824" s="228">
        <f t="shared" si="148"/>
        <v>0</v>
      </c>
      <c r="M824" s="228">
        <f t="shared" si="149"/>
        <v>937.65</v>
      </c>
      <c r="N824" s="229">
        <f t="shared" si="158"/>
        <v>16158.65</v>
      </c>
      <c r="O824" s="230">
        <f t="shared" si="150"/>
        <v>-1</v>
      </c>
      <c r="P824" s="226"/>
      <c r="Q824" s="227">
        <f t="shared" si="151"/>
        <v>10791</v>
      </c>
      <c r="R824" s="228">
        <f t="shared" si="152"/>
        <v>11375</v>
      </c>
      <c r="S824" s="231">
        <f t="shared" si="153"/>
        <v>584</v>
      </c>
      <c r="T824" s="226"/>
      <c r="U824" s="227">
        <f t="shared" si="154"/>
        <v>3678</v>
      </c>
      <c r="V824" s="228">
        <f t="shared" si="155"/>
        <v>3877</v>
      </c>
      <c r="W824" s="228">
        <f t="shared" si="156"/>
        <v>3862</v>
      </c>
      <c r="X824" s="228"/>
      <c r="Y824" s="231">
        <f t="shared" si="157"/>
        <v>3847</v>
      </c>
      <c r="Z824" s="226"/>
    </row>
    <row r="825" spans="1:26" s="224" customFormat="1" x14ac:dyDescent="0.2">
      <c r="A825" s="222">
        <v>494</v>
      </c>
      <c r="B825" s="222">
        <v>494093057</v>
      </c>
      <c r="C825" s="223" t="s">
        <v>541</v>
      </c>
      <c r="D825" s="222">
        <v>93</v>
      </c>
      <c r="E825" s="223" t="s">
        <v>125</v>
      </c>
      <c r="F825" s="222">
        <v>57</v>
      </c>
      <c r="G825" s="223" t="s">
        <v>89</v>
      </c>
      <c r="H825" s="225">
        <v>77.460000000000008</v>
      </c>
      <c r="I825" s="226"/>
      <c r="J825" s="227">
        <f t="shared" si="146"/>
        <v>13009</v>
      </c>
      <c r="K825" s="228">
        <f t="shared" si="147"/>
        <v>348</v>
      </c>
      <c r="L825" s="228">
        <f t="shared" si="148"/>
        <v>0</v>
      </c>
      <c r="M825" s="228">
        <f t="shared" si="149"/>
        <v>937.65</v>
      </c>
      <c r="N825" s="229">
        <f t="shared" si="158"/>
        <v>14294.65</v>
      </c>
      <c r="O825" s="230">
        <f t="shared" si="150"/>
        <v>-15</v>
      </c>
      <c r="P825" s="226"/>
      <c r="Q825" s="227">
        <f t="shared" si="151"/>
        <v>12282</v>
      </c>
      <c r="R825" s="228">
        <f t="shared" si="152"/>
        <v>13009</v>
      </c>
      <c r="S825" s="231">
        <f t="shared" si="153"/>
        <v>727</v>
      </c>
      <c r="T825" s="226"/>
      <c r="U825" s="227">
        <f t="shared" si="154"/>
        <v>298</v>
      </c>
      <c r="V825" s="228">
        <f t="shared" si="155"/>
        <v>316</v>
      </c>
      <c r="W825" s="228">
        <f t="shared" si="156"/>
        <v>465</v>
      </c>
      <c r="X825" s="228"/>
      <c r="Y825" s="231">
        <f t="shared" si="157"/>
        <v>363</v>
      </c>
      <c r="Z825" s="226"/>
    </row>
    <row r="826" spans="1:26" s="224" customFormat="1" x14ac:dyDescent="0.2">
      <c r="A826" s="222">
        <v>494</v>
      </c>
      <c r="B826" s="222">
        <v>494093071</v>
      </c>
      <c r="C826" s="223" t="s">
        <v>541</v>
      </c>
      <c r="D826" s="222">
        <v>93</v>
      </c>
      <c r="E826" s="223" t="s">
        <v>125</v>
      </c>
      <c r="F826" s="222">
        <v>71</v>
      </c>
      <c r="G826" s="223" t="s">
        <v>103</v>
      </c>
      <c r="H826" s="225">
        <v>2</v>
      </c>
      <c r="I826" s="226"/>
      <c r="J826" s="227">
        <f t="shared" si="146"/>
        <v>10467.592438273588</v>
      </c>
      <c r="K826" s="228">
        <f t="shared" si="147"/>
        <v>4906</v>
      </c>
      <c r="L826" s="228">
        <f t="shared" si="148"/>
        <v>0</v>
      </c>
      <c r="M826" s="228">
        <f t="shared" si="149"/>
        <v>937.65</v>
      </c>
      <c r="N826" s="229">
        <f t="shared" si="158"/>
        <v>16311.242438273588</v>
      </c>
      <c r="O826" s="230">
        <f t="shared" si="150"/>
        <v>10</v>
      </c>
      <c r="P826" s="226"/>
      <c r="Q826" s="227">
        <f t="shared" si="151"/>
        <v>10052.9479778157</v>
      </c>
      <c r="R826" s="228">
        <f t="shared" si="152"/>
        <v>10467.592438273588</v>
      </c>
      <c r="S826" s="231">
        <f t="shared" si="153"/>
        <v>414.64446045788827</v>
      </c>
      <c r="T826" s="226"/>
      <c r="U826" s="227">
        <f t="shared" si="154"/>
        <v>4843</v>
      </c>
      <c r="V826" s="228">
        <f t="shared" si="155"/>
        <v>5043</v>
      </c>
      <c r="W826" s="228">
        <f t="shared" si="156"/>
        <v>4844</v>
      </c>
      <c r="X826" s="228"/>
      <c r="Y826" s="231">
        <f t="shared" si="157"/>
        <v>4896</v>
      </c>
      <c r="Z826" s="226"/>
    </row>
    <row r="827" spans="1:26" s="224" customFormat="1" x14ac:dyDescent="0.2">
      <c r="A827" s="222">
        <v>494</v>
      </c>
      <c r="B827" s="222">
        <v>494093093</v>
      </c>
      <c r="C827" s="223" t="s">
        <v>541</v>
      </c>
      <c r="D827" s="222">
        <v>93</v>
      </c>
      <c r="E827" s="223" t="s">
        <v>125</v>
      </c>
      <c r="F827" s="222">
        <v>93</v>
      </c>
      <c r="G827" s="223" t="s">
        <v>125</v>
      </c>
      <c r="H827" s="225">
        <v>322.45999999999998</v>
      </c>
      <c r="I827" s="226"/>
      <c r="J827" s="227">
        <f t="shared" si="146"/>
        <v>12513</v>
      </c>
      <c r="K827" s="228">
        <f t="shared" si="147"/>
        <v>427</v>
      </c>
      <c r="L827" s="228">
        <f t="shared" si="148"/>
        <v>0</v>
      </c>
      <c r="M827" s="228">
        <f t="shared" si="149"/>
        <v>937.65</v>
      </c>
      <c r="N827" s="229">
        <f t="shared" si="158"/>
        <v>13877.65</v>
      </c>
      <c r="O827" s="230">
        <f t="shared" si="150"/>
        <v>-5</v>
      </c>
      <c r="P827" s="226"/>
      <c r="Q827" s="227">
        <f t="shared" si="151"/>
        <v>11961</v>
      </c>
      <c r="R827" s="228">
        <f t="shared" si="152"/>
        <v>12513</v>
      </c>
      <c r="S827" s="231">
        <f t="shared" si="153"/>
        <v>552</v>
      </c>
      <c r="T827" s="226"/>
      <c r="U827" s="227">
        <f t="shared" si="154"/>
        <v>593</v>
      </c>
      <c r="V827" s="228">
        <f t="shared" si="155"/>
        <v>621</v>
      </c>
      <c r="W827" s="228">
        <f t="shared" si="156"/>
        <v>501</v>
      </c>
      <c r="X827" s="228"/>
      <c r="Y827" s="231">
        <f t="shared" si="157"/>
        <v>432</v>
      </c>
      <c r="Z827" s="226"/>
    </row>
    <row r="828" spans="1:26" s="224" customFormat="1" x14ac:dyDescent="0.2">
      <c r="A828" s="222">
        <v>494</v>
      </c>
      <c r="B828" s="222">
        <v>494093128</v>
      </c>
      <c r="C828" s="223" t="s">
        <v>541</v>
      </c>
      <c r="D828" s="222">
        <v>93</v>
      </c>
      <c r="E828" s="223" t="s">
        <v>125</v>
      </c>
      <c r="F828" s="222">
        <v>128</v>
      </c>
      <c r="G828" s="223" t="s">
        <v>160</v>
      </c>
      <c r="H828" s="225">
        <v>1</v>
      </c>
      <c r="I828" s="226"/>
      <c r="J828" s="227">
        <f t="shared" si="146"/>
        <v>9452</v>
      </c>
      <c r="K828" s="228">
        <f t="shared" si="147"/>
        <v>675</v>
      </c>
      <c r="L828" s="228">
        <f t="shared" si="148"/>
        <v>0</v>
      </c>
      <c r="M828" s="228">
        <f t="shared" si="149"/>
        <v>937.65</v>
      </c>
      <c r="N828" s="229">
        <f t="shared" si="158"/>
        <v>11064.65</v>
      </c>
      <c r="O828" s="230">
        <f t="shared" si="150"/>
        <v>-1</v>
      </c>
      <c r="P828" s="226"/>
      <c r="Q828" s="227">
        <f t="shared" si="151"/>
        <v>9066</v>
      </c>
      <c r="R828" s="228">
        <f t="shared" si="152"/>
        <v>9452</v>
      </c>
      <c r="S828" s="231">
        <f t="shared" si="153"/>
        <v>386</v>
      </c>
      <c r="T828" s="226"/>
      <c r="U828" s="227">
        <f t="shared" si="154"/>
        <v>458</v>
      </c>
      <c r="V828" s="228">
        <f t="shared" si="155"/>
        <v>478</v>
      </c>
      <c r="W828" s="228">
        <f t="shared" si="156"/>
        <v>688</v>
      </c>
      <c r="X828" s="228"/>
      <c r="Y828" s="231">
        <f t="shared" si="157"/>
        <v>676</v>
      </c>
      <c r="Z828" s="226"/>
    </row>
    <row r="829" spans="1:26" s="224" customFormat="1" x14ac:dyDescent="0.2">
      <c r="A829" s="222">
        <v>494</v>
      </c>
      <c r="B829" s="222">
        <v>494093133</v>
      </c>
      <c r="C829" s="223" t="s">
        <v>541</v>
      </c>
      <c r="D829" s="222">
        <v>93</v>
      </c>
      <c r="E829" s="223" t="s">
        <v>125</v>
      </c>
      <c r="F829" s="222">
        <v>133</v>
      </c>
      <c r="G829" s="223" t="s">
        <v>165</v>
      </c>
      <c r="H829" s="225">
        <v>0.22</v>
      </c>
      <c r="I829" s="226"/>
      <c r="J829" s="227">
        <f t="shared" si="146"/>
        <v>11801.284612904081</v>
      </c>
      <c r="K829" s="228">
        <f t="shared" si="147"/>
        <v>2334</v>
      </c>
      <c r="L829" s="228">
        <f t="shared" si="148"/>
        <v>0</v>
      </c>
      <c r="M829" s="228">
        <f t="shared" si="149"/>
        <v>937.65</v>
      </c>
      <c r="N829" s="229">
        <f t="shared" si="158"/>
        <v>15072.93461290408</v>
      </c>
      <c r="O829" s="230">
        <f t="shared" si="150"/>
        <v>1</v>
      </c>
      <c r="P829" s="226"/>
      <c r="Q829" s="227" t="str">
        <f t="shared" si="151"/>
        <v/>
      </c>
      <c r="R829" s="228" t="str">
        <f t="shared" si="152"/>
        <v/>
      </c>
      <c r="S829" s="231" t="str">
        <f t="shared" si="153"/>
        <v/>
      </c>
      <c r="T829" s="226"/>
      <c r="U829" s="227" t="str">
        <f t="shared" si="154"/>
        <v/>
      </c>
      <c r="V829" s="228" t="str">
        <f t="shared" si="155"/>
        <v/>
      </c>
      <c r="W829" s="228">
        <f t="shared" si="156"/>
        <v>2320</v>
      </c>
      <c r="X829" s="228"/>
      <c r="Y829" s="231">
        <f t="shared" si="157"/>
        <v>2333</v>
      </c>
      <c r="Z829" s="226"/>
    </row>
    <row r="830" spans="1:26" s="224" customFormat="1" x14ac:dyDescent="0.2">
      <c r="A830" s="222">
        <v>494</v>
      </c>
      <c r="B830" s="222">
        <v>494093149</v>
      </c>
      <c r="C830" s="223" t="s">
        <v>541</v>
      </c>
      <c r="D830" s="222">
        <v>93</v>
      </c>
      <c r="E830" s="223" t="s">
        <v>125</v>
      </c>
      <c r="F830" s="222">
        <v>149</v>
      </c>
      <c r="G830" s="223" t="s">
        <v>181</v>
      </c>
      <c r="H830" s="225">
        <v>2</v>
      </c>
      <c r="I830" s="226"/>
      <c r="J830" s="227">
        <f t="shared" si="146"/>
        <v>9452</v>
      </c>
      <c r="K830" s="228">
        <f t="shared" si="147"/>
        <v>0</v>
      </c>
      <c r="L830" s="228">
        <f t="shared" si="148"/>
        <v>0</v>
      </c>
      <c r="M830" s="228">
        <f t="shared" si="149"/>
        <v>937.65</v>
      </c>
      <c r="N830" s="229">
        <f t="shared" si="158"/>
        <v>10389.65</v>
      </c>
      <c r="O830" s="230">
        <f t="shared" si="150"/>
        <v>0</v>
      </c>
      <c r="P830" s="226"/>
      <c r="Q830" s="227">
        <f t="shared" si="151"/>
        <v>9042</v>
      </c>
      <c r="R830" s="228">
        <f t="shared" si="152"/>
        <v>9452</v>
      </c>
      <c r="S830" s="231">
        <f t="shared" si="153"/>
        <v>410</v>
      </c>
      <c r="T830" s="226"/>
      <c r="U830" s="227">
        <f t="shared" si="154"/>
        <v>134</v>
      </c>
      <c r="V830" s="228">
        <f t="shared" si="155"/>
        <v>140</v>
      </c>
      <c r="W830" s="228">
        <f t="shared" si="156"/>
        <v>8</v>
      </c>
      <c r="X830" s="228"/>
      <c r="Y830" s="231">
        <f t="shared" si="157"/>
        <v>0</v>
      </c>
      <c r="Z830" s="226"/>
    </row>
    <row r="831" spans="1:26" s="224" customFormat="1" x14ac:dyDescent="0.2">
      <c r="A831" s="222">
        <v>494</v>
      </c>
      <c r="B831" s="222">
        <v>494093163</v>
      </c>
      <c r="C831" s="223" t="s">
        <v>541</v>
      </c>
      <c r="D831" s="222">
        <v>93</v>
      </c>
      <c r="E831" s="223" t="s">
        <v>125</v>
      </c>
      <c r="F831" s="222">
        <v>163</v>
      </c>
      <c r="G831" s="223" t="s">
        <v>195</v>
      </c>
      <c r="H831" s="225">
        <v>11</v>
      </c>
      <c r="I831" s="226"/>
      <c r="J831" s="227">
        <f t="shared" si="146"/>
        <v>11837</v>
      </c>
      <c r="K831" s="228">
        <f t="shared" si="147"/>
        <v>0</v>
      </c>
      <c r="L831" s="228">
        <f t="shared" si="148"/>
        <v>0</v>
      </c>
      <c r="M831" s="228">
        <f t="shared" si="149"/>
        <v>937.65</v>
      </c>
      <c r="N831" s="229">
        <f t="shared" si="158"/>
        <v>12774.65</v>
      </c>
      <c r="O831" s="230">
        <f t="shared" si="150"/>
        <v>0</v>
      </c>
      <c r="P831" s="226"/>
      <c r="Q831" s="227">
        <f t="shared" si="151"/>
        <v>12886</v>
      </c>
      <c r="R831" s="228">
        <f t="shared" si="152"/>
        <v>11837</v>
      </c>
      <c r="S831" s="231">
        <f t="shared" si="153"/>
        <v>-1049</v>
      </c>
      <c r="T831" s="226"/>
      <c r="U831" s="227">
        <f t="shared" si="154"/>
        <v>145</v>
      </c>
      <c r="V831" s="228">
        <f t="shared" si="155"/>
        <v>133</v>
      </c>
      <c r="W831" s="228">
        <f t="shared" si="156"/>
        <v>9</v>
      </c>
      <c r="X831" s="228"/>
      <c r="Y831" s="231">
        <f t="shared" si="157"/>
        <v>0</v>
      </c>
      <c r="Z831" s="226"/>
    </row>
    <row r="832" spans="1:26" s="224" customFormat="1" x14ac:dyDescent="0.2">
      <c r="A832" s="222">
        <v>494</v>
      </c>
      <c r="B832" s="222">
        <v>494093165</v>
      </c>
      <c r="C832" s="223" t="s">
        <v>541</v>
      </c>
      <c r="D832" s="222">
        <v>93</v>
      </c>
      <c r="E832" s="223" t="s">
        <v>125</v>
      </c>
      <c r="F832" s="222">
        <v>165</v>
      </c>
      <c r="G832" s="223" t="s">
        <v>197</v>
      </c>
      <c r="H832" s="225">
        <v>63</v>
      </c>
      <c r="I832" s="226"/>
      <c r="J832" s="227">
        <f t="shared" si="146"/>
        <v>13612</v>
      </c>
      <c r="K832" s="228">
        <f t="shared" si="147"/>
        <v>247</v>
      </c>
      <c r="L832" s="228">
        <f t="shared" si="148"/>
        <v>0</v>
      </c>
      <c r="M832" s="228">
        <f t="shared" si="149"/>
        <v>937.65</v>
      </c>
      <c r="N832" s="229">
        <f t="shared" si="158"/>
        <v>14796.65</v>
      </c>
      <c r="O832" s="230">
        <f t="shared" si="150"/>
        <v>-2</v>
      </c>
      <c r="P832" s="226"/>
      <c r="Q832" s="227">
        <f t="shared" si="151"/>
        <v>12345</v>
      </c>
      <c r="R832" s="228">
        <f t="shared" si="152"/>
        <v>13612</v>
      </c>
      <c r="S832" s="231">
        <f t="shared" si="153"/>
        <v>1267</v>
      </c>
      <c r="T832" s="226"/>
      <c r="U832" s="227">
        <f t="shared" si="154"/>
        <v>463</v>
      </c>
      <c r="V832" s="228">
        <f t="shared" si="155"/>
        <v>511</v>
      </c>
      <c r="W832" s="228">
        <f t="shared" si="156"/>
        <v>267</v>
      </c>
      <c r="X832" s="228"/>
      <c r="Y832" s="231">
        <f t="shared" si="157"/>
        <v>249</v>
      </c>
      <c r="Z832" s="226"/>
    </row>
    <row r="833" spans="1:26" s="224" customFormat="1" x14ac:dyDescent="0.2">
      <c r="A833" s="222">
        <v>494</v>
      </c>
      <c r="B833" s="222">
        <v>494093176</v>
      </c>
      <c r="C833" s="223" t="s">
        <v>541</v>
      </c>
      <c r="D833" s="222">
        <v>93</v>
      </c>
      <c r="E833" s="223" t="s">
        <v>125</v>
      </c>
      <c r="F833" s="222">
        <v>176</v>
      </c>
      <c r="G833" s="223" t="s">
        <v>208</v>
      </c>
      <c r="H833" s="225">
        <v>5.21</v>
      </c>
      <c r="I833" s="226"/>
      <c r="J833" s="227">
        <f t="shared" si="146"/>
        <v>14041</v>
      </c>
      <c r="K833" s="228">
        <f t="shared" si="147"/>
        <v>4836</v>
      </c>
      <c r="L833" s="228">
        <f t="shared" si="148"/>
        <v>0</v>
      </c>
      <c r="M833" s="228">
        <f t="shared" si="149"/>
        <v>937.65</v>
      </c>
      <c r="N833" s="229">
        <f t="shared" si="158"/>
        <v>19814.650000000001</v>
      </c>
      <c r="O833" s="230">
        <f t="shared" si="150"/>
        <v>-20</v>
      </c>
      <c r="P833" s="226"/>
      <c r="Q833" s="227">
        <f t="shared" si="151"/>
        <v>12778</v>
      </c>
      <c r="R833" s="228">
        <f t="shared" si="152"/>
        <v>14041</v>
      </c>
      <c r="S833" s="231">
        <f t="shared" si="153"/>
        <v>1263</v>
      </c>
      <c r="T833" s="226"/>
      <c r="U833" s="227">
        <f t="shared" si="154"/>
        <v>4576</v>
      </c>
      <c r="V833" s="228">
        <f t="shared" si="155"/>
        <v>5029</v>
      </c>
      <c r="W833" s="228">
        <f t="shared" si="156"/>
        <v>5029</v>
      </c>
      <c r="X833" s="228"/>
      <c r="Y833" s="231">
        <f t="shared" si="157"/>
        <v>4856</v>
      </c>
      <c r="Z833" s="226"/>
    </row>
    <row r="834" spans="1:26" s="224" customFormat="1" x14ac:dyDescent="0.2">
      <c r="A834" s="222">
        <v>494</v>
      </c>
      <c r="B834" s="222">
        <v>494093178</v>
      </c>
      <c r="C834" s="223" t="s">
        <v>541</v>
      </c>
      <c r="D834" s="222">
        <v>93</v>
      </c>
      <c r="E834" s="223" t="s">
        <v>125</v>
      </c>
      <c r="F834" s="222">
        <v>178</v>
      </c>
      <c r="G834" s="223" t="s">
        <v>210</v>
      </c>
      <c r="H834" s="225">
        <v>2</v>
      </c>
      <c r="I834" s="226"/>
      <c r="J834" s="227">
        <f t="shared" si="146"/>
        <v>10938</v>
      </c>
      <c r="K834" s="228">
        <f t="shared" si="147"/>
        <v>1316</v>
      </c>
      <c r="L834" s="228">
        <f t="shared" si="148"/>
        <v>0</v>
      </c>
      <c r="M834" s="228">
        <f t="shared" si="149"/>
        <v>937.65</v>
      </c>
      <c r="N834" s="229">
        <f t="shared" si="158"/>
        <v>13191.65</v>
      </c>
      <c r="O834" s="230">
        <f t="shared" si="150"/>
        <v>-8</v>
      </c>
      <c r="P834" s="226"/>
      <c r="Q834" s="227">
        <f t="shared" si="151"/>
        <v>10938</v>
      </c>
      <c r="R834" s="228">
        <f t="shared" si="152"/>
        <v>10938</v>
      </c>
      <c r="S834" s="231">
        <f t="shared" si="153"/>
        <v>0</v>
      </c>
      <c r="T834" s="226"/>
      <c r="U834" s="227">
        <f t="shared" si="154"/>
        <v>571</v>
      </c>
      <c r="V834" s="228">
        <f t="shared" si="155"/>
        <v>571</v>
      </c>
      <c r="W834" s="228">
        <f t="shared" si="156"/>
        <v>1332</v>
      </c>
      <c r="X834" s="228"/>
      <c r="Y834" s="231">
        <f t="shared" si="157"/>
        <v>1324</v>
      </c>
      <c r="Z834" s="226"/>
    </row>
    <row r="835" spans="1:26" s="224" customFormat="1" x14ac:dyDescent="0.2">
      <c r="A835" s="222">
        <v>494</v>
      </c>
      <c r="B835" s="222">
        <v>494093181</v>
      </c>
      <c r="C835" s="223" t="s">
        <v>541</v>
      </c>
      <c r="D835" s="222">
        <v>93</v>
      </c>
      <c r="E835" s="223" t="s">
        <v>125</v>
      </c>
      <c r="F835" s="222">
        <v>181</v>
      </c>
      <c r="G835" s="223" t="s">
        <v>213</v>
      </c>
      <c r="H835" s="225">
        <v>5</v>
      </c>
      <c r="I835" s="226"/>
      <c r="J835" s="227">
        <f t="shared" si="146"/>
        <v>12072.515470674136</v>
      </c>
      <c r="K835" s="228">
        <f t="shared" si="147"/>
        <v>574</v>
      </c>
      <c r="L835" s="228">
        <f t="shared" si="148"/>
        <v>0</v>
      </c>
      <c r="M835" s="228">
        <f t="shared" si="149"/>
        <v>937.65</v>
      </c>
      <c r="N835" s="229">
        <f t="shared" si="158"/>
        <v>13584.165470674136</v>
      </c>
      <c r="O835" s="230">
        <f t="shared" si="150"/>
        <v>74</v>
      </c>
      <c r="P835" s="226"/>
      <c r="Q835" s="227" t="str">
        <f t="shared" si="151"/>
        <v/>
      </c>
      <c r="R835" s="228">
        <f t="shared" si="152"/>
        <v>12072.515470674136</v>
      </c>
      <c r="S835" s="231" t="str">
        <f t="shared" si="153"/>
        <v/>
      </c>
      <c r="T835" s="226"/>
      <c r="U835" s="227" t="str">
        <f t="shared" si="154"/>
        <v/>
      </c>
      <c r="V835" s="228">
        <f t="shared" si="155"/>
        <v>779</v>
      </c>
      <c r="W835" s="228">
        <f t="shared" si="156"/>
        <v>506</v>
      </c>
      <c r="X835" s="228"/>
      <c r="Y835" s="231">
        <f t="shared" si="157"/>
        <v>500</v>
      </c>
      <c r="Z835" s="226"/>
    </row>
    <row r="836" spans="1:26" s="224" customFormat="1" x14ac:dyDescent="0.2">
      <c r="A836" s="222">
        <v>494</v>
      </c>
      <c r="B836" s="222">
        <v>494093229</v>
      </c>
      <c r="C836" s="223" t="s">
        <v>541</v>
      </c>
      <c r="D836" s="222">
        <v>93</v>
      </c>
      <c r="E836" s="223" t="s">
        <v>125</v>
      </c>
      <c r="F836" s="222">
        <v>229</v>
      </c>
      <c r="G836" s="223" t="s">
        <v>261</v>
      </c>
      <c r="H836" s="225">
        <v>5</v>
      </c>
      <c r="I836" s="226"/>
      <c r="J836" s="227">
        <f t="shared" si="146"/>
        <v>11726.721266519022</v>
      </c>
      <c r="K836" s="228">
        <f t="shared" si="147"/>
        <v>1916</v>
      </c>
      <c r="L836" s="228">
        <f t="shared" si="148"/>
        <v>0</v>
      </c>
      <c r="M836" s="228">
        <f t="shared" si="149"/>
        <v>937.65</v>
      </c>
      <c r="N836" s="229">
        <f t="shared" si="158"/>
        <v>14580.371266519021</v>
      </c>
      <c r="O836" s="230">
        <f t="shared" si="150"/>
        <v>0</v>
      </c>
      <c r="P836" s="226"/>
      <c r="Q836" s="227" t="str">
        <f t="shared" si="151"/>
        <v/>
      </c>
      <c r="R836" s="228" t="str">
        <f t="shared" si="152"/>
        <v/>
      </c>
      <c r="S836" s="231" t="str">
        <f t="shared" si="153"/>
        <v/>
      </c>
      <c r="T836" s="226"/>
      <c r="U836" s="227" t="str">
        <f t="shared" si="154"/>
        <v/>
      </c>
      <c r="V836" s="228" t="str">
        <f t="shared" si="155"/>
        <v/>
      </c>
      <c r="W836" s="228">
        <f t="shared" si="156"/>
        <v>2041</v>
      </c>
      <c r="X836" s="228"/>
      <c r="Y836" s="231">
        <f t="shared" si="157"/>
        <v>1916</v>
      </c>
      <c r="Z836" s="226"/>
    </row>
    <row r="837" spans="1:26" s="224" customFormat="1" x14ac:dyDescent="0.2">
      <c r="A837" s="222">
        <v>494</v>
      </c>
      <c r="B837" s="222">
        <v>494093244</v>
      </c>
      <c r="C837" s="223" t="s">
        <v>541</v>
      </c>
      <c r="D837" s="222">
        <v>93</v>
      </c>
      <c r="E837" s="223" t="s">
        <v>125</v>
      </c>
      <c r="F837" s="222">
        <v>244</v>
      </c>
      <c r="G837" s="223" t="s">
        <v>276</v>
      </c>
      <c r="H837" s="225">
        <v>4</v>
      </c>
      <c r="I837" s="226"/>
      <c r="J837" s="227">
        <f t="shared" si="146"/>
        <v>12517.586445965193</v>
      </c>
      <c r="K837" s="228">
        <f t="shared" si="147"/>
        <v>4514</v>
      </c>
      <c r="L837" s="228">
        <f t="shared" si="148"/>
        <v>0</v>
      </c>
      <c r="M837" s="228">
        <f t="shared" si="149"/>
        <v>937.65</v>
      </c>
      <c r="N837" s="229">
        <f t="shared" si="158"/>
        <v>17969.236445965194</v>
      </c>
      <c r="O837" s="230">
        <f t="shared" si="150"/>
        <v>-12</v>
      </c>
      <c r="P837" s="226"/>
      <c r="Q837" s="227" t="str">
        <f t="shared" si="151"/>
        <v/>
      </c>
      <c r="R837" s="228">
        <f t="shared" si="152"/>
        <v>12517.586445965193</v>
      </c>
      <c r="S837" s="231" t="str">
        <f t="shared" si="153"/>
        <v/>
      </c>
      <c r="T837" s="226"/>
      <c r="U837" s="227" t="str">
        <f t="shared" si="154"/>
        <v/>
      </c>
      <c r="V837" s="228">
        <f t="shared" si="155"/>
        <v>4877</v>
      </c>
      <c r="W837" s="228">
        <f t="shared" si="156"/>
        <v>4667</v>
      </c>
      <c r="X837" s="228"/>
      <c r="Y837" s="231">
        <f t="shared" si="157"/>
        <v>4526</v>
      </c>
      <c r="Z837" s="226"/>
    </row>
    <row r="838" spans="1:26" s="224" customFormat="1" x14ac:dyDescent="0.2">
      <c r="A838" s="222">
        <v>494</v>
      </c>
      <c r="B838" s="222">
        <v>494093248</v>
      </c>
      <c r="C838" s="223" t="s">
        <v>541</v>
      </c>
      <c r="D838" s="222">
        <v>93</v>
      </c>
      <c r="E838" s="223" t="s">
        <v>125</v>
      </c>
      <c r="F838" s="222">
        <v>248</v>
      </c>
      <c r="G838" s="223" t="s">
        <v>280</v>
      </c>
      <c r="H838" s="225">
        <v>255.76</v>
      </c>
      <c r="I838" s="226"/>
      <c r="J838" s="227">
        <f t="shared" si="146"/>
        <v>12622</v>
      </c>
      <c r="K838" s="228">
        <f t="shared" si="147"/>
        <v>724</v>
      </c>
      <c r="L838" s="228">
        <f t="shared" si="148"/>
        <v>0</v>
      </c>
      <c r="M838" s="228">
        <f t="shared" si="149"/>
        <v>937.65</v>
      </c>
      <c r="N838" s="229">
        <f t="shared" si="158"/>
        <v>14283.65</v>
      </c>
      <c r="O838" s="230">
        <f t="shared" si="150"/>
        <v>-2</v>
      </c>
      <c r="P838" s="226"/>
      <c r="Q838" s="227">
        <f t="shared" si="151"/>
        <v>12032</v>
      </c>
      <c r="R838" s="228">
        <f t="shared" si="152"/>
        <v>12622</v>
      </c>
      <c r="S838" s="231">
        <f t="shared" si="153"/>
        <v>590</v>
      </c>
      <c r="T838" s="226"/>
      <c r="U838" s="227">
        <f t="shared" si="154"/>
        <v>928</v>
      </c>
      <c r="V838" s="228">
        <f t="shared" si="155"/>
        <v>974</v>
      </c>
      <c r="W838" s="228">
        <f t="shared" si="156"/>
        <v>779</v>
      </c>
      <c r="X838" s="228"/>
      <c r="Y838" s="231">
        <f t="shared" si="157"/>
        <v>726</v>
      </c>
      <c r="Z838" s="226"/>
    </row>
    <row r="839" spans="1:26" s="224" customFormat="1" x14ac:dyDescent="0.2">
      <c r="A839" s="222">
        <v>494</v>
      </c>
      <c r="B839" s="222">
        <v>494093262</v>
      </c>
      <c r="C839" s="223" t="s">
        <v>541</v>
      </c>
      <c r="D839" s="222">
        <v>93</v>
      </c>
      <c r="E839" s="223" t="s">
        <v>125</v>
      </c>
      <c r="F839" s="222">
        <v>262</v>
      </c>
      <c r="G839" s="223" t="s">
        <v>294</v>
      </c>
      <c r="H839" s="225">
        <v>15</v>
      </c>
      <c r="I839" s="226"/>
      <c r="J839" s="227">
        <f t="shared" si="146"/>
        <v>14717</v>
      </c>
      <c r="K839" s="228">
        <f t="shared" si="147"/>
        <v>5454</v>
      </c>
      <c r="L839" s="228">
        <f t="shared" si="148"/>
        <v>0</v>
      </c>
      <c r="M839" s="228">
        <f t="shared" si="149"/>
        <v>937.65</v>
      </c>
      <c r="N839" s="229">
        <f t="shared" si="158"/>
        <v>21108.65</v>
      </c>
      <c r="O839" s="230">
        <f t="shared" si="150"/>
        <v>-13</v>
      </c>
      <c r="P839" s="226"/>
      <c r="Q839" s="227">
        <f t="shared" si="151"/>
        <v>12551</v>
      </c>
      <c r="R839" s="228">
        <f t="shared" si="152"/>
        <v>14717</v>
      </c>
      <c r="S839" s="231">
        <f t="shared" si="153"/>
        <v>2166</v>
      </c>
      <c r="T839" s="226"/>
      <c r="U839" s="227">
        <f t="shared" si="154"/>
        <v>5882</v>
      </c>
      <c r="V839" s="228">
        <f t="shared" si="155"/>
        <v>6897</v>
      </c>
      <c r="W839" s="228">
        <f t="shared" si="156"/>
        <v>5546</v>
      </c>
      <c r="X839" s="228"/>
      <c r="Y839" s="231">
        <f t="shared" si="157"/>
        <v>5467</v>
      </c>
      <c r="Z839" s="226"/>
    </row>
    <row r="840" spans="1:26" s="224" customFormat="1" x14ac:dyDescent="0.2">
      <c r="A840" s="222">
        <v>494</v>
      </c>
      <c r="B840" s="222">
        <v>494093291</v>
      </c>
      <c r="C840" s="223" t="s">
        <v>541</v>
      </c>
      <c r="D840" s="222">
        <v>93</v>
      </c>
      <c r="E840" s="223" t="s">
        <v>125</v>
      </c>
      <c r="F840" s="222">
        <v>291</v>
      </c>
      <c r="G840" s="223" t="s">
        <v>323</v>
      </c>
      <c r="H840" s="225">
        <v>2</v>
      </c>
      <c r="I840" s="226"/>
      <c r="J840" s="227">
        <f t="shared" si="146"/>
        <v>13868</v>
      </c>
      <c r="K840" s="228">
        <f t="shared" si="147"/>
        <v>6788</v>
      </c>
      <c r="L840" s="228">
        <f t="shared" si="148"/>
        <v>0</v>
      </c>
      <c r="M840" s="228">
        <f t="shared" si="149"/>
        <v>937.65</v>
      </c>
      <c r="N840" s="229">
        <f t="shared" si="158"/>
        <v>21593.65</v>
      </c>
      <c r="O840" s="230">
        <f t="shared" si="150"/>
        <v>-16</v>
      </c>
      <c r="P840" s="226"/>
      <c r="Q840" s="227">
        <f t="shared" si="151"/>
        <v>10057.962441204139</v>
      </c>
      <c r="R840" s="228">
        <f t="shared" si="152"/>
        <v>13868</v>
      </c>
      <c r="S840" s="231">
        <f t="shared" si="153"/>
        <v>3810.0375587958606</v>
      </c>
      <c r="T840" s="226"/>
      <c r="U840" s="227">
        <f t="shared" si="154"/>
        <v>5542</v>
      </c>
      <c r="V840" s="228">
        <f t="shared" si="155"/>
        <v>7642</v>
      </c>
      <c r="W840" s="228">
        <f t="shared" si="156"/>
        <v>7642</v>
      </c>
      <c r="X840" s="228"/>
      <c r="Y840" s="231">
        <f t="shared" si="157"/>
        <v>6804</v>
      </c>
      <c r="Z840" s="226"/>
    </row>
    <row r="841" spans="1:26" s="224" customFormat="1" x14ac:dyDescent="0.2">
      <c r="A841" s="222">
        <v>494</v>
      </c>
      <c r="B841" s="222">
        <v>494093293</v>
      </c>
      <c r="C841" s="223" t="s">
        <v>541</v>
      </c>
      <c r="D841" s="222">
        <v>93</v>
      </c>
      <c r="E841" s="223" t="s">
        <v>125</v>
      </c>
      <c r="F841" s="222">
        <v>293</v>
      </c>
      <c r="G841" s="223" t="s">
        <v>325</v>
      </c>
      <c r="H841" s="225">
        <v>3</v>
      </c>
      <c r="I841" s="226"/>
      <c r="J841" s="227">
        <f t="shared" si="146"/>
        <v>15213</v>
      </c>
      <c r="K841" s="228">
        <f t="shared" si="147"/>
        <v>915</v>
      </c>
      <c r="L841" s="228">
        <f t="shared" si="148"/>
        <v>0</v>
      </c>
      <c r="M841" s="228">
        <f t="shared" si="149"/>
        <v>937.65</v>
      </c>
      <c r="N841" s="229">
        <f t="shared" si="158"/>
        <v>17065.650000000001</v>
      </c>
      <c r="O841" s="230">
        <f t="shared" si="150"/>
        <v>-1</v>
      </c>
      <c r="P841" s="226"/>
      <c r="Q841" s="227">
        <f t="shared" si="151"/>
        <v>13549</v>
      </c>
      <c r="R841" s="228">
        <f t="shared" si="152"/>
        <v>15213</v>
      </c>
      <c r="S841" s="231">
        <f t="shared" si="153"/>
        <v>1664</v>
      </c>
      <c r="T841" s="226"/>
      <c r="U841" s="227">
        <f t="shared" si="154"/>
        <v>1044</v>
      </c>
      <c r="V841" s="228">
        <f t="shared" si="155"/>
        <v>1172</v>
      </c>
      <c r="W841" s="228">
        <f t="shared" si="156"/>
        <v>916</v>
      </c>
      <c r="X841" s="228"/>
      <c r="Y841" s="231">
        <f t="shared" si="157"/>
        <v>916</v>
      </c>
      <c r="Z841" s="226"/>
    </row>
    <row r="842" spans="1:26" s="224" customFormat="1" x14ac:dyDescent="0.2">
      <c r="A842" s="222">
        <v>494</v>
      </c>
      <c r="B842" s="222">
        <v>494093295</v>
      </c>
      <c r="C842" s="223" t="s">
        <v>541</v>
      </c>
      <c r="D842" s="222">
        <v>93</v>
      </c>
      <c r="E842" s="223" t="s">
        <v>125</v>
      </c>
      <c r="F842" s="222">
        <v>295</v>
      </c>
      <c r="G842" s="223" t="s">
        <v>327</v>
      </c>
      <c r="H842" s="225">
        <v>2</v>
      </c>
      <c r="I842" s="226"/>
      <c r="J842" s="227">
        <f t="shared" ref="J842:J905" si="159">VLOOKUP($B842,rates20Q4,9,FALSE)</f>
        <v>10515.244450766257</v>
      </c>
      <c r="K842" s="228">
        <f t="shared" ref="K842:K905" si="160">VLOOKUP($B842,rates20Q4,10,FALSE)</f>
        <v>5818</v>
      </c>
      <c r="L842" s="228">
        <f t="shared" ref="L842:L905" si="161">IFERROR(VLOOKUP($B842,rates20Q4,11,FALSE),0)</f>
        <v>0</v>
      </c>
      <c r="M842" s="228">
        <f t="shared" ref="M842:M905" si="162">VLOOKUP($B842,rates20Q4,12,FALSE)</f>
        <v>937.65</v>
      </c>
      <c r="N842" s="229">
        <f t="shared" si="158"/>
        <v>17270.894450766256</v>
      </c>
      <c r="O842" s="230">
        <f t="shared" ref="O842:O905" si="163">IF(Y842="","--",IFERROR(N842-IFERROR(VLOOKUP($B842,rates20Q3,13,FALSE),0),0))</f>
        <v>0</v>
      </c>
      <c r="P842" s="226"/>
      <c r="Q842" s="227">
        <f t="shared" ref="Q842:Q905" si="164">IFERROR(VLOOKUP($B842,rates19Q4,8,FALSE),"")</f>
        <v>10019.359361151082</v>
      </c>
      <c r="R842" s="228">
        <f t="shared" ref="R842:R905" si="165">IFERROR(VLOOKUP($B842,rates20Q1d,8,FALSE),"")</f>
        <v>10515.244450766257</v>
      </c>
      <c r="S842" s="231">
        <f t="shared" ref="S842:S905" si="166">IFERROR(J842-IFERROR(VLOOKUP($B842,rates19Q4,8,FALSE),""),"")</f>
        <v>495.88508961517437</v>
      </c>
      <c r="T842" s="226"/>
      <c r="U842" s="227">
        <f t="shared" ref="U842:U905" si="167">IFERROR(VLOOKUP($B842,rates19Q4,9,FALSE),"")</f>
        <v>5428</v>
      </c>
      <c r="V842" s="228">
        <f t="shared" ref="V842:V905" si="168">IFERROR(VLOOKUP($B842,rates20Q1d,9,FALSE),"")</f>
        <v>5697</v>
      </c>
      <c r="W842" s="228">
        <f t="shared" ref="W842:W905" si="169">IFERROR(VLOOKUP($B842,rates20Q2,9,FALSE),"")</f>
        <v>5824</v>
      </c>
      <c r="X842" s="228"/>
      <c r="Y842" s="231">
        <f t="shared" ref="Y842:Y905" si="170">IFERROR(VLOOKUP($B842,rates20Q3,10,FALSE),"")</f>
        <v>5818</v>
      </c>
      <c r="Z842" s="226"/>
    </row>
    <row r="843" spans="1:26" s="224" customFormat="1" x14ac:dyDescent="0.2">
      <c r="A843" s="222">
        <v>494</v>
      </c>
      <c r="B843" s="222">
        <v>494093346</v>
      </c>
      <c r="C843" s="223" t="s">
        <v>541</v>
      </c>
      <c r="D843" s="222">
        <v>93</v>
      </c>
      <c r="E843" s="223" t="s">
        <v>125</v>
      </c>
      <c r="F843" s="222">
        <v>346</v>
      </c>
      <c r="G843" s="223" t="s">
        <v>378</v>
      </c>
      <c r="H843" s="225">
        <v>4</v>
      </c>
      <c r="I843" s="226"/>
      <c r="J843" s="227">
        <f t="shared" si="159"/>
        <v>12278</v>
      </c>
      <c r="K843" s="228">
        <f t="shared" si="160"/>
        <v>1296</v>
      </c>
      <c r="L843" s="228">
        <f t="shared" si="161"/>
        <v>0</v>
      </c>
      <c r="M843" s="228">
        <f t="shared" si="162"/>
        <v>937.65</v>
      </c>
      <c r="N843" s="229">
        <f t="shared" ref="N843:N906" si="171">SUM(J843:M843)</f>
        <v>14511.65</v>
      </c>
      <c r="O843" s="230">
        <f t="shared" si="163"/>
        <v>-1</v>
      </c>
      <c r="P843" s="226"/>
      <c r="Q843" s="227">
        <f t="shared" si="164"/>
        <v>11031.87601420819</v>
      </c>
      <c r="R843" s="228">
        <f t="shared" si="165"/>
        <v>12278</v>
      </c>
      <c r="S843" s="231">
        <f t="shared" si="166"/>
        <v>1246.1239857918099</v>
      </c>
      <c r="T843" s="226"/>
      <c r="U843" s="227">
        <f t="shared" si="167"/>
        <v>1046</v>
      </c>
      <c r="V843" s="228">
        <f t="shared" si="168"/>
        <v>1164</v>
      </c>
      <c r="W843" s="228">
        <f t="shared" si="169"/>
        <v>1375</v>
      </c>
      <c r="X843" s="228"/>
      <c r="Y843" s="231">
        <f t="shared" si="170"/>
        <v>1297</v>
      </c>
      <c r="Z843" s="226"/>
    </row>
    <row r="844" spans="1:26" s="224" customFormat="1" x14ac:dyDescent="0.2">
      <c r="A844" s="222">
        <v>494</v>
      </c>
      <c r="B844" s="222">
        <v>494093347</v>
      </c>
      <c r="C844" s="223" t="s">
        <v>541</v>
      </c>
      <c r="D844" s="222">
        <v>93</v>
      </c>
      <c r="E844" s="223" t="s">
        <v>125</v>
      </c>
      <c r="F844" s="222">
        <v>347</v>
      </c>
      <c r="G844" s="223" t="s">
        <v>379</v>
      </c>
      <c r="H844" s="225">
        <v>1</v>
      </c>
      <c r="I844" s="226"/>
      <c r="J844" s="227">
        <f t="shared" si="159"/>
        <v>11714.818489909112</v>
      </c>
      <c r="K844" s="228">
        <f t="shared" si="160"/>
        <v>5239</v>
      </c>
      <c r="L844" s="228">
        <f t="shared" si="161"/>
        <v>0</v>
      </c>
      <c r="M844" s="228">
        <f t="shared" si="162"/>
        <v>937.65</v>
      </c>
      <c r="N844" s="229">
        <f t="shared" si="171"/>
        <v>17891.468489909115</v>
      </c>
      <c r="O844" s="230">
        <f t="shared" si="163"/>
        <v>-2</v>
      </c>
      <c r="P844" s="226"/>
      <c r="Q844" s="227" t="str">
        <f t="shared" si="164"/>
        <v/>
      </c>
      <c r="R844" s="228" t="str">
        <f t="shared" si="165"/>
        <v/>
      </c>
      <c r="S844" s="231" t="str">
        <f t="shared" si="166"/>
        <v/>
      </c>
      <c r="T844" s="226"/>
      <c r="U844" s="227" t="str">
        <f t="shared" si="167"/>
        <v/>
      </c>
      <c r="V844" s="228" t="str">
        <f t="shared" si="168"/>
        <v/>
      </c>
      <c r="W844" s="228">
        <f t="shared" si="169"/>
        <v>5243</v>
      </c>
      <c r="X844" s="228"/>
      <c r="Y844" s="231">
        <f t="shared" si="170"/>
        <v>5241</v>
      </c>
      <c r="Z844" s="226"/>
    </row>
    <row r="845" spans="1:26" s="224" customFormat="1" x14ac:dyDescent="0.2">
      <c r="A845" s="222">
        <v>496</v>
      </c>
      <c r="B845" s="222">
        <v>496201003</v>
      </c>
      <c r="C845" s="223" t="s">
        <v>542</v>
      </c>
      <c r="D845" s="222">
        <v>201</v>
      </c>
      <c r="E845" s="223" t="s">
        <v>233</v>
      </c>
      <c r="F845" s="222">
        <v>3</v>
      </c>
      <c r="G845" s="223" t="s">
        <v>35</v>
      </c>
      <c r="H845" s="225">
        <v>2</v>
      </c>
      <c r="I845" s="226"/>
      <c r="J845" s="227">
        <f t="shared" si="159"/>
        <v>10556</v>
      </c>
      <c r="K845" s="228">
        <f t="shared" si="160"/>
        <v>1438</v>
      </c>
      <c r="L845" s="228">
        <f t="shared" si="161"/>
        <v>0</v>
      </c>
      <c r="M845" s="228">
        <f t="shared" si="162"/>
        <v>937.65</v>
      </c>
      <c r="N845" s="229">
        <f t="shared" si="171"/>
        <v>12931.65</v>
      </c>
      <c r="O845" s="230">
        <f t="shared" si="163"/>
        <v>-1</v>
      </c>
      <c r="P845" s="226"/>
      <c r="Q845" s="227">
        <f t="shared" si="164"/>
        <v>10102.677131214345</v>
      </c>
      <c r="R845" s="228">
        <f t="shared" si="165"/>
        <v>10556</v>
      </c>
      <c r="S845" s="231">
        <f t="shared" si="166"/>
        <v>453.32286878565537</v>
      </c>
      <c r="T845" s="226"/>
      <c r="U845" s="227">
        <f t="shared" si="167"/>
        <v>1693</v>
      </c>
      <c r="V845" s="228">
        <f t="shared" si="168"/>
        <v>1768</v>
      </c>
      <c r="W845" s="228">
        <f t="shared" si="169"/>
        <v>1768</v>
      </c>
      <c r="X845" s="228"/>
      <c r="Y845" s="231">
        <f t="shared" si="170"/>
        <v>1439</v>
      </c>
      <c r="Z845" s="226"/>
    </row>
    <row r="846" spans="1:26" s="224" customFormat="1" x14ac:dyDescent="0.2">
      <c r="A846" s="222">
        <v>496</v>
      </c>
      <c r="B846" s="222">
        <v>496201072</v>
      </c>
      <c r="C846" s="223" t="s">
        <v>542</v>
      </c>
      <c r="D846" s="222">
        <v>201</v>
      </c>
      <c r="E846" s="223" t="s">
        <v>233</v>
      </c>
      <c r="F846" s="222">
        <v>72</v>
      </c>
      <c r="G846" s="223" t="s">
        <v>104</v>
      </c>
      <c r="H846" s="225">
        <v>3.5</v>
      </c>
      <c r="I846" s="226"/>
      <c r="J846" s="227">
        <f t="shared" si="159"/>
        <v>13998</v>
      </c>
      <c r="K846" s="228">
        <f t="shared" si="160"/>
        <v>3156</v>
      </c>
      <c r="L846" s="228">
        <f t="shared" si="161"/>
        <v>0</v>
      </c>
      <c r="M846" s="228">
        <f t="shared" si="162"/>
        <v>937.65</v>
      </c>
      <c r="N846" s="229">
        <f t="shared" si="171"/>
        <v>18091.650000000001</v>
      </c>
      <c r="O846" s="230">
        <f t="shared" si="163"/>
        <v>90</v>
      </c>
      <c r="P846" s="226"/>
      <c r="Q846" s="227">
        <f t="shared" si="164"/>
        <v>9784</v>
      </c>
      <c r="R846" s="228">
        <f t="shared" si="165"/>
        <v>13998</v>
      </c>
      <c r="S846" s="231">
        <f t="shared" si="166"/>
        <v>4214</v>
      </c>
      <c r="T846" s="226"/>
      <c r="U846" s="227">
        <f t="shared" si="167"/>
        <v>2187</v>
      </c>
      <c r="V846" s="228">
        <f t="shared" si="168"/>
        <v>3129</v>
      </c>
      <c r="W846" s="228">
        <f t="shared" si="169"/>
        <v>3035</v>
      </c>
      <c r="X846" s="228"/>
      <c r="Y846" s="231">
        <f t="shared" si="170"/>
        <v>3066</v>
      </c>
      <c r="Z846" s="226"/>
    </row>
    <row r="847" spans="1:26" s="224" customFormat="1" x14ac:dyDescent="0.2">
      <c r="A847" s="222">
        <v>496</v>
      </c>
      <c r="B847" s="222">
        <v>496201095</v>
      </c>
      <c r="C847" s="223" t="s">
        <v>542</v>
      </c>
      <c r="D847" s="222">
        <v>201</v>
      </c>
      <c r="E847" s="223" t="s">
        <v>233</v>
      </c>
      <c r="F847" s="222">
        <v>95</v>
      </c>
      <c r="G847" s="223" t="s">
        <v>127</v>
      </c>
      <c r="H847" s="225">
        <v>3</v>
      </c>
      <c r="I847" s="226"/>
      <c r="J847" s="227">
        <f t="shared" si="159"/>
        <v>13375</v>
      </c>
      <c r="K847" s="228">
        <f t="shared" si="160"/>
        <v>0</v>
      </c>
      <c r="L847" s="228">
        <f t="shared" si="161"/>
        <v>0</v>
      </c>
      <c r="M847" s="228">
        <f t="shared" si="162"/>
        <v>937.65</v>
      </c>
      <c r="N847" s="229">
        <f t="shared" si="171"/>
        <v>14312.65</v>
      </c>
      <c r="O847" s="230">
        <f t="shared" si="163"/>
        <v>0</v>
      </c>
      <c r="P847" s="226"/>
      <c r="Q847" s="227">
        <f t="shared" si="164"/>
        <v>12390</v>
      </c>
      <c r="R847" s="228">
        <f t="shared" si="165"/>
        <v>13375</v>
      </c>
      <c r="S847" s="231">
        <f t="shared" si="166"/>
        <v>985</v>
      </c>
      <c r="T847" s="226"/>
      <c r="U847" s="227">
        <f t="shared" si="167"/>
        <v>0</v>
      </c>
      <c r="V847" s="228">
        <f t="shared" si="168"/>
        <v>0</v>
      </c>
      <c r="W847" s="228">
        <f t="shared" si="169"/>
        <v>2</v>
      </c>
      <c r="X847" s="228"/>
      <c r="Y847" s="231">
        <f t="shared" si="170"/>
        <v>0</v>
      </c>
      <c r="Z847" s="226"/>
    </row>
    <row r="848" spans="1:26" s="224" customFormat="1" x14ac:dyDescent="0.2">
      <c r="A848" s="222">
        <v>496</v>
      </c>
      <c r="B848" s="222">
        <v>496201201</v>
      </c>
      <c r="C848" s="223" t="s">
        <v>542</v>
      </c>
      <c r="D848" s="222">
        <v>201</v>
      </c>
      <c r="E848" s="223" t="s">
        <v>233</v>
      </c>
      <c r="F848" s="222">
        <v>201</v>
      </c>
      <c r="G848" s="223" t="s">
        <v>233</v>
      </c>
      <c r="H848" s="225">
        <v>492.01</v>
      </c>
      <c r="I848" s="226"/>
      <c r="J848" s="227">
        <f t="shared" si="159"/>
        <v>12456</v>
      </c>
      <c r="K848" s="228">
        <f t="shared" si="160"/>
        <v>0</v>
      </c>
      <c r="L848" s="228">
        <f t="shared" si="161"/>
        <v>437.98288116095205</v>
      </c>
      <c r="M848" s="228">
        <f t="shared" si="162"/>
        <v>937.65</v>
      </c>
      <c r="N848" s="229">
        <f t="shared" si="171"/>
        <v>13831.632881160951</v>
      </c>
      <c r="O848" s="230">
        <f t="shared" si="163"/>
        <v>-437.01711883904863</v>
      </c>
      <c r="P848" s="226"/>
      <c r="Q848" s="227">
        <f t="shared" si="164"/>
        <v>11599</v>
      </c>
      <c r="R848" s="228">
        <f t="shared" si="165"/>
        <v>12456</v>
      </c>
      <c r="S848" s="231">
        <f t="shared" si="166"/>
        <v>857</v>
      </c>
      <c r="T848" s="226"/>
      <c r="U848" s="227">
        <f t="shared" si="167"/>
        <v>181</v>
      </c>
      <c r="V848" s="228">
        <f t="shared" si="168"/>
        <v>195</v>
      </c>
      <c r="W848" s="228">
        <f t="shared" si="169"/>
        <v>32</v>
      </c>
      <c r="X848" s="228"/>
      <c r="Y848" s="231">
        <f t="shared" si="170"/>
        <v>0</v>
      </c>
      <c r="Z848" s="226"/>
    </row>
    <row r="849" spans="1:26" s="224" customFormat="1" x14ac:dyDescent="0.2">
      <c r="A849" s="222">
        <v>496</v>
      </c>
      <c r="B849" s="222">
        <v>496201292</v>
      </c>
      <c r="C849" s="223" t="s">
        <v>542</v>
      </c>
      <c r="D849" s="222">
        <v>201</v>
      </c>
      <c r="E849" s="223" t="s">
        <v>233</v>
      </c>
      <c r="F849" s="222">
        <v>292</v>
      </c>
      <c r="G849" s="223" t="s">
        <v>324</v>
      </c>
      <c r="H849" s="225">
        <v>0.91</v>
      </c>
      <c r="I849" s="226"/>
      <c r="J849" s="227">
        <f t="shared" si="159"/>
        <v>10603.425215749898</v>
      </c>
      <c r="K849" s="228">
        <f t="shared" si="160"/>
        <v>1843</v>
      </c>
      <c r="L849" s="228">
        <f t="shared" si="161"/>
        <v>0</v>
      </c>
      <c r="M849" s="228">
        <f t="shared" si="162"/>
        <v>937.65</v>
      </c>
      <c r="N849" s="229">
        <f t="shared" si="171"/>
        <v>13384.075215749897</v>
      </c>
      <c r="O849" s="230">
        <f t="shared" si="163"/>
        <v>0</v>
      </c>
      <c r="P849" s="226"/>
      <c r="Q849" s="227" t="str">
        <f t="shared" si="164"/>
        <v/>
      </c>
      <c r="R849" s="228" t="str">
        <f t="shared" si="165"/>
        <v/>
      </c>
      <c r="S849" s="231" t="str">
        <f t="shared" si="166"/>
        <v/>
      </c>
      <c r="T849" s="226"/>
      <c r="U849" s="227" t="str">
        <f t="shared" si="167"/>
        <v/>
      </c>
      <c r="V849" s="228" t="str">
        <f t="shared" si="168"/>
        <v/>
      </c>
      <c r="W849" s="228">
        <f t="shared" si="169"/>
        <v>1667</v>
      </c>
      <c r="X849" s="228"/>
      <c r="Y849" s="231">
        <f t="shared" si="170"/>
        <v>1843</v>
      </c>
      <c r="Z849" s="226"/>
    </row>
    <row r="850" spans="1:26" s="224" customFormat="1" x14ac:dyDescent="0.2">
      <c r="A850" s="222">
        <v>496</v>
      </c>
      <c r="B850" s="222">
        <v>496201763</v>
      </c>
      <c r="C850" s="223" t="s">
        <v>542</v>
      </c>
      <c r="D850" s="222">
        <v>201</v>
      </c>
      <c r="E850" s="223" t="s">
        <v>233</v>
      </c>
      <c r="F850" s="222">
        <v>763</v>
      </c>
      <c r="G850" s="223" t="s">
        <v>434</v>
      </c>
      <c r="H850" s="225">
        <v>1</v>
      </c>
      <c r="I850" s="226"/>
      <c r="J850" s="227">
        <f t="shared" si="159"/>
        <v>11680.397943773243</v>
      </c>
      <c r="K850" s="228">
        <f t="shared" si="160"/>
        <v>2371</v>
      </c>
      <c r="L850" s="228">
        <f t="shared" si="161"/>
        <v>0</v>
      </c>
      <c r="M850" s="228">
        <f t="shared" si="162"/>
        <v>937.65</v>
      </c>
      <c r="N850" s="229">
        <f t="shared" si="171"/>
        <v>14989.047943773243</v>
      </c>
      <c r="O850" s="230">
        <f t="shared" si="163"/>
        <v>0</v>
      </c>
      <c r="P850" s="226"/>
      <c r="Q850" s="227" t="str">
        <f t="shared" si="164"/>
        <v/>
      </c>
      <c r="R850" s="228" t="str">
        <f t="shared" si="165"/>
        <v/>
      </c>
      <c r="S850" s="231" t="str">
        <f t="shared" si="166"/>
        <v/>
      </c>
      <c r="T850" s="226"/>
      <c r="U850" s="227" t="str">
        <f t="shared" si="167"/>
        <v/>
      </c>
      <c r="V850" s="228" t="str">
        <f t="shared" si="168"/>
        <v/>
      </c>
      <c r="W850" s="228">
        <f t="shared" si="169"/>
        <v>2326</v>
      </c>
      <c r="X850" s="228"/>
      <c r="Y850" s="231">
        <f t="shared" si="170"/>
        <v>2371</v>
      </c>
      <c r="Z850" s="226"/>
    </row>
    <row r="851" spans="1:26" s="224" customFormat="1" x14ac:dyDescent="0.2">
      <c r="A851" s="222">
        <v>497</v>
      </c>
      <c r="B851" s="222">
        <v>497117005</v>
      </c>
      <c r="C851" s="223" t="s">
        <v>543</v>
      </c>
      <c r="D851" s="222">
        <v>117</v>
      </c>
      <c r="E851" s="223" t="s">
        <v>149</v>
      </c>
      <c r="F851" s="222">
        <v>5</v>
      </c>
      <c r="G851" s="223" t="s">
        <v>37</v>
      </c>
      <c r="H851" s="225">
        <v>8</v>
      </c>
      <c r="I851" s="226"/>
      <c r="J851" s="227">
        <f t="shared" si="159"/>
        <v>9495</v>
      </c>
      <c r="K851" s="228">
        <f t="shared" si="160"/>
        <v>4142</v>
      </c>
      <c r="L851" s="228">
        <f t="shared" si="161"/>
        <v>0</v>
      </c>
      <c r="M851" s="228">
        <f t="shared" si="162"/>
        <v>937.65</v>
      </c>
      <c r="N851" s="229">
        <f t="shared" si="171"/>
        <v>14574.65</v>
      </c>
      <c r="O851" s="230">
        <f t="shared" si="163"/>
        <v>-1</v>
      </c>
      <c r="P851" s="226"/>
      <c r="Q851" s="227">
        <f t="shared" si="164"/>
        <v>8740</v>
      </c>
      <c r="R851" s="228">
        <f t="shared" si="165"/>
        <v>9495</v>
      </c>
      <c r="S851" s="231">
        <f t="shared" si="166"/>
        <v>755</v>
      </c>
      <c r="T851" s="226"/>
      <c r="U851" s="227">
        <f t="shared" si="167"/>
        <v>3745</v>
      </c>
      <c r="V851" s="228">
        <f t="shared" si="168"/>
        <v>4069</v>
      </c>
      <c r="W851" s="228">
        <f t="shared" si="169"/>
        <v>4169</v>
      </c>
      <c r="X851" s="228"/>
      <c r="Y851" s="231">
        <f t="shared" si="170"/>
        <v>4143</v>
      </c>
      <c r="Z851" s="226"/>
    </row>
    <row r="852" spans="1:26" s="224" customFormat="1" x14ac:dyDescent="0.2">
      <c r="A852" s="222">
        <v>497</v>
      </c>
      <c r="B852" s="222">
        <v>497117008</v>
      </c>
      <c r="C852" s="223" t="s">
        <v>543</v>
      </c>
      <c r="D852" s="222">
        <v>117</v>
      </c>
      <c r="E852" s="223" t="s">
        <v>149</v>
      </c>
      <c r="F852" s="222">
        <v>8</v>
      </c>
      <c r="G852" s="223" t="s">
        <v>40</v>
      </c>
      <c r="H852" s="225">
        <v>79.87</v>
      </c>
      <c r="I852" s="226"/>
      <c r="J852" s="227">
        <f t="shared" si="159"/>
        <v>9927</v>
      </c>
      <c r="K852" s="228">
        <f t="shared" si="160"/>
        <v>9806</v>
      </c>
      <c r="L852" s="228">
        <f t="shared" si="161"/>
        <v>0</v>
      </c>
      <c r="M852" s="228">
        <f t="shared" si="162"/>
        <v>937.65</v>
      </c>
      <c r="N852" s="229">
        <f t="shared" si="171"/>
        <v>20670.650000000001</v>
      </c>
      <c r="O852" s="230">
        <f t="shared" si="163"/>
        <v>-5</v>
      </c>
      <c r="P852" s="226"/>
      <c r="Q852" s="227">
        <f t="shared" si="164"/>
        <v>9429</v>
      </c>
      <c r="R852" s="228">
        <f t="shared" si="165"/>
        <v>9927</v>
      </c>
      <c r="S852" s="231">
        <f t="shared" si="166"/>
        <v>498</v>
      </c>
      <c r="T852" s="226"/>
      <c r="U852" s="227">
        <f t="shared" si="167"/>
        <v>9941</v>
      </c>
      <c r="V852" s="228">
        <f t="shared" si="168"/>
        <v>10466</v>
      </c>
      <c r="W852" s="228">
        <f t="shared" si="169"/>
        <v>9984</v>
      </c>
      <c r="X852" s="228"/>
      <c r="Y852" s="231">
        <f t="shared" si="170"/>
        <v>9811</v>
      </c>
      <c r="Z852" s="226"/>
    </row>
    <row r="853" spans="1:26" s="224" customFormat="1" x14ac:dyDescent="0.2">
      <c r="A853" s="222">
        <v>497</v>
      </c>
      <c r="B853" s="222">
        <v>497117024</v>
      </c>
      <c r="C853" s="223" t="s">
        <v>543</v>
      </c>
      <c r="D853" s="222">
        <v>117</v>
      </c>
      <c r="E853" s="223" t="s">
        <v>149</v>
      </c>
      <c r="F853" s="222">
        <v>24</v>
      </c>
      <c r="G853" s="223" t="s">
        <v>56</v>
      </c>
      <c r="H853" s="225">
        <v>27.44</v>
      </c>
      <c r="I853" s="226"/>
      <c r="J853" s="227">
        <f t="shared" si="159"/>
        <v>10067</v>
      </c>
      <c r="K853" s="228">
        <f t="shared" si="160"/>
        <v>2008</v>
      </c>
      <c r="L853" s="228">
        <f t="shared" si="161"/>
        <v>0</v>
      </c>
      <c r="M853" s="228">
        <f t="shared" si="162"/>
        <v>937.65</v>
      </c>
      <c r="N853" s="229">
        <f t="shared" si="171"/>
        <v>13012.65</v>
      </c>
      <c r="O853" s="230">
        <f t="shared" si="163"/>
        <v>-1</v>
      </c>
      <c r="P853" s="226"/>
      <c r="Q853" s="227">
        <f t="shared" si="164"/>
        <v>9663</v>
      </c>
      <c r="R853" s="228">
        <f t="shared" si="165"/>
        <v>10067</v>
      </c>
      <c r="S853" s="231">
        <f t="shared" si="166"/>
        <v>404</v>
      </c>
      <c r="T853" s="226"/>
      <c r="U853" s="227">
        <f t="shared" si="167"/>
        <v>2212</v>
      </c>
      <c r="V853" s="228">
        <f t="shared" si="168"/>
        <v>2305</v>
      </c>
      <c r="W853" s="228">
        <f t="shared" si="169"/>
        <v>2305</v>
      </c>
      <c r="X853" s="228"/>
      <c r="Y853" s="231">
        <f t="shared" si="170"/>
        <v>2009</v>
      </c>
      <c r="Z853" s="226"/>
    </row>
    <row r="854" spans="1:26" s="224" customFormat="1" x14ac:dyDescent="0.2">
      <c r="A854" s="222">
        <v>497</v>
      </c>
      <c r="B854" s="222">
        <v>497117035</v>
      </c>
      <c r="C854" s="223" t="s">
        <v>543</v>
      </c>
      <c r="D854" s="222">
        <v>117</v>
      </c>
      <c r="E854" s="223" t="s">
        <v>149</v>
      </c>
      <c r="F854" s="222">
        <v>35</v>
      </c>
      <c r="G854" s="223" t="s">
        <v>67</v>
      </c>
      <c r="H854" s="225">
        <v>2</v>
      </c>
      <c r="I854" s="226"/>
      <c r="J854" s="227">
        <f t="shared" si="159"/>
        <v>14282.026065243112</v>
      </c>
      <c r="K854" s="228">
        <f t="shared" si="160"/>
        <v>4869</v>
      </c>
      <c r="L854" s="228">
        <f t="shared" si="161"/>
        <v>0</v>
      </c>
      <c r="M854" s="228">
        <f t="shared" si="162"/>
        <v>937.65</v>
      </c>
      <c r="N854" s="229">
        <f t="shared" si="171"/>
        <v>20088.676065243111</v>
      </c>
      <c r="O854" s="230">
        <f t="shared" si="163"/>
        <v>-24</v>
      </c>
      <c r="P854" s="226"/>
      <c r="Q854" s="227" t="str">
        <f t="shared" si="164"/>
        <v/>
      </c>
      <c r="R854" s="228" t="str">
        <f t="shared" si="165"/>
        <v/>
      </c>
      <c r="S854" s="231" t="str">
        <f t="shared" si="166"/>
        <v/>
      </c>
      <c r="T854" s="226"/>
      <c r="U854" s="227" t="str">
        <f t="shared" si="167"/>
        <v/>
      </c>
      <c r="V854" s="228" t="str">
        <f t="shared" si="168"/>
        <v/>
      </c>
      <c r="W854" s="228">
        <f t="shared" si="169"/>
        <v>5124</v>
      </c>
      <c r="X854" s="228"/>
      <c r="Y854" s="231">
        <f t="shared" si="170"/>
        <v>4893</v>
      </c>
      <c r="Z854" s="226"/>
    </row>
    <row r="855" spans="1:26" s="224" customFormat="1" x14ac:dyDescent="0.2">
      <c r="A855" s="222">
        <v>497</v>
      </c>
      <c r="B855" s="222">
        <v>497117061</v>
      </c>
      <c r="C855" s="223" t="s">
        <v>543</v>
      </c>
      <c r="D855" s="222">
        <v>117</v>
      </c>
      <c r="E855" s="223" t="s">
        <v>149</v>
      </c>
      <c r="F855" s="222">
        <v>61</v>
      </c>
      <c r="G855" s="223" t="s">
        <v>93</v>
      </c>
      <c r="H855" s="225">
        <v>15.2</v>
      </c>
      <c r="I855" s="226"/>
      <c r="J855" s="227">
        <f t="shared" si="159"/>
        <v>10722</v>
      </c>
      <c r="K855" s="228">
        <f t="shared" si="160"/>
        <v>491</v>
      </c>
      <c r="L855" s="228">
        <f t="shared" si="161"/>
        <v>0</v>
      </c>
      <c r="M855" s="228">
        <f t="shared" si="162"/>
        <v>937.65</v>
      </c>
      <c r="N855" s="229">
        <f t="shared" si="171"/>
        <v>12150.65</v>
      </c>
      <c r="O855" s="230">
        <f t="shared" si="163"/>
        <v>-5</v>
      </c>
      <c r="P855" s="226"/>
      <c r="Q855" s="227">
        <f t="shared" si="164"/>
        <v>10194</v>
      </c>
      <c r="R855" s="228">
        <f t="shared" si="165"/>
        <v>10722</v>
      </c>
      <c r="S855" s="231">
        <f t="shared" si="166"/>
        <v>528</v>
      </c>
      <c r="T855" s="226"/>
      <c r="U855" s="227">
        <f t="shared" si="167"/>
        <v>736</v>
      </c>
      <c r="V855" s="228">
        <f t="shared" si="168"/>
        <v>774</v>
      </c>
      <c r="W855" s="228">
        <f t="shared" si="169"/>
        <v>774</v>
      </c>
      <c r="X855" s="228"/>
      <c r="Y855" s="231">
        <f t="shared" si="170"/>
        <v>496</v>
      </c>
      <c r="Z855" s="226"/>
    </row>
    <row r="856" spans="1:26" s="224" customFormat="1" x14ac:dyDescent="0.2">
      <c r="A856" s="222">
        <v>497</v>
      </c>
      <c r="B856" s="222">
        <v>497117074</v>
      </c>
      <c r="C856" s="223" t="s">
        <v>543</v>
      </c>
      <c r="D856" s="222">
        <v>117</v>
      </c>
      <c r="E856" s="223" t="s">
        <v>149</v>
      </c>
      <c r="F856" s="222">
        <v>74</v>
      </c>
      <c r="G856" s="223" t="s">
        <v>106</v>
      </c>
      <c r="H856" s="225">
        <v>5</v>
      </c>
      <c r="I856" s="226"/>
      <c r="J856" s="227">
        <f t="shared" si="159"/>
        <v>9831</v>
      </c>
      <c r="K856" s="228">
        <f t="shared" si="160"/>
        <v>7514</v>
      </c>
      <c r="L856" s="228">
        <f t="shared" si="161"/>
        <v>0</v>
      </c>
      <c r="M856" s="228">
        <f t="shared" si="162"/>
        <v>937.65</v>
      </c>
      <c r="N856" s="229">
        <f t="shared" si="171"/>
        <v>18282.650000000001</v>
      </c>
      <c r="O856" s="230">
        <f t="shared" si="163"/>
        <v>-3</v>
      </c>
      <c r="P856" s="226"/>
      <c r="Q856" s="227">
        <f t="shared" si="164"/>
        <v>9230</v>
      </c>
      <c r="R856" s="228">
        <f t="shared" si="165"/>
        <v>9831</v>
      </c>
      <c r="S856" s="231">
        <f t="shared" si="166"/>
        <v>601</v>
      </c>
      <c r="T856" s="226"/>
      <c r="U856" s="227">
        <f t="shared" si="167"/>
        <v>7594</v>
      </c>
      <c r="V856" s="228">
        <f t="shared" si="168"/>
        <v>8089</v>
      </c>
      <c r="W856" s="228">
        <f t="shared" si="169"/>
        <v>7712</v>
      </c>
      <c r="X856" s="228"/>
      <c r="Y856" s="231">
        <f t="shared" si="170"/>
        <v>7517</v>
      </c>
      <c r="Z856" s="226"/>
    </row>
    <row r="857" spans="1:26" s="224" customFormat="1" x14ac:dyDescent="0.2">
      <c r="A857" s="222">
        <v>497</v>
      </c>
      <c r="B857" s="222">
        <v>497117086</v>
      </c>
      <c r="C857" s="223" t="s">
        <v>543</v>
      </c>
      <c r="D857" s="222">
        <v>117</v>
      </c>
      <c r="E857" s="223" t="s">
        <v>149</v>
      </c>
      <c r="F857" s="222">
        <v>86</v>
      </c>
      <c r="G857" s="223" t="s">
        <v>118</v>
      </c>
      <c r="H857" s="225">
        <v>30.279999999999998</v>
      </c>
      <c r="I857" s="226"/>
      <c r="J857" s="227">
        <f t="shared" si="159"/>
        <v>9810</v>
      </c>
      <c r="K857" s="228">
        <f t="shared" si="160"/>
        <v>1629</v>
      </c>
      <c r="L857" s="228">
        <f t="shared" si="161"/>
        <v>0</v>
      </c>
      <c r="M857" s="228">
        <f t="shared" si="162"/>
        <v>937.65</v>
      </c>
      <c r="N857" s="229">
        <f t="shared" si="171"/>
        <v>12376.65</v>
      </c>
      <c r="O857" s="230">
        <f t="shared" si="163"/>
        <v>-2</v>
      </c>
      <c r="P857" s="226"/>
      <c r="Q857" s="227">
        <f t="shared" si="164"/>
        <v>9127</v>
      </c>
      <c r="R857" s="228">
        <f t="shared" si="165"/>
        <v>9810</v>
      </c>
      <c r="S857" s="231">
        <f t="shared" si="166"/>
        <v>683</v>
      </c>
      <c r="T857" s="226"/>
      <c r="U857" s="227">
        <f t="shared" si="167"/>
        <v>1723</v>
      </c>
      <c r="V857" s="228">
        <f t="shared" si="168"/>
        <v>1852</v>
      </c>
      <c r="W857" s="228">
        <f t="shared" si="169"/>
        <v>1645</v>
      </c>
      <c r="X857" s="228"/>
      <c r="Y857" s="231">
        <f t="shared" si="170"/>
        <v>1631</v>
      </c>
      <c r="Z857" s="226"/>
    </row>
    <row r="858" spans="1:26" s="224" customFormat="1" x14ac:dyDescent="0.2">
      <c r="A858" s="222">
        <v>497</v>
      </c>
      <c r="B858" s="222">
        <v>497117087</v>
      </c>
      <c r="C858" s="223" t="s">
        <v>543</v>
      </c>
      <c r="D858" s="222">
        <v>117</v>
      </c>
      <c r="E858" s="223" t="s">
        <v>149</v>
      </c>
      <c r="F858" s="222">
        <v>87</v>
      </c>
      <c r="G858" s="223" t="s">
        <v>119</v>
      </c>
      <c r="H858" s="225">
        <v>2</v>
      </c>
      <c r="I858" s="226"/>
      <c r="J858" s="227">
        <f t="shared" si="159"/>
        <v>13713</v>
      </c>
      <c r="K858" s="228">
        <f t="shared" si="160"/>
        <v>4653</v>
      </c>
      <c r="L858" s="228">
        <f t="shared" si="161"/>
        <v>0</v>
      </c>
      <c r="M858" s="228">
        <f t="shared" si="162"/>
        <v>937.65</v>
      </c>
      <c r="N858" s="229">
        <f t="shared" si="171"/>
        <v>19303.650000000001</v>
      </c>
      <c r="O858" s="230">
        <f t="shared" si="163"/>
        <v>-1</v>
      </c>
      <c r="P858" s="226"/>
      <c r="Q858" s="227">
        <f t="shared" si="164"/>
        <v>9438</v>
      </c>
      <c r="R858" s="228">
        <f t="shared" si="165"/>
        <v>13713</v>
      </c>
      <c r="S858" s="231">
        <f t="shared" si="166"/>
        <v>4275</v>
      </c>
      <c r="T858" s="226"/>
      <c r="U858" s="227">
        <f t="shared" si="167"/>
        <v>3301</v>
      </c>
      <c r="V858" s="228">
        <f t="shared" si="168"/>
        <v>4797</v>
      </c>
      <c r="W858" s="228">
        <f t="shared" si="169"/>
        <v>4652</v>
      </c>
      <c r="X858" s="228"/>
      <c r="Y858" s="231">
        <f t="shared" si="170"/>
        <v>4654</v>
      </c>
      <c r="Z858" s="226"/>
    </row>
    <row r="859" spans="1:26" s="224" customFormat="1" x14ac:dyDescent="0.2">
      <c r="A859" s="222">
        <v>497</v>
      </c>
      <c r="B859" s="222">
        <v>497117111</v>
      </c>
      <c r="C859" s="223" t="s">
        <v>543</v>
      </c>
      <c r="D859" s="222">
        <v>117</v>
      </c>
      <c r="E859" s="223" t="s">
        <v>149</v>
      </c>
      <c r="F859" s="222">
        <v>111</v>
      </c>
      <c r="G859" s="223" t="s">
        <v>143</v>
      </c>
      <c r="H859" s="225">
        <v>7.8999999999999995</v>
      </c>
      <c r="I859" s="226"/>
      <c r="J859" s="227">
        <f t="shared" si="159"/>
        <v>9487</v>
      </c>
      <c r="K859" s="228">
        <f t="shared" si="160"/>
        <v>2623</v>
      </c>
      <c r="L859" s="228">
        <f t="shared" si="161"/>
        <v>0</v>
      </c>
      <c r="M859" s="228">
        <f t="shared" si="162"/>
        <v>937.65</v>
      </c>
      <c r="N859" s="229">
        <f t="shared" si="171"/>
        <v>13047.65</v>
      </c>
      <c r="O859" s="230">
        <f t="shared" si="163"/>
        <v>-714</v>
      </c>
      <c r="P859" s="226"/>
      <c r="Q859" s="227">
        <f t="shared" si="164"/>
        <v>9234</v>
      </c>
      <c r="R859" s="228">
        <f t="shared" si="165"/>
        <v>9487</v>
      </c>
      <c r="S859" s="231">
        <f t="shared" si="166"/>
        <v>253</v>
      </c>
      <c r="T859" s="226"/>
      <c r="U859" s="227">
        <f t="shared" si="167"/>
        <v>3248</v>
      </c>
      <c r="V859" s="228">
        <f t="shared" si="168"/>
        <v>3337</v>
      </c>
      <c r="W859" s="228">
        <f t="shared" si="169"/>
        <v>3337</v>
      </c>
      <c r="X859" s="228"/>
      <c r="Y859" s="231">
        <f t="shared" si="170"/>
        <v>3337</v>
      </c>
      <c r="Z859" s="226"/>
    </row>
    <row r="860" spans="1:26" s="224" customFormat="1" x14ac:dyDescent="0.2">
      <c r="A860" s="222">
        <v>497</v>
      </c>
      <c r="B860" s="222">
        <v>497117114</v>
      </c>
      <c r="C860" s="223" t="s">
        <v>543</v>
      </c>
      <c r="D860" s="222">
        <v>117</v>
      </c>
      <c r="E860" s="223" t="s">
        <v>149</v>
      </c>
      <c r="F860" s="222">
        <v>114</v>
      </c>
      <c r="G860" s="223" t="s">
        <v>146</v>
      </c>
      <c r="H860" s="225">
        <v>15.39</v>
      </c>
      <c r="I860" s="226"/>
      <c r="J860" s="227">
        <f t="shared" si="159"/>
        <v>9626</v>
      </c>
      <c r="K860" s="228">
        <f t="shared" si="160"/>
        <v>1702</v>
      </c>
      <c r="L860" s="228">
        <f t="shared" si="161"/>
        <v>0</v>
      </c>
      <c r="M860" s="228">
        <f t="shared" si="162"/>
        <v>937.65</v>
      </c>
      <c r="N860" s="229">
        <f t="shared" si="171"/>
        <v>12265.65</v>
      </c>
      <c r="O860" s="230">
        <f t="shared" si="163"/>
        <v>-9</v>
      </c>
      <c r="P860" s="226"/>
      <c r="Q860" s="227">
        <f t="shared" si="164"/>
        <v>9766</v>
      </c>
      <c r="R860" s="228">
        <f t="shared" si="165"/>
        <v>9626</v>
      </c>
      <c r="S860" s="231">
        <f t="shared" si="166"/>
        <v>-140</v>
      </c>
      <c r="T860" s="226"/>
      <c r="U860" s="227">
        <f t="shared" si="167"/>
        <v>2017</v>
      </c>
      <c r="V860" s="228">
        <f t="shared" si="168"/>
        <v>1989</v>
      </c>
      <c r="W860" s="228">
        <f t="shared" si="169"/>
        <v>1989</v>
      </c>
      <c r="X860" s="228"/>
      <c r="Y860" s="231">
        <f t="shared" si="170"/>
        <v>1711</v>
      </c>
      <c r="Z860" s="226"/>
    </row>
    <row r="861" spans="1:26" s="224" customFormat="1" x14ac:dyDescent="0.2">
      <c r="A861" s="222">
        <v>497</v>
      </c>
      <c r="B861" s="222">
        <v>497117117</v>
      </c>
      <c r="C861" s="223" t="s">
        <v>543</v>
      </c>
      <c r="D861" s="222">
        <v>117</v>
      </c>
      <c r="E861" s="223" t="s">
        <v>149</v>
      </c>
      <c r="F861" s="222">
        <v>117</v>
      </c>
      <c r="G861" s="223" t="s">
        <v>149</v>
      </c>
      <c r="H861" s="225">
        <v>27.78</v>
      </c>
      <c r="I861" s="226"/>
      <c r="J861" s="227">
        <f t="shared" si="159"/>
        <v>9329</v>
      </c>
      <c r="K861" s="228">
        <f t="shared" si="160"/>
        <v>3822</v>
      </c>
      <c r="L861" s="228">
        <f t="shared" si="161"/>
        <v>0</v>
      </c>
      <c r="M861" s="228">
        <f t="shared" si="162"/>
        <v>937.65</v>
      </c>
      <c r="N861" s="229">
        <f t="shared" si="171"/>
        <v>14088.65</v>
      </c>
      <c r="O861" s="230">
        <f t="shared" si="163"/>
        <v>-10</v>
      </c>
      <c r="P861" s="226"/>
      <c r="Q861" s="227">
        <f t="shared" si="164"/>
        <v>9119</v>
      </c>
      <c r="R861" s="228">
        <f t="shared" si="165"/>
        <v>9329</v>
      </c>
      <c r="S861" s="231">
        <f t="shared" si="166"/>
        <v>210</v>
      </c>
      <c r="T861" s="226"/>
      <c r="U861" s="227">
        <f t="shared" si="167"/>
        <v>4111</v>
      </c>
      <c r="V861" s="228">
        <f t="shared" si="168"/>
        <v>4205</v>
      </c>
      <c r="W861" s="228">
        <f t="shared" si="169"/>
        <v>3976</v>
      </c>
      <c r="X861" s="228"/>
      <c r="Y861" s="231">
        <f t="shared" si="170"/>
        <v>3832</v>
      </c>
      <c r="Z861" s="226"/>
    </row>
    <row r="862" spans="1:26" s="224" customFormat="1" x14ac:dyDescent="0.2">
      <c r="A862" s="222">
        <v>497</v>
      </c>
      <c r="B862" s="222">
        <v>497117137</v>
      </c>
      <c r="C862" s="223" t="s">
        <v>543</v>
      </c>
      <c r="D862" s="222">
        <v>117</v>
      </c>
      <c r="E862" s="223" t="s">
        <v>149</v>
      </c>
      <c r="F862" s="222">
        <v>137</v>
      </c>
      <c r="G862" s="223" t="s">
        <v>169</v>
      </c>
      <c r="H862" s="225">
        <v>39.959999999999994</v>
      </c>
      <c r="I862" s="226"/>
      <c r="J862" s="227">
        <f t="shared" si="159"/>
        <v>10300</v>
      </c>
      <c r="K862" s="228">
        <f t="shared" si="160"/>
        <v>0</v>
      </c>
      <c r="L862" s="228">
        <f t="shared" si="161"/>
        <v>0</v>
      </c>
      <c r="M862" s="228">
        <f t="shared" si="162"/>
        <v>937.65</v>
      </c>
      <c r="N862" s="229">
        <f t="shared" si="171"/>
        <v>11237.65</v>
      </c>
      <c r="O862" s="230">
        <f t="shared" si="163"/>
        <v>0</v>
      </c>
      <c r="P862" s="226"/>
      <c r="Q862" s="227">
        <f t="shared" si="164"/>
        <v>9768</v>
      </c>
      <c r="R862" s="228">
        <f t="shared" si="165"/>
        <v>10300</v>
      </c>
      <c r="S862" s="231">
        <f t="shared" si="166"/>
        <v>532</v>
      </c>
      <c r="T862" s="226"/>
      <c r="U862" s="227">
        <f t="shared" si="167"/>
        <v>13</v>
      </c>
      <c r="V862" s="228">
        <f t="shared" si="168"/>
        <v>13</v>
      </c>
      <c r="W862" s="228">
        <f t="shared" si="169"/>
        <v>0</v>
      </c>
      <c r="X862" s="228"/>
      <c r="Y862" s="231">
        <f t="shared" si="170"/>
        <v>0</v>
      </c>
      <c r="Z862" s="226"/>
    </row>
    <row r="863" spans="1:26" s="224" customFormat="1" x14ac:dyDescent="0.2">
      <c r="A863" s="222">
        <v>497</v>
      </c>
      <c r="B863" s="222">
        <v>497117154</v>
      </c>
      <c r="C863" s="223" t="s">
        <v>543</v>
      </c>
      <c r="D863" s="222">
        <v>117</v>
      </c>
      <c r="E863" s="223" t="s">
        <v>149</v>
      </c>
      <c r="F863" s="222">
        <v>154</v>
      </c>
      <c r="G863" s="223" t="s">
        <v>186</v>
      </c>
      <c r="H863" s="225">
        <v>6</v>
      </c>
      <c r="I863" s="226"/>
      <c r="J863" s="227">
        <f t="shared" si="159"/>
        <v>9114</v>
      </c>
      <c r="K863" s="228">
        <f t="shared" si="160"/>
        <v>11803</v>
      </c>
      <c r="L863" s="228">
        <f t="shared" si="161"/>
        <v>0</v>
      </c>
      <c r="M863" s="228">
        <f t="shared" si="162"/>
        <v>937.65</v>
      </c>
      <c r="N863" s="229">
        <f t="shared" si="171"/>
        <v>21854.65</v>
      </c>
      <c r="O863" s="230">
        <f t="shared" si="163"/>
        <v>-7</v>
      </c>
      <c r="P863" s="226"/>
      <c r="Q863" s="227">
        <f t="shared" si="164"/>
        <v>8749</v>
      </c>
      <c r="R863" s="228">
        <f t="shared" si="165"/>
        <v>9114</v>
      </c>
      <c r="S863" s="231">
        <f t="shared" si="166"/>
        <v>365</v>
      </c>
      <c r="T863" s="226"/>
      <c r="U863" s="227">
        <f t="shared" si="167"/>
        <v>10917</v>
      </c>
      <c r="V863" s="228">
        <f t="shared" si="168"/>
        <v>11373</v>
      </c>
      <c r="W863" s="228">
        <f t="shared" si="169"/>
        <v>11780</v>
      </c>
      <c r="X863" s="228"/>
      <c r="Y863" s="231">
        <f t="shared" si="170"/>
        <v>11810</v>
      </c>
      <c r="Z863" s="226"/>
    </row>
    <row r="864" spans="1:26" s="224" customFormat="1" x14ac:dyDescent="0.2">
      <c r="A864" s="222">
        <v>497</v>
      </c>
      <c r="B864" s="222">
        <v>497117159</v>
      </c>
      <c r="C864" s="223" t="s">
        <v>543</v>
      </c>
      <c r="D864" s="222">
        <v>117</v>
      </c>
      <c r="E864" s="223" t="s">
        <v>149</v>
      </c>
      <c r="F864" s="222">
        <v>159</v>
      </c>
      <c r="G864" s="223" t="s">
        <v>191</v>
      </c>
      <c r="H864" s="225">
        <v>5</v>
      </c>
      <c r="I864" s="226"/>
      <c r="J864" s="227">
        <f t="shared" si="159"/>
        <v>9530</v>
      </c>
      <c r="K864" s="228">
        <f t="shared" si="160"/>
        <v>4184</v>
      </c>
      <c r="L864" s="228">
        <f t="shared" si="161"/>
        <v>0</v>
      </c>
      <c r="M864" s="228">
        <f t="shared" si="162"/>
        <v>937.65</v>
      </c>
      <c r="N864" s="229">
        <f t="shared" si="171"/>
        <v>14651.65</v>
      </c>
      <c r="O864" s="230">
        <f t="shared" si="163"/>
        <v>0</v>
      </c>
      <c r="P864" s="226"/>
      <c r="Q864" s="227">
        <f t="shared" si="164"/>
        <v>10532</v>
      </c>
      <c r="R864" s="228">
        <f t="shared" si="165"/>
        <v>9530</v>
      </c>
      <c r="S864" s="231">
        <f t="shared" si="166"/>
        <v>-1002</v>
      </c>
      <c r="T864" s="226"/>
      <c r="U864" s="227">
        <f t="shared" si="167"/>
        <v>4807</v>
      </c>
      <c r="V864" s="228">
        <f t="shared" si="168"/>
        <v>4350</v>
      </c>
      <c r="W864" s="228">
        <f t="shared" si="169"/>
        <v>4201</v>
      </c>
      <c r="X864" s="228"/>
      <c r="Y864" s="231">
        <f t="shared" si="170"/>
        <v>4184</v>
      </c>
      <c r="Z864" s="226"/>
    </row>
    <row r="865" spans="1:26" s="224" customFormat="1" x14ac:dyDescent="0.2">
      <c r="A865" s="222">
        <v>497</v>
      </c>
      <c r="B865" s="222">
        <v>497117210</v>
      </c>
      <c r="C865" s="223" t="s">
        <v>543</v>
      </c>
      <c r="D865" s="222">
        <v>117</v>
      </c>
      <c r="E865" s="223" t="s">
        <v>149</v>
      </c>
      <c r="F865" s="222">
        <v>210</v>
      </c>
      <c r="G865" s="223" t="s">
        <v>242</v>
      </c>
      <c r="H865" s="225">
        <v>47.64</v>
      </c>
      <c r="I865" s="226"/>
      <c r="J865" s="227">
        <f t="shared" si="159"/>
        <v>9599</v>
      </c>
      <c r="K865" s="228">
        <f t="shared" si="160"/>
        <v>3055</v>
      </c>
      <c r="L865" s="228">
        <f t="shared" si="161"/>
        <v>0</v>
      </c>
      <c r="M865" s="228">
        <f t="shared" si="162"/>
        <v>937.65</v>
      </c>
      <c r="N865" s="229">
        <f t="shared" si="171"/>
        <v>13591.65</v>
      </c>
      <c r="O865" s="230">
        <f t="shared" si="163"/>
        <v>-14</v>
      </c>
      <c r="P865" s="226"/>
      <c r="Q865" s="227">
        <f t="shared" si="164"/>
        <v>8909</v>
      </c>
      <c r="R865" s="228">
        <f t="shared" si="165"/>
        <v>9599</v>
      </c>
      <c r="S865" s="231">
        <f t="shared" si="166"/>
        <v>690</v>
      </c>
      <c r="T865" s="226"/>
      <c r="U865" s="227">
        <f t="shared" si="167"/>
        <v>2856</v>
      </c>
      <c r="V865" s="228">
        <f t="shared" si="168"/>
        <v>3077</v>
      </c>
      <c r="W865" s="228">
        <f t="shared" si="169"/>
        <v>3113</v>
      </c>
      <c r="X865" s="228"/>
      <c r="Y865" s="231">
        <f t="shared" si="170"/>
        <v>3069</v>
      </c>
      <c r="Z865" s="226"/>
    </row>
    <row r="866" spans="1:26" s="224" customFormat="1" x14ac:dyDescent="0.2">
      <c r="A866" s="222">
        <v>497</v>
      </c>
      <c r="B866" s="222">
        <v>497117223</v>
      </c>
      <c r="C866" s="223" t="s">
        <v>543</v>
      </c>
      <c r="D866" s="222">
        <v>117</v>
      </c>
      <c r="E866" s="223" t="s">
        <v>149</v>
      </c>
      <c r="F866" s="222">
        <v>223</v>
      </c>
      <c r="G866" s="223" t="s">
        <v>255</v>
      </c>
      <c r="H866" s="225">
        <v>4</v>
      </c>
      <c r="I866" s="226"/>
      <c r="J866" s="227">
        <f t="shared" si="159"/>
        <v>9111</v>
      </c>
      <c r="K866" s="228">
        <f t="shared" si="160"/>
        <v>474</v>
      </c>
      <c r="L866" s="228">
        <f t="shared" si="161"/>
        <v>0</v>
      </c>
      <c r="M866" s="228">
        <f t="shared" si="162"/>
        <v>937.65</v>
      </c>
      <c r="N866" s="229">
        <f t="shared" si="171"/>
        <v>10522.65</v>
      </c>
      <c r="O866" s="230">
        <f t="shared" si="163"/>
        <v>0</v>
      </c>
      <c r="P866" s="226"/>
      <c r="Q866" s="227">
        <f t="shared" si="164"/>
        <v>8749</v>
      </c>
      <c r="R866" s="228">
        <f t="shared" si="165"/>
        <v>9111</v>
      </c>
      <c r="S866" s="231">
        <f t="shared" si="166"/>
        <v>362</v>
      </c>
      <c r="T866" s="226"/>
      <c r="U866" s="227">
        <f t="shared" si="167"/>
        <v>1163</v>
      </c>
      <c r="V866" s="228">
        <f t="shared" si="168"/>
        <v>1211</v>
      </c>
      <c r="W866" s="228">
        <f t="shared" si="169"/>
        <v>475</v>
      </c>
      <c r="X866" s="228"/>
      <c r="Y866" s="231">
        <f t="shared" si="170"/>
        <v>474</v>
      </c>
      <c r="Z866" s="226"/>
    </row>
    <row r="867" spans="1:26" s="224" customFormat="1" x14ac:dyDescent="0.2">
      <c r="A867" s="222">
        <v>497</v>
      </c>
      <c r="B867" s="222">
        <v>497117272</v>
      </c>
      <c r="C867" s="223" t="s">
        <v>543</v>
      </c>
      <c r="D867" s="222">
        <v>117</v>
      </c>
      <c r="E867" s="223" t="s">
        <v>149</v>
      </c>
      <c r="F867" s="222">
        <v>272</v>
      </c>
      <c r="G867" s="223" t="s">
        <v>304</v>
      </c>
      <c r="H867" s="225">
        <v>2</v>
      </c>
      <c r="I867" s="226"/>
      <c r="J867" s="227">
        <f t="shared" si="159"/>
        <v>8995</v>
      </c>
      <c r="K867" s="228">
        <f t="shared" si="160"/>
        <v>8725</v>
      </c>
      <c r="L867" s="228">
        <f t="shared" si="161"/>
        <v>0</v>
      </c>
      <c r="M867" s="228">
        <f t="shared" si="162"/>
        <v>937.65</v>
      </c>
      <c r="N867" s="229">
        <f t="shared" si="171"/>
        <v>18657.650000000001</v>
      </c>
      <c r="O867" s="230">
        <f t="shared" si="163"/>
        <v>-2</v>
      </c>
      <c r="P867" s="226"/>
      <c r="Q867" s="227">
        <f t="shared" si="164"/>
        <v>8749</v>
      </c>
      <c r="R867" s="228">
        <f t="shared" si="165"/>
        <v>8995</v>
      </c>
      <c r="S867" s="231">
        <f t="shared" si="166"/>
        <v>246</v>
      </c>
      <c r="T867" s="226"/>
      <c r="U867" s="227">
        <f t="shared" si="167"/>
        <v>10995</v>
      </c>
      <c r="V867" s="228">
        <f t="shared" si="168"/>
        <v>11305</v>
      </c>
      <c r="W867" s="228">
        <f t="shared" si="169"/>
        <v>8922</v>
      </c>
      <c r="X867" s="228"/>
      <c r="Y867" s="231">
        <f t="shared" si="170"/>
        <v>8727</v>
      </c>
      <c r="Z867" s="226"/>
    </row>
    <row r="868" spans="1:26" s="224" customFormat="1" x14ac:dyDescent="0.2">
      <c r="A868" s="222">
        <v>497</v>
      </c>
      <c r="B868" s="222">
        <v>497117275</v>
      </c>
      <c r="C868" s="223" t="s">
        <v>543</v>
      </c>
      <c r="D868" s="222">
        <v>117</v>
      </c>
      <c r="E868" s="223" t="s">
        <v>149</v>
      </c>
      <c r="F868" s="222">
        <v>275</v>
      </c>
      <c r="G868" s="223" t="s">
        <v>307</v>
      </c>
      <c r="H868" s="225">
        <v>3</v>
      </c>
      <c r="I868" s="226"/>
      <c r="J868" s="227">
        <f t="shared" si="159"/>
        <v>10498.243551820928</v>
      </c>
      <c r="K868" s="228">
        <f t="shared" si="160"/>
        <v>3496</v>
      </c>
      <c r="L868" s="228">
        <f t="shared" si="161"/>
        <v>0</v>
      </c>
      <c r="M868" s="228">
        <f t="shared" si="162"/>
        <v>937.65</v>
      </c>
      <c r="N868" s="229">
        <f t="shared" si="171"/>
        <v>14931.893551820927</v>
      </c>
      <c r="O868" s="230">
        <f t="shared" si="163"/>
        <v>-5</v>
      </c>
      <c r="P868" s="226"/>
      <c r="Q868" s="227" t="str">
        <f t="shared" si="164"/>
        <v/>
      </c>
      <c r="R868" s="228" t="str">
        <f t="shared" si="165"/>
        <v/>
      </c>
      <c r="S868" s="231" t="str">
        <f t="shared" si="166"/>
        <v/>
      </c>
      <c r="T868" s="226"/>
      <c r="U868" s="227" t="str">
        <f t="shared" si="167"/>
        <v/>
      </c>
      <c r="V868" s="228" t="str">
        <f t="shared" si="168"/>
        <v/>
      </c>
      <c r="W868" s="228">
        <f t="shared" si="169"/>
        <v>3504</v>
      </c>
      <c r="X868" s="228"/>
      <c r="Y868" s="231">
        <f t="shared" si="170"/>
        <v>3501</v>
      </c>
      <c r="Z868" s="226"/>
    </row>
    <row r="869" spans="1:26" s="224" customFormat="1" x14ac:dyDescent="0.2">
      <c r="A869" s="222">
        <v>497</v>
      </c>
      <c r="B869" s="222">
        <v>497117278</v>
      </c>
      <c r="C869" s="223" t="s">
        <v>543</v>
      </c>
      <c r="D869" s="222">
        <v>117</v>
      </c>
      <c r="E869" s="223" t="s">
        <v>149</v>
      </c>
      <c r="F869" s="222">
        <v>278</v>
      </c>
      <c r="G869" s="223" t="s">
        <v>310</v>
      </c>
      <c r="H869" s="225">
        <v>38.909999999999997</v>
      </c>
      <c r="I869" s="226"/>
      <c r="J869" s="227">
        <f t="shared" si="159"/>
        <v>9520</v>
      </c>
      <c r="K869" s="228">
        <f t="shared" si="160"/>
        <v>1805</v>
      </c>
      <c r="L869" s="228">
        <f t="shared" si="161"/>
        <v>0</v>
      </c>
      <c r="M869" s="228">
        <f t="shared" si="162"/>
        <v>937.65</v>
      </c>
      <c r="N869" s="229">
        <f t="shared" si="171"/>
        <v>12262.65</v>
      </c>
      <c r="O869" s="230">
        <f t="shared" si="163"/>
        <v>-6</v>
      </c>
      <c r="P869" s="226"/>
      <c r="Q869" s="227">
        <f t="shared" si="164"/>
        <v>9424</v>
      </c>
      <c r="R869" s="228">
        <f t="shared" si="165"/>
        <v>9520</v>
      </c>
      <c r="S869" s="231">
        <f t="shared" si="166"/>
        <v>96</v>
      </c>
      <c r="T869" s="226"/>
      <c r="U869" s="227">
        <f t="shared" si="167"/>
        <v>2511</v>
      </c>
      <c r="V869" s="228">
        <f t="shared" si="168"/>
        <v>2537</v>
      </c>
      <c r="W869" s="228">
        <f t="shared" si="169"/>
        <v>1864</v>
      </c>
      <c r="X869" s="228"/>
      <c r="Y869" s="231">
        <f t="shared" si="170"/>
        <v>1811</v>
      </c>
      <c r="Z869" s="226"/>
    </row>
    <row r="870" spans="1:26" s="224" customFormat="1" x14ac:dyDescent="0.2">
      <c r="A870" s="222">
        <v>497</v>
      </c>
      <c r="B870" s="222">
        <v>497117281</v>
      </c>
      <c r="C870" s="223" t="s">
        <v>543</v>
      </c>
      <c r="D870" s="222">
        <v>117</v>
      </c>
      <c r="E870" s="223" t="s">
        <v>149</v>
      </c>
      <c r="F870" s="222">
        <v>281</v>
      </c>
      <c r="G870" s="223" t="s">
        <v>313</v>
      </c>
      <c r="H870" s="225">
        <v>72.290000000000006</v>
      </c>
      <c r="I870" s="226"/>
      <c r="J870" s="227">
        <f t="shared" si="159"/>
        <v>11824</v>
      </c>
      <c r="K870" s="228">
        <f t="shared" si="160"/>
        <v>0</v>
      </c>
      <c r="L870" s="228">
        <f t="shared" si="161"/>
        <v>0</v>
      </c>
      <c r="M870" s="228">
        <f t="shared" si="162"/>
        <v>937.65</v>
      </c>
      <c r="N870" s="229">
        <f t="shared" si="171"/>
        <v>12761.65</v>
      </c>
      <c r="O870" s="230">
        <f t="shared" si="163"/>
        <v>0</v>
      </c>
      <c r="P870" s="226"/>
      <c r="Q870" s="227">
        <f t="shared" si="164"/>
        <v>11456</v>
      </c>
      <c r="R870" s="228">
        <f t="shared" si="165"/>
        <v>11824</v>
      </c>
      <c r="S870" s="231">
        <f t="shared" si="166"/>
        <v>368</v>
      </c>
      <c r="T870" s="226"/>
      <c r="U870" s="227">
        <f t="shared" si="167"/>
        <v>88</v>
      </c>
      <c r="V870" s="228">
        <f t="shared" si="168"/>
        <v>91</v>
      </c>
      <c r="W870" s="228">
        <f t="shared" si="169"/>
        <v>1</v>
      </c>
      <c r="X870" s="228"/>
      <c r="Y870" s="231">
        <f t="shared" si="170"/>
        <v>0</v>
      </c>
      <c r="Z870" s="226"/>
    </row>
    <row r="871" spans="1:26" s="224" customFormat="1" x14ac:dyDescent="0.2">
      <c r="A871" s="222">
        <v>497</v>
      </c>
      <c r="B871" s="222">
        <v>497117289</v>
      </c>
      <c r="C871" s="223" t="s">
        <v>543</v>
      </c>
      <c r="D871" s="222">
        <v>117</v>
      </c>
      <c r="E871" s="223" t="s">
        <v>149</v>
      </c>
      <c r="F871" s="222">
        <v>289</v>
      </c>
      <c r="G871" s="223" t="s">
        <v>321</v>
      </c>
      <c r="H871" s="225">
        <v>0.49</v>
      </c>
      <c r="I871" s="226"/>
      <c r="J871" s="227">
        <f t="shared" si="159"/>
        <v>11607.363884160122</v>
      </c>
      <c r="K871" s="228">
        <f t="shared" si="160"/>
        <v>6816</v>
      </c>
      <c r="L871" s="228">
        <f t="shared" si="161"/>
        <v>0</v>
      </c>
      <c r="M871" s="228">
        <f t="shared" si="162"/>
        <v>937.65</v>
      </c>
      <c r="N871" s="229">
        <f t="shared" si="171"/>
        <v>19361.013884160122</v>
      </c>
      <c r="O871" s="230" t="str">
        <f t="shared" si="163"/>
        <v>--</v>
      </c>
      <c r="P871" s="226"/>
      <c r="Q871" s="227" t="str">
        <f t="shared" si="164"/>
        <v/>
      </c>
      <c r="R871" s="228" t="str">
        <f t="shared" si="165"/>
        <v/>
      </c>
      <c r="S871" s="231" t="str">
        <f t="shared" si="166"/>
        <v/>
      </c>
      <c r="T871" s="226"/>
      <c r="U871" s="227" t="str">
        <f t="shared" si="167"/>
        <v/>
      </c>
      <c r="V871" s="228" t="str">
        <f t="shared" si="168"/>
        <v/>
      </c>
      <c r="W871" s="228" t="str">
        <f t="shared" si="169"/>
        <v/>
      </c>
      <c r="X871" s="228"/>
      <c r="Y871" s="231" t="str">
        <f t="shared" si="170"/>
        <v/>
      </c>
      <c r="Z871" s="226"/>
    </row>
    <row r="872" spans="1:26" s="224" customFormat="1" x14ac:dyDescent="0.2">
      <c r="A872" s="222">
        <v>497</v>
      </c>
      <c r="B872" s="222">
        <v>497117325</v>
      </c>
      <c r="C872" s="223" t="s">
        <v>543</v>
      </c>
      <c r="D872" s="222">
        <v>117</v>
      </c>
      <c r="E872" s="223" t="s">
        <v>149</v>
      </c>
      <c r="F872" s="222">
        <v>325</v>
      </c>
      <c r="G872" s="223" t="s">
        <v>357</v>
      </c>
      <c r="H872" s="225">
        <v>6</v>
      </c>
      <c r="I872" s="226"/>
      <c r="J872" s="227">
        <f t="shared" si="159"/>
        <v>10265</v>
      </c>
      <c r="K872" s="228">
        <f t="shared" si="160"/>
        <v>1312</v>
      </c>
      <c r="L872" s="228">
        <f t="shared" si="161"/>
        <v>0</v>
      </c>
      <c r="M872" s="228">
        <f t="shared" si="162"/>
        <v>937.65</v>
      </c>
      <c r="N872" s="229">
        <f t="shared" si="171"/>
        <v>12514.65</v>
      </c>
      <c r="O872" s="230">
        <f t="shared" si="163"/>
        <v>0</v>
      </c>
      <c r="P872" s="226"/>
      <c r="Q872" s="227">
        <f t="shared" si="164"/>
        <v>10300</v>
      </c>
      <c r="R872" s="228">
        <f t="shared" si="165"/>
        <v>10265</v>
      </c>
      <c r="S872" s="231">
        <f t="shared" si="166"/>
        <v>-35</v>
      </c>
      <c r="T872" s="226"/>
      <c r="U872" s="227">
        <f t="shared" si="167"/>
        <v>1426</v>
      </c>
      <c r="V872" s="228">
        <f t="shared" si="168"/>
        <v>1422</v>
      </c>
      <c r="W872" s="228">
        <f t="shared" si="169"/>
        <v>1332</v>
      </c>
      <c r="X872" s="228"/>
      <c r="Y872" s="231">
        <f t="shared" si="170"/>
        <v>1312</v>
      </c>
      <c r="Z872" s="226"/>
    </row>
    <row r="873" spans="1:26" s="224" customFormat="1" x14ac:dyDescent="0.2">
      <c r="A873" s="222">
        <v>497</v>
      </c>
      <c r="B873" s="222">
        <v>497117327</v>
      </c>
      <c r="C873" s="223" t="s">
        <v>543</v>
      </c>
      <c r="D873" s="222">
        <v>117</v>
      </c>
      <c r="E873" s="223" t="s">
        <v>149</v>
      </c>
      <c r="F873" s="222">
        <v>327</v>
      </c>
      <c r="G873" s="223" t="s">
        <v>359</v>
      </c>
      <c r="H873" s="225">
        <v>3</v>
      </c>
      <c r="I873" s="226"/>
      <c r="J873" s="227">
        <f t="shared" si="159"/>
        <v>9123</v>
      </c>
      <c r="K873" s="228">
        <f t="shared" si="160"/>
        <v>7981</v>
      </c>
      <c r="L873" s="228">
        <f t="shared" si="161"/>
        <v>0</v>
      </c>
      <c r="M873" s="228">
        <f t="shared" si="162"/>
        <v>937.65</v>
      </c>
      <c r="N873" s="229">
        <f t="shared" si="171"/>
        <v>18041.650000000001</v>
      </c>
      <c r="O873" s="230">
        <f t="shared" si="163"/>
        <v>-4</v>
      </c>
      <c r="P873" s="226"/>
      <c r="Q873" s="227">
        <f t="shared" si="164"/>
        <v>8636</v>
      </c>
      <c r="R873" s="228">
        <f t="shared" si="165"/>
        <v>9123</v>
      </c>
      <c r="S873" s="231">
        <f t="shared" si="166"/>
        <v>487</v>
      </c>
      <c r="T873" s="226"/>
      <c r="U873" s="227">
        <f t="shared" si="167"/>
        <v>7215</v>
      </c>
      <c r="V873" s="228">
        <f t="shared" si="168"/>
        <v>7622</v>
      </c>
      <c r="W873" s="228">
        <f t="shared" si="169"/>
        <v>8095</v>
      </c>
      <c r="X873" s="228"/>
      <c r="Y873" s="231">
        <f t="shared" si="170"/>
        <v>7985</v>
      </c>
      <c r="Z873" s="226"/>
    </row>
    <row r="874" spans="1:26" s="224" customFormat="1" x14ac:dyDescent="0.2">
      <c r="A874" s="222">
        <v>497</v>
      </c>
      <c r="B874" s="222">
        <v>497117332</v>
      </c>
      <c r="C874" s="223" t="s">
        <v>543</v>
      </c>
      <c r="D874" s="222">
        <v>117</v>
      </c>
      <c r="E874" s="223" t="s">
        <v>149</v>
      </c>
      <c r="F874" s="222">
        <v>332</v>
      </c>
      <c r="G874" s="223" t="s">
        <v>364</v>
      </c>
      <c r="H874" s="225">
        <v>4</v>
      </c>
      <c r="I874" s="226"/>
      <c r="J874" s="227">
        <f t="shared" si="159"/>
        <v>8954</v>
      </c>
      <c r="K874" s="228">
        <f t="shared" si="160"/>
        <v>553</v>
      </c>
      <c r="L874" s="228">
        <f t="shared" si="161"/>
        <v>0</v>
      </c>
      <c r="M874" s="228">
        <f t="shared" si="162"/>
        <v>937.65</v>
      </c>
      <c r="N874" s="229">
        <f t="shared" si="171"/>
        <v>10444.65</v>
      </c>
      <c r="O874" s="230">
        <f t="shared" si="163"/>
        <v>-2</v>
      </c>
      <c r="P874" s="226"/>
      <c r="Q874" s="227">
        <f t="shared" si="164"/>
        <v>8749</v>
      </c>
      <c r="R874" s="228">
        <f t="shared" si="165"/>
        <v>8954</v>
      </c>
      <c r="S874" s="231">
        <f t="shared" si="166"/>
        <v>205</v>
      </c>
      <c r="T874" s="226"/>
      <c r="U874" s="227">
        <f t="shared" si="167"/>
        <v>809</v>
      </c>
      <c r="V874" s="228">
        <f t="shared" si="168"/>
        <v>828</v>
      </c>
      <c r="W874" s="228">
        <f t="shared" si="169"/>
        <v>605</v>
      </c>
      <c r="X874" s="228"/>
      <c r="Y874" s="231">
        <f t="shared" si="170"/>
        <v>555</v>
      </c>
      <c r="Z874" s="226"/>
    </row>
    <row r="875" spans="1:26" s="224" customFormat="1" x14ac:dyDescent="0.2">
      <c r="A875" s="222">
        <v>497</v>
      </c>
      <c r="B875" s="222">
        <v>497117340</v>
      </c>
      <c r="C875" s="223" t="s">
        <v>543</v>
      </c>
      <c r="D875" s="222">
        <v>117</v>
      </c>
      <c r="E875" s="223" t="s">
        <v>149</v>
      </c>
      <c r="F875" s="222">
        <v>340</v>
      </c>
      <c r="G875" s="223" t="s">
        <v>372</v>
      </c>
      <c r="H875" s="225">
        <v>2</v>
      </c>
      <c r="I875" s="226"/>
      <c r="J875" s="227">
        <f t="shared" si="159"/>
        <v>11809</v>
      </c>
      <c r="K875" s="228">
        <f t="shared" si="160"/>
        <v>9375</v>
      </c>
      <c r="L875" s="228">
        <f t="shared" si="161"/>
        <v>0</v>
      </c>
      <c r="M875" s="228">
        <f t="shared" si="162"/>
        <v>937.65</v>
      </c>
      <c r="N875" s="229">
        <f t="shared" si="171"/>
        <v>22121.65</v>
      </c>
      <c r="O875" s="230">
        <f t="shared" si="163"/>
        <v>-32</v>
      </c>
      <c r="P875" s="226"/>
      <c r="Q875" s="227">
        <f t="shared" si="164"/>
        <v>8749</v>
      </c>
      <c r="R875" s="228">
        <f t="shared" si="165"/>
        <v>11809</v>
      </c>
      <c r="S875" s="231">
        <f t="shared" si="166"/>
        <v>3060</v>
      </c>
      <c r="T875" s="226"/>
      <c r="U875" s="227">
        <f t="shared" si="167"/>
        <v>4147</v>
      </c>
      <c r="V875" s="228">
        <f t="shared" si="168"/>
        <v>5598</v>
      </c>
      <c r="W875" s="228">
        <f t="shared" si="169"/>
        <v>9427</v>
      </c>
      <c r="X875" s="228"/>
      <c r="Y875" s="231">
        <f t="shared" si="170"/>
        <v>9407</v>
      </c>
      <c r="Z875" s="226"/>
    </row>
    <row r="876" spans="1:26" s="224" customFormat="1" x14ac:dyDescent="0.2">
      <c r="A876" s="222">
        <v>497</v>
      </c>
      <c r="B876" s="222">
        <v>497117605</v>
      </c>
      <c r="C876" s="223" t="s">
        <v>543</v>
      </c>
      <c r="D876" s="222">
        <v>117</v>
      </c>
      <c r="E876" s="223" t="s">
        <v>149</v>
      </c>
      <c r="F876" s="222">
        <v>605</v>
      </c>
      <c r="G876" s="223" t="s">
        <v>388</v>
      </c>
      <c r="H876" s="225">
        <v>45.41</v>
      </c>
      <c r="I876" s="226"/>
      <c r="J876" s="227">
        <f t="shared" si="159"/>
        <v>10596</v>
      </c>
      <c r="K876" s="228">
        <f t="shared" si="160"/>
        <v>7583</v>
      </c>
      <c r="L876" s="228">
        <f t="shared" si="161"/>
        <v>0</v>
      </c>
      <c r="M876" s="228">
        <f t="shared" si="162"/>
        <v>937.65</v>
      </c>
      <c r="N876" s="229">
        <f t="shared" si="171"/>
        <v>19116.650000000001</v>
      </c>
      <c r="O876" s="230">
        <f t="shared" si="163"/>
        <v>-29</v>
      </c>
      <c r="P876" s="226"/>
      <c r="Q876" s="227">
        <f t="shared" si="164"/>
        <v>9464</v>
      </c>
      <c r="R876" s="228">
        <f t="shared" si="165"/>
        <v>10596</v>
      </c>
      <c r="S876" s="231">
        <f t="shared" si="166"/>
        <v>1132</v>
      </c>
      <c r="T876" s="226"/>
      <c r="U876" s="227">
        <f t="shared" si="167"/>
        <v>7050</v>
      </c>
      <c r="V876" s="228">
        <f t="shared" si="168"/>
        <v>7894</v>
      </c>
      <c r="W876" s="228">
        <f t="shared" si="169"/>
        <v>8158</v>
      </c>
      <c r="X876" s="228"/>
      <c r="Y876" s="231">
        <f t="shared" si="170"/>
        <v>7612</v>
      </c>
      <c r="Z876" s="226"/>
    </row>
    <row r="877" spans="1:26" s="224" customFormat="1" x14ac:dyDescent="0.2">
      <c r="A877" s="222">
        <v>497</v>
      </c>
      <c r="B877" s="222">
        <v>497117670</v>
      </c>
      <c r="C877" s="223" t="s">
        <v>543</v>
      </c>
      <c r="D877" s="222">
        <v>117</v>
      </c>
      <c r="E877" s="223" t="s">
        <v>149</v>
      </c>
      <c r="F877" s="222">
        <v>670</v>
      </c>
      <c r="G877" s="223" t="s">
        <v>406</v>
      </c>
      <c r="H877" s="225">
        <v>8</v>
      </c>
      <c r="I877" s="226"/>
      <c r="J877" s="227">
        <f t="shared" si="159"/>
        <v>9929</v>
      </c>
      <c r="K877" s="228">
        <f t="shared" si="160"/>
        <v>7823</v>
      </c>
      <c r="L877" s="228">
        <f t="shared" si="161"/>
        <v>0</v>
      </c>
      <c r="M877" s="228">
        <f t="shared" si="162"/>
        <v>937.65</v>
      </c>
      <c r="N877" s="229">
        <f t="shared" si="171"/>
        <v>18689.650000000001</v>
      </c>
      <c r="O877" s="230">
        <f t="shared" si="163"/>
        <v>11</v>
      </c>
      <c r="P877" s="226"/>
      <c r="Q877" s="227">
        <f t="shared" si="164"/>
        <v>9429</v>
      </c>
      <c r="R877" s="228">
        <f t="shared" si="165"/>
        <v>9929</v>
      </c>
      <c r="S877" s="231">
        <f t="shared" si="166"/>
        <v>500</v>
      </c>
      <c r="T877" s="226"/>
      <c r="U877" s="227">
        <f t="shared" si="167"/>
        <v>5786</v>
      </c>
      <c r="V877" s="228">
        <f t="shared" si="168"/>
        <v>6093</v>
      </c>
      <c r="W877" s="228">
        <f t="shared" si="169"/>
        <v>7665</v>
      </c>
      <c r="X877" s="228"/>
      <c r="Y877" s="231">
        <f t="shared" si="170"/>
        <v>7812</v>
      </c>
      <c r="Z877" s="226"/>
    </row>
    <row r="878" spans="1:26" s="224" customFormat="1" x14ac:dyDescent="0.2">
      <c r="A878" s="222">
        <v>497</v>
      </c>
      <c r="B878" s="222">
        <v>497117672</v>
      </c>
      <c r="C878" s="223" t="s">
        <v>543</v>
      </c>
      <c r="D878" s="222">
        <v>117</v>
      </c>
      <c r="E878" s="223" t="s">
        <v>149</v>
      </c>
      <c r="F878" s="222">
        <v>672</v>
      </c>
      <c r="G878" s="223" t="s">
        <v>407</v>
      </c>
      <c r="H878" s="225">
        <v>1.98</v>
      </c>
      <c r="I878" s="226"/>
      <c r="J878" s="227">
        <f t="shared" si="159"/>
        <v>11417.772716368092</v>
      </c>
      <c r="K878" s="228">
        <f t="shared" si="160"/>
        <v>3964</v>
      </c>
      <c r="L878" s="228">
        <f t="shared" si="161"/>
        <v>0</v>
      </c>
      <c r="M878" s="228">
        <f t="shared" si="162"/>
        <v>937.65</v>
      </c>
      <c r="N878" s="229">
        <f t="shared" si="171"/>
        <v>16319.422716368092</v>
      </c>
      <c r="O878" s="230" t="str">
        <f t="shared" si="163"/>
        <v>--</v>
      </c>
      <c r="P878" s="226"/>
      <c r="Q878" s="227" t="str">
        <f t="shared" si="164"/>
        <v/>
      </c>
      <c r="R878" s="228" t="str">
        <f t="shared" si="165"/>
        <v/>
      </c>
      <c r="S878" s="231" t="str">
        <f t="shared" si="166"/>
        <v/>
      </c>
      <c r="T878" s="226"/>
      <c r="U878" s="227" t="str">
        <f t="shared" si="167"/>
        <v/>
      </c>
      <c r="V878" s="228" t="str">
        <f t="shared" si="168"/>
        <v/>
      </c>
      <c r="W878" s="228" t="str">
        <f t="shared" si="169"/>
        <v/>
      </c>
      <c r="X878" s="228"/>
      <c r="Y878" s="231" t="str">
        <f t="shared" si="170"/>
        <v/>
      </c>
      <c r="Z878" s="226"/>
    </row>
    <row r="879" spans="1:26" s="224" customFormat="1" x14ac:dyDescent="0.2">
      <c r="A879" s="222">
        <v>497</v>
      </c>
      <c r="B879" s="222">
        <v>497117674</v>
      </c>
      <c r="C879" s="223" t="s">
        <v>543</v>
      </c>
      <c r="D879" s="222">
        <v>117</v>
      </c>
      <c r="E879" s="223" t="s">
        <v>149</v>
      </c>
      <c r="F879" s="222">
        <v>674</v>
      </c>
      <c r="G879" s="223" t="s">
        <v>409</v>
      </c>
      <c r="H879" s="225">
        <v>16</v>
      </c>
      <c r="I879" s="226"/>
      <c r="J879" s="227">
        <f t="shared" si="159"/>
        <v>10940</v>
      </c>
      <c r="K879" s="228">
        <f t="shared" si="160"/>
        <v>3871</v>
      </c>
      <c r="L879" s="228">
        <f t="shared" si="161"/>
        <v>0</v>
      </c>
      <c r="M879" s="228">
        <f t="shared" si="162"/>
        <v>937.65</v>
      </c>
      <c r="N879" s="229">
        <f t="shared" si="171"/>
        <v>15748.65</v>
      </c>
      <c r="O879" s="230">
        <f t="shared" si="163"/>
        <v>47</v>
      </c>
      <c r="P879" s="226"/>
      <c r="Q879" s="227">
        <f t="shared" si="164"/>
        <v>10899</v>
      </c>
      <c r="R879" s="228">
        <f t="shared" si="165"/>
        <v>10940</v>
      </c>
      <c r="S879" s="231">
        <f t="shared" si="166"/>
        <v>41</v>
      </c>
      <c r="T879" s="226"/>
      <c r="U879" s="227">
        <f t="shared" si="167"/>
        <v>4041</v>
      </c>
      <c r="V879" s="228">
        <f t="shared" si="168"/>
        <v>4056</v>
      </c>
      <c r="W879" s="228">
        <f t="shared" si="169"/>
        <v>2909</v>
      </c>
      <c r="X879" s="228"/>
      <c r="Y879" s="231">
        <f t="shared" si="170"/>
        <v>3824</v>
      </c>
      <c r="Z879" s="226"/>
    </row>
    <row r="880" spans="1:26" s="224" customFormat="1" x14ac:dyDescent="0.2">
      <c r="A880" s="222">
        <v>497</v>
      </c>
      <c r="B880" s="222">
        <v>497117680</v>
      </c>
      <c r="C880" s="223" t="s">
        <v>543</v>
      </c>
      <c r="D880" s="222">
        <v>117</v>
      </c>
      <c r="E880" s="223" t="s">
        <v>149</v>
      </c>
      <c r="F880" s="222">
        <v>680</v>
      </c>
      <c r="G880" s="223" t="s">
        <v>411</v>
      </c>
      <c r="H880" s="225">
        <v>1.49</v>
      </c>
      <c r="I880" s="226"/>
      <c r="J880" s="227">
        <f t="shared" si="159"/>
        <v>13666</v>
      </c>
      <c r="K880" s="228">
        <f t="shared" si="160"/>
        <v>4575</v>
      </c>
      <c r="L880" s="228">
        <f t="shared" si="161"/>
        <v>0</v>
      </c>
      <c r="M880" s="228">
        <f t="shared" si="162"/>
        <v>937.65</v>
      </c>
      <c r="N880" s="229">
        <f t="shared" si="171"/>
        <v>19178.650000000001</v>
      </c>
      <c r="O880" s="230">
        <f t="shared" si="163"/>
        <v>0</v>
      </c>
      <c r="P880" s="226"/>
      <c r="Q880" s="227">
        <f t="shared" si="164"/>
        <v>10144.938800134816</v>
      </c>
      <c r="R880" s="228">
        <f t="shared" si="165"/>
        <v>13666</v>
      </c>
      <c r="S880" s="231">
        <f t="shared" si="166"/>
        <v>3521.0611998651839</v>
      </c>
      <c r="T880" s="226"/>
      <c r="U880" s="227">
        <f t="shared" si="167"/>
        <v>3850</v>
      </c>
      <c r="V880" s="228">
        <f t="shared" si="168"/>
        <v>5186</v>
      </c>
      <c r="W880" s="228">
        <f t="shared" si="169"/>
        <v>4536</v>
      </c>
      <c r="X880" s="228"/>
      <c r="Y880" s="231">
        <f t="shared" si="170"/>
        <v>4575</v>
      </c>
      <c r="Z880" s="226"/>
    </row>
    <row r="881" spans="1:26" s="224" customFormat="1" x14ac:dyDescent="0.2">
      <c r="A881" s="222">
        <v>497</v>
      </c>
      <c r="B881" s="222">
        <v>497117683</v>
      </c>
      <c r="C881" s="223" t="s">
        <v>543</v>
      </c>
      <c r="D881" s="222">
        <v>117</v>
      </c>
      <c r="E881" s="223" t="s">
        <v>149</v>
      </c>
      <c r="F881" s="222">
        <v>683</v>
      </c>
      <c r="G881" s="223" t="s">
        <v>412</v>
      </c>
      <c r="H881" s="225">
        <v>2.02</v>
      </c>
      <c r="I881" s="226"/>
      <c r="J881" s="227">
        <f t="shared" si="159"/>
        <v>11523</v>
      </c>
      <c r="K881" s="228">
        <f t="shared" si="160"/>
        <v>8225</v>
      </c>
      <c r="L881" s="228">
        <f t="shared" si="161"/>
        <v>0</v>
      </c>
      <c r="M881" s="228">
        <f t="shared" si="162"/>
        <v>937.65</v>
      </c>
      <c r="N881" s="229">
        <f t="shared" si="171"/>
        <v>20685.650000000001</v>
      </c>
      <c r="O881" s="230">
        <f t="shared" si="163"/>
        <v>7</v>
      </c>
      <c r="P881" s="226"/>
      <c r="Q881" s="227">
        <f t="shared" si="164"/>
        <v>8983</v>
      </c>
      <c r="R881" s="228">
        <f t="shared" si="165"/>
        <v>11523</v>
      </c>
      <c r="S881" s="231">
        <f t="shared" si="166"/>
        <v>2540</v>
      </c>
      <c r="T881" s="226"/>
      <c r="U881" s="227">
        <f t="shared" si="167"/>
        <v>6859</v>
      </c>
      <c r="V881" s="228">
        <f t="shared" si="168"/>
        <v>8798</v>
      </c>
      <c r="W881" s="228">
        <f t="shared" si="169"/>
        <v>7945</v>
      </c>
      <c r="X881" s="228"/>
      <c r="Y881" s="231">
        <f t="shared" si="170"/>
        <v>8218</v>
      </c>
      <c r="Z881" s="226"/>
    </row>
    <row r="882" spans="1:26" s="224" customFormat="1" x14ac:dyDescent="0.2">
      <c r="A882" s="222">
        <v>497</v>
      </c>
      <c r="B882" s="222">
        <v>497117750</v>
      </c>
      <c r="C882" s="223" t="s">
        <v>543</v>
      </c>
      <c r="D882" s="222">
        <v>117</v>
      </c>
      <c r="E882" s="223" t="s">
        <v>149</v>
      </c>
      <c r="F882" s="222">
        <v>750</v>
      </c>
      <c r="G882" s="223" t="s">
        <v>430</v>
      </c>
      <c r="H882" s="225">
        <v>1</v>
      </c>
      <c r="I882" s="226"/>
      <c r="J882" s="227">
        <f t="shared" si="159"/>
        <v>10556</v>
      </c>
      <c r="K882" s="228">
        <f t="shared" si="160"/>
        <v>6814</v>
      </c>
      <c r="L882" s="228">
        <f t="shared" si="161"/>
        <v>0</v>
      </c>
      <c r="M882" s="228">
        <f t="shared" si="162"/>
        <v>937.65</v>
      </c>
      <c r="N882" s="229">
        <f t="shared" si="171"/>
        <v>18307.650000000001</v>
      </c>
      <c r="O882" s="230">
        <f t="shared" si="163"/>
        <v>-525</v>
      </c>
      <c r="P882" s="226"/>
      <c r="Q882" s="227">
        <f t="shared" si="164"/>
        <v>10476.143233618233</v>
      </c>
      <c r="R882" s="228">
        <f t="shared" si="165"/>
        <v>10556</v>
      </c>
      <c r="S882" s="231">
        <f t="shared" si="166"/>
        <v>79.856766381766647</v>
      </c>
      <c r="T882" s="226"/>
      <c r="U882" s="227">
        <f t="shared" si="167"/>
        <v>7591</v>
      </c>
      <c r="V882" s="228">
        <f t="shared" si="168"/>
        <v>7649</v>
      </c>
      <c r="W882" s="228">
        <f t="shared" si="169"/>
        <v>7649</v>
      </c>
      <c r="X882" s="228"/>
      <c r="Y882" s="231">
        <f t="shared" si="170"/>
        <v>7339</v>
      </c>
      <c r="Z882" s="226"/>
    </row>
    <row r="883" spans="1:26" s="224" customFormat="1" x14ac:dyDescent="0.2">
      <c r="A883" s="222">
        <v>497</v>
      </c>
      <c r="B883" s="222">
        <v>497117755</v>
      </c>
      <c r="C883" s="223" t="s">
        <v>543</v>
      </c>
      <c r="D883" s="222">
        <v>117</v>
      </c>
      <c r="E883" s="223" t="s">
        <v>149</v>
      </c>
      <c r="F883" s="222">
        <v>755</v>
      </c>
      <c r="G883" s="223" t="s">
        <v>432</v>
      </c>
      <c r="H883" s="225">
        <v>3</v>
      </c>
      <c r="I883" s="226"/>
      <c r="J883" s="227">
        <f t="shared" si="159"/>
        <v>9670</v>
      </c>
      <c r="K883" s="228">
        <f t="shared" si="160"/>
        <v>4819</v>
      </c>
      <c r="L883" s="228">
        <f t="shared" si="161"/>
        <v>0</v>
      </c>
      <c r="M883" s="228">
        <f t="shared" si="162"/>
        <v>937.65</v>
      </c>
      <c r="N883" s="229">
        <f t="shared" si="171"/>
        <v>15426.65</v>
      </c>
      <c r="O883" s="230">
        <f t="shared" si="163"/>
        <v>-3</v>
      </c>
      <c r="P883" s="226"/>
      <c r="Q883" s="227">
        <f t="shared" si="164"/>
        <v>8410</v>
      </c>
      <c r="R883" s="228">
        <f t="shared" si="165"/>
        <v>9670</v>
      </c>
      <c r="S883" s="231">
        <f t="shared" si="166"/>
        <v>1260</v>
      </c>
      <c r="T883" s="226"/>
      <c r="U883" s="227">
        <f t="shared" si="167"/>
        <v>3516</v>
      </c>
      <c r="V883" s="228">
        <f t="shared" si="168"/>
        <v>4043</v>
      </c>
      <c r="W883" s="228">
        <f t="shared" si="169"/>
        <v>5016</v>
      </c>
      <c r="X883" s="228"/>
      <c r="Y883" s="231">
        <f t="shared" si="170"/>
        <v>4822</v>
      </c>
      <c r="Z883" s="226"/>
    </row>
    <row r="884" spans="1:26" s="224" customFormat="1" x14ac:dyDescent="0.2">
      <c r="A884" s="222">
        <v>497</v>
      </c>
      <c r="B884" s="222">
        <v>497117766</v>
      </c>
      <c r="C884" s="223" t="s">
        <v>543</v>
      </c>
      <c r="D884" s="222">
        <v>117</v>
      </c>
      <c r="E884" s="223" t="s">
        <v>149</v>
      </c>
      <c r="F884" s="222">
        <v>766</v>
      </c>
      <c r="G884" s="223" t="s">
        <v>436</v>
      </c>
      <c r="H884" s="225">
        <v>1.52</v>
      </c>
      <c r="I884" s="226"/>
      <c r="J884" s="227">
        <f t="shared" si="159"/>
        <v>10556</v>
      </c>
      <c r="K884" s="228">
        <f t="shared" si="160"/>
        <v>3523</v>
      </c>
      <c r="L884" s="228">
        <f t="shared" si="161"/>
        <v>0</v>
      </c>
      <c r="M884" s="228">
        <f t="shared" si="162"/>
        <v>937.65</v>
      </c>
      <c r="N884" s="229">
        <f t="shared" si="171"/>
        <v>15016.65</v>
      </c>
      <c r="O884" s="230">
        <f t="shared" si="163"/>
        <v>-1</v>
      </c>
      <c r="P884" s="226"/>
      <c r="Q884" s="227">
        <f t="shared" si="164"/>
        <v>10127</v>
      </c>
      <c r="R884" s="228">
        <f t="shared" si="165"/>
        <v>10556</v>
      </c>
      <c r="S884" s="231">
        <f t="shared" si="166"/>
        <v>429</v>
      </c>
      <c r="T884" s="226"/>
      <c r="U884" s="227">
        <f t="shared" si="167"/>
        <v>3232</v>
      </c>
      <c r="V884" s="228">
        <f t="shared" si="168"/>
        <v>3369</v>
      </c>
      <c r="W884" s="228">
        <f t="shared" si="169"/>
        <v>3662</v>
      </c>
      <c r="X884" s="228"/>
      <c r="Y884" s="231">
        <f t="shared" si="170"/>
        <v>3524</v>
      </c>
      <c r="Z884" s="226"/>
    </row>
    <row r="885" spans="1:26" s="224" customFormat="1" x14ac:dyDescent="0.2">
      <c r="A885" s="222">
        <v>498</v>
      </c>
      <c r="B885" s="222">
        <v>498281061</v>
      </c>
      <c r="C885" s="223" t="s">
        <v>544</v>
      </c>
      <c r="D885" s="222">
        <v>281</v>
      </c>
      <c r="E885" s="223" t="s">
        <v>313</v>
      </c>
      <c r="F885" s="222">
        <v>61</v>
      </c>
      <c r="G885" s="223" t="s">
        <v>93</v>
      </c>
      <c r="H885" s="225">
        <v>3.9699999999999998</v>
      </c>
      <c r="I885" s="226"/>
      <c r="J885" s="227">
        <f t="shared" si="159"/>
        <v>9123</v>
      </c>
      <c r="K885" s="228">
        <f t="shared" si="160"/>
        <v>418</v>
      </c>
      <c r="L885" s="228">
        <f t="shared" si="161"/>
        <v>0</v>
      </c>
      <c r="M885" s="228">
        <f t="shared" si="162"/>
        <v>937.65</v>
      </c>
      <c r="N885" s="229">
        <f t="shared" si="171"/>
        <v>10478.65</v>
      </c>
      <c r="O885" s="230">
        <f t="shared" si="163"/>
        <v>-4</v>
      </c>
      <c r="P885" s="226"/>
      <c r="Q885" s="227">
        <f t="shared" si="164"/>
        <v>12191.459040508957</v>
      </c>
      <c r="R885" s="228">
        <f t="shared" si="165"/>
        <v>9123</v>
      </c>
      <c r="S885" s="231">
        <f t="shared" si="166"/>
        <v>-3068.4590405089566</v>
      </c>
      <c r="T885" s="226"/>
      <c r="U885" s="227">
        <f t="shared" si="167"/>
        <v>880</v>
      </c>
      <c r="V885" s="228">
        <f t="shared" si="168"/>
        <v>658</v>
      </c>
      <c r="W885" s="228">
        <f t="shared" si="169"/>
        <v>658</v>
      </c>
      <c r="X885" s="228"/>
      <c r="Y885" s="231">
        <f t="shared" si="170"/>
        <v>422</v>
      </c>
      <c r="Z885" s="226"/>
    </row>
    <row r="886" spans="1:26" s="224" customFormat="1" x14ac:dyDescent="0.2">
      <c r="A886" s="222">
        <v>498</v>
      </c>
      <c r="B886" s="222">
        <v>498281137</v>
      </c>
      <c r="C886" s="223" t="s">
        <v>544</v>
      </c>
      <c r="D886" s="222">
        <v>281</v>
      </c>
      <c r="E886" s="223" t="s">
        <v>313</v>
      </c>
      <c r="F886" s="222">
        <v>137</v>
      </c>
      <c r="G886" s="223" t="s">
        <v>169</v>
      </c>
      <c r="H886" s="225">
        <v>0.61</v>
      </c>
      <c r="I886" s="226"/>
      <c r="J886" s="227">
        <f t="shared" si="159"/>
        <v>13919.612294660523</v>
      </c>
      <c r="K886" s="228">
        <f t="shared" si="160"/>
        <v>0</v>
      </c>
      <c r="L886" s="228">
        <f t="shared" si="161"/>
        <v>0</v>
      </c>
      <c r="M886" s="228">
        <f t="shared" si="162"/>
        <v>937.65</v>
      </c>
      <c r="N886" s="229">
        <f t="shared" si="171"/>
        <v>14857.262294660522</v>
      </c>
      <c r="O886" s="230" t="str">
        <f t="shared" si="163"/>
        <v>--</v>
      </c>
      <c r="P886" s="226"/>
      <c r="Q886" s="227">
        <f t="shared" si="164"/>
        <v>13005.842612954186</v>
      </c>
      <c r="R886" s="228" t="str">
        <f t="shared" si="165"/>
        <v/>
      </c>
      <c r="S886" s="231">
        <f t="shared" si="166"/>
        <v>913.769681706337</v>
      </c>
      <c r="T886" s="226"/>
      <c r="U886" s="227">
        <f t="shared" si="167"/>
        <v>17</v>
      </c>
      <c r="V886" s="228" t="str">
        <f t="shared" si="168"/>
        <v/>
      </c>
      <c r="W886" s="228" t="str">
        <f t="shared" si="169"/>
        <v/>
      </c>
      <c r="X886" s="228"/>
      <c r="Y886" s="231" t="str">
        <f t="shared" si="170"/>
        <v/>
      </c>
      <c r="Z886" s="226"/>
    </row>
    <row r="887" spans="1:26" s="224" customFormat="1" x14ac:dyDescent="0.2">
      <c r="A887" s="222">
        <v>498</v>
      </c>
      <c r="B887" s="222">
        <v>498281281</v>
      </c>
      <c r="C887" s="223" t="s">
        <v>544</v>
      </c>
      <c r="D887" s="222">
        <v>281</v>
      </c>
      <c r="E887" s="223" t="s">
        <v>313</v>
      </c>
      <c r="F887" s="222">
        <v>281</v>
      </c>
      <c r="G887" s="223" t="s">
        <v>313</v>
      </c>
      <c r="H887" s="225">
        <v>364.67</v>
      </c>
      <c r="I887" s="226"/>
      <c r="J887" s="227">
        <f t="shared" si="159"/>
        <v>12862</v>
      </c>
      <c r="K887" s="228">
        <f t="shared" si="160"/>
        <v>0</v>
      </c>
      <c r="L887" s="228">
        <f t="shared" si="161"/>
        <v>0</v>
      </c>
      <c r="M887" s="228">
        <f t="shared" si="162"/>
        <v>937.65</v>
      </c>
      <c r="N887" s="229">
        <f t="shared" si="171"/>
        <v>13799.65</v>
      </c>
      <c r="O887" s="230">
        <f t="shared" si="163"/>
        <v>0</v>
      </c>
      <c r="P887" s="226"/>
      <c r="Q887" s="227">
        <f t="shared" si="164"/>
        <v>11930</v>
      </c>
      <c r="R887" s="228">
        <f t="shared" si="165"/>
        <v>12862</v>
      </c>
      <c r="S887" s="231">
        <f t="shared" si="166"/>
        <v>932</v>
      </c>
      <c r="T887" s="226"/>
      <c r="U887" s="227">
        <f t="shared" si="167"/>
        <v>91</v>
      </c>
      <c r="V887" s="228">
        <f t="shared" si="168"/>
        <v>99</v>
      </c>
      <c r="W887" s="228">
        <f t="shared" si="169"/>
        <v>1</v>
      </c>
      <c r="X887" s="228"/>
      <c r="Y887" s="231">
        <f t="shared" si="170"/>
        <v>0</v>
      </c>
      <c r="Z887" s="226"/>
    </row>
    <row r="888" spans="1:26" s="224" customFormat="1" x14ac:dyDescent="0.2">
      <c r="A888" s="222">
        <v>498</v>
      </c>
      <c r="B888" s="222">
        <v>498281332</v>
      </c>
      <c r="C888" s="223" t="s">
        <v>544</v>
      </c>
      <c r="D888" s="222">
        <v>281</v>
      </c>
      <c r="E888" s="223" t="s">
        <v>313</v>
      </c>
      <c r="F888" s="222">
        <v>332</v>
      </c>
      <c r="G888" s="223" t="s">
        <v>364</v>
      </c>
      <c r="H888" s="225">
        <v>1</v>
      </c>
      <c r="I888" s="226"/>
      <c r="J888" s="227">
        <f t="shared" si="159"/>
        <v>12448.342661352113</v>
      </c>
      <c r="K888" s="228">
        <f t="shared" si="160"/>
        <v>769</v>
      </c>
      <c r="L888" s="228">
        <f t="shared" si="161"/>
        <v>0</v>
      </c>
      <c r="M888" s="228">
        <f t="shared" si="162"/>
        <v>937.65</v>
      </c>
      <c r="N888" s="229">
        <f t="shared" si="171"/>
        <v>14154.992661352113</v>
      </c>
      <c r="O888" s="230">
        <f t="shared" si="163"/>
        <v>-2</v>
      </c>
      <c r="P888" s="226"/>
      <c r="Q888" s="227" t="str">
        <f t="shared" si="164"/>
        <v/>
      </c>
      <c r="R888" s="228">
        <f t="shared" si="165"/>
        <v>12448.342661352113</v>
      </c>
      <c r="S888" s="231" t="str">
        <f t="shared" si="166"/>
        <v/>
      </c>
      <c r="T888" s="226"/>
      <c r="U888" s="227" t="str">
        <f t="shared" si="167"/>
        <v/>
      </c>
      <c r="V888" s="228">
        <f t="shared" si="168"/>
        <v>1151</v>
      </c>
      <c r="W888" s="228">
        <f t="shared" si="169"/>
        <v>841</v>
      </c>
      <c r="X888" s="228"/>
      <c r="Y888" s="231">
        <f t="shared" si="170"/>
        <v>771</v>
      </c>
      <c r="Z888" s="226"/>
    </row>
    <row r="889" spans="1:26" s="224" customFormat="1" x14ac:dyDescent="0.2">
      <c r="A889" s="222">
        <v>499</v>
      </c>
      <c r="B889" s="222">
        <v>499061061</v>
      </c>
      <c r="C889" s="223" t="s">
        <v>545</v>
      </c>
      <c r="D889" s="222">
        <v>61</v>
      </c>
      <c r="E889" s="223" t="s">
        <v>93</v>
      </c>
      <c r="F889" s="222">
        <v>61</v>
      </c>
      <c r="G889" s="223" t="s">
        <v>93</v>
      </c>
      <c r="H889" s="225">
        <v>128.99</v>
      </c>
      <c r="I889" s="226"/>
      <c r="J889" s="227">
        <f t="shared" si="159"/>
        <v>11570</v>
      </c>
      <c r="K889" s="228">
        <f t="shared" si="160"/>
        <v>530</v>
      </c>
      <c r="L889" s="228">
        <f t="shared" si="161"/>
        <v>0</v>
      </c>
      <c r="M889" s="228">
        <f t="shared" si="162"/>
        <v>937.65</v>
      </c>
      <c r="N889" s="229">
        <f t="shared" si="171"/>
        <v>13037.65</v>
      </c>
      <c r="O889" s="230">
        <f t="shared" si="163"/>
        <v>-5</v>
      </c>
      <c r="P889" s="226"/>
      <c r="Q889" s="227">
        <f t="shared" si="164"/>
        <v>10803</v>
      </c>
      <c r="R889" s="228">
        <f t="shared" si="165"/>
        <v>11570</v>
      </c>
      <c r="S889" s="231">
        <f t="shared" si="166"/>
        <v>767</v>
      </c>
      <c r="T889" s="226"/>
      <c r="U889" s="227">
        <f t="shared" si="167"/>
        <v>780</v>
      </c>
      <c r="V889" s="228">
        <f t="shared" si="168"/>
        <v>835</v>
      </c>
      <c r="W889" s="228">
        <f t="shared" si="169"/>
        <v>835</v>
      </c>
      <c r="X889" s="228"/>
      <c r="Y889" s="231">
        <f t="shared" si="170"/>
        <v>535</v>
      </c>
      <c r="Z889" s="226"/>
    </row>
    <row r="890" spans="1:26" s="224" customFormat="1" x14ac:dyDescent="0.2">
      <c r="A890" s="222">
        <v>499</v>
      </c>
      <c r="B890" s="222">
        <v>499061111</v>
      </c>
      <c r="C890" s="223" t="s">
        <v>545</v>
      </c>
      <c r="D890" s="222">
        <v>61</v>
      </c>
      <c r="E890" s="223" t="s">
        <v>93</v>
      </c>
      <c r="F890" s="222">
        <v>111</v>
      </c>
      <c r="G890" s="223" t="s">
        <v>143</v>
      </c>
      <c r="H890" s="225">
        <v>1</v>
      </c>
      <c r="I890" s="226"/>
      <c r="J890" s="227">
        <f t="shared" si="159"/>
        <v>11150.358491643728</v>
      </c>
      <c r="K890" s="228">
        <f t="shared" si="160"/>
        <v>3082</v>
      </c>
      <c r="L890" s="228">
        <f t="shared" si="161"/>
        <v>0</v>
      </c>
      <c r="M890" s="228">
        <f t="shared" si="162"/>
        <v>937.65</v>
      </c>
      <c r="N890" s="229">
        <f t="shared" si="171"/>
        <v>15170.008491643728</v>
      </c>
      <c r="O890" s="230">
        <f t="shared" si="163"/>
        <v>-840</v>
      </c>
      <c r="P890" s="226"/>
      <c r="Q890" s="227">
        <f t="shared" si="164"/>
        <v>10505.774126074499</v>
      </c>
      <c r="R890" s="228">
        <f t="shared" si="165"/>
        <v>11150.358491643728</v>
      </c>
      <c r="S890" s="231">
        <f t="shared" si="166"/>
        <v>644.5843655692297</v>
      </c>
      <c r="T890" s="226"/>
      <c r="U890" s="227">
        <f t="shared" si="167"/>
        <v>3695</v>
      </c>
      <c r="V890" s="228">
        <f t="shared" si="168"/>
        <v>3922</v>
      </c>
      <c r="W890" s="228">
        <f t="shared" si="169"/>
        <v>3922</v>
      </c>
      <c r="X890" s="228"/>
      <c r="Y890" s="231">
        <f t="shared" si="170"/>
        <v>3922</v>
      </c>
      <c r="Z890" s="226"/>
    </row>
    <row r="891" spans="1:26" s="224" customFormat="1" x14ac:dyDescent="0.2">
      <c r="A891" s="222">
        <v>499</v>
      </c>
      <c r="B891" s="222">
        <v>499061117</v>
      </c>
      <c r="C891" s="223" t="s">
        <v>545</v>
      </c>
      <c r="D891" s="222">
        <v>61</v>
      </c>
      <c r="E891" s="223" t="s">
        <v>93</v>
      </c>
      <c r="F891" s="222">
        <v>117</v>
      </c>
      <c r="G891" s="223" t="s">
        <v>149</v>
      </c>
      <c r="H891" s="225">
        <v>1</v>
      </c>
      <c r="I891" s="226"/>
      <c r="J891" s="227">
        <f t="shared" si="159"/>
        <v>11146.071382604689</v>
      </c>
      <c r="K891" s="228">
        <f t="shared" si="160"/>
        <v>4567</v>
      </c>
      <c r="L891" s="228">
        <f t="shared" si="161"/>
        <v>0</v>
      </c>
      <c r="M891" s="228">
        <f t="shared" si="162"/>
        <v>937.65</v>
      </c>
      <c r="N891" s="229">
        <f t="shared" si="171"/>
        <v>16650.72138260469</v>
      </c>
      <c r="O891" s="230" t="str">
        <f t="shared" si="163"/>
        <v>--</v>
      </c>
      <c r="P891" s="226"/>
      <c r="Q891" s="227" t="str">
        <f t="shared" si="164"/>
        <v/>
      </c>
      <c r="R891" s="228" t="str">
        <f t="shared" si="165"/>
        <v/>
      </c>
      <c r="S891" s="231" t="str">
        <f t="shared" si="166"/>
        <v/>
      </c>
      <c r="T891" s="226"/>
      <c r="U891" s="227" t="str">
        <f t="shared" si="167"/>
        <v/>
      </c>
      <c r="V891" s="228" t="str">
        <f t="shared" si="168"/>
        <v/>
      </c>
      <c r="W891" s="228" t="str">
        <f t="shared" si="169"/>
        <v/>
      </c>
      <c r="X891" s="228"/>
      <c r="Y891" s="231" t="str">
        <f t="shared" si="170"/>
        <v/>
      </c>
      <c r="Z891" s="226"/>
    </row>
    <row r="892" spans="1:26" s="224" customFormat="1" x14ac:dyDescent="0.2">
      <c r="A892" s="222">
        <v>499</v>
      </c>
      <c r="B892" s="222">
        <v>499061137</v>
      </c>
      <c r="C892" s="223" t="s">
        <v>545</v>
      </c>
      <c r="D892" s="222">
        <v>61</v>
      </c>
      <c r="E892" s="223" t="s">
        <v>93</v>
      </c>
      <c r="F892" s="222">
        <v>137</v>
      </c>
      <c r="G892" s="223" t="s">
        <v>169</v>
      </c>
      <c r="H892" s="225">
        <v>7</v>
      </c>
      <c r="I892" s="226"/>
      <c r="J892" s="227">
        <f t="shared" si="159"/>
        <v>13519</v>
      </c>
      <c r="K892" s="228">
        <f t="shared" si="160"/>
        <v>0</v>
      </c>
      <c r="L892" s="228">
        <f t="shared" si="161"/>
        <v>0</v>
      </c>
      <c r="M892" s="228">
        <f t="shared" si="162"/>
        <v>937.65</v>
      </c>
      <c r="N892" s="229">
        <f t="shared" si="171"/>
        <v>14456.65</v>
      </c>
      <c r="O892" s="230">
        <f t="shared" si="163"/>
        <v>0</v>
      </c>
      <c r="P892" s="226"/>
      <c r="Q892" s="227">
        <f t="shared" si="164"/>
        <v>14107</v>
      </c>
      <c r="R892" s="228">
        <f t="shared" si="165"/>
        <v>13519</v>
      </c>
      <c r="S892" s="231">
        <f t="shared" si="166"/>
        <v>-588</v>
      </c>
      <c r="T892" s="226"/>
      <c r="U892" s="227">
        <f t="shared" si="167"/>
        <v>18</v>
      </c>
      <c r="V892" s="228">
        <f t="shared" si="168"/>
        <v>18</v>
      </c>
      <c r="W892" s="228">
        <f t="shared" si="169"/>
        <v>0</v>
      </c>
      <c r="X892" s="228"/>
      <c r="Y892" s="231">
        <f t="shared" si="170"/>
        <v>0</v>
      </c>
      <c r="Z892" s="226"/>
    </row>
    <row r="893" spans="1:26" s="224" customFormat="1" x14ac:dyDescent="0.2">
      <c r="A893" s="222">
        <v>499</v>
      </c>
      <c r="B893" s="222">
        <v>499061161</v>
      </c>
      <c r="C893" s="223" t="s">
        <v>545</v>
      </c>
      <c r="D893" s="222">
        <v>61</v>
      </c>
      <c r="E893" s="223" t="s">
        <v>93</v>
      </c>
      <c r="F893" s="222">
        <v>161</v>
      </c>
      <c r="G893" s="223" t="s">
        <v>193</v>
      </c>
      <c r="H893" s="225">
        <v>12.629999999999999</v>
      </c>
      <c r="I893" s="226"/>
      <c r="J893" s="227">
        <f t="shared" si="159"/>
        <v>11249</v>
      </c>
      <c r="K893" s="228">
        <f t="shared" si="160"/>
        <v>4424</v>
      </c>
      <c r="L893" s="228">
        <f t="shared" si="161"/>
        <v>0</v>
      </c>
      <c r="M893" s="228">
        <f t="shared" si="162"/>
        <v>937.65</v>
      </c>
      <c r="N893" s="229">
        <f t="shared" si="171"/>
        <v>16610.650000000001</v>
      </c>
      <c r="O893" s="230">
        <f t="shared" si="163"/>
        <v>-3</v>
      </c>
      <c r="P893" s="226"/>
      <c r="Q893" s="227">
        <f t="shared" si="164"/>
        <v>10389</v>
      </c>
      <c r="R893" s="228">
        <f t="shared" si="165"/>
        <v>11249</v>
      </c>
      <c r="S893" s="231">
        <f t="shared" si="166"/>
        <v>860</v>
      </c>
      <c r="T893" s="226"/>
      <c r="U893" s="227">
        <f t="shared" si="167"/>
        <v>4333</v>
      </c>
      <c r="V893" s="228">
        <f t="shared" si="168"/>
        <v>4691</v>
      </c>
      <c r="W893" s="228">
        <f t="shared" si="169"/>
        <v>4400</v>
      </c>
      <c r="X893" s="228"/>
      <c r="Y893" s="231">
        <f t="shared" si="170"/>
        <v>4427</v>
      </c>
      <c r="Z893" s="226"/>
    </row>
    <row r="894" spans="1:26" s="224" customFormat="1" x14ac:dyDescent="0.2">
      <c r="A894" s="222">
        <v>499</v>
      </c>
      <c r="B894" s="222">
        <v>499061227</v>
      </c>
      <c r="C894" s="223" t="s">
        <v>545</v>
      </c>
      <c r="D894" s="222">
        <v>61</v>
      </c>
      <c r="E894" s="223" t="s">
        <v>93</v>
      </c>
      <c r="F894" s="222">
        <v>227</v>
      </c>
      <c r="G894" s="223" t="s">
        <v>259</v>
      </c>
      <c r="H894" s="225">
        <v>0.85</v>
      </c>
      <c r="I894" s="226"/>
      <c r="J894" s="227">
        <f t="shared" si="159"/>
        <v>10556</v>
      </c>
      <c r="K894" s="228">
        <f t="shared" si="160"/>
        <v>3085</v>
      </c>
      <c r="L894" s="228">
        <f t="shared" si="161"/>
        <v>0</v>
      </c>
      <c r="M894" s="228">
        <f t="shared" si="162"/>
        <v>937.65</v>
      </c>
      <c r="N894" s="229">
        <f t="shared" si="171"/>
        <v>14578.65</v>
      </c>
      <c r="O894" s="230" t="str">
        <f t="shared" si="163"/>
        <v>--</v>
      </c>
      <c r="P894" s="226"/>
      <c r="Q894" s="227">
        <f t="shared" si="164"/>
        <v>10127</v>
      </c>
      <c r="R894" s="228" t="str">
        <f t="shared" si="165"/>
        <v/>
      </c>
      <c r="S894" s="231">
        <f t="shared" si="166"/>
        <v>429</v>
      </c>
      <c r="T894" s="226"/>
      <c r="U894" s="227">
        <f t="shared" si="167"/>
        <v>2931</v>
      </c>
      <c r="V894" s="228" t="str">
        <f t="shared" si="168"/>
        <v/>
      </c>
      <c r="W894" s="228" t="str">
        <f t="shared" si="169"/>
        <v/>
      </c>
      <c r="X894" s="228"/>
      <c r="Y894" s="231" t="str">
        <f t="shared" si="170"/>
        <v/>
      </c>
      <c r="Z894" s="226"/>
    </row>
    <row r="895" spans="1:26" s="224" customFormat="1" x14ac:dyDescent="0.2">
      <c r="A895" s="222">
        <v>499</v>
      </c>
      <c r="B895" s="222">
        <v>499061278</v>
      </c>
      <c r="C895" s="223" t="s">
        <v>545</v>
      </c>
      <c r="D895" s="222">
        <v>61</v>
      </c>
      <c r="E895" s="223" t="s">
        <v>93</v>
      </c>
      <c r="F895" s="222">
        <v>278</v>
      </c>
      <c r="G895" s="223" t="s">
        <v>310</v>
      </c>
      <c r="H895" s="225">
        <v>2</v>
      </c>
      <c r="I895" s="226"/>
      <c r="J895" s="227">
        <f t="shared" si="159"/>
        <v>10556</v>
      </c>
      <c r="K895" s="228">
        <f t="shared" si="160"/>
        <v>2001</v>
      </c>
      <c r="L895" s="228">
        <f t="shared" si="161"/>
        <v>0</v>
      </c>
      <c r="M895" s="228">
        <f t="shared" si="162"/>
        <v>937.65</v>
      </c>
      <c r="N895" s="229">
        <f t="shared" si="171"/>
        <v>13494.65</v>
      </c>
      <c r="O895" s="230">
        <f t="shared" si="163"/>
        <v>-7</v>
      </c>
      <c r="P895" s="226"/>
      <c r="Q895" s="227">
        <f t="shared" si="164"/>
        <v>10713.120469483569</v>
      </c>
      <c r="R895" s="228">
        <f t="shared" si="165"/>
        <v>10556</v>
      </c>
      <c r="S895" s="231">
        <f t="shared" si="166"/>
        <v>-157.12046948356874</v>
      </c>
      <c r="T895" s="226"/>
      <c r="U895" s="227">
        <f t="shared" si="167"/>
        <v>2855</v>
      </c>
      <c r="V895" s="228">
        <f t="shared" si="168"/>
        <v>2813</v>
      </c>
      <c r="W895" s="228">
        <f t="shared" si="169"/>
        <v>2066</v>
      </c>
      <c r="X895" s="228"/>
      <c r="Y895" s="231">
        <f t="shared" si="170"/>
        <v>2008</v>
      </c>
      <c r="Z895" s="226"/>
    </row>
    <row r="896" spans="1:26" s="224" customFormat="1" x14ac:dyDescent="0.2">
      <c r="A896" s="222">
        <v>499</v>
      </c>
      <c r="B896" s="222">
        <v>499061281</v>
      </c>
      <c r="C896" s="223" t="s">
        <v>545</v>
      </c>
      <c r="D896" s="222">
        <v>61</v>
      </c>
      <c r="E896" s="223" t="s">
        <v>93</v>
      </c>
      <c r="F896" s="222">
        <v>281</v>
      </c>
      <c r="G896" s="223" t="s">
        <v>313</v>
      </c>
      <c r="H896" s="225">
        <v>357.29</v>
      </c>
      <c r="I896" s="226"/>
      <c r="J896" s="227">
        <f t="shared" si="159"/>
        <v>12145</v>
      </c>
      <c r="K896" s="228">
        <f t="shared" si="160"/>
        <v>0</v>
      </c>
      <c r="L896" s="228">
        <f t="shared" si="161"/>
        <v>0</v>
      </c>
      <c r="M896" s="228">
        <f t="shared" si="162"/>
        <v>937.65</v>
      </c>
      <c r="N896" s="229">
        <f t="shared" si="171"/>
        <v>13082.65</v>
      </c>
      <c r="O896" s="230">
        <f t="shared" si="163"/>
        <v>0</v>
      </c>
      <c r="P896" s="226"/>
      <c r="Q896" s="227">
        <f t="shared" si="164"/>
        <v>11220</v>
      </c>
      <c r="R896" s="228">
        <f t="shared" si="165"/>
        <v>12145</v>
      </c>
      <c r="S896" s="231">
        <f t="shared" si="166"/>
        <v>925</v>
      </c>
      <c r="T896" s="226"/>
      <c r="U896" s="227">
        <f t="shared" si="167"/>
        <v>86</v>
      </c>
      <c r="V896" s="228">
        <f t="shared" si="168"/>
        <v>93</v>
      </c>
      <c r="W896" s="228">
        <f t="shared" si="169"/>
        <v>1</v>
      </c>
      <c r="X896" s="228"/>
      <c r="Y896" s="231">
        <f t="shared" si="170"/>
        <v>0</v>
      </c>
      <c r="Z896" s="226"/>
    </row>
    <row r="897" spans="1:26" s="224" customFormat="1" x14ac:dyDescent="0.2">
      <c r="A897" s="222">
        <v>499</v>
      </c>
      <c r="B897" s="222">
        <v>499061325</v>
      </c>
      <c r="C897" s="223" t="s">
        <v>545</v>
      </c>
      <c r="D897" s="222">
        <v>61</v>
      </c>
      <c r="E897" s="223" t="s">
        <v>93</v>
      </c>
      <c r="F897" s="222">
        <v>325</v>
      </c>
      <c r="G897" s="223" t="s">
        <v>357</v>
      </c>
      <c r="H897" s="225">
        <v>2.2999999999999998</v>
      </c>
      <c r="I897" s="226"/>
      <c r="J897" s="227">
        <f t="shared" si="159"/>
        <v>12171.454391264475</v>
      </c>
      <c r="K897" s="228">
        <f t="shared" si="160"/>
        <v>1555</v>
      </c>
      <c r="L897" s="228">
        <f t="shared" si="161"/>
        <v>0</v>
      </c>
      <c r="M897" s="228">
        <f t="shared" si="162"/>
        <v>937.65</v>
      </c>
      <c r="N897" s="229">
        <f t="shared" si="171"/>
        <v>14664.104391264475</v>
      </c>
      <c r="O897" s="230">
        <f t="shared" si="163"/>
        <v>0</v>
      </c>
      <c r="P897" s="226"/>
      <c r="Q897" s="227" t="str">
        <f t="shared" si="164"/>
        <v/>
      </c>
      <c r="R897" s="228" t="str">
        <f t="shared" si="165"/>
        <v/>
      </c>
      <c r="S897" s="231" t="str">
        <f t="shared" si="166"/>
        <v/>
      </c>
      <c r="T897" s="226"/>
      <c r="U897" s="227" t="str">
        <f t="shared" si="167"/>
        <v/>
      </c>
      <c r="V897" s="228" t="str">
        <f t="shared" si="168"/>
        <v/>
      </c>
      <c r="W897" s="228">
        <f t="shared" si="169"/>
        <v>1580</v>
      </c>
      <c r="X897" s="228"/>
      <c r="Y897" s="231">
        <f t="shared" si="170"/>
        <v>1555</v>
      </c>
      <c r="Z897" s="226"/>
    </row>
    <row r="898" spans="1:26" s="224" customFormat="1" x14ac:dyDescent="0.2">
      <c r="A898" s="222">
        <v>499</v>
      </c>
      <c r="B898" s="222">
        <v>499061332</v>
      </c>
      <c r="C898" s="223" t="s">
        <v>545</v>
      </c>
      <c r="D898" s="222">
        <v>61</v>
      </c>
      <c r="E898" s="223" t="s">
        <v>93</v>
      </c>
      <c r="F898" s="222">
        <v>332</v>
      </c>
      <c r="G898" s="223" t="s">
        <v>364</v>
      </c>
      <c r="H898" s="225">
        <v>11</v>
      </c>
      <c r="I898" s="226"/>
      <c r="J898" s="227">
        <f t="shared" si="159"/>
        <v>13224</v>
      </c>
      <c r="K898" s="228">
        <f t="shared" si="160"/>
        <v>817</v>
      </c>
      <c r="L898" s="228">
        <f t="shared" si="161"/>
        <v>0</v>
      </c>
      <c r="M898" s="228">
        <f t="shared" si="162"/>
        <v>937.65</v>
      </c>
      <c r="N898" s="229">
        <f t="shared" si="171"/>
        <v>14978.65</v>
      </c>
      <c r="O898" s="230">
        <f t="shared" si="163"/>
        <v>-2</v>
      </c>
      <c r="P898" s="226"/>
      <c r="Q898" s="227">
        <f t="shared" si="164"/>
        <v>12072</v>
      </c>
      <c r="R898" s="228">
        <f t="shared" si="165"/>
        <v>13224</v>
      </c>
      <c r="S898" s="231">
        <f t="shared" si="166"/>
        <v>1152</v>
      </c>
      <c r="T898" s="226"/>
      <c r="U898" s="227">
        <f t="shared" si="167"/>
        <v>1117</v>
      </c>
      <c r="V898" s="228">
        <f t="shared" si="168"/>
        <v>1223</v>
      </c>
      <c r="W898" s="228">
        <f t="shared" si="169"/>
        <v>893</v>
      </c>
      <c r="X898" s="228"/>
      <c r="Y898" s="231">
        <f t="shared" si="170"/>
        <v>819</v>
      </c>
      <c r="Z898" s="226"/>
    </row>
    <row r="899" spans="1:26" s="224" customFormat="1" x14ac:dyDescent="0.2">
      <c r="A899" s="222">
        <v>499</v>
      </c>
      <c r="B899" s="222">
        <v>499061672</v>
      </c>
      <c r="C899" s="223" t="s">
        <v>545</v>
      </c>
      <c r="D899" s="222">
        <v>61</v>
      </c>
      <c r="E899" s="223" t="s">
        <v>93</v>
      </c>
      <c r="F899" s="222">
        <v>672</v>
      </c>
      <c r="G899" s="223" t="s">
        <v>407</v>
      </c>
      <c r="H899" s="225">
        <v>1</v>
      </c>
      <c r="I899" s="226"/>
      <c r="J899" s="227">
        <f t="shared" si="159"/>
        <v>11417.772716368092</v>
      </c>
      <c r="K899" s="228">
        <f t="shared" si="160"/>
        <v>3964</v>
      </c>
      <c r="L899" s="228">
        <f t="shared" si="161"/>
        <v>0</v>
      </c>
      <c r="M899" s="228">
        <f t="shared" si="162"/>
        <v>937.65</v>
      </c>
      <c r="N899" s="229">
        <f t="shared" si="171"/>
        <v>16319.422716368092</v>
      </c>
      <c r="O899" s="230">
        <f t="shared" si="163"/>
        <v>1</v>
      </c>
      <c r="P899" s="226"/>
      <c r="Q899" s="227" t="str">
        <f t="shared" si="164"/>
        <v/>
      </c>
      <c r="R899" s="228" t="str">
        <f t="shared" si="165"/>
        <v/>
      </c>
      <c r="S899" s="231" t="str">
        <f t="shared" si="166"/>
        <v/>
      </c>
      <c r="T899" s="226"/>
      <c r="U899" s="227" t="str">
        <f t="shared" si="167"/>
        <v/>
      </c>
      <c r="V899" s="228" t="str">
        <f t="shared" si="168"/>
        <v/>
      </c>
      <c r="W899" s="228">
        <f t="shared" si="169"/>
        <v>3689</v>
      </c>
      <c r="X899" s="228"/>
      <c r="Y899" s="231">
        <f t="shared" si="170"/>
        <v>3963</v>
      </c>
      <c r="Z899" s="226"/>
    </row>
    <row r="900" spans="1:26" s="224" customFormat="1" x14ac:dyDescent="0.2">
      <c r="A900" s="222">
        <v>3501</v>
      </c>
      <c r="B900" s="222">
        <v>3501061061</v>
      </c>
      <c r="C900" s="223" t="s">
        <v>546</v>
      </c>
      <c r="D900" s="222">
        <v>61</v>
      </c>
      <c r="E900" s="223" t="s">
        <v>93</v>
      </c>
      <c r="F900" s="222">
        <v>61</v>
      </c>
      <c r="G900" s="223" t="s">
        <v>93</v>
      </c>
      <c r="H900" s="225">
        <v>36.410000000000004</v>
      </c>
      <c r="I900" s="226"/>
      <c r="J900" s="227">
        <f t="shared" si="159"/>
        <v>13870</v>
      </c>
      <c r="K900" s="228">
        <f t="shared" si="160"/>
        <v>636</v>
      </c>
      <c r="L900" s="228">
        <f t="shared" si="161"/>
        <v>0</v>
      </c>
      <c r="M900" s="228">
        <f t="shared" si="162"/>
        <v>937.65</v>
      </c>
      <c r="N900" s="229">
        <f t="shared" si="171"/>
        <v>15443.65</v>
      </c>
      <c r="O900" s="230">
        <f t="shared" si="163"/>
        <v>-6</v>
      </c>
      <c r="P900" s="226"/>
      <c r="Q900" s="227" t="str">
        <f t="shared" si="164"/>
        <v/>
      </c>
      <c r="R900" s="228">
        <f t="shared" si="165"/>
        <v>13870</v>
      </c>
      <c r="S900" s="231" t="str">
        <f t="shared" si="166"/>
        <v/>
      </c>
      <c r="T900" s="226"/>
      <c r="U900" s="227" t="str">
        <f t="shared" si="167"/>
        <v/>
      </c>
      <c r="V900" s="228">
        <f t="shared" si="168"/>
        <v>1001</v>
      </c>
      <c r="W900" s="228">
        <f t="shared" si="169"/>
        <v>1001</v>
      </c>
      <c r="X900" s="228"/>
      <c r="Y900" s="231">
        <f t="shared" si="170"/>
        <v>642</v>
      </c>
      <c r="Z900" s="226"/>
    </row>
    <row r="901" spans="1:26" s="224" customFormat="1" x14ac:dyDescent="0.2">
      <c r="A901" s="222">
        <v>3501</v>
      </c>
      <c r="B901" s="222">
        <v>3501061117</v>
      </c>
      <c r="C901" s="223" t="s">
        <v>546</v>
      </c>
      <c r="D901" s="222">
        <v>61</v>
      </c>
      <c r="E901" s="223" t="s">
        <v>93</v>
      </c>
      <c r="F901" s="222">
        <v>117</v>
      </c>
      <c r="G901" s="223" t="s">
        <v>149</v>
      </c>
      <c r="H901" s="225">
        <v>1.1000000000000001</v>
      </c>
      <c r="I901" s="226"/>
      <c r="J901" s="227">
        <f t="shared" si="159"/>
        <v>11146.071382604689</v>
      </c>
      <c r="K901" s="228">
        <f t="shared" si="160"/>
        <v>4567</v>
      </c>
      <c r="L901" s="228">
        <f t="shared" si="161"/>
        <v>0</v>
      </c>
      <c r="M901" s="228">
        <f t="shared" si="162"/>
        <v>937.65</v>
      </c>
      <c r="N901" s="229">
        <f t="shared" si="171"/>
        <v>16650.72138260469</v>
      </c>
      <c r="O901" s="230">
        <f t="shared" si="163"/>
        <v>-11</v>
      </c>
      <c r="P901" s="226"/>
      <c r="Q901" s="227" t="str">
        <f t="shared" si="164"/>
        <v/>
      </c>
      <c r="R901" s="228">
        <f t="shared" si="165"/>
        <v>11146.071382604689</v>
      </c>
      <c r="S901" s="231" t="str">
        <f t="shared" si="166"/>
        <v/>
      </c>
      <c r="T901" s="226"/>
      <c r="U901" s="227" t="str">
        <f t="shared" si="167"/>
        <v/>
      </c>
      <c r="V901" s="228">
        <f t="shared" si="168"/>
        <v>5024</v>
      </c>
      <c r="W901" s="228">
        <f t="shared" si="169"/>
        <v>4751</v>
      </c>
      <c r="X901" s="228"/>
      <c r="Y901" s="231">
        <f t="shared" si="170"/>
        <v>4578</v>
      </c>
      <c r="Z901" s="226"/>
    </row>
    <row r="902" spans="1:26" s="224" customFormat="1" x14ac:dyDescent="0.2">
      <c r="A902" s="222">
        <v>3501</v>
      </c>
      <c r="B902" s="222">
        <v>3501061137</v>
      </c>
      <c r="C902" s="223" t="s">
        <v>546</v>
      </c>
      <c r="D902" s="222">
        <v>61</v>
      </c>
      <c r="E902" s="223" t="s">
        <v>93</v>
      </c>
      <c r="F902" s="222">
        <v>137</v>
      </c>
      <c r="G902" s="223" t="s">
        <v>169</v>
      </c>
      <c r="H902" s="225">
        <v>144.83000000000004</v>
      </c>
      <c r="I902" s="226"/>
      <c r="J902" s="227">
        <f t="shared" si="159"/>
        <v>14742</v>
      </c>
      <c r="K902" s="228">
        <f t="shared" si="160"/>
        <v>0</v>
      </c>
      <c r="L902" s="228">
        <f t="shared" si="161"/>
        <v>0</v>
      </c>
      <c r="M902" s="228">
        <f t="shared" si="162"/>
        <v>937.65</v>
      </c>
      <c r="N902" s="229">
        <f t="shared" si="171"/>
        <v>15679.65</v>
      </c>
      <c r="O902" s="230">
        <f t="shared" si="163"/>
        <v>0</v>
      </c>
      <c r="P902" s="226"/>
      <c r="Q902" s="227" t="str">
        <f t="shared" si="164"/>
        <v/>
      </c>
      <c r="R902" s="228">
        <f t="shared" si="165"/>
        <v>14742</v>
      </c>
      <c r="S902" s="231" t="str">
        <f t="shared" si="166"/>
        <v/>
      </c>
      <c r="T902" s="226"/>
      <c r="U902" s="227" t="str">
        <f t="shared" si="167"/>
        <v/>
      </c>
      <c r="V902" s="228">
        <f t="shared" si="168"/>
        <v>19</v>
      </c>
      <c r="W902" s="228">
        <f t="shared" si="169"/>
        <v>0</v>
      </c>
      <c r="X902" s="228"/>
      <c r="Y902" s="231">
        <f t="shared" si="170"/>
        <v>0</v>
      </c>
      <c r="Z902" s="226"/>
    </row>
    <row r="903" spans="1:26" s="224" customFormat="1" x14ac:dyDescent="0.2">
      <c r="A903" s="222">
        <v>3501</v>
      </c>
      <c r="B903" s="222">
        <v>3501061161</v>
      </c>
      <c r="C903" s="223" t="s">
        <v>546</v>
      </c>
      <c r="D903" s="222">
        <v>61</v>
      </c>
      <c r="E903" s="223" t="s">
        <v>93</v>
      </c>
      <c r="F903" s="222">
        <v>161</v>
      </c>
      <c r="G903" s="223" t="s">
        <v>193</v>
      </c>
      <c r="H903" s="225">
        <v>1</v>
      </c>
      <c r="I903" s="226"/>
      <c r="J903" s="227">
        <f t="shared" si="159"/>
        <v>10556</v>
      </c>
      <c r="K903" s="228">
        <f t="shared" si="160"/>
        <v>4151</v>
      </c>
      <c r="L903" s="228">
        <f t="shared" si="161"/>
        <v>0</v>
      </c>
      <c r="M903" s="228">
        <f t="shared" si="162"/>
        <v>937.65</v>
      </c>
      <c r="N903" s="229">
        <f t="shared" si="171"/>
        <v>15644.65</v>
      </c>
      <c r="O903" s="230">
        <f t="shared" si="163"/>
        <v>-3</v>
      </c>
      <c r="P903" s="226"/>
      <c r="Q903" s="227" t="str">
        <f t="shared" si="164"/>
        <v/>
      </c>
      <c r="R903" s="228">
        <f t="shared" si="165"/>
        <v>10556</v>
      </c>
      <c r="S903" s="231" t="str">
        <f t="shared" si="166"/>
        <v/>
      </c>
      <c r="T903" s="226"/>
      <c r="U903" s="227" t="str">
        <f t="shared" si="167"/>
        <v/>
      </c>
      <c r="V903" s="228">
        <f t="shared" si="168"/>
        <v>4402</v>
      </c>
      <c r="W903" s="228">
        <f t="shared" si="169"/>
        <v>4129</v>
      </c>
      <c r="X903" s="228"/>
      <c r="Y903" s="231">
        <f t="shared" si="170"/>
        <v>4154</v>
      </c>
      <c r="Z903" s="226"/>
    </row>
    <row r="904" spans="1:26" s="224" customFormat="1" x14ac:dyDescent="0.2">
      <c r="A904" s="222">
        <v>3501</v>
      </c>
      <c r="B904" s="222">
        <v>3501061210</v>
      </c>
      <c r="C904" s="223" t="s">
        <v>546</v>
      </c>
      <c r="D904" s="222">
        <v>61</v>
      </c>
      <c r="E904" s="223" t="s">
        <v>93</v>
      </c>
      <c r="F904" s="222">
        <v>210</v>
      </c>
      <c r="G904" s="223" t="s">
        <v>242</v>
      </c>
      <c r="H904" s="225">
        <v>1</v>
      </c>
      <c r="I904" s="226"/>
      <c r="J904" s="227">
        <f t="shared" si="159"/>
        <v>10556</v>
      </c>
      <c r="K904" s="228">
        <f t="shared" si="160"/>
        <v>3360</v>
      </c>
      <c r="L904" s="228">
        <f t="shared" si="161"/>
        <v>0</v>
      </c>
      <c r="M904" s="228">
        <f t="shared" si="162"/>
        <v>937.65</v>
      </c>
      <c r="N904" s="229">
        <f t="shared" si="171"/>
        <v>14853.65</v>
      </c>
      <c r="O904" s="230">
        <f t="shared" si="163"/>
        <v>-15</v>
      </c>
      <c r="P904" s="226"/>
      <c r="Q904" s="227" t="str">
        <f t="shared" si="164"/>
        <v/>
      </c>
      <c r="R904" s="228" t="str">
        <f t="shared" si="165"/>
        <v/>
      </c>
      <c r="S904" s="231" t="str">
        <f t="shared" si="166"/>
        <v/>
      </c>
      <c r="T904" s="226"/>
      <c r="U904" s="227" t="str">
        <f t="shared" si="167"/>
        <v/>
      </c>
      <c r="V904" s="228" t="str">
        <f t="shared" si="168"/>
        <v/>
      </c>
      <c r="W904" s="228">
        <f t="shared" si="169"/>
        <v>3423</v>
      </c>
      <c r="X904" s="228"/>
      <c r="Y904" s="231">
        <f t="shared" si="170"/>
        <v>3375</v>
      </c>
      <c r="Z904" s="226"/>
    </row>
    <row r="905" spans="1:26" s="224" customFormat="1" x14ac:dyDescent="0.2">
      <c r="A905" s="222">
        <v>3501</v>
      </c>
      <c r="B905" s="222">
        <v>3501061278</v>
      </c>
      <c r="C905" s="223" t="s">
        <v>546</v>
      </c>
      <c r="D905" s="222">
        <v>61</v>
      </c>
      <c r="E905" s="223" t="s">
        <v>93</v>
      </c>
      <c r="F905" s="222">
        <v>278</v>
      </c>
      <c r="G905" s="223" t="s">
        <v>310</v>
      </c>
      <c r="H905" s="225">
        <v>3.18</v>
      </c>
      <c r="I905" s="226"/>
      <c r="J905" s="227">
        <f t="shared" si="159"/>
        <v>15145</v>
      </c>
      <c r="K905" s="228">
        <f t="shared" si="160"/>
        <v>2871</v>
      </c>
      <c r="L905" s="228">
        <f t="shared" si="161"/>
        <v>0</v>
      </c>
      <c r="M905" s="228">
        <f t="shared" si="162"/>
        <v>937.65</v>
      </c>
      <c r="N905" s="229">
        <f t="shared" si="171"/>
        <v>18953.650000000001</v>
      </c>
      <c r="O905" s="230">
        <f t="shared" si="163"/>
        <v>-9</v>
      </c>
      <c r="P905" s="226"/>
      <c r="Q905" s="227" t="str">
        <f t="shared" si="164"/>
        <v/>
      </c>
      <c r="R905" s="228">
        <f t="shared" si="165"/>
        <v>15145</v>
      </c>
      <c r="S905" s="231" t="str">
        <f t="shared" si="166"/>
        <v/>
      </c>
      <c r="T905" s="226"/>
      <c r="U905" s="227" t="str">
        <f t="shared" si="167"/>
        <v/>
      </c>
      <c r="V905" s="228">
        <f t="shared" si="168"/>
        <v>4036</v>
      </c>
      <c r="W905" s="228">
        <f t="shared" si="169"/>
        <v>2965</v>
      </c>
      <c r="X905" s="228"/>
      <c r="Y905" s="231">
        <f t="shared" si="170"/>
        <v>2880</v>
      </c>
      <c r="Z905" s="226"/>
    </row>
    <row r="906" spans="1:26" s="224" customFormat="1" x14ac:dyDescent="0.2">
      <c r="A906" s="222">
        <v>3501</v>
      </c>
      <c r="B906" s="222">
        <v>3501061281</v>
      </c>
      <c r="C906" s="223" t="s">
        <v>546</v>
      </c>
      <c r="D906" s="222">
        <v>61</v>
      </c>
      <c r="E906" s="223" t="s">
        <v>93</v>
      </c>
      <c r="F906" s="222">
        <v>281</v>
      </c>
      <c r="G906" s="223" t="s">
        <v>313</v>
      </c>
      <c r="H906" s="225">
        <v>88.1</v>
      </c>
      <c r="I906" s="226"/>
      <c r="J906" s="227">
        <f t="shared" ref="J906:J969" si="172">VLOOKUP($B906,rates20Q4,9,FALSE)</f>
        <v>14849</v>
      </c>
      <c r="K906" s="228">
        <f t="shared" ref="K906:K969" si="173">VLOOKUP($B906,rates20Q4,10,FALSE)</f>
        <v>0</v>
      </c>
      <c r="L906" s="228">
        <f t="shared" ref="L906:L969" si="174">IFERROR(VLOOKUP($B906,rates20Q4,11,FALSE),0)</f>
        <v>0</v>
      </c>
      <c r="M906" s="228">
        <f t="shared" ref="M906:M969" si="175">VLOOKUP($B906,rates20Q4,12,FALSE)</f>
        <v>937.65</v>
      </c>
      <c r="N906" s="229">
        <f t="shared" si="171"/>
        <v>15786.65</v>
      </c>
      <c r="O906" s="230">
        <f t="shared" ref="O906:O969" si="176">IF(Y906="","--",IFERROR(N906-IFERROR(VLOOKUP($B906,rates20Q3,13,FALSE),0),0))</f>
        <v>0</v>
      </c>
      <c r="P906" s="226"/>
      <c r="Q906" s="227" t="str">
        <f t="shared" ref="Q906:Q969" si="177">IFERROR(VLOOKUP($B906,rates19Q4,8,FALSE),"")</f>
        <v/>
      </c>
      <c r="R906" s="228">
        <f t="shared" ref="R906:R969" si="178">IFERROR(VLOOKUP($B906,rates20Q1d,8,FALSE),"")</f>
        <v>14849</v>
      </c>
      <c r="S906" s="231" t="str">
        <f t="shared" ref="S906:S969" si="179">IFERROR(J906-IFERROR(VLOOKUP($B906,rates19Q4,8,FALSE),""),"")</f>
        <v/>
      </c>
      <c r="T906" s="226"/>
      <c r="U906" s="227" t="str">
        <f t="shared" ref="U906:U969" si="180">IFERROR(VLOOKUP($B906,rates19Q4,9,FALSE),"")</f>
        <v/>
      </c>
      <c r="V906" s="228">
        <f t="shared" ref="V906:V969" si="181">IFERROR(VLOOKUP($B906,rates20Q1d,9,FALSE),"")</f>
        <v>114</v>
      </c>
      <c r="W906" s="228">
        <f t="shared" ref="W906:W969" si="182">IFERROR(VLOOKUP($B906,rates20Q2,9,FALSE),"")</f>
        <v>2</v>
      </c>
      <c r="X906" s="228"/>
      <c r="Y906" s="231">
        <f t="shared" ref="Y906:Y969" si="183">IFERROR(VLOOKUP($B906,rates20Q3,10,FALSE),"")</f>
        <v>0</v>
      </c>
      <c r="Z906" s="226"/>
    </row>
    <row r="907" spans="1:26" s="224" customFormat="1" x14ac:dyDescent="0.2">
      <c r="A907" s="222">
        <v>3501</v>
      </c>
      <c r="B907" s="222">
        <v>3501061332</v>
      </c>
      <c r="C907" s="223" t="s">
        <v>546</v>
      </c>
      <c r="D907" s="222">
        <v>61</v>
      </c>
      <c r="E907" s="223" t="s">
        <v>93</v>
      </c>
      <c r="F907" s="222">
        <v>332</v>
      </c>
      <c r="G907" s="223" t="s">
        <v>364</v>
      </c>
      <c r="H907" s="225">
        <v>3</v>
      </c>
      <c r="I907" s="226"/>
      <c r="J907" s="227">
        <f t="shared" si="172"/>
        <v>14235</v>
      </c>
      <c r="K907" s="228">
        <f t="shared" si="173"/>
        <v>879</v>
      </c>
      <c r="L907" s="228">
        <f t="shared" si="174"/>
        <v>0</v>
      </c>
      <c r="M907" s="228">
        <f t="shared" si="175"/>
        <v>937.65</v>
      </c>
      <c r="N907" s="229">
        <f t="shared" ref="N907:N970" si="184">SUM(J907:M907)</f>
        <v>16051.65</v>
      </c>
      <c r="O907" s="230">
        <f t="shared" si="176"/>
        <v>-3</v>
      </c>
      <c r="P907" s="226"/>
      <c r="Q907" s="227" t="str">
        <f t="shared" si="177"/>
        <v/>
      </c>
      <c r="R907" s="228">
        <f t="shared" si="178"/>
        <v>14235</v>
      </c>
      <c r="S907" s="231" t="str">
        <f t="shared" si="179"/>
        <v/>
      </c>
      <c r="T907" s="226"/>
      <c r="U907" s="227" t="str">
        <f t="shared" si="180"/>
        <v/>
      </c>
      <c r="V907" s="228">
        <f t="shared" si="181"/>
        <v>1317</v>
      </c>
      <c r="W907" s="228">
        <f t="shared" si="182"/>
        <v>962</v>
      </c>
      <c r="X907" s="228"/>
      <c r="Y907" s="231">
        <f t="shared" si="183"/>
        <v>882</v>
      </c>
      <c r="Z907" s="226"/>
    </row>
    <row r="908" spans="1:26" s="224" customFormat="1" x14ac:dyDescent="0.2">
      <c r="A908" s="222">
        <v>3501</v>
      </c>
      <c r="B908" s="222">
        <v>3501061683</v>
      </c>
      <c r="C908" s="223" t="s">
        <v>546</v>
      </c>
      <c r="D908" s="222">
        <v>61</v>
      </c>
      <c r="E908" s="223" t="s">
        <v>93</v>
      </c>
      <c r="F908" s="222">
        <v>683</v>
      </c>
      <c r="G908" s="223" t="s">
        <v>412</v>
      </c>
      <c r="H908" s="225">
        <v>1</v>
      </c>
      <c r="I908" s="226"/>
      <c r="J908" s="227">
        <f t="shared" si="172"/>
        <v>10999.493447986555</v>
      </c>
      <c r="K908" s="228">
        <f t="shared" si="173"/>
        <v>7851</v>
      </c>
      <c r="L908" s="228">
        <f t="shared" si="174"/>
        <v>0</v>
      </c>
      <c r="M908" s="228">
        <f t="shared" si="175"/>
        <v>937.65</v>
      </c>
      <c r="N908" s="229">
        <f t="shared" si="184"/>
        <v>19788.143447986557</v>
      </c>
      <c r="O908" s="230">
        <f t="shared" si="176"/>
        <v>7</v>
      </c>
      <c r="P908" s="226"/>
      <c r="Q908" s="227" t="str">
        <f t="shared" si="177"/>
        <v/>
      </c>
      <c r="R908" s="228">
        <f t="shared" si="178"/>
        <v>10999.493447986555</v>
      </c>
      <c r="S908" s="231" t="str">
        <f t="shared" si="179"/>
        <v/>
      </c>
      <c r="T908" s="226"/>
      <c r="U908" s="227" t="str">
        <f t="shared" si="180"/>
        <v/>
      </c>
      <c r="V908" s="228">
        <f t="shared" si="181"/>
        <v>8399</v>
      </c>
      <c r="W908" s="228">
        <f t="shared" si="182"/>
        <v>7584</v>
      </c>
      <c r="X908" s="228"/>
      <c r="Y908" s="231">
        <f t="shared" si="183"/>
        <v>7844</v>
      </c>
      <c r="Z908" s="226"/>
    </row>
    <row r="909" spans="1:26" s="224" customFormat="1" x14ac:dyDescent="0.2">
      <c r="A909" s="222">
        <v>3502</v>
      </c>
      <c r="B909" s="222">
        <v>3502281061</v>
      </c>
      <c r="C909" s="223" t="s">
        <v>547</v>
      </c>
      <c r="D909" s="222">
        <v>281</v>
      </c>
      <c r="E909" s="223" t="s">
        <v>313</v>
      </c>
      <c r="F909" s="222">
        <v>61</v>
      </c>
      <c r="G909" s="223" t="s">
        <v>93</v>
      </c>
      <c r="H909" s="225">
        <v>2.94</v>
      </c>
      <c r="I909" s="226"/>
      <c r="J909" s="227">
        <f t="shared" si="172"/>
        <v>13375</v>
      </c>
      <c r="K909" s="228">
        <f t="shared" si="173"/>
        <v>613</v>
      </c>
      <c r="L909" s="228">
        <f t="shared" si="174"/>
        <v>0</v>
      </c>
      <c r="M909" s="228">
        <f t="shared" si="175"/>
        <v>937.65</v>
      </c>
      <c r="N909" s="229">
        <f t="shared" si="184"/>
        <v>14925.65</v>
      </c>
      <c r="O909" s="230">
        <f t="shared" si="176"/>
        <v>-6</v>
      </c>
      <c r="P909" s="226"/>
      <c r="Q909" s="227">
        <f t="shared" si="177"/>
        <v>12390</v>
      </c>
      <c r="R909" s="228">
        <f t="shared" si="178"/>
        <v>13375</v>
      </c>
      <c r="S909" s="231">
        <f t="shared" si="179"/>
        <v>985</v>
      </c>
      <c r="T909" s="226"/>
      <c r="U909" s="227">
        <f t="shared" si="180"/>
        <v>894</v>
      </c>
      <c r="V909" s="228">
        <f t="shared" si="181"/>
        <v>965</v>
      </c>
      <c r="W909" s="228">
        <f t="shared" si="182"/>
        <v>965</v>
      </c>
      <c r="X909" s="228"/>
      <c r="Y909" s="231">
        <f t="shared" si="183"/>
        <v>619</v>
      </c>
      <c r="Z909" s="226"/>
    </row>
    <row r="910" spans="1:26" s="224" customFormat="1" x14ac:dyDescent="0.2">
      <c r="A910" s="222">
        <v>3502</v>
      </c>
      <c r="B910" s="222">
        <v>3502281281</v>
      </c>
      <c r="C910" s="223" t="s">
        <v>547</v>
      </c>
      <c r="D910" s="222">
        <v>281</v>
      </c>
      <c r="E910" s="223" t="s">
        <v>313</v>
      </c>
      <c r="F910" s="222">
        <v>281</v>
      </c>
      <c r="G910" s="223" t="s">
        <v>313</v>
      </c>
      <c r="H910" s="225">
        <v>470.77000000000004</v>
      </c>
      <c r="I910" s="226"/>
      <c r="J910" s="227">
        <f t="shared" si="172"/>
        <v>13533</v>
      </c>
      <c r="K910" s="228">
        <f t="shared" si="173"/>
        <v>0</v>
      </c>
      <c r="L910" s="228">
        <f t="shared" si="174"/>
        <v>0</v>
      </c>
      <c r="M910" s="228">
        <f t="shared" si="175"/>
        <v>937.65</v>
      </c>
      <c r="N910" s="229">
        <f t="shared" si="184"/>
        <v>14470.65</v>
      </c>
      <c r="O910" s="230">
        <f t="shared" si="176"/>
        <v>0</v>
      </c>
      <c r="P910" s="226"/>
      <c r="Q910" s="227">
        <f t="shared" si="177"/>
        <v>12619</v>
      </c>
      <c r="R910" s="228">
        <f t="shared" si="178"/>
        <v>13533</v>
      </c>
      <c r="S910" s="231">
        <f t="shared" si="179"/>
        <v>914</v>
      </c>
      <c r="T910" s="226"/>
      <c r="U910" s="227">
        <f t="shared" si="180"/>
        <v>97</v>
      </c>
      <c r="V910" s="228">
        <f t="shared" si="181"/>
        <v>104</v>
      </c>
      <c r="W910" s="228">
        <f t="shared" si="182"/>
        <v>2</v>
      </c>
      <c r="X910" s="228"/>
      <c r="Y910" s="231">
        <f t="shared" si="183"/>
        <v>0</v>
      </c>
      <c r="Z910" s="226"/>
    </row>
    <row r="911" spans="1:26" s="224" customFormat="1" x14ac:dyDescent="0.2">
      <c r="A911" s="222">
        <v>3503</v>
      </c>
      <c r="B911" s="222">
        <v>3503160031</v>
      </c>
      <c r="C911" s="223" t="s">
        <v>548</v>
      </c>
      <c r="D911" s="222">
        <v>160</v>
      </c>
      <c r="E911" s="223" t="s">
        <v>192</v>
      </c>
      <c r="F911" s="222">
        <v>31</v>
      </c>
      <c r="G911" s="223" t="s">
        <v>63</v>
      </c>
      <c r="H911" s="225">
        <v>5</v>
      </c>
      <c r="I911" s="226"/>
      <c r="J911" s="227">
        <f t="shared" si="172"/>
        <v>10735</v>
      </c>
      <c r="K911" s="228">
        <f t="shared" si="173"/>
        <v>5051</v>
      </c>
      <c r="L911" s="228">
        <f t="shared" si="174"/>
        <v>0</v>
      </c>
      <c r="M911" s="228">
        <f t="shared" si="175"/>
        <v>937.65</v>
      </c>
      <c r="N911" s="229">
        <f t="shared" si="184"/>
        <v>16723.650000000001</v>
      </c>
      <c r="O911" s="230">
        <f t="shared" si="176"/>
        <v>0</v>
      </c>
      <c r="P911" s="226"/>
      <c r="Q911" s="227">
        <f t="shared" si="177"/>
        <v>9118</v>
      </c>
      <c r="R911" s="228">
        <f t="shared" si="178"/>
        <v>10735</v>
      </c>
      <c r="S911" s="231">
        <f t="shared" si="179"/>
        <v>1617</v>
      </c>
      <c r="T911" s="226"/>
      <c r="U911" s="227">
        <f t="shared" si="180"/>
        <v>4346</v>
      </c>
      <c r="V911" s="228">
        <f t="shared" si="181"/>
        <v>5117</v>
      </c>
      <c r="W911" s="228">
        <f t="shared" si="182"/>
        <v>5050</v>
      </c>
      <c r="X911" s="228"/>
      <c r="Y911" s="231">
        <f t="shared" si="183"/>
        <v>5051</v>
      </c>
      <c r="Z911" s="226"/>
    </row>
    <row r="912" spans="1:26" s="224" customFormat="1" x14ac:dyDescent="0.2">
      <c r="A912" s="222">
        <v>3503</v>
      </c>
      <c r="B912" s="222">
        <v>3503160044</v>
      </c>
      <c r="C912" s="223" t="s">
        <v>548</v>
      </c>
      <c r="D912" s="222">
        <v>160</v>
      </c>
      <c r="E912" s="223" t="s">
        <v>192</v>
      </c>
      <c r="F912" s="222">
        <v>44</v>
      </c>
      <c r="G912" s="223" t="s">
        <v>76</v>
      </c>
      <c r="H912" s="225">
        <v>2</v>
      </c>
      <c r="I912" s="226"/>
      <c r="J912" s="227">
        <f t="shared" si="172"/>
        <v>9100</v>
      </c>
      <c r="K912" s="228">
        <f t="shared" si="173"/>
        <v>0</v>
      </c>
      <c r="L912" s="228">
        <f t="shared" si="174"/>
        <v>0</v>
      </c>
      <c r="M912" s="228">
        <f t="shared" si="175"/>
        <v>937.65</v>
      </c>
      <c r="N912" s="229">
        <f t="shared" si="184"/>
        <v>10037.65</v>
      </c>
      <c r="O912" s="230">
        <f t="shared" si="176"/>
        <v>0</v>
      </c>
      <c r="P912" s="226"/>
      <c r="Q912" s="227">
        <f t="shared" si="177"/>
        <v>8749</v>
      </c>
      <c r="R912" s="228">
        <f t="shared" si="178"/>
        <v>9100</v>
      </c>
      <c r="S912" s="231">
        <f t="shared" si="179"/>
        <v>351</v>
      </c>
      <c r="T912" s="226"/>
      <c r="U912" s="227">
        <f t="shared" si="180"/>
        <v>177</v>
      </c>
      <c r="V912" s="228">
        <f t="shared" si="181"/>
        <v>184</v>
      </c>
      <c r="W912" s="228">
        <f t="shared" si="182"/>
        <v>38</v>
      </c>
      <c r="X912" s="228"/>
      <c r="Y912" s="231">
        <f t="shared" si="183"/>
        <v>0</v>
      </c>
      <c r="Z912" s="226"/>
    </row>
    <row r="913" spans="1:26" s="224" customFormat="1" x14ac:dyDescent="0.2">
      <c r="A913" s="222">
        <v>3503</v>
      </c>
      <c r="B913" s="222">
        <v>3503160048</v>
      </c>
      <c r="C913" s="223" t="s">
        <v>548</v>
      </c>
      <c r="D913" s="222">
        <v>160</v>
      </c>
      <c r="E913" s="223" t="s">
        <v>192</v>
      </c>
      <c r="F913" s="222">
        <v>48</v>
      </c>
      <c r="G913" s="223" t="s">
        <v>80</v>
      </c>
      <c r="H913" s="225">
        <v>4</v>
      </c>
      <c r="I913" s="226"/>
      <c r="J913" s="227">
        <f t="shared" si="172"/>
        <v>9123</v>
      </c>
      <c r="K913" s="228">
        <f t="shared" si="173"/>
        <v>7332</v>
      </c>
      <c r="L913" s="228">
        <f t="shared" si="174"/>
        <v>0</v>
      </c>
      <c r="M913" s="228">
        <f t="shared" si="175"/>
        <v>937.65</v>
      </c>
      <c r="N913" s="229">
        <f t="shared" si="184"/>
        <v>17392.650000000001</v>
      </c>
      <c r="O913" s="230">
        <f t="shared" si="176"/>
        <v>-2</v>
      </c>
      <c r="P913" s="226"/>
      <c r="Q913" s="227">
        <f t="shared" si="177"/>
        <v>8749</v>
      </c>
      <c r="R913" s="228">
        <f t="shared" si="178"/>
        <v>9123</v>
      </c>
      <c r="S913" s="231">
        <f t="shared" si="179"/>
        <v>374</v>
      </c>
      <c r="T913" s="226"/>
      <c r="U913" s="227">
        <f t="shared" si="180"/>
        <v>7084</v>
      </c>
      <c r="V913" s="228">
        <f t="shared" si="181"/>
        <v>7387</v>
      </c>
      <c r="W913" s="228">
        <f t="shared" si="182"/>
        <v>7328</v>
      </c>
      <c r="X913" s="228"/>
      <c r="Y913" s="231">
        <f t="shared" si="183"/>
        <v>7334</v>
      </c>
      <c r="Z913" s="226"/>
    </row>
    <row r="914" spans="1:26" s="224" customFormat="1" x14ac:dyDescent="0.2">
      <c r="A914" s="222">
        <v>3503</v>
      </c>
      <c r="B914" s="222">
        <v>3503160056</v>
      </c>
      <c r="C914" s="223" t="s">
        <v>548</v>
      </c>
      <c r="D914" s="222">
        <v>160</v>
      </c>
      <c r="E914" s="223" t="s">
        <v>192</v>
      </c>
      <c r="F914" s="222">
        <v>56</v>
      </c>
      <c r="G914" s="223" t="s">
        <v>88</v>
      </c>
      <c r="H914" s="225">
        <v>5.58</v>
      </c>
      <c r="I914" s="226"/>
      <c r="J914" s="227">
        <f t="shared" si="172"/>
        <v>10103</v>
      </c>
      <c r="K914" s="228">
        <f t="shared" si="173"/>
        <v>3416</v>
      </c>
      <c r="L914" s="228">
        <f t="shared" si="174"/>
        <v>0</v>
      </c>
      <c r="M914" s="228">
        <f t="shared" si="175"/>
        <v>937.65</v>
      </c>
      <c r="N914" s="229">
        <f t="shared" si="184"/>
        <v>14456.65</v>
      </c>
      <c r="O914" s="230">
        <f t="shared" si="176"/>
        <v>0</v>
      </c>
      <c r="P914" s="226"/>
      <c r="Q914" s="227">
        <f t="shared" si="177"/>
        <v>8749</v>
      </c>
      <c r="R914" s="228">
        <f t="shared" si="178"/>
        <v>10103</v>
      </c>
      <c r="S914" s="231">
        <f t="shared" si="179"/>
        <v>1354</v>
      </c>
      <c r="T914" s="226"/>
      <c r="U914" s="227">
        <f t="shared" si="180"/>
        <v>2982</v>
      </c>
      <c r="V914" s="228">
        <f t="shared" si="181"/>
        <v>3444</v>
      </c>
      <c r="W914" s="228">
        <f t="shared" si="182"/>
        <v>3430</v>
      </c>
      <c r="X914" s="228"/>
      <c r="Y914" s="231">
        <f t="shared" si="183"/>
        <v>3416</v>
      </c>
      <c r="Z914" s="226"/>
    </row>
    <row r="915" spans="1:26" s="224" customFormat="1" x14ac:dyDescent="0.2">
      <c r="A915" s="222">
        <v>3503</v>
      </c>
      <c r="B915" s="222">
        <v>3503160079</v>
      </c>
      <c r="C915" s="223" t="s">
        <v>548</v>
      </c>
      <c r="D915" s="222">
        <v>160</v>
      </c>
      <c r="E915" s="223" t="s">
        <v>192</v>
      </c>
      <c r="F915" s="222">
        <v>79</v>
      </c>
      <c r="G915" s="223" t="s">
        <v>111</v>
      </c>
      <c r="H915" s="225">
        <v>48.19</v>
      </c>
      <c r="I915" s="226"/>
      <c r="J915" s="227">
        <f t="shared" si="172"/>
        <v>10289</v>
      </c>
      <c r="K915" s="228">
        <f t="shared" si="173"/>
        <v>187</v>
      </c>
      <c r="L915" s="228">
        <f t="shared" si="174"/>
        <v>0</v>
      </c>
      <c r="M915" s="228">
        <f t="shared" si="175"/>
        <v>937.65</v>
      </c>
      <c r="N915" s="229">
        <f t="shared" si="184"/>
        <v>11413.65</v>
      </c>
      <c r="O915" s="230">
        <f t="shared" si="176"/>
        <v>-6</v>
      </c>
      <c r="P915" s="226"/>
      <c r="Q915" s="227">
        <f t="shared" si="177"/>
        <v>9972</v>
      </c>
      <c r="R915" s="228">
        <f t="shared" si="178"/>
        <v>10289</v>
      </c>
      <c r="S915" s="231">
        <f t="shared" si="179"/>
        <v>317</v>
      </c>
      <c r="T915" s="226"/>
      <c r="U915" s="227">
        <f t="shared" si="180"/>
        <v>621</v>
      </c>
      <c r="V915" s="228">
        <f t="shared" si="181"/>
        <v>641</v>
      </c>
      <c r="W915" s="228">
        <f t="shared" si="182"/>
        <v>308</v>
      </c>
      <c r="X915" s="228"/>
      <c r="Y915" s="231">
        <f t="shared" si="183"/>
        <v>193</v>
      </c>
      <c r="Z915" s="226"/>
    </row>
    <row r="916" spans="1:26" s="224" customFormat="1" x14ac:dyDescent="0.2">
      <c r="A916" s="222">
        <v>3503</v>
      </c>
      <c r="B916" s="222">
        <v>3503160149</v>
      </c>
      <c r="C916" s="223" t="s">
        <v>548</v>
      </c>
      <c r="D916" s="222">
        <v>160</v>
      </c>
      <c r="E916" s="223" t="s">
        <v>192</v>
      </c>
      <c r="F916" s="222">
        <v>149</v>
      </c>
      <c r="G916" s="223" t="s">
        <v>181</v>
      </c>
      <c r="H916" s="225">
        <v>2</v>
      </c>
      <c r="I916" s="226"/>
      <c r="J916" s="227">
        <f t="shared" si="172"/>
        <v>13689</v>
      </c>
      <c r="K916" s="228">
        <f t="shared" si="173"/>
        <v>0</v>
      </c>
      <c r="L916" s="228">
        <f t="shared" si="174"/>
        <v>0</v>
      </c>
      <c r="M916" s="228">
        <f t="shared" si="175"/>
        <v>937.65</v>
      </c>
      <c r="N916" s="229">
        <f t="shared" si="184"/>
        <v>14626.65</v>
      </c>
      <c r="O916" s="230">
        <f t="shared" si="176"/>
        <v>0</v>
      </c>
      <c r="P916" s="226"/>
      <c r="Q916" s="227">
        <f t="shared" si="177"/>
        <v>12729</v>
      </c>
      <c r="R916" s="228">
        <f t="shared" si="178"/>
        <v>13689</v>
      </c>
      <c r="S916" s="231">
        <f t="shared" si="179"/>
        <v>960</v>
      </c>
      <c r="T916" s="226"/>
      <c r="U916" s="227">
        <f t="shared" si="180"/>
        <v>189</v>
      </c>
      <c r="V916" s="228">
        <f t="shared" si="181"/>
        <v>203</v>
      </c>
      <c r="W916" s="228">
        <f t="shared" si="182"/>
        <v>11</v>
      </c>
      <c r="X916" s="228"/>
      <c r="Y916" s="231">
        <f t="shared" si="183"/>
        <v>0</v>
      </c>
      <c r="Z916" s="226"/>
    </row>
    <row r="917" spans="1:26" s="224" customFormat="1" x14ac:dyDescent="0.2">
      <c r="A917" s="222">
        <v>3503</v>
      </c>
      <c r="B917" s="222">
        <v>3503160160</v>
      </c>
      <c r="C917" s="223" t="s">
        <v>548</v>
      </c>
      <c r="D917" s="222">
        <v>160</v>
      </c>
      <c r="E917" s="223" t="s">
        <v>192</v>
      </c>
      <c r="F917" s="222">
        <v>160</v>
      </c>
      <c r="G917" s="223" t="s">
        <v>192</v>
      </c>
      <c r="H917" s="225">
        <v>857.17</v>
      </c>
      <c r="I917" s="226"/>
      <c r="J917" s="227">
        <f t="shared" si="172"/>
        <v>11885</v>
      </c>
      <c r="K917" s="228">
        <f t="shared" si="173"/>
        <v>29</v>
      </c>
      <c r="L917" s="228">
        <f t="shared" si="174"/>
        <v>0</v>
      </c>
      <c r="M917" s="228">
        <f t="shared" si="175"/>
        <v>937.65</v>
      </c>
      <c r="N917" s="229">
        <f t="shared" si="184"/>
        <v>12851.65</v>
      </c>
      <c r="O917" s="230">
        <f t="shared" si="176"/>
        <v>-11</v>
      </c>
      <c r="P917" s="226"/>
      <c r="Q917" s="227">
        <f t="shared" si="177"/>
        <v>11225</v>
      </c>
      <c r="R917" s="228">
        <f t="shared" si="178"/>
        <v>11885</v>
      </c>
      <c r="S917" s="231">
        <f t="shared" si="179"/>
        <v>660</v>
      </c>
      <c r="T917" s="226"/>
      <c r="U917" s="227">
        <f t="shared" si="180"/>
        <v>124</v>
      </c>
      <c r="V917" s="228">
        <f t="shared" si="181"/>
        <v>131</v>
      </c>
      <c r="W917" s="228">
        <f t="shared" si="182"/>
        <v>119</v>
      </c>
      <c r="X917" s="228"/>
      <c r="Y917" s="231">
        <f t="shared" si="183"/>
        <v>40</v>
      </c>
      <c r="Z917" s="226"/>
    </row>
    <row r="918" spans="1:26" s="224" customFormat="1" x14ac:dyDescent="0.2">
      <c r="A918" s="222">
        <v>3503</v>
      </c>
      <c r="B918" s="222">
        <v>3503160301</v>
      </c>
      <c r="C918" s="223" t="s">
        <v>548</v>
      </c>
      <c r="D918" s="222">
        <v>160</v>
      </c>
      <c r="E918" s="223" t="s">
        <v>192</v>
      </c>
      <c r="F918" s="222">
        <v>301</v>
      </c>
      <c r="G918" s="223" t="s">
        <v>333</v>
      </c>
      <c r="H918" s="225">
        <v>3</v>
      </c>
      <c r="I918" s="226"/>
      <c r="J918" s="227">
        <f t="shared" si="172"/>
        <v>14028</v>
      </c>
      <c r="K918" s="228">
        <f t="shared" si="173"/>
        <v>5703</v>
      </c>
      <c r="L918" s="228">
        <f t="shared" si="174"/>
        <v>0</v>
      </c>
      <c r="M918" s="228">
        <f t="shared" si="175"/>
        <v>937.65</v>
      </c>
      <c r="N918" s="229">
        <f t="shared" si="184"/>
        <v>20668.650000000001</v>
      </c>
      <c r="O918" s="230">
        <f t="shared" si="176"/>
        <v>-30</v>
      </c>
      <c r="P918" s="226"/>
      <c r="Q918" s="227">
        <f t="shared" si="177"/>
        <v>10028.147804726368</v>
      </c>
      <c r="R918" s="228">
        <f t="shared" si="178"/>
        <v>14028</v>
      </c>
      <c r="S918" s="231">
        <f t="shared" si="179"/>
        <v>3999.8521952736319</v>
      </c>
      <c r="T918" s="226"/>
      <c r="U918" s="227">
        <f t="shared" si="180"/>
        <v>4385</v>
      </c>
      <c r="V918" s="228">
        <f t="shared" si="181"/>
        <v>6135</v>
      </c>
      <c r="W918" s="228">
        <f t="shared" si="182"/>
        <v>5833</v>
      </c>
      <c r="X918" s="228"/>
      <c r="Y918" s="231">
        <f t="shared" si="183"/>
        <v>5733</v>
      </c>
      <c r="Z918" s="226"/>
    </row>
    <row r="919" spans="1:26" s="224" customFormat="1" x14ac:dyDescent="0.2">
      <c r="A919" s="222">
        <v>3503</v>
      </c>
      <c r="B919" s="222">
        <v>3503160673</v>
      </c>
      <c r="C919" s="223" t="s">
        <v>548</v>
      </c>
      <c r="D919" s="222">
        <v>160</v>
      </c>
      <c r="E919" s="223" t="s">
        <v>192</v>
      </c>
      <c r="F919" s="222">
        <v>673</v>
      </c>
      <c r="G919" s="223" t="s">
        <v>408</v>
      </c>
      <c r="H919" s="225">
        <v>1</v>
      </c>
      <c r="I919" s="226"/>
      <c r="J919" s="227">
        <f t="shared" si="172"/>
        <v>11399</v>
      </c>
      <c r="K919" s="228">
        <f t="shared" si="173"/>
        <v>6024</v>
      </c>
      <c r="L919" s="228">
        <f t="shared" si="174"/>
        <v>0</v>
      </c>
      <c r="M919" s="228">
        <f t="shared" si="175"/>
        <v>937.65</v>
      </c>
      <c r="N919" s="229">
        <f t="shared" si="184"/>
        <v>18360.650000000001</v>
      </c>
      <c r="O919" s="230">
        <f t="shared" si="176"/>
        <v>-3</v>
      </c>
      <c r="P919" s="226"/>
      <c r="Q919" s="227">
        <f t="shared" si="177"/>
        <v>9711.8824778761082</v>
      </c>
      <c r="R919" s="228">
        <f t="shared" si="178"/>
        <v>11399</v>
      </c>
      <c r="S919" s="231">
        <f t="shared" si="179"/>
        <v>1687.1175221238918</v>
      </c>
      <c r="T919" s="226"/>
      <c r="U919" s="227">
        <f t="shared" si="180"/>
        <v>4924</v>
      </c>
      <c r="V919" s="228">
        <f t="shared" si="181"/>
        <v>5779</v>
      </c>
      <c r="W919" s="228">
        <f t="shared" si="182"/>
        <v>6200</v>
      </c>
      <c r="X919" s="228"/>
      <c r="Y919" s="231">
        <f t="shared" si="183"/>
        <v>6027</v>
      </c>
      <c r="Z919" s="226"/>
    </row>
    <row r="920" spans="1:26" s="224" customFormat="1" x14ac:dyDescent="0.2">
      <c r="A920" s="222">
        <v>3503</v>
      </c>
      <c r="B920" s="222">
        <v>3503160735</v>
      </c>
      <c r="C920" s="223" t="s">
        <v>548</v>
      </c>
      <c r="D920" s="222">
        <v>160</v>
      </c>
      <c r="E920" s="223" t="s">
        <v>192</v>
      </c>
      <c r="F920" s="222">
        <v>735</v>
      </c>
      <c r="G920" s="223" t="s">
        <v>427</v>
      </c>
      <c r="H920" s="225">
        <v>2</v>
      </c>
      <c r="I920" s="226"/>
      <c r="J920" s="227">
        <f t="shared" si="172"/>
        <v>13713</v>
      </c>
      <c r="K920" s="228">
        <f t="shared" si="173"/>
        <v>5353</v>
      </c>
      <c r="L920" s="228">
        <f t="shared" si="174"/>
        <v>0</v>
      </c>
      <c r="M920" s="228">
        <f t="shared" si="175"/>
        <v>937.65</v>
      </c>
      <c r="N920" s="229">
        <f t="shared" si="184"/>
        <v>20003.650000000001</v>
      </c>
      <c r="O920" s="230">
        <f t="shared" si="176"/>
        <v>2</v>
      </c>
      <c r="P920" s="226"/>
      <c r="Q920" s="227">
        <f t="shared" si="177"/>
        <v>12729</v>
      </c>
      <c r="R920" s="228">
        <f t="shared" si="178"/>
        <v>13713</v>
      </c>
      <c r="S920" s="231">
        <f t="shared" si="179"/>
        <v>984</v>
      </c>
      <c r="T920" s="226"/>
      <c r="U920" s="227">
        <f t="shared" si="180"/>
        <v>5289</v>
      </c>
      <c r="V920" s="228">
        <f t="shared" si="181"/>
        <v>5698</v>
      </c>
      <c r="W920" s="228">
        <f t="shared" si="182"/>
        <v>5237</v>
      </c>
      <c r="X920" s="228"/>
      <c r="Y920" s="231">
        <f t="shared" si="183"/>
        <v>5351</v>
      </c>
      <c r="Z920" s="226"/>
    </row>
    <row r="921" spans="1:26" s="224" customFormat="1" x14ac:dyDescent="0.2">
      <c r="A921" s="222">
        <v>3504</v>
      </c>
      <c r="B921" s="222">
        <v>3504035035</v>
      </c>
      <c r="C921" s="223" t="s">
        <v>549</v>
      </c>
      <c r="D921" s="222">
        <v>35</v>
      </c>
      <c r="E921" s="223" t="s">
        <v>67</v>
      </c>
      <c r="F921" s="222">
        <v>35</v>
      </c>
      <c r="G921" s="223" t="s">
        <v>67</v>
      </c>
      <c r="H921" s="225">
        <v>184.06</v>
      </c>
      <c r="I921" s="226"/>
      <c r="J921" s="227">
        <f t="shared" si="172"/>
        <v>14861</v>
      </c>
      <c r="K921" s="228">
        <f t="shared" si="173"/>
        <v>5067</v>
      </c>
      <c r="L921" s="228">
        <f t="shared" si="174"/>
        <v>16.625013582527437</v>
      </c>
      <c r="M921" s="228">
        <f t="shared" si="175"/>
        <v>937.65</v>
      </c>
      <c r="N921" s="229">
        <f t="shared" si="184"/>
        <v>20882.27501358253</v>
      </c>
      <c r="O921" s="230">
        <f t="shared" si="176"/>
        <v>-773.37498641747152</v>
      </c>
      <c r="P921" s="226"/>
      <c r="Q921" s="227">
        <f t="shared" si="177"/>
        <v>13893</v>
      </c>
      <c r="R921" s="228">
        <f t="shared" si="178"/>
        <v>14861</v>
      </c>
      <c r="S921" s="231">
        <f t="shared" si="179"/>
        <v>968</v>
      </c>
      <c r="T921" s="226"/>
      <c r="U921" s="227">
        <f t="shared" si="180"/>
        <v>4791</v>
      </c>
      <c r="V921" s="228">
        <f t="shared" si="181"/>
        <v>5124</v>
      </c>
      <c r="W921" s="228">
        <f t="shared" si="182"/>
        <v>5331</v>
      </c>
      <c r="X921" s="228"/>
      <c r="Y921" s="231">
        <f t="shared" si="183"/>
        <v>5092</v>
      </c>
      <c r="Z921" s="226"/>
    </row>
    <row r="922" spans="1:26" s="224" customFormat="1" x14ac:dyDescent="0.2">
      <c r="A922" s="222">
        <v>3504</v>
      </c>
      <c r="B922" s="222">
        <v>3504035044</v>
      </c>
      <c r="C922" s="223" t="s">
        <v>549</v>
      </c>
      <c r="D922" s="222">
        <v>35</v>
      </c>
      <c r="E922" s="223" t="s">
        <v>67</v>
      </c>
      <c r="F922" s="222">
        <v>44</v>
      </c>
      <c r="G922" s="223" t="s">
        <v>76</v>
      </c>
      <c r="H922" s="225">
        <v>1.29</v>
      </c>
      <c r="I922" s="226"/>
      <c r="J922" s="227">
        <f t="shared" si="172"/>
        <v>16181</v>
      </c>
      <c r="K922" s="228">
        <f t="shared" si="173"/>
        <v>0</v>
      </c>
      <c r="L922" s="228">
        <f t="shared" si="174"/>
        <v>0</v>
      </c>
      <c r="M922" s="228">
        <f t="shared" si="175"/>
        <v>937.65</v>
      </c>
      <c r="N922" s="229">
        <f t="shared" si="184"/>
        <v>17118.650000000001</v>
      </c>
      <c r="O922" s="230">
        <f t="shared" si="176"/>
        <v>0</v>
      </c>
      <c r="P922" s="226"/>
      <c r="Q922" s="227">
        <f t="shared" si="177"/>
        <v>15045</v>
      </c>
      <c r="R922" s="228">
        <f t="shared" si="178"/>
        <v>16181</v>
      </c>
      <c r="S922" s="231">
        <f t="shared" si="179"/>
        <v>1136</v>
      </c>
      <c r="T922" s="226"/>
      <c r="U922" s="227">
        <f t="shared" si="180"/>
        <v>304</v>
      </c>
      <c r="V922" s="228">
        <f t="shared" si="181"/>
        <v>327</v>
      </c>
      <c r="W922" s="228">
        <f t="shared" si="182"/>
        <v>68</v>
      </c>
      <c r="X922" s="228"/>
      <c r="Y922" s="231">
        <f t="shared" si="183"/>
        <v>0</v>
      </c>
      <c r="Z922" s="226"/>
    </row>
    <row r="923" spans="1:26" s="224" customFormat="1" x14ac:dyDescent="0.2">
      <c r="A923" s="222">
        <v>3504</v>
      </c>
      <c r="B923" s="222">
        <v>3504035088</v>
      </c>
      <c r="C923" s="223" t="s">
        <v>549</v>
      </c>
      <c r="D923" s="222">
        <v>35</v>
      </c>
      <c r="E923" s="223" t="s">
        <v>67</v>
      </c>
      <c r="F923" s="222">
        <v>88</v>
      </c>
      <c r="G923" s="223" t="s">
        <v>120</v>
      </c>
      <c r="H923" s="225">
        <v>1</v>
      </c>
      <c r="I923" s="226"/>
      <c r="J923" s="227">
        <f t="shared" si="172"/>
        <v>16181</v>
      </c>
      <c r="K923" s="228">
        <f t="shared" si="173"/>
        <v>4743</v>
      </c>
      <c r="L923" s="228">
        <f t="shared" si="174"/>
        <v>0</v>
      </c>
      <c r="M923" s="228">
        <f t="shared" si="175"/>
        <v>937.65</v>
      </c>
      <c r="N923" s="229">
        <f t="shared" si="184"/>
        <v>21861.65</v>
      </c>
      <c r="O923" s="230">
        <f t="shared" si="176"/>
        <v>0</v>
      </c>
      <c r="P923" s="226"/>
      <c r="Q923" s="227">
        <f t="shared" si="177"/>
        <v>10780</v>
      </c>
      <c r="R923" s="228">
        <f t="shared" si="178"/>
        <v>16181</v>
      </c>
      <c r="S923" s="231">
        <f t="shared" si="179"/>
        <v>5401</v>
      </c>
      <c r="T923" s="226"/>
      <c r="U923" s="227">
        <f t="shared" si="180"/>
        <v>3267</v>
      </c>
      <c r="V923" s="228">
        <f t="shared" si="181"/>
        <v>4904</v>
      </c>
      <c r="W923" s="228">
        <f t="shared" si="182"/>
        <v>4747</v>
      </c>
      <c r="X923" s="228"/>
      <c r="Y923" s="231">
        <f t="shared" si="183"/>
        <v>4743</v>
      </c>
      <c r="Z923" s="226"/>
    </row>
    <row r="924" spans="1:26" s="224" customFormat="1" x14ac:dyDescent="0.2">
      <c r="A924" s="222">
        <v>3504</v>
      </c>
      <c r="B924" s="222">
        <v>3504035189</v>
      </c>
      <c r="C924" s="223" t="s">
        <v>549</v>
      </c>
      <c r="D924" s="222">
        <v>35</v>
      </c>
      <c r="E924" s="223" t="s">
        <v>67</v>
      </c>
      <c r="F924" s="222">
        <v>189</v>
      </c>
      <c r="G924" s="223" t="s">
        <v>221</v>
      </c>
      <c r="H924" s="225">
        <v>0.3</v>
      </c>
      <c r="I924" s="226"/>
      <c r="J924" s="227">
        <f t="shared" si="172"/>
        <v>13721</v>
      </c>
      <c r="K924" s="228">
        <f t="shared" si="173"/>
        <v>5089</v>
      </c>
      <c r="L924" s="228">
        <f t="shared" si="174"/>
        <v>0</v>
      </c>
      <c r="M924" s="228">
        <f t="shared" si="175"/>
        <v>937.65</v>
      </c>
      <c r="N924" s="229">
        <f t="shared" si="184"/>
        <v>19747.650000000001</v>
      </c>
      <c r="O924" s="230">
        <f t="shared" si="176"/>
        <v>0</v>
      </c>
      <c r="P924" s="226"/>
      <c r="Q924" s="227">
        <f t="shared" si="177"/>
        <v>13624</v>
      </c>
      <c r="R924" s="228">
        <f t="shared" si="178"/>
        <v>13721</v>
      </c>
      <c r="S924" s="231">
        <f t="shared" si="179"/>
        <v>97</v>
      </c>
      <c r="T924" s="226"/>
      <c r="U924" s="227">
        <f t="shared" si="180"/>
        <v>5238</v>
      </c>
      <c r="V924" s="228">
        <f t="shared" si="181"/>
        <v>5275</v>
      </c>
      <c r="W924" s="228">
        <f t="shared" si="182"/>
        <v>5127</v>
      </c>
      <c r="X924" s="228"/>
      <c r="Y924" s="231">
        <f t="shared" si="183"/>
        <v>5089</v>
      </c>
      <c r="Z924" s="226"/>
    </row>
    <row r="925" spans="1:26" s="224" customFormat="1" x14ac:dyDescent="0.2">
      <c r="A925" s="222">
        <v>3504</v>
      </c>
      <c r="B925" s="222">
        <v>3504035201</v>
      </c>
      <c r="C925" s="223" t="s">
        <v>549</v>
      </c>
      <c r="D925" s="222">
        <v>35</v>
      </c>
      <c r="E925" s="223" t="s">
        <v>67</v>
      </c>
      <c r="F925" s="222">
        <v>201</v>
      </c>
      <c r="G925" s="223" t="s">
        <v>233</v>
      </c>
      <c r="H925" s="225">
        <v>0.45</v>
      </c>
      <c r="I925" s="226"/>
      <c r="J925" s="227">
        <f t="shared" si="172"/>
        <v>13512.466869602858</v>
      </c>
      <c r="K925" s="228">
        <f t="shared" si="173"/>
        <v>0</v>
      </c>
      <c r="L925" s="228">
        <f t="shared" si="174"/>
        <v>0</v>
      </c>
      <c r="M925" s="228">
        <f t="shared" si="175"/>
        <v>937.65</v>
      </c>
      <c r="N925" s="229">
        <f t="shared" si="184"/>
        <v>14450.116869602858</v>
      </c>
      <c r="O925" s="230" t="str">
        <f t="shared" si="176"/>
        <v>--</v>
      </c>
      <c r="P925" s="226"/>
      <c r="Q925" s="227" t="str">
        <f t="shared" si="177"/>
        <v/>
      </c>
      <c r="R925" s="228" t="str">
        <f t="shared" si="178"/>
        <v/>
      </c>
      <c r="S925" s="231" t="str">
        <f t="shared" si="179"/>
        <v/>
      </c>
      <c r="T925" s="226"/>
      <c r="U925" s="227" t="str">
        <f t="shared" si="180"/>
        <v/>
      </c>
      <c r="V925" s="228" t="str">
        <f t="shared" si="181"/>
        <v/>
      </c>
      <c r="W925" s="228" t="str">
        <f t="shared" si="182"/>
        <v/>
      </c>
      <c r="X925" s="228"/>
      <c r="Y925" s="231" t="str">
        <f t="shared" si="183"/>
        <v/>
      </c>
      <c r="Z925" s="226"/>
    </row>
    <row r="926" spans="1:26" s="224" customFormat="1" x14ac:dyDescent="0.2">
      <c r="A926" s="222">
        <v>3504</v>
      </c>
      <c r="B926" s="222">
        <v>3504035244</v>
      </c>
      <c r="C926" s="223" t="s">
        <v>549</v>
      </c>
      <c r="D926" s="222">
        <v>35</v>
      </c>
      <c r="E926" s="223" t="s">
        <v>67</v>
      </c>
      <c r="F926" s="222">
        <v>244</v>
      </c>
      <c r="G926" s="223" t="s">
        <v>276</v>
      </c>
      <c r="H926" s="225">
        <v>0.03</v>
      </c>
      <c r="I926" s="226"/>
      <c r="J926" s="227">
        <f t="shared" si="172"/>
        <v>14713</v>
      </c>
      <c r="K926" s="228">
        <f t="shared" si="173"/>
        <v>5306</v>
      </c>
      <c r="L926" s="228">
        <f t="shared" si="174"/>
        <v>0</v>
      </c>
      <c r="M926" s="228">
        <f t="shared" si="175"/>
        <v>937.65</v>
      </c>
      <c r="N926" s="229">
        <f t="shared" si="184"/>
        <v>20956.650000000001</v>
      </c>
      <c r="O926" s="230" t="str">
        <f t="shared" si="176"/>
        <v>--</v>
      </c>
      <c r="P926" s="226"/>
      <c r="Q926" s="227">
        <f t="shared" si="177"/>
        <v>11844.935916589331</v>
      </c>
      <c r="R926" s="228">
        <f t="shared" si="178"/>
        <v>14713</v>
      </c>
      <c r="S926" s="231">
        <f t="shared" si="179"/>
        <v>2868.0640834106689</v>
      </c>
      <c r="T926" s="226"/>
      <c r="U926" s="227">
        <f t="shared" si="180"/>
        <v>4615</v>
      </c>
      <c r="V926" s="228">
        <f t="shared" si="181"/>
        <v>5732</v>
      </c>
      <c r="W926" s="228" t="str">
        <f t="shared" si="182"/>
        <v/>
      </c>
      <c r="X926" s="228"/>
      <c r="Y926" s="231" t="str">
        <f t="shared" si="183"/>
        <v/>
      </c>
      <c r="Z926" s="226"/>
    </row>
    <row r="927" spans="1:26" s="224" customFormat="1" x14ac:dyDescent="0.2">
      <c r="A927" s="222">
        <v>3504</v>
      </c>
      <c r="B927" s="222">
        <v>3504035308</v>
      </c>
      <c r="C927" s="223" t="s">
        <v>549</v>
      </c>
      <c r="D927" s="222">
        <v>35</v>
      </c>
      <c r="E927" s="223" t="s">
        <v>67</v>
      </c>
      <c r="F927" s="222">
        <v>308</v>
      </c>
      <c r="G927" s="223" t="s">
        <v>340</v>
      </c>
      <c r="H927" s="225">
        <v>1</v>
      </c>
      <c r="I927" s="226"/>
      <c r="J927" s="227">
        <f t="shared" si="172"/>
        <v>16181</v>
      </c>
      <c r="K927" s="228">
        <f t="shared" si="173"/>
        <v>8071</v>
      </c>
      <c r="L927" s="228">
        <f t="shared" si="174"/>
        <v>0</v>
      </c>
      <c r="M927" s="228">
        <f t="shared" si="175"/>
        <v>937.65</v>
      </c>
      <c r="N927" s="229">
        <f t="shared" si="184"/>
        <v>25189.65</v>
      </c>
      <c r="O927" s="230">
        <f t="shared" si="176"/>
        <v>-1</v>
      </c>
      <c r="P927" s="226"/>
      <c r="Q927" s="227">
        <f t="shared" si="177"/>
        <v>15045</v>
      </c>
      <c r="R927" s="228">
        <f t="shared" si="178"/>
        <v>16181</v>
      </c>
      <c r="S927" s="231">
        <f t="shared" si="179"/>
        <v>1136</v>
      </c>
      <c r="T927" s="226"/>
      <c r="U927" s="227">
        <f t="shared" si="180"/>
        <v>8078</v>
      </c>
      <c r="V927" s="228">
        <f t="shared" si="181"/>
        <v>8688</v>
      </c>
      <c r="W927" s="228">
        <f t="shared" si="182"/>
        <v>8075</v>
      </c>
      <c r="X927" s="228"/>
      <c r="Y927" s="231">
        <f t="shared" si="183"/>
        <v>8072</v>
      </c>
      <c r="Z927" s="226"/>
    </row>
    <row r="928" spans="1:26" s="224" customFormat="1" x14ac:dyDescent="0.2">
      <c r="A928" s="222">
        <v>3506</v>
      </c>
      <c r="B928" s="222">
        <v>3506262030</v>
      </c>
      <c r="C928" s="223" t="s">
        <v>550</v>
      </c>
      <c r="D928" s="222">
        <v>262</v>
      </c>
      <c r="E928" s="223" t="s">
        <v>294</v>
      </c>
      <c r="F928" s="222">
        <v>30</v>
      </c>
      <c r="G928" s="223" t="s">
        <v>62</v>
      </c>
      <c r="H928" s="225">
        <v>2</v>
      </c>
      <c r="I928" s="226"/>
      <c r="J928" s="227">
        <f t="shared" si="172"/>
        <v>11091.610376181779</v>
      </c>
      <c r="K928" s="228">
        <f t="shared" si="173"/>
        <v>2953</v>
      </c>
      <c r="L928" s="228">
        <f t="shared" si="174"/>
        <v>0</v>
      </c>
      <c r="M928" s="228">
        <f t="shared" si="175"/>
        <v>937.65</v>
      </c>
      <c r="N928" s="229">
        <f t="shared" si="184"/>
        <v>14982.260376181779</v>
      </c>
      <c r="O928" s="230">
        <f t="shared" si="176"/>
        <v>0</v>
      </c>
      <c r="P928" s="226"/>
      <c r="Q928" s="227" t="str">
        <f t="shared" si="177"/>
        <v/>
      </c>
      <c r="R928" s="228" t="str">
        <f t="shared" si="178"/>
        <v/>
      </c>
      <c r="S928" s="231" t="str">
        <f t="shared" si="179"/>
        <v/>
      </c>
      <c r="T928" s="226"/>
      <c r="U928" s="227" t="str">
        <f t="shared" si="180"/>
        <v/>
      </c>
      <c r="V928" s="228" t="str">
        <f t="shared" si="181"/>
        <v/>
      </c>
      <c r="W928" s="228">
        <f t="shared" si="182"/>
        <v>2949</v>
      </c>
      <c r="X928" s="228"/>
      <c r="Y928" s="231">
        <f t="shared" si="183"/>
        <v>2953</v>
      </c>
      <c r="Z928" s="226"/>
    </row>
    <row r="929" spans="1:26" s="224" customFormat="1" x14ac:dyDescent="0.2">
      <c r="A929" s="222">
        <v>3506</v>
      </c>
      <c r="B929" s="222">
        <v>3506262049</v>
      </c>
      <c r="C929" s="223" t="s">
        <v>550</v>
      </c>
      <c r="D929" s="222">
        <v>262</v>
      </c>
      <c r="E929" s="223" t="s">
        <v>294</v>
      </c>
      <c r="F929" s="222">
        <v>49</v>
      </c>
      <c r="G929" s="223" t="s">
        <v>81</v>
      </c>
      <c r="H929" s="225">
        <v>2</v>
      </c>
      <c r="I929" s="226"/>
      <c r="J929" s="227">
        <f t="shared" si="172"/>
        <v>15450</v>
      </c>
      <c r="K929" s="228">
        <f t="shared" si="173"/>
        <v>18390</v>
      </c>
      <c r="L929" s="228">
        <f t="shared" si="174"/>
        <v>0</v>
      </c>
      <c r="M929" s="228">
        <f t="shared" si="175"/>
        <v>937.65</v>
      </c>
      <c r="N929" s="229">
        <f t="shared" si="184"/>
        <v>34777.65</v>
      </c>
      <c r="O929" s="230">
        <f t="shared" si="176"/>
        <v>-19</v>
      </c>
      <c r="P929" s="226"/>
      <c r="Q929" s="227">
        <f t="shared" si="177"/>
        <v>12117</v>
      </c>
      <c r="R929" s="228">
        <f t="shared" si="178"/>
        <v>15450</v>
      </c>
      <c r="S929" s="231">
        <f t="shared" si="179"/>
        <v>3333</v>
      </c>
      <c r="T929" s="226"/>
      <c r="U929" s="227">
        <f t="shared" si="180"/>
        <v>15265</v>
      </c>
      <c r="V929" s="228">
        <f t="shared" si="181"/>
        <v>19465</v>
      </c>
      <c r="W929" s="228">
        <f t="shared" si="182"/>
        <v>18612</v>
      </c>
      <c r="X929" s="228"/>
      <c r="Y929" s="231">
        <f t="shared" si="183"/>
        <v>18409</v>
      </c>
      <c r="Z929" s="226"/>
    </row>
    <row r="930" spans="1:26" s="224" customFormat="1" x14ac:dyDescent="0.2">
      <c r="A930" s="222">
        <v>3506</v>
      </c>
      <c r="B930" s="222">
        <v>3506262071</v>
      </c>
      <c r="C930" s="223" t="s">
        <v>550</v>
      </c>
      <c r="D930" s="222">
        <v>262</v>
      </c>
      <c r="E930" s="223" t="s">
        <v>294</v>
      </c>
      <c r="F930" s="222">
        <v>71</v>
      </c>
      <c r="G930" s="223" t="s">
        <v>103</v>
      </c>
      <c r="H930" s="225">
        <v>3</v>
      </c>
      <c r="I930" s="226"/>
      <c r="J930" s="227">
        <f t="shared" si="172"/>
        <v>10556</v>
      </c>
      <c r="K930" s="228">
        <f t="shared" si="173"/>
        <v>4948</v>
      </c>
      <c r="L930" s="228">
        <f t="shared" si="174"/>
        <v>0</v>
      </c>
      <c r="M930" s="228">
        <f t="shared" si="175"/>
        <v>937.65</v>
      </c>
      <c r="N930" s="229">
        <f t="shared" si="184"/>
        <v>16441.650000000001</v>
      </c>
      <c r="O930" s="230">
        <f t="shared" si="176"/>
        <v>10</v>
      </c>
      <c r="P930" s="226"/>
      <c r="Q930" s="227">
        <f t="shared" si="177"/>
        <v>14107</v>
      </c>
      <c r="R930" s="228" t="str">
        <f t="shared" si="178"/>
        <v/>
      </c>
      <c r="S930" s="231">
        <f t="shared" si="179"/>
        <v>-3551</v>
      </c>
      <c r="T930" s="226"/>
      <c r="U930" s="227">
        <f t="shared" si="180"/>
        <v>6797</v>
      </c>
      <c r="V930" s="228" t="str">
        <f t="shared" si="181"/>
        <v/>
      </c>
      <c r="W930" s="228">
        <f t="shared" si="182"/>
        <v>4885</v>
      </c>
      <c r="X930" s="228"/>
      <c r="Y930" s="231">
        <f t="shared" si="183"/>
        <v>4938</v>
      </c>
      <c r="Z930" s="226"/>
    </row>
    <row r="931" spans="1:26" s="224" customFormat="1" x14ac:dyDescent="0.2">
      <c r="A931" s="222">
        <v>3506</v>
      </c>
      <c r="B931" s="222">
        <v>3506262093</v>
      </c>
      <c r="C931" s="223" t="s">
        <v>550</v>
      </c>
      <c r="D931" s="222">
        <v>262</v>
      </c>
      <c r="E931" s="223" t="s">
        <v>294</v>
      </c>
      <c r="F931" s="222">
        <v>93</v>
      </c>
      <c r="G931" s="223" t="s">
        <v>125</v>
      </c>
      <c r="H931" s="225">
        <v>3</v>
      </c>
      <c r="I931" s="226"/>
      <c r="J931" s="227">
        <f t="shared" si="172"/>
        <v>11703</v>
      </c>
      <c r="K931" s="228">
        <f t="shared" si="173"/>
        <v>399</v>
      </c>
      <c r="L931" s="228">
        <f t="shared" si="174"/>
        <v>0</v>
      </c>
      <c r="M931" s="228">
        <f t="shared" si="175"/>
        <v>937.65</v>
      </c>
      <c r="N931" s="229">
        <f t="shared" si="184"/>
        <v>13039.65</v>
      </c>
      <c r="O931" s="230">
        <f t="shared" si="176"/>
        <v>-5</v>
      </c>
      <c r="P931" s="226"/>
      <c r="Q931" s="227">
        <f t="shared" si="177"/>
        <v>11721</v>
      </c>
      <c r="R931" s="228">
        <f t="shared" si="178"/>
        <v>11703</v>
      </c>
      <c r="S931" s="231">
        <f t="shared" si="179"/>
        <v>-18</v>
      </c>
      <c r="T931" s="226"/>
      <c r="U931" s="227">
        <f t="shared" si="180"/>
        <v>581</v>
      </c>
      <c r="V931" s="228">
        <f t="shared" si="181"/>
        <v>581</v>
      </c>
      <c r="W931" s="228">
        <f t="shared" si="182"/>
        <v>468</v>
      </c>
      <c r="X931" s="228"/>
      <c r="Y931" s="231">
        <f t="shared" si="183"/>
        <v>404</v>
      </c>
      <c r="Z931" s="226"/>
    </row>
    <row r="932" spans="1:26" s="224" customFormat="1" x14ac:dyDescent="0.2">
      <c r="A932" s="222">
        <v>3506</v>
      </c>
      <c r="B932" s="222">
        <v>3506262149</v>
      </c>
      <c r="C932" s="223" t="s">
        <v>550</v>
      </c>
      <c r="D932" s="222">
        <v>262</v>
      </c>
      <c r="E932" s="223" t="s">
        <v>294</v>
      </c>
      <c r="F932" s="222">
        <v>149</v>
      </c>
      <c r="G932" s="223" t="s">
        <v>181</v>
      </c>
      <c r="H932" s="225">
        <v>3</v>
      </c>
      <c r="I932" s="226"/>
      <c r="J932" s="227">
        <f t="shared" si="172"/>
        <v>13615</v>
      </c>
      <c r="K932" s="228">
        <f t="shared" si="173"/>
        <v>0</v>
      </c>
      <c r="L932" s="228">
        <f t="shared" si="174"/>
        <v>0</v>
      </c>
      <c r="M932" s="228">
        <f t="shared" si="175"/>
        <v>937.65</v>
      </c>
      <c r="N932" s="229">
        <f t="shared" si="184"/>
        <v>14552.65</v>
      </c>
      <c r="O932" s="230">
        <f t="shared" si="176"/>
        <v>0</v>
      </c>
      <c r="P932" s="226"/>
      <c r="Q932" s="227">
        <f t="shared" si="177"/>
        <v>11636</v>
      </c>
      <c r="R932" s="228">
        <f t="shared" si="178"/>
        <v>13615</v>
      </c>
      <c r="S932" s="231">
        <f t="shared" si="179"/>
        <v>1979</v>
      </c>
      <c r="T932" s="226"/>
      <c r="U932" s="227">
        <f t="shared" si="180"/>
        <v>172</v>
      </c>
      <c r="V932" s="228">
        <f t="shared" si="181"/>
        <v>202</v>
      </c>
      <c r="W932" s="228">
        <f t="shared" si="182"/>
        <v>11</v>
      </c>
      <c r="X932" s="228"/>
      <c r="Y932" s="231">
        <f t="shared" si="183"/>
        <v>0</v>
      </c>
      <c r="Z932" s="226"/>
    </row>
    <row r="933" spans="1:26" s="224" customFormat="1" x14ac:dyDescent="0.2">
      <c r="A933" s="222">
        <v>3506</v>
      </c>
      <c r="B933" s="222">
        <v>3506262163</v>
      </c>
      <c r="C933" s="223" t="s">
        <v>550</v>
      </c>
      <c r="D933" s="222">
        <v>262</v>
      </c>
      <c r="E933" s="223" t="s">
        <v>294</v>
      </c>
      <c r="F933" s="222">
        <v>163</v>
      </c>
      <c r="G933" s="223" t="s">
        <v>195</v>
      </c>
      <c r="H933" s="225">
        <v>149.47</v>
      </c>
      <c r="I933" s="226"/>
      <c r="J933" s="227">
        <f t="shared" si="172"/>
        <v>12390</v>
      </c>
      <c r="K933" s="228">
        <f t="shared" si="173"/>
        <v>0</v>
      </c>
      <c r="L933" s="228">
        <f t="shared" si="174"/>
        <v>0</v>
      </c>
      <c r="M933" s="228">
        <f t="shared" si="175"/>
        <v>937.65</v>
      </c>
      <c r="N933" s="229">
        <f t="shared" si="184"/>
        <v>13327.65</v>
      </c>
      <c r="O933" s="230">
        <f t="shared" si="176"/>
        <v>0</v>
      </c>
      <c r="P933" s="226"/>
      <c r="Q933" s="227">
        <f t="shared" si="177"/>
        <v>11621</v>
      </c>
      <c r="R933" s="228">
        <f t="shared" si="178"/>
        <v>12390</v>
      </c>
      <c r="S933" s="231">
        <f t="shared" si="179"/>
        <v>769</v>
      </c>
      <c r="T933" s="226"/>
      <c r="U933" s="227">
        <f t="shared" si="180"/>
        <v>130</v>
      </c>
      <c r="V933" s="228">
        <f t="shared" si="181"/>
        <v>139</v>
      </c>
      <c r="W933" s="228">
        <f t="shared" si="182"/>
        <v>10</v>
      </c>
      <c r="X933" s="228"/>
      <c r="Y933" s="231">
        <f t="shared" si="183"/>
        <v>0</v>
      </c>
      <c r="Z933" s="226"/>
    </row>
    <row r="934" spans="1:26" s="224" customFormat="1" x14ac:dyDescent="0.2">
      <c r="A934" s="222">
        <v>3506</v>
      </c>
      <c r="B934" s="222">
        <v>3506262165</v>
      </c>
      <c r="C934" s="223" t="s">
        <v>550</v>
      </c>
      <c r="D934" s="222">
        <v>262</v>
      </c>
      <c r="E934" s="223" t="s">
        <v>294</v>
      </c>
      <c r="F934" s="222">
        <v>165</v>
      </c>
      <c r="G934" s="223" t="s">
        <v>197</v>
      </c>
      <c r="H934" s="225">
        <v>39</v>
      </c>
      <c r="I934" s="226"/>
      <c r="J934" s="227">
        <f t="shared" si="172"/>
        <v>11589</v>
      </c>
      <c r="K934" s="228">
        <f t="shared" si="173"/>
        <v>210</v>
      </c>
      <c r="L934" s="228">
        <f t="shared" si="174"/>
        <v>0</v>
      </c>
      <c r="M934" s="228">
        <f t="shared" si="175"/>
        <v>937.65</v>
      </c>
      <c r="N934" s="229">
        <f t="shared" si="184"/>
        <v>12736.65</v>
      </c>
      <c r="O934" s="230">
        <f t="shared" si="176"/>
        <v>-2</v>
      </c>
      <c r="P934" s="226"/>
      <c r="Q934" s="227">
        <f t="shared" si="177"/>
        <v>11369</v>
      </c>
      <c r="R934" s="228">
        <f t="shared" si="178"/>
        <v>11589</v>
      </c>
      <c r="S934" s="231">
        <f t="shared" si="179"/>
        <v>220</v>
      </c>
      <c r="T934" s="226"/>
      <c r="U934" s="227">
        <f t="shared" si="180"/>
        <v>427</v>
      </c>
      <c r="V934" s="228">
        <f t="shared" si="181"/>
        <v>435</v>
      </c>
      <c r="W934" s="228">
        <f t="shared" si="182"/>
        <v>228</v>
      </c>
      <c r="X934" s="228"/>
      <c r="Y934" s="231">
        <f t="shared" si="183"/>
        <v>212</v>
      </c>
      <c r="Z934" s="226"/>
    </row>
    <row r="935" spans="1:26" s="224" customFormat="1" x14ac:dyDescent="0.2">
      <c r="A935" s="222">
        <v>3506</v>
      </c>
      <c r="B935" s="222">
        <v>3506262176</v>
      </c>
      <c r="C935" s="223" t="s">
        <v>550</v>
      </c>
      <c r="D935" s="222">
        <v>262</v>
      </c>
      <c r="E935" s="223" t="s">
        <v>294</v>
      </c>
      <c r="F935" s="222">
        <v>176</v>
      </c>
      <c r="G935" s="223" t="s">
        <v>208</v>
      </c>
      <c r="H935" s="225">
        <v>10</v>
      </c>
      <c r="I935" s="226"/>
      <c r="J935" s="227">
        <f t="shared" si="172"/>
        <v>11644</v>
      </c>
      <c r="K935" s="228">
        <f t="shared" si="173"/>
        <v>4010</v>
      </c>
      <c r="L935" s="228">
        <f t="shared" si="174"/>
        <v>0</v>
      </c>
      <c r="M935" s="228">
        <f t="shared" si="175"/>
        <v>937.65</v>
      </c>
      <c r="N935" s="229">
        <f t="shared" si="184"/>
        <v>16591.650000000001</v>
      </c>
      <c r="O935" s="230">
        <f t="shared" si="176"/>
        <v>-17</v>
      </c>
      <c r="P935" s="226"/>
      <c r="Q935" s="227">
        <f t="shared" si="177"/>
        <v>10490</v>
      </c>
      <c r="R935" s="228">
        <f t="shared" si="178"/>
        <v>11644</v>
      </c>
      <c r="S935" s="231">
        <f t="shared" si="179"/>
        <v>1154</v>
      </c>
      <c r="T935" s="226"/>
      <c r="U935" s="227">
        <f t="shared" si="180"/>
        <v>3757</v>
      </c>
      <c r="V935" s="228">
        <f t="shared" si="181"/>
        <v>4170</v>
      </c>
      <c r="W935" s="228">
        <f t="shared" si="182"/>
        <v>4170</v>
      </c>
      <c r="X935" s="228"/>
      <c r="Y935" s="231">
        <f t="shared" si="183"/>
        <v>4027</v>
      </c>
      <c r="Z935" s="226"/>
    </row>
    <row r="936" spans="1:26" s="224" customFormat="1" x14ac:dyDescent="0.2">
      <c r="A936" s="222">
        <v>3506</v>
      </c>
      <c r="B936" s="222">
        <v>3506262178</v>
      </c>
      <c r="C936" s="223" t="s">
        <v>550</v>
      </c>
      <c r="D936" s="222">
        <v>262</v>
      </c>
      <c r="E936" s="223" t="s">
        <v>294</v>
      </c>
      <c r="F936" s="222">
        <v>178</v>
      </c>
      <c r="G936" s="223" t="s">
        <v>210</v>
      </c>
      <c r="H936" s="225">
        <v>6</v>
      </c>
      <c r="I936" s="226"/>
      <c r="J936" s="227">
        <f t="shared" si="172"/>
        <v>12067</v>
      </c>
      <c r="K936" s="228">
        <f t="shared" si="173"/>
        <v>1452</v>
      </c>
      <c r="L936" s="228">
        <f t="shared" si="174"/>
        <v>0</v>
      </c>
      <c r="M936" s="228">
        <f t="shared" si="175"/>
        <v>937.65</v>
      </c>
      <c r="N936" s="229">
        <f t="shared" si="184"/>
        <v>14456.65</v>
      </c>
      <c r="O936" s="230">
        <f t="shared" si="176"/>
        <v>-8</v>
      </c>
      <c r="P936" s="226"/>
      <c r="Q936" s="227">
        <f t="shared" si="177"/>
        <v>12093</v>
      </c>
      <c r="R936" s="228">
        <f t="shared" si="178"/>
        <v>12067</v>
      </c>
      <c r="S936" s="231">
        <f t="shared" si="179"/>
        <v>-26</v>
      </c>
      <c r="T936" s="226"/>
      <c r="U936" s="227">
        <f t="shared" si="180"/>
        <v>631</v>
      </c>
      <c r="V936" s="228">
        <f t="shared" si="181"/>
        <v>630</v>
      </c>
      <c r="W936" s="228">
        <f t="shared" si="182"/>
        <v>1470</v>
      </c>
      <c r="X936" s="228"/>
      <c r="Y936" s="231">
        <f t="shared" si="183"/>
        <v>1460</v>
      </c>
      <c r="Z936" s="226"/>
    </row>
    <row r="937" spans="1:26" s="224" customFormat="1" x14ac:dyDescent="0.2">
      <c r="A937" s="222">
        <v>3506</v>
      </c>
      <c r="B937" s="222">
        <v>3506262229</v>
      </c>
      <c r="C937" s="223" t="s">
        <v>550</v>
      </c>
      <c r="D937" s="222">
        <v>262</v>
      </c>
      <c r="E937" s="223" t="s">
        <v>294</v>
      </c>
      <c r="F937" s="222">
        <v>229</v>
      </c>
      <c r="G937" s="223" t="s">
        <v>261</v>
      </c>
      <c r="H937" s="225">
        <v>15</v>
      </c>
      <c r="I937" s="226"/>
      <c r="J937" s="227">
        <f t="shared" si="172"/>
        <v>11175</v>
      </c>
      <c r="K937" s="228">
        <f t="shared" si="173"/>
        <v>1826</v>
      </c>
      <c r="L937" s="228">
        <f t="shared" si="174"/>
        <v>0</v>
      </c>
      <c r="M937" s="228">
        <f t="shared" si="175"/>
        <v>937.65</v>
      </c>
      <c r="N937" s="229">
        <f t="shared" si="184"/>
        <v>13938.65</v>
      </c>
      <c r="O937" s="230">
        <f t="shared" si="176"/>
        <v>0</v>
      </c>
      <c r="P937" s="226"/>
      <c r="Q937" s="227">
        <f t="shared" si="177"/>
        <v>10575</v>
      </c>
      <c r="R937" s="228">
        <f t="shared" si="178"/>
        <v>11175</v>
      </c>
      <c r="S937" s="231">
        <f t="shared" si="179"/>
        <v>600</v>
      </c>
      <c r="T937" s="226"/>
      <c r="U937" s="227">
        <f t="shared" si="180"/>
        <v>2025</v>
      </c>
      <c r="V937" s="228">
        <f t="shared" si="181"/>
        <v>2140</v>
      </c>
      <c r="W937" s="228">
        <f t="shared" si="182"/>
        <v>1945</v>
      </c>
      <c r="X937" s="228"/>
      <c r="Y937" s="231">
        <f t="shared" si="183"/>
        <v>1826</v>
      </c>
      <c r="Z937" s="226"/>
    </row>
    <row r="938" spans="1:26" s="224" customFormat="1" x14ac:dyDescent="0.2">
      <c r="A938" s="222">
        <v>3506</v>
      </c>
      <c r="B938" s="222">
        <v>3506262244</v>
      </c>
      <c r="C938" s="223" t="s">
        <v>550</v>
      </c>
      <c r="D938" s="222">
        <v>262</v>
      </c>
      <c r="E938" s="223" t="s">
        <v>294</v>
      </c>
      <c r="F938" s="222">
        <v>244</v>
      </c>
      <c r="G938" s="223" t="s">
        <v>276</v>
      </c>
      <c r="H938" s="225">
        <v>2</v>
      </c>
      <c r="I938" s="226"/>
      <c r="J938" s="227">
        <f t="shared" si="172"/>
        <v>12517.586445965193</v>
      </c>
      <c r="K938" s="228">
        <f t="shared" si="173"/>
        <v>4514</v>
      </c>
      <c r="L938" s="228">
        <f t="shared" si="174"/>
        <v>0</v>
      </c>
      <c r="M938" s="228">
        <f t="shared" si="175"/>
        <v>937.65</v>
      </c>
      <c r="N938" s="229">
        <f t="shared" si="184"/>
        <v>17969.236445965194</v>
      </c>
      <c r="O938" s="230">
        <f t="shared" si="176"/>
        <v>-12</v>
      </c>
      <c r="P938" s="226"/>
      <c r="Q938" s="227">
        <f t="shared" si="177"/>
        <v>11844.935916589331</v>
      </c>
      <c r="R938" s="228">
        <f t="shared" si="178"/>
        <v>12517.586445965193</v>
      </c>
      <c r="S938" s="231">
        <f t="shared" si="179"/>
        <v>672.65052937586188</v>
      </c>
      <c r="T938" s="226"/>
      <c r="U938" s="227">
        <f t="shared" si="180"/>
        <v>4615</v>
      </c>
      <c r="V938" s="228">
        <f t="shared" si="181"/>
        <v>4877</v>
      </c>
      <c r="W938" s="228">
        <f t="shared" si="182"/>
        <v>4667</v>
      </c>
      <c r="X938" s="228"/>
      <c r="Y938" s="231">
        <f t="shared" si="183"/>
        <v>4526</v>
      </c>
      <c r="Z938" s="226"/>
    </row>
    <row r="939" spans="1:26" s="224" customFormat="1" x14ac:dyDescent="0.2">
      <c r="A939" s="222">
        <v>3506</v>
      </c>
      <c r="B939" s="222">
        <v>3506262248</v>
      </c>
      <c r="C939" s="223" t="s">
        <v>550</v>
      </c>
      <c r="D939" s="222">
        <v>262</v>
      </c>
      <c r="E939" s="223" t="s">
        <v>294</v>
      </c>
      <c r="F939" s="222">
        <v>248</v>
      </c>
      <c r="G939" s="223" t="s">
        <v>280</v>
      </c>
      <c r="H939" s="225">
        <v>9</v>
      </c>
      <c r="I939" s="226"/>
      <c r="J939" s="227">
        <f t="shared" si="172"/>
        <v>11800</v>
      </c>
      <c r="K939" s="228">
        <f t="shared" si="173"/>
        <v>677</v>
      </c>
      <c r="L939" s="228">
        <f t="shared" si="174"/>
        <v>0</v>
      </c>
      <c r="M939" s="228">
        <f t="shared" si="175"/>
        <v>937.65</v>
      </c>
      <c r="N939" s="229">
        <f t="shared" si="184"/>
        <v>13414.65</v>
      </c>
      <c r="O939" s="230">
        <f t="shared" si="176"/>
        <v>-2</v>
      </c>
      <c r="P939" s="226"/>
      <c r="Q939" s="227">
        <f t="shared" si="177"/>
        <v>11549</v>
      </c>
      <c r="R939" s="228">
        <f t="shared" si="178"/>
        <v>11800</v>
      </c>
      <c r="S939" s="231">
        <f t="shared" si="179"/>
        <v>251</v>
      </c>
      <c r="T939" s="226"/>
      <c r="U939" s="227">
        <f t="shared" si="180"/>
        <v>891</v>
      </c>
      <c r="V939" s="228">
        <f t="shared" si="181"/>
        <v>910</v>
      </c>
      <c r="W939" s="228">
        <f t="shared" si="182"/>
        <v>728</v>
      </c>
      <c r="X939" s="228"/>
      <c r="Y939" s="231">
        <f t="shared" si="183"/>
        <v>679</v>
      </c>
      <c r="Z939" s="226"/>
    </row>
    <row r="940" spans="1:26" s="224" customFormat="1" x14ac:dyDescent="0.2">
      <c r="A940" s="222">
        <v>3506</v>
      </c>
      <c r="B940" s="222">
        <v>3506262258</v>
      </c>
      <c r="C940" s="223" t="s">
        <v>550</v>
      </c>
      <c r="D940" s="222">
        <v>262</v>
      </c>
      <c r="E940" s="223" t="s">
        <v>294</v>
      </c>
      <c r="F940" s="222">
        <v>258</v>
      </c>
      <c r="G940" s="223" t="s">
        <v>290</v>
      </c>
      <c r="H940" s="225">
        <v>8</v>
      </c>
      <c r="I940" s="226"/>
      <c r="J940" s="227">
        <f t="shared" si="172"/>
        <v>12193</v>
      </c>
      <c r="K940" s="228">
        <f t="shared" si="173"/>
        <v>2633</v>
      </c>
      <c r="L940" s="228">
        <f t="shared" si="174"/>
        <v>0</v>
      </c>
      <c r="M940" s="228">
        <f t="shared" si="175"/>
        <v>937.65</v>
      </c>
      <c r="N940" s="229">
        <f t="shared" si="184"/>
        <v>15763.65</v>
      </c>
      <c r="O940" s="230">
        <f t="shared" si="176"/>
        <v>-3</v>
      </c>
      <c r="P940" s="226"/>
      <c r="Q940" s="227">
        <f t="shared" si="177"/>
        <v>11753</v>
      </c>
      <c r="R940" s="228">
        <f t="shared" si="178"/>
        <v>12193</v>
      </c>
      <c r="S940" s="231">
        <f t="shared" si="179"/>
        <v>440</v>
      </c>
      <c r="T940" s="226"/>
      <c r="U940" s="227">
        <f t="shared" si="180"/>
        <v>3388</v>
      </c>
      <c r="V940" s="228">
        <f t="shared" si="181"/>
        <v>3515</v>
      </c>
      <c r="W940" s="228">
        <f t="shared" si="182"/>
        <v>2702</v>
      </c>
      <c r="X940" s="228"/>
      <c r="Y940" s="231">
        <f t="shared" si="183"/>
        <v>2636</v>
      </c>
      <c r="Z940" s="226"/>
    </row>
    <row r="941" spans="1:26" s="224" customFormat="1" x14ac:dyDescent="0.2">
      <c r="A941" s="222">
        <v>3506</v>
      </c>
      <c r="B941" s="222">
        <v>3506262262</v>
      </c>
      <c r="C941" s="223" t="s">
        <v>550</v>
      </c>
      <c r="D941" s="222">
        <v>262</v>
      </c>
      <c r="E941" s="223" t="s">
        <v>294</v>
      </c>
      <c r="F941" s="222">
        <v>262</v>
      </c>
      <c r="G941" s="223" t="s">
        <v>294</v>
      </c>
      <c r="H941" s="225">
        <v>87.98</v>
      </c>
      <c r="I941" s="226"/>
      <c r="J941" s="227">
        <f t="shared" si="172"/>
        <v>11015</v>
      </c>
      <c r="K941" s="228">
        <f t="shared" si="173"/>
        <v>4082</v>
      </c>
      <c r="L941" s="228">
        <f t="shared" si="174"/>
        <v>0</v>
      </c>
      <c r="M941" s="228">
        <f t="shared" si="175"/>
        <v>937.65</v>
      </c>
      <c r="N941" s="229">
        <f t="shared" si="184"/>
        <v>16034.65</v>
      </c>
      <c r="O941" s="230">
        <f t="shared" si="176"/>
        <v>-10</v>
      </c>
      <c r="P941" s="226"/>
      <c r="Q941" s="227">
        <f t="shared" si="177"/>
        <v>10810</v>
      </c>
      <c r="R941" s="228">
        <f t="shared" si="178"/>
        <v>11015</v>
      </c>
      <c r="S941" s="231">
        <f t="shared" si="179"/>
        <v>205</v>
      </c>
      <c r="T941" s="226"/>
      <c r="U941" s="227">
        <f t="shared" si="180"/>
        <v>5066</v>
      </c>
      <c r="V941" s="228">
        <f t="shared" si="181"/>
        <v>5162</v>
      </c>
      <c r="W941" s="228">
        <f t="shared" si="182"/>
        <v>4151</v>
      </c>
      <c r="X941" s="228"/>
      <c r="Y941" s="231">
        <f t="shared" si="183"/>
        <v>4092</v>
      </c>
      <c r="Z941" s="226"/>
    </row>
    <row r="942" spans="1:26" s="224" customFormat="1" x14ac:dyDescent="0.2">
      <c r="A942" s="222">
        <v>3506</v>
      </c>
      <c r="B942" s="222">
        <v>3506262274</v>
      </c>
      <c r="C942" s="223" t="s">
        <v>550</v>
      </c>
      <c r="D942" s="222">
        <v>262</v>
      </c>
      <c r="E942" s="223" t="s">
        <v>294</v>
      </c>
      <c r="F942" s="222">
        <v>274</v>
      </c>
      <c r="G942" s="223" t="s">
        <v>306</v>
      </c>
      <c r="H942" s="225">
        <v>3</v>
      </c>
      <c r="I942" s="226"/>
      <c r="J942" s="227">
        <f t="shared" si="172"/>
        <v>9995</v>
      </c>
      <c r="K942" s="228">
        <f t="shared" si="173"/>
        <v>4618</v>
      </c>
      <c r="L942" s="228">
        <f t="shared" si="174"/>
        <v>0</v>
      </c>
      <c r="M942" s="228">
        <f t="shared" si="175"/>
        <v>937.65</v>
      </c>
      <c r="N942" s="229">
        <f t="shared" si="184"/>
        <v>15550.65</v>
      </c>
      <c r="O942" s="230">
        <f t="shared" si="176"/>
        <v>-4</v>
      </c>
      <c r="P942" s="226"/>
      <c r="Q942" s="227">
        <f t="shared" si="177"/>
        <v>8983</v>
      </c>
      <c r="R942" s="228">
        <f t="shared" si="178"/>
        <v>9995</v>
      </c>
      <c r="S942" s="231">
        <f t="shared" si="179"/>
        <v>1012</v>
      </c>
      <c r="T942" s="226"/>
      <c r="U942" s="227">
        <f t="shared" si="180"/>
        <v>4297</v>
      </c>
      <c r="V942" s="228">
        <f t="shared" si="181"/>
        <v>4782</v>
      </c>
      <c r="W942" s="228">
        <f t="shared" si="182"/>
        <v>4702</v>
      </c>
      <c r="X942" s="228"/>
      <c r="Y942" s="231">
        <f t="shared" si="183"/>
        <v>4622</v>
      </c>
      <c r="Z942" s="226"/>
    </row>
    <row r="943" spans="1:26" s="224" customFormat="1" x14ac:dyDescent="0.2">
      <c r="A943" s="222">
        <v>3506</v>
      </c>
      <c r="B943" s="222">
        <v>3506262284</v>
      </c>
      <c r="C943" s="223" t="s">
        <v>550</v>
      </c>
      <c r="D943" s="222">
        <v>262</v>
      </c>
      <c r="E943" s="223" t="s">
        <v>294</v>
      </c>
      <c r="F943" s="222">
        <v>284</v>
      </c>
      <c r="G943" s="223" t="s">
        <v>316</v>
      </c>
      <c r="H943" s="225">
        <v>3</v>
      </c>
      <c r="I943" s="226"/>
      <c r="J943" s="227">
        <f t="shared" si="172"/>
        <v>10759</v>
      </c>
      <c r="K943" s="228">
        <f t="shared" si="173"/>
        <v>4522</v>
      </c>
      <c r="L943" s="228">
        <f t="shared" si="174"/>
        <v>0</v>
      </c>
      <c r="M943" s="228">
        <f t="shared" si="175"/>
        <v>937.65</v>
      </c>
      <c r="N943" s="229">
        <f t="shared" si="184"/>
        <v>16218.65</v>
      </c>
      <c r="O943" s="230">
        <f t="shared" si="176"/>
        <v>-11</v>
      </c>
      <c r="P943" s="226"/>
      <c r="Q943" s="227">
        <f t="shared" si="177"/>
        <v>9767</v>
      </c>
      <c r="R943" s="228">
        <f t="shared" si="178"/>
        <v>10759</v>
      </c>
      <c r="S943" s="231">
        <f t="shared" si="179"/>
        <v>992</v>
      </c>
      <c r="T943" s="226"/>
      <c r="U943" s="227">
        <f t="shared" si="180"/>
        <v>4243</v>
      </c>
      <c r="V943" s="228">
        <f t="shared" si="181"/>
        <v>4674</v>
      </c>
      <c r="W943" s="228">
        <f t="shared" si="182"/>
        <v>4797</v>
      </c>
      <c r="X943" s="228"/>
      <c r="Y943" s="231">
        <f t="shared" si="183"/>
        <v>4533</v>
      </c>
      <c r="Z943" s="226"/>
    </row>
    <row r="944" spans="1:26" s="224" customFormat="1" x14ac:dyDescent="0.2">
      <c r="A944" s="222">
        <v>3506</v>
      </c>
      <c r="B944" s="222">
        <v>3506262295</v>
      </c>
      <c r="C944" s="223" t="s">
        <v>550</v>
      </c>
      <c r="D944" s="222">
        <v>262</v>
      </c>
      <c r="E944" s="223" t="s">
        <v>294</v>
      </c>
      <c r="F944" s="222">
        <v>295</v>
      </c>
      <c r="G944" s="223" t="s">
        <v>327</v>
      </c>
      <c r="H944" s="225">
        <v>2</v>
      </c>
      <c r="I944" s="226"/>
      <c r="J944" s="227">
        <f t="shared" si="172"/>
        <v>9670</v>
      </c>
      <c r="K944" s="228">
        <f t="shared" si="173"/>
        <v>5351</v>
      </c>
      <c r="L944" s="228">
        <f t="shared" si="174"/>
        <v>0</v>
      </c>
      <c r="M944" s="228">
        <f t="shared" si="175"/>
        <v>937.65</v>
      </c>
      <c r="N944" s="229">
        <f t="shared" si="184"/>
        <v>15958.65</v>
      </c>
      <c r="O944" s="230">
        <f t="shared" si="176"/>
        <v>0</v>
      </c>
      <c r="P944" s="226"/>
      <c r="Q944" s="227">
        <f t="shared" si="177"/>
        <v>9269</v>
      </c>
      <c r="R944" s="228">
        <f t="shared" si="178"/>
        <v>9670</v>
      </c>
      <c r="S944" s="231">
        <f t="shared" si="179"/>
        <v>401</v>
      </c>
      <c r="T944" s="226"/>
      <c r="U944" s="227">
        <f t="shared" si="180"/>
        <v>5022</v>
      </c>
      <c r="V944" s="228">
        <f t="shared" si="181"/>
        <v>5239</v>
      </c>
      <c r="W944" s="228">
        <f t="shared" si="182"/>
        <v>5356</v>
      </c>
      <c r="X944" s="228"/>
      <c r="Y944" s="231">
        <f t="shared" si="183"/>
        <v>5351</v>
      </c>
      <c r="Z944" s="226"/>
    </row>
    <row r="945" spans="1:26" s="224" customFormat="1" x14ac:dyDescent="0.2">
      <c r="A945" s="222">
        <v>3506</v>
      </c>
      <c r="B945" s="222">
        <v>3506262346</v>
      </c>
      <c r="C945" s="223" t="s">
        <v>550</v>
      </c>
      <c r="D945" s="222">
        <v>262</v>
      </c>
      <c r="E945" s="223" t="s">
        <v>294</v>
      </c>
      <c r="F945" s="222">
        <v>346</v>
      </c>
      <c r="G945" s="223" t="s">
        <v>378</v>
      </c>
      <c r="H945" s="225">
        <v>2</v>
      </c>
      <c r="I945" s="226"/>
      <c r="J945" s="227">
        <f t="shared" si="172"/>
        <v>15145</v>
      </c>
      <c r="K945" s="228">
        <f t="shared" si="173"/>
        <v>1598</v>
      </c>
      <c r="L945" s="228">
        <f t="shared" si="174"/>
        <v>0</v>
      </c>
      <c r="M945" s="228">
        <f t="shared" si="175"/>
        <v>937.65</v>
      </c>
      <c r="N945" s="229">
        <f t="shared" si="184"/>
        <v>17680.650000000001</v>
      </c>
      <c r="O945" s="230">
        <f t="shared" si="176"/>
        <v>-2</v>
      </c>
      <c r="P945" s="226"/>
      <c r="Q945" s="227">
        <f t="shared" si="177"/>
        <v>14107</v>
      </c>
      <c r="R945" s="228">
        <f t="shared" si="178"/>
        <v>15145</v>
      </c>
      <c r="S945" s="231">
        <f t="shared" si="179"/>
        <v>1038</v>
      </c>
      <c r="T945" s="226"/>
      <c r="U945" s="227">
        <f t="shared" si="180"/>
        <v>1337</v>
      </c>
      <c r="V945" s="228">
        <f t="shared" si="181"/>
        <v>1436</v>
      </c>
      <c r="W945" s="228">
        <f t="shared" si="182"/>
        <v>1696</v>
      </c>
      <c r="X945" s="228"/>
      <c r="Y945" s="231">
        <f t="shared" si="183"/>
        <v>1600</v>
      </c>
      <c r="Z945" s="226"/>
    </row>
    <row r="946" spans="1:26" s="224" customFormat="1" x14ac:dyDescent="0.2">
      <c r="A946" s="222">
        <v>3506</v>
      </c>
      <c r="B946" s="222">
        <v>3506262347</v>
      </c>
      <c r="C946" s="223" t="s">
        <v>550</v>
      </c>
      <c r="D946" s="222">
        <v>262</v>
      </c>
      <c r="E946" s="223" t="s">
        <v>294</v>
      </c>
      <c r="F946" s="222">
        <v>347</v>
      </c>
      <c r="G946" s="223" t="s">
        <v>379</v>
      </c>
      <c r="H946" s="225">
        <v>8</v>
      </c>
      <c r="I946" s="226"/>
      <c r="J946" s="227">
        <f t="shared" si="172"/>
        <v>11100</v>
      </c>
      <c r="K946" s="228">
        <f t="shared" si="173"/>
        <v>4964</v>
      </c>
      <c r="L946" s="228">
        <f t="shared" si="174"/>
        <v>0</v>
      </c>
      <c r="M946" s="228">
        <f t="shared" si="175"/>
        <v>937.65</v>
      </c>
      <c r="N946" s="229">
        <f t="shared" si="184"/>
        <v>17001.650000000001</v>
      </c>
      <c r="O946" s="230">
        <f t="shared" si="176"/>
        <v>-2</v>
      </c>
      <c r="P946" s="226"/>
      <c r="Q946" s="227">
        <f t="shared" si="177"/>
        <v>9428</v>
      </c>
      <c r="R946" s="228">
        <f t="shared" si="178"/>
        <v>11100</v>
      </c>
      <c r="S946" s="231">
        <f t="shared" si="179"/>
        <v>1672</v>
      </c>
      <c r="T946" s="226"/>
      <c r="U946" s="227">
        <f t="shared" si="180"/>
        <v>4260</v>
      </c>
      <c r="V946" s="228">
        <f t="shared" si="181"/>
        <v>5016</v>
      </c>
      <c r="W946" s="228">
        <f t="shared" si="182"/>
        <v>4968</v>
      </c>
      <c r="X946" s="228"/>
      <c r="Y946" s="231">
        <f t="shared" si="183"/>
        <v>4966</v>
      </c>
      <c r="Z946" s="226"/>
    </row>
    <row r="947" spans="1:26" s="224" customFormat="1" x14ac:dyDescent="0.2">
      <c r="A947" s="222">
        <v>3507</v>
      </c>
      <c r="B947" s="222">
        <v>3507201035</v>
      </c>
      <c r="C947" s="223" t="s">
        <v>551</v>
      </c>
      <c r="D947" s="222">
        <v>201</v>
      </c>
      <c r="E947" s="223" t="s">
        <v>233</v>
      </c>
      <c r="F947" s="222">
        <v>35</v>
      </c>
      <c r="G947" s="223" t="s">
        <v>67</v>
      </c>
      <c r="H947" s="225">
        <v>1</v>
      </c>
      <c r="I947" s="226"/>
      <c r="J947" s="227">
        <f t="shared" si="172"/>
        <v>14282.026065243112</v>
      </c>
      <c r="K947" s="228">
        <f t="shared" si="173"/>
        <v>4869</v>
      </c>
      <c r="L947" s="228">
        <f t="shared" si="174"/>
        <v>0</v>
      </c>
      <c r="M947" s="228">
        <f t="shared" si="175"/>
        <v>937.65</v>
      </c>
      <c r="N947" s="229">
        <f t="shared" si="184"/>
        <v>20088.676065243111</v>
      </c>
      <c r="O947" s="230">
        <f t="shared" si="176"/>
        <v>-24</v>
      </c>
      <c r="P947" s="226"/>
      <c r="Q947" s="227">
        <f t="shared" si="177"/>
        <v>13362.677682002233</v>
      </c>
      <c r="R947" s="228">
        <f t="shared" si="178"/>
        <v>14282.026065243112</v>
      </c>
      <c r="S947" s="231">
        <f t="shared" si="179"/>
        <v>919.34838324087832</v>
      </c>
      <c r="T947" s="226"/>
      <c r="U947" s="227">
        <f t="shared" si="180"/>
        <v>4608</v>
      </c>
      <c r="V947" s="228">
        <f t="shared" si="181"/>
        <v>4925</v>
      </c>
      <c r="W947" s="228" t="str">
        <f t="shared" si="182"/>
        <v/>
      </c>
      <c r="X947" s="228"/>
      <c r="Y947" s="231">
        <f t="shared" si="183"/>
        <v>4893</v>
      </c>
      <c r="Z947" s="226"/>
    </row>
    <row r="948" spans="1:26" s="224" customFormat="1" x14ac:dyDescent="0.2">
      <c r="A948" s="222">
        <v>3507</v>
      </c>
      <c r="B948" s="222">
        <v>3507201072</v>
      </c>
      <c r="C948" s="223" t="s">
        <v>551</v>
      </c>
      <c r="D948" s="222">
        <v>201</v>
      </c>
      <c r="E948" s="223" t="s">
        <v>233</v>
      </c>
      <c r="F948" s="222">
        <v>72</v>
      </c>
      <c r="G948" s="223" t="s">
        <v>104</v>
      </c>
      <c r="H948" s="225">
        <v>1</v>
      </c>
      <c r="I948" s="226"/>
      <c r="J948" s="227">
        <f t="shared" si="172"/>
        <v>10806.205558336456</v>
      </c>
      <c r="K948" s="228">
        <f t="shared" si="173"/>
        <v>2436</v>
      </c>
      <c r="L948" s="228">
        <f t="shared" si="174"/>
        <v>0</v>
      </c>
      <c r="M948" s="228">
        <f t="shared" si="175"/>
        <v>937.65</v>
      </c>
      <c r="N948" s="229">
        <f t="shared" si="184"/>
        <v>14179.855558336456</v>
      </c>
      <c r="O948" s="230">
        <f t="shared" si="176"/>
        <v>69</v>
      </c>
      <c r="P948" s="226"/>
      <c r="Q948" s="227" t="str">
        <f t="shared" si="177"/>
        <v/>
      </c>
      <c r="R948" s="228">
        <f t="shared" si="178"/>
        <v>10806.205558336456</v>
      </c>
      <c r="S948" s="231" t="str">
        <f t="shared" si="179"/>
        <v/>
      </c>
      <c r="T948" s="226"/>
      <c r="U948" s="227" t="str">
        <f t="shared" si="180"/>
        <v/>
      </c>
      <c r="V948" s="228">
        <f t="shared" si="181"/>
        <v>2416</v>
      </c>
      <c r="W948" s="228">
        <f t="shared" si="182"/>
        <v>2343</v>
      </c>
      <c r="X948" s="228"/>
      <c r="Y948" s="231">
        <f t="shared" si="183"/>
        <v>2367</v>
      </c>
      <c r="Z948" s="226"/>
    </row>
    <row r="949" spans="1:26" s="224" customFormat="1" x14ac:dyDescent="0.2">
      <c r="A949" s="222">
        <v>3507</v>
      </c>
      <c r="B949" s="222">
        <v>3507201094</v>
      </c>
      <c r="C949" s="223" t="s">
        <v>551</v>
      </c>
      <c r="D949" s="222">
        <v>201</v>
      </c>
      <c r="E949" s="223" t="s">
        <v>233</v>
      </c>
      <c r="F949" s="222">
        <v>94</v>
      </c>
      <c r="G949" s="223" t="s">
        <v>126</v>
      </c>
      <c r="H949" s="225">
        <v>0.01</v>
      </c>
      <c r="I949" s="226"/>
      <c r="J949" s="227">
        <f t="shared" si="172"/>
        <v>11395.758941280055</v>
      </c>
      <c r="K949" s="228">
        <f t="shared" si="173"/>
        <v>799</v>
      </c>
      <c r="L949" s="228">
        <f t="shared" si="174"/>
        <v>0</v>
      </c>
      <c r="M949" s="228">
        <f t="shared" si="175"/>
        <v>937.65</v>
      </c>
      <c r="N949" s="229">
        <f t="shared" si="184"/>
        <v>13132.408941280055</v>
      </c>
      <c r="O949" s="230">
        <f t="shared" si="176"/>
        <v>-2</v>
      </c>
      <c r="P949" s="226"/>
      <c r="Q949" s="227" t="str">
        <f t="shared" si="177"/>
        <v/>
      </c>
      <c r="R949" s="228">
        <f t="shared" si="178"/>
        <v>11395.758941280055</v>
      </c>
      <c r="S949" s="231" t="str">
        <f t="shared" si="179"/>
        <v/>
      </c>
      <c r="T949" s="226"/>
      <c r="U949" s="227" t="str">
        <f t="shared" si="180"/>
        <v/>
      </c>
      <c r="V949" s="228">
        <f t="shared" si="181"/>
        <v>1075</v>
      </c>
      <c r="W949" s="228">
        <f t="shared" si="182"/>
        <v>848</v>
      </c>
      <c r="X949" s="228"/>
      <c r="Y949" s="231">
        <f t="shared" si="183"/>
        <v>801</v>
      </c>
      <c r="Z949" s="226"/>
    </row>
    <row r="950" spans="1:26" s="224" customFormat="1" x14ac:dyDescent="0.2">
      <c r="A950" s="222">
        <v>3507</v>
      </c>
      <c r="B950" s="222">
        <v>3507201095</v>
      </c>
      <c r="C950" s="223" t="s">
        <v>551</v>
      </c>
      <c r="D950" s="222">
        <v>201</v>
      </c>
      <c r="E950" s="223" t="s">
        <v>233</v>
      </c>
      <c r="F950" s="222">
        <v>95</v>
      </c>
      <c r="G950" s="223" t="s">
        <v>127</v>
      </c>
      <c r="H950" s="225">
        <v>1.08</v>
      </c>
      <c r="I950" s="226"/>
      <c r="J950" s="227">
        <f t="shared" si="172"/>
        <v>13523.922462156292</v>
      </c>
      <c r="K950" s="228">
        <f t="shared" si="173"/>
        <v>0</v>
      </c>
      <c r="L950" s="228">
        <f t="shared" si="174"/>
        <v>0</v>
      </c>
      <c r="M950" s="228">
        <f t="shared" si="175"/>
        <v>937.65</v>
      </c>
      <c r="N950" s="229">
        <f t="shared" si="184"/>
        <v>14461.572462156291</v>
      </c>
      <c r="O950" s="230">
        <f t="shared" si="176"/>
        <v>0</v>
      </c>
      <c r="P950" s="226"/>
      <c r="Q950" s="227">
        <f t="shared" si="177"/>
        <v>14107</v>
      </c>
      <c r="R950" s="228">
        <f t="shared" si="178"/>
        <v>13523.922462156292</v>
      </c>
      <c r="S950" s="231">
        <f t="shared" si="179"/>
        <v>-583.07753784370834</v>
      </c>
      <c r="T950" s="226"/>
      <c r="U950" s="227">
        <f t="shared" si="180"/>
        <v>0</v>
      </c>
      <c r="V950" s="228">
        <f t="shared" si="181"/>
        <v>0</v>
      </c>
      <c r="W950" s="228">
        <f t="shared" si="182"/>
        <v>2</v>
      </c>
      <c r="X950" s="228"/>
      <c r="Y950" s="231">
        <f t="shared" si="183"/>
        <v>0</v>
      </c>
      <c r="Z950" s="226"/>
    </row>
    <row r="951" spans="1:26" s="224" customFormat="1" x14ac:dyDescent="0.2">
      <c r="A951" s="222">
        <v>3507</v>
      </c>
      <c r="B951" s="222">
        <v>3507201201</v>
      </c>
      <c r="C951" s="223" t="s">
        <v>551</v>
      </c>
      <c r="D951" s="222">
        <v>201</v>
      </c>
      <c r="E951" s="223" t="s">
        <v>233</v>
      </c>
      <c r="F951" s="222">
        <v>201</v>
      </c>
      <c r="G951" s="223" t="s">
        <v>233</v>
      </c>
      <c r="H951" s="225">
        <v>99.529999999999944</v>
      </c>
      <c r="I951" s="226"/>
      <c r="J951" s="227">
        <f t="shared" si="172"/>
        <v>14418</v>
      </c>
      <c r="K951" s="228">
        <f t="shared" si="173"/>
        <v>0</v>
      </c>
      <c r="L951" s="228">
        <f t="shared" si="174"/>
        <v>1112.227469104793</v>
      </c>
      <c r="M951" s="228">
        <f t="shared" si="175"/>
        <v>937.65</v>
      </c>
      <c r="N951" s="229">
        <f t="shared" si="184"/>
        <v>16467.877469104795</v>
      </c>
      <c r="O951" s="230">
        <f t="shared" si="176"/>
        <v>-1056.7725308952067</v>
      </c>
      <c r="P951" s="226"/>
      <c r="Q951" s="227">
        <f t="shared" si="177"/>
        <v>13609</v>
      </c>
      <c r="R951" s="228">
        <f t="shared" si="178"/>
        <v>14418</v>
      </c>
      <c r="S951" s="231">
        <f t="shared" si="179"/>
        <v>809</v>
      </c>
      <c r="T951" s="226"/>
      <c r="U951" s="227">
        <f t="shared" si="180"/>
        <v>213</v>
      </c>
      <c r="V951" s="228">
        <f t="shared" si="181"/>
        <v>225</v>
      </c>
      <c r="W951" s="228">
        <f t="shared" si="182"/>
        <v>37</v>
      </c>
      <c r="X951" s="228"/>
      <c r="Y951" s="231">
        <f t="shared" si="183"/>
        <v>0</v>
      </c>
      <c r="Z951" s="226"/>
    </row>
    <row r="952" spans="1:26" s="224" customFormat="1" x14ac:dyDescent="0.2">
      <c r="A952" s="222">
        <v>3508</v>
      </c>
      <c r="B952" s="222">
        <v>3508281061</v>
      </c>
      <c r="C952" s="223" t="s">
        <v>552</v>
      </c>
      <c r="D952" s="222">
        <v>281</v>
      </c>
      <c r="E952" s="223" t="s">
        <v>313</v>
      </c>
      <c r="F952" s="222">
        <v>61</v>
      </c>
      <c r="G952" s="223" t="s">
        <v>93</v>
      </c>
      <c r="H952" s="225">
        <v>3.2</v>
      </c>
      <c r="I952" s="226"/>
      <c r="J952" s="227">
        <f t="shared" si="172"/>
        <v>14690</v>
      </c>
      <c r="K952" s="228">
        <f t="shared" si="173"/>
        <v>673</v>
      </c>
      <c r="L952" s="228">
        <f t="shared" si="174"/>
        <v>0</v>
      </c>
      <c r="M952" s="228">
        <f t="shared" si="175"/>
        <v>937.65</v>
      </c>
      <c r="N952" s="229">
        <f t="shared" si="184"/>
        <v>16300.65</v>
      </c>
      <c r="O952" s="230">
        <f t="shared" si="176"/>
        <v>-7</v>
      </c>
      <c r="P952" s="226"/>
      <c r="Q952" s="227">
        <f t="shared" si="177"/>
        <v>13112</v>
      </c>
      <c r="R952" s="228">
        <f t="shared" si="178"/>
        <v>14690</v>
      </c>
      <c r="S952" s="231">
        <f t="shared" si="179"/>
        <v>1578</v>
      </c>
      <c r="T952" s="226"/>
      <c r="U952" s="227">
        <f t="shared" si="180"/>
        <v>946</v>
      </c>
      <c r="V952" s="228">
        <f t="shared" si="181"/>
        <v>1060</v>
      </c>
      <c r="W952" s="228">
        <f t="shared" si="182"/>
        <v>1060</v>
      </c>
      <c r="X952" s="228"/>
      <c r="Y952" s="231">
        <f t="shared" si="183"/>
        <v>680</v>
      </c>
      <c r="Z952" s="226"/>
    </row>
    <row r="953" spans="1:26" s="224" customFormat="1" x14ac:dyDescent="0.2">
      <c r="A953" s="222">
        <v>3508</v>
      </c>
      <c r="B953" s="222">
        <v>3508281137</v>
      </c>
      <c r="C953" s="223" t="s">
        <v>552</v>
      </c>
      <c r="D953" s="222">
        <v>281</v>
      </c>
      <c r="E953" s="223" t="s">
        <v>313</v>
      </c>
      <c r="F953" s="222">
        <v>137</v>
      </c>
      <c r="G953" s="223" t="s">
        <v>169</v>
      </c>
      <c r="H953" s="225">
        <v>2.65</v>
      </c>
      <c r="I953" s="226"/>
      <c r="J953" s="227">
        <f t="shared" si="172"/>
        <v>15145</v>
      </c>
      <c r="K953" s="228">
        <f t="shared" si="173"/>
        <v>0</v>
      </c>
      <c r="L953" s="228">
        <f t="shared" si="174"/>
        <v>0</v>
      </c>
      <c r="M953" s="228">
        <f t="shared" si="175"/>
        <v>937.65</v>
      </c>
      <c r="N953" s="229">
        <f t="shared" si="184"/>
        <v>16082.65</v>
      </c>
      <c r="O953" s="230">
        <f t="shared" si="176"/>
        <v>0</v>
      </c>
      <c r="P953" s="226"/>
      <c r="Q953" s="227">
        <f t="shared" si="177"/>
        <v>13362</v>
      </c>
      <c r="R953" s="228">
        <f t="shared" si="178"/>
        <v>15145</v>
      </c>
      <c r="S953" s="231">
        <f t="shared" si="179"/>
        <v>1783</v>
      </c>
      <c r="T953" s="226"/>
      <c r="U953" s="227">
        <f t="shared" si="180"/>
        <v>17</v>
      </c>
      <c r="V953" s="228">
        <f t="shared" si="181"/>
        <v>20</v>
      </c>
      <c r="W953" s="228">
        <f t="shared" si="182"/>
        <v>0</v>
      </c>
      <c r="X953" s="228"/>
      <c r="Y953" s="231">
        <f t="shared" si="183"/>
        <v>0</v>
      </c>
      <c r="Z953" s="226"/>
    </row>
    <row r="954" spans="1:26" s="224" customFormat="1" x14ac:dyDescent="0.2">
      <c r="A954" s="222">
        <v>3508</v>
      </c>
      <c r="B954" s="222">
        <v>3508281227</v>
      </c>
      <c r="C954" s="223" t="s">
        <v>552</v>
      </c>
      <c r="D954" s="222">
        <v>281</v>
      </c>
      <c r="E954" s="223" t="s">
        <v>313</v>
      </c>
      <c r="F954" s="222">
        <v>227</v>
      </c>
      <c r="G954" s="223" t="s">
        <v>259</v>
      </c>
      <c r="H954" s="225">
        <v>1.47</v>
      </c>
      <c r="I954" s="226"/>
      <c r="J954" s="227">
        <f t="shared" si="172"/>
        <v>11710.825516123114</v>
      </c>
      <c r="K954" s="228">
        <f t="shared" si="173"/>
        <v>3423</v>
      </c>
      <c r="L954" s="228">
        <f t="shared" si="174"/>
        <v>0</v>
      </c>
      <c r="M954" s="228">
        <f t="shared" si="175"/>
        <v>937.65</v>
      </c>
      <c r="N954" s="229">
        <f t="shared" si="184"/>
        <v>16071.475516123113</v>
      </c>
      <c r="O954" s="230" t="str">
        <f t="shared" si="176"/>
        <v>--</v>
      </c>
      <c r="P954" s="226"/>
      <c r="Q954" s="227" t="str">
        <f t="shared" si="177"/>
        <v/>
      </c>
      <c r="R954" s="228" t="str">
        <f t="shared" si="178"/>
        <v/>
      </c>
      <c r="S954" s="231" t="str">
        <f t="shared" si="179"/>
        <v/>
      </c>
      <c r="T954" s="226"/>
      <c r="U954" s="227" t="str">
        <f t="shared" si="180"/>
        <v/>
      </c>
      <c r="V954" s="228" t="str">
        <f t="shared" si="181"/>
        <v/>
      </c>
      <c r="W954" s="228" t="str">
        <f t="shared" si="182"/>
        <v/>
      </c>
      <c r="X954" s="228"/>
      <c r="Y954" s="231" t="str">
        <f t="shared" si="183"/>
        <v/>
      </c>
      <c r="Z954" s="226"/>
    </row>
    <row r="955" spans="1:26" s="224" customFormat="1" x14ac:dyDescent="0.2">
      <c r="A955" s="222">
        <v>3508</v>
      </c>
      <c r="B955" s="222">
        <v>3508281236</v>
      </c>
      <c r="C955" s="223" t="s">
        <v>552</v>
      </c>
      <c r="D955" s="222">
        <v>281</v>
      </c>
      <c r="E955" s="223" t="s">
        <v>313</v>
      </c>
      <c r="F955" s="222">
        <v>236</v>
      </c>
      <c r="G955" s="223" t="s">
        <v>268</v>
      </c>
      <c r="H955" s="225">
        <v>0.23</v>
      </c>
      <c r="I955" s="226"/>
      <c r="J955" s="227">
        <f t="shared" si="172"/>
        <v>12596.692217518252</v>
      </c>
      <c r="K955" s="228">
        <f t="shared" si="173"/>
        <v>2296</v>
      </c>
      <c r="L955" s="228">
        <f t="shared" si="174"/>
        <v>0</v>
      </c>
      <c r="M955" s="228">
        <f t="shared" si="175"/>
        <v>937.65</v>
      </c>
      <c r="N955" s="229">
        <f t="shared" si="184"/>
        <v>15830.342217518251</v>
      </c>
      <c r="O955" s="230" t="str">
        <f t="shared" si="176"/>
        <v>--</v>
      </c>
      <c r="P955" s="226"/>
      <c r="Q955" s="227" t="str">
        <f t="shared" si="177"/>
        <v/>
      </c>
      <c r="R955" s="228" t="str">
        <f t="shared" si="178"/>
        <v/>
      </c>
      <c r="S955" s="231" t="str">
        <f t="shared" si="179"/>
        <v/>
      </c>
      <c r="T955" s="226"/>
      <c r="U955" s="227" t="str">
        <f t="shared" si="180"/>
        <v/>
      </c>
      <c r="V955" s="228" t="str">
        <f t="shared" si="181"/>
        <v/>
      </c>
      <c r="W955" s="228" t="str">
        <f t="shared" si="182"/>
        <v/>
      </c>
      <c r="X955" s="228"/>
      <c r="Y955" s="231" t="str">
        <f t="shared" si="183"/>
        <v/>
      </c>
      <c r="Z955" s="226"/>
    </row>
    <row r="956" spans="1:26" s="224" customFormat="1" x14ac:dyDescent="0.2">
      <c r="A956" s="222">
        <v>3508</v>
      </c>
      <c r="B956" s="222">
        <v>3508281278</v>
      </c>
      <c r="C956" s="223" t="s">
        <v>552</v>
      </c>
      <c r="D956" s="222">
        <v>281</v>
      </c>
      <c r="E956" s="223" t="s">
        <v>313</v>
      </c>
      <c r="F956" s="222">
        <v>278</v>
      </c>
      <c r="G956" s="223" t="s">
        <v>310</v>
      </c>
      <c r="H956" s="225">
        <v>0.05</v>
      </c>
      <c r="I956" s="226"/>
      <c r="J956" s="227">
        <f t="shared" si="172"/>
        <v>11322.773638541998</v>
      </c>
      <c r="K956" s="228">
        <f t="shared" si="173"/>
        <v>2146</v>
      </c>
      <c r="L956" s="228">
        <f t="shared" si="174"/>
        <v>0</v>
      </c>
      <c r="M956" s="228">
        <f t="shared" si="175"/>
        <v>937.65</v>
      </c>
      <c r="N956" s="229">
        <f t="shared" si="184"/>
        <v>14406.423638541997</v>
      </c>
      <c r="O956" s="230">
        <f t="shared" si="176"/>
        <v>-7</v>
      </c>
      <c r="P956" s="226"/>
      <c r="Q956" s="227" t="str">
        <f t="shared" si="177"/>
        <v/>
      </c>
      <c r="R956" s="228" t="str">
        <f t="shared" si="178"/>
        <v/>
      </c>
      <c r="S956" s="231" t="str">
        <f t="shared" si="179"/>
        <v/>
      </c>
      <c r="T956" s="226"/>
      <c r="U956" s="227" t="str">
        <f t="shared" si="180"/>
        <v/>
      </c>
      <c r="V956" s="228" t="str">
        <f t="shared" si="181"/>
        <v/>
      </c>
      <c r="W956" s="228">
        <f t="shared" si="182"/>
        <v>2217</v>
      </c>
      <c r="X956" s="228"/>
      <c r="Y956" s="231">
        <f t="shared" si="183"/>
        <v>2153</v>
      </c>
      <c r="Z956" s="226"/>
    </row>
    <row r="957" spans="1:26" s="224" customFormat="1" x14ac:dyDescent="0.2">
      <c r="A957" s="222">
        <v>3508</v>
      </c>
      <c r="B957" s="222">
        <v>3508281281</v>
      </c>
      <c r="C957" s="223" t="s">
        <v>552</v>
      </c>
      <c r="D957" s="222">
        <v>281</v>
      </c>
      <c r="E957" s="223" t="s">
        <v>313</v>
      </c>
      <c r="F957" s="222">
        <v>281</v>
      </c>
      <c r="G957" s="223" t="s">
        <v>313</v>
      </c>
      <c r="H957" s="225">
        <v>173.31999999999985</v>
      </c>
      <c r="I957" s="226"/>
      <c r="J957" s="227">
        <f t="shared" si="172"/>
        <v>15159</v>
      </c>
      <c r="K957" s="228">
        <f t="shared" si="173"/>
        <v>0</v>
      </c>
      <c r="L957" s="228">
        <f t="shared" si="174"/>
        <v>0</v>
      </c>
      <c r="M957" s="228">
        <f t="shared" si="175"/>
        <v>937.65</v>
      </c>
      <c r="N957" s="229">
        <f t="shared" si="184"/>
        <v>16096.65</v>
      </c>
      <c r="O957" s="230">
        <f t="shared" si="176"/>
        <v>0</v>
      </c>
      <c r="P957" s="226"/>
      <c r="Q957" s="227">
        <f t="shared" si="177"/>
        <v>13977</v>
      </c>
      <c r="R957" s="228">
        <f t="shared" si="178"/>
        <v>15159</v>
      </c>
      <c r="S957" s="231">
        <f t="shared" si="179"/>
        <v>1182</v>
      </c>
      <c r="T957" s="226"/>
      <c r="U957" s="227">
        <f t="shared" si="180"/>
        <v>107</v>
      </c>
      <c r="V957" s="228">
        <f t="shared" si="181"/>
        <v>116</v>
      </c>
      <c r="W957" s="228">
        <f t="shared" si="182"/>
        <v>2</v>
      </c>
      <c r="X957" s="228"/>
      <c r="Y957" s="231">
        <f t="shared" si="183"/>
        <v>0</v>
      </c>
      <c r="Z957" s="226"/>
    </row>
    <row r="958" spans="1:26" s="224" customFormat="1" x14ac:dyDescent="0.2">
      <c r="A958" s="222">
        <v>3508</v>
      </c>
      <c r="B958" s="222">
        <v>3508281325</v>
      </c>
      <c r="C958" s="223" t="s">
        <v>552</v>
      </c>
      <c r="D958" s="222">
        <v>281</v>
      </c>
      <c r="E958" s="223" t="s">
        <v>313</v>
      </c>
      <c r="F958" s="222">
        <v>325</v>
      </c>
      <c r="G958" s="223" t="s">
        <v>357</v>
      </c>
      <c r="H958" s="225">
        <v>1</v>
      </c>
      <c r="I958" s="226"/>
      <c r="J958" s="227">
        <f t="shared" si="172"/>
        <v>12171.454391264475</v>
      </c>
      <c r="K958" s="228">
        <f t="shared" si="173"/>
        <v>1555</v>
      </c>
      <c r="L958" s="228">
        <f t="shared" si="174"/>
        <v>0</v>
      </c>
      <c r="M958" s="228">
        <f t="shared" si="175"/>
        <v>937.65</v>
      </c>
      <c r="N958" s="229">
        <f t="shared" si="184"/>
        <v>14664.104391264475</v>
      </c>
      <c r="O958" s="230" t="str">
        <f t="shared" si="176"/>
        <v>--</v>
      </c>
      <c r="P958" s="226"/>
      <c r="Q958" s="227" t="str">
        <f t="shared" si="177"/>
        <v/>
      </c>
      <c r="R958" s="228" t="str">
        <f t="shared" si="178"/>
        <v/>
      </c>
      <c r="S958" s="231" t="str">
        <f t="shared" si="179"/>
        <v/>
      </c>
      <c r="T958" s="226"/>
      <c r="U958" s="227" t="str">
        <f t="shared" si="180"/>
        <v/>
      </c>
      <c r="V958" s="228" t="str">
        <f t="shared" si="181"/>
        <v/>
      </c>
      <c r="W958" s="228" t="str">
        <f t="shared" si="182"/>
        <v/>
      </c>
      <c r="X958" s="228"/>
      <c r="Y958" s="231" t="str">
        <f t="shared" si="183"/>
        <v/>
      </c>
      <c r="Z958" s="226"/>
    </row>
    <row r="959" spans="1:26" s="224" customFormat="1" x14ac:dyDescent="0.2">
      <c r="A959" s="222">
        <v>3508</v>
      </c>
      <c r="B959" s="222">
        <v>3508281332</v>
      </c>
      <c r="C959" s="223" t="s">
        <v>552</v>
      </c>
      <c r="D959" s="222">
        <v>281</v>
      </c>
      <c r="E959" s="223" t="s">
        <v>313</v>
      </c>
      <c r="F959" s="222">
        <v>332</v>
      </c>
      <c r="G959" s="223" t="s">
        <v>364</v>
      </c>
      <c r="H959" s="225">
        <v>1.3599999999999999</v>
      </c>
      <c r="I959" s="226"/>
      <c r="J959" s="227">
        <f t="shared" si="172"/>
        <v>15145</v>
      </c>
      <c r="K959" s="228">
        <f t="shared" si="173"/>
        <v>936</v>
      </c>
      <c r="L959" s="228">
        <f t="shared" si="174"/>
        <v>0</v>
      </c>
      <c r="M959" s="228">
        <f t="shared" si="175"/>
        <v>937.65</v>
      </c>
      <c r="N959" s="229">
        <f t="shared" si="184"/>
        <v>17018.650000000001</v>
      </c>
      <c r="O959" s="230">
        <f t="shared" si="176"/>
        <v>-2</v>
      </c>
      <c r="P959" s="226"/>
      <c r="Q959" s="227">
        <f t="shared" si="177"/>
        <v>14979</v>
      </c>
      <c r="R959" s="228">
        <f t="shared" si="178"/>
        <v>15145</v>
      </c>
      <c r="S959" s="231">
        <f t="shared" si="179"/>
        <v>166</v>
      </c>
      <c r="T959" s="226"/>
      <c r="U959" s="227">
        <f t="shared" si="180"/>
        <v>1385</v>
      </c>
      <c r="V959" s="228">
        <f t="shared" si="181"/>
        <v>1401</v>
      </c>
      <c r="W959" s="228">
        <f t="shared" si="182"/>
        <v>1023</v>
      </c>
      <c r="X959" s="228"/>
      <c r="Y959" s="231">
        <f t="shared" si="183"/>
        <v>938</v>
      </c>
      <c r="Z959" s="226"/>
    </row>
    <row r="960" spans="1:26" s="224" customFormat="1" x14ac:dyDescent="0.2">
      <c r="A960" s="222">
        <v>3509</v>
      </c>
      <c r="B960" s="222">
        <v>3509095072</v>
      </c>
      <c r="C960" s="223" t="s">
        <v>553</v>
      </c>
      <c r="D960" s="222">
        <v>95</v>
      </c>
      <c r="E960" s="223" t="s">
        <v>127</v>
      </c>
      <c r="F960" s="222">
        <v>72</v>
      </c>
      <c r="G960" s="223" t="s">
        <v>104</v>
      </c>
      <c r="H960" s="225">
        <v>2</v>
      </c>
      <c r="I960" s="226"/>
      <c r="J960" s="227">
        <f t="shared" si="172"/>
        <v>13375</v>
      </c>
      <c r="K960" s="228">
        <f t="shared" si="173"/>
        <v>3015</v>
      </c>
      <c r="L960" s="228">
        <f t="shared" si="174"/>
        <v>0</v>
      </c>
      <c r="M960" s="228">
        <f t="shared" si="175"/>
        <v>937.65</v>
      </c>
      <c r="N960" s="229">
        <f t="shared" si="184"/>
        <v>17327.650000000001</v>
      </c>
      <c r="O960" s="230">
        <f t="shared" si="176"/>
        <v>86</v>
      </c>
      <c r="P960" s="226"/>
      <c r="Q960" s="227">
        <f t="shared" si="177"/>
        <v>10322.988293956045</v>
      </c>
      <c r="R960" s="228">
        <f t="shared" si="178"/>
        <v>13375</v>
      </c>
      <c r="S960" s="231">
        <f t="shared" si="179"/>
        <v>3052.0117060439552</v>
      </c>
      <c r="T960" s="226"/>
      <c r="U960" s="227">
        <f t="shared" si="180"/>
        <v>2308</v>
      </c>
      <c r="V960" s="228">
        <f t="shared" si="181"/>
        <v>2990</v>
      </c>
      <c r="W960" s="228">
        <f t="shared" si="182"/>
        <v>2900</v>
      </c>
      <c r="X960" s="228"/>
      <c r="Y960" s="231">
        <f t="shared" si="183"/>
        <v>2929</v>
      </c>
      <c r="Z960" s="226"/>
    </row>
    <row r="961" spans="1:26" s="224" customFormat="1" x14ac:dyDescent="0.2">
      <c r="A961" s="222">
        <v>3509</v>
      </c>
      <c r="B961" s="222">
        <v>3509095088</v>
      </c>
      <c r="C961" s="223" t="s">
        <v>553</v>
      </c>
      <c r="D961" s="222">
        <v>95</v>
      </c>
      <c r="E961" s="223" t="s">
        <v>127</v>
      </c>
      <c r="F961" s="222">
        <v>88</v>
      </c>
      <c r="G961" s="223" t="s">
        <v>120</v>
      </c>
      <c r="H961" s="225">
        <v>1</v>
      </c>
      <c r="I961" s="226"/>
      <c r="J961" s="227">
        <f t="shared" si="172"/>
        <v>10470.651878469909</v>
      </c>
      <c r="K961" s="228">
        <f t="shared" si="173"/>
        <v>3069</v>
      </c>
      <c r="L961" s="228">
        <f t="shared" si="174"/>
        <v>0</v>
      </c>
      <c r="M961" s="228">
        <f t="shared" si="175"/>
        <v>937.65</v>
      </c>
      <c r="N961" s="229">
        <f t="shared" si="184"/>
        <v>14477.301878469909</v>
      </c>
      <c r="O961" s="230">
        <f t="shared" si="176"/>
        <v>0</v>
      </c>
      <c r="P961" s="226"/>
      <c r="Q961" s="227" t="str">
        <f t="shared" si="177"/>
        <v/>
      </c>
      <c r="R961" s="228" t="str">
        <f t="shared" si="178"/>
        <v/>
      </c>
      <c r="S961" s="231" t="str">
        <f t="shared" si="179"/>
        <v/>
      </c>
      <c r="T961" s="226"/>
      <c r="U961" s="227" t="str">
        <f t="shared" si="180"/>
        <v/>
      </c>
      <c r="V961" s="228" t="str">
        <f t="shared" si="181"/>
        <v/>
      </c>
      <c r="W961" s="228">
        <f t="shared" si="182"/>
        <v>3072</v>
      </c>
      <c r="X961" s="228"/>
      <c r="Y961" s="231">
        <f t="shared" si="183"/>
        <v>3069</v>
      </c>
      <c r="Z961" s="226"/>
    </row>
    <row r="962" spans="1:26" s="224" customFormat="1" x14ac:dyDescent="0.2">
      <c r="A962" s="222">
        <v>3509</v>
      </c>
      <c r="B962" s="222">
        <v>3509095095</v>
      </c>
      <c r="C962" s="223" t="s">
        <v>553</v>
      </c>
      <c r="D962" s="222">
        <v>95</v>
      </c>
      <c r="E962" s="223" t="s">
        <v>127</v>
      </c>
      <c r="F962" s="222">
        <v>95</v>
      </c>
      <c r="G962" s="223" t="s">
        <v>127</v>
      </c>
      <c r="H962" s="225">
        <v>495.37999999999994</v>
      </c>
      <c r="I962" s="226"/>
      <c r="J962" s="227">
        <f t="shared" si="172"/>
        <v>13085</v>
      </c>
      <c r="K962" s="228">
        <f t="shared" si="173"/>
        <v>0</v>
      </c>
      <c r="L962" s="228">
        <f t="shared" si="174"/>
        <v>0</v>
      </c>
      <c r="M962" s="228">
        <f t="shared" si="175"/>
        <v>937.65</v>
      </c>
      <c r="N962" s="229">
        <f t="shared" si="184"/>
        <v>14022.65</v>
      </c>
      <c r="O962" s="230">
        <f t="shared" si="176"/>
        <v>0</v>
      </c>
      <c r="P962" s="226"/>
      <c r="Q962" s="227">
        <f t="shared" si="177"/>
        <v>11748</v>
      </c>
      <c r="R962" s="228">
        <f t="shared" si="178"/>
        <v>13085</v>
      </c>
      <c r="S962" s="231">
        <f t="shared" si="179"/>
        <v>1337</v>
      </c>
      <c r="T962" s="226"/>
      <c r="U962" s="227">
        <f t="shared" si="180"/>
        <v>0</v>
      </c>
      <c r="V962" s="228">
        <f t="shared" si="181"/>
        <v>0</v>
      </c>
      <c r="W962" s="228">
        <f t="shared" si="182"/>
        <v>2</v>
      </c>
      <c r="X962" s="228"/>
      <c r="Y962" s="231">
        <f t="shared" si="183"/>
        <v>0</v>
      </c>
      <c r="Z962" s="226"/>
    </row>
    <row r="963" spans="1:26" s="224" customFormat="1" x14ac:dyDescent="0.2">
      <c r="A963" s="222">
        <v>3509</v>
      </c>
      <c r="B963" s="222">
        <v>3509095201</v>
      </c>
      <c r="C963" s="223" t="s">
        <v>553</v>
      </c>
      <c r="D963" s="222">
        <v>95</v>
      </c>
      <c r="E963" s="223" t="s">
        <v>127</v>
      </c>
      <c r="F963" s="222">
        <v>201</v>
      </c>
      <c r="G963" s="223" t="s">
        <v>233</v>
      </c>
      <c r="H963" s="225">
        <v>2</v>
      </c>
      <c r="I963" s="226"/>
      <c r="J963" s="227">
        <f t="shared" si="172"/>
        <v>10556</v>
      </c>
      <c r="K963" s="228">
        <f t="shared" si="173"/>
        <v>0</v>
      </c>
      <c r="L963" s="228">
        <f t="shared" si="174"/>
        <v>0</v>
      </c>
      <c r="M963" s="228">
        <f t="shared" si="175"/>
        <v>937.65</v>
      </c>
      <c r="N963" s="229">
        <f t="shared" si="184"/>
        <v>11493.65</v>
      </c>
      <c r="O963" s="230">
        <f t="shared" si="176"/>
        <v>0</v>
      </c>
      <c r="P963" s="226"/>
      <c r="Q963" s="227">
        <f t="shared" si="177"/>
        <v>12640.520228330424</v>
      </c>
      <c r="R963" s="228">
        <f t="shared" si="178"/>
        <v>10556</v>
      </c>
      <c r="S963" s="231">
        <f t="shared" si="179"/>
        <v>-2084.5202283304243</v>
      </c>
      <c r="T963" s="226"/>
      <c r="U963" s="227">
        <f t="shared" si="180"/>
        <v>197</v>
      </c>
      <c r="V963" s="228">
        <f t="shared" si="181"/>
        <v>165</v>
      </c>
      <c r="W963" s="228">
        <f t="shared" si="182"/>
        <v>27</v>
      </c>
      <c r="X963" s="228"/>
      <c r="Y963" s="231">
        <f t="shared" si="183"/>
        <v>0</v>
      </c>
      <c r="Z963" s="226"/>
    </row>
    <row r="964" spans="1:26" s="224" customFormat="1" x14ac:dyDescent="0.2">
      <c r="A964" s="222">
        <v>3509</v>
      </c>
      <c r="B964" s="222">
        <v>3509095265</v>
      </c>
      <c r="C964" s="223" t="s">
        <v>553</v>
      </c>
      <c r="D964" s="222">
        <v>95</v>
      </c>
      <c r="E964" s="223" t="s">
        <v>127</v>
      </c>
      <c r="F964" s="222">
        <v>265</v>
      </c>
      <c r="G964" s="223" t="s">
        <v>297</v>
      </c>
      <c r="H964" s="225">
        <v>1</v>
      </c>
      <c r="I964" s="226"/>
      <c r="J964" s="227">
        <f t="shared" si="172"/>
        <v>10499.184729073064</v>
      </c>
      <c r="K964" s="228">
        <f t="shared" si="173"/>
        <v>4428</v>
      </c>
      <c r="L964" s="228">
        <f t="shared" si="174"/>
        <v>0</v>
      </c>
      <c r="M964" s="228">
        <f t="shared" si="175"/>
        <v>937.65</v>
      </c>
      <c r="N964" s="229">
        <f t="shared" si="184"/>
        <v>15864.834729073063</v>
      </c>
      <c r="O964" s="230">
        <f t="shared" si="176"/>
        <v>-1</v>
      </c>
      <c r="P964" s="226"/>
      <c r="Q964" s="227" t="str">
        <f t="shared" si="177"/>
        <v/>
      </c>
      <c r="R964" s="228" t="str">
        <f t="shared" si="178"/>
        <v/>
      </c>
      <c r="S964" s="231" t="str">
        <f t="shared" si="179"/>
        <v/>
      </c>
      <c r="T964" s="226"/>
      <c r="U964" s="227" t="str">
        <f t="shared" si="180"/>
        <v/>
      </c>
      <c r="V964" s="228" t="str">
        <f t="shared" si="181"/>
        <v/>
      </c>
      <c r="W964" s="228">
        <f t="shared" si="182"/>
        <v>4432</v>
      </c>
      <c r="X964" s="228"/>
      <c r="Y964" s="231">
        <f t="shared" si="183"/>
        <v>4429</v>
      </c>
      <c r="Z964" s="226"/>
    </row>
    <row r="965" spans="1:26" s="224" customFormat="1" x14ac:dyDescent="0.2">
      <c r="A965" s="222">
        <v>3509</v>
      </c>
      <c r="B965" s="222">
        <v>3509095273</v>
      </c>
      <c r="C965" s="223" t="s">
        <v>553</v>
      </c>
      <c r="D965" s="222">
        <v>95</v>
      </c>
      <c r="E965" s="223" t="s">
        <v>127</v>
      </c>
      <c r="F965" s="222">
        <v>273</v>
      </c>
      <c r="G965" s="223" t="s">
        <v>305</v>
      </c>
      <c r="H965" s="225">
        <v>1.71</v>
      </c>
      <c r="I965" s="226"/>
      <c r="J965" s="227">
        <f t="shared" si="172"/>
        <v>10309.066431617377</v>
      </c>
      <c r="K965" s="228">
        <f t="shared" si="173"/>
        <v>3291</v>
      </c>
      <c r="L965" s="228">
        <f t="shared" si="174"/>
        <v>0</v>
      </c>
      <c r="M965" s="228">
        <f t="shared" si="175"/>
        <v>937.65</v>
      </c>
      <c r="N965" s="229">
        <f t="shared" si="184"/>
        <v>14537.716431617377</v>
      </c>
      <c r="O965" s="230">
        <f t="shared" si="176"/>
        <v>-1</v>
      </c>
      <c r="P965" s="226"/>
      <c r="Q965" s="227">
        <f t="shared" si="177"/>
        <v>9895.4613113839296</v>
      </c>
      <c r="R965" s="228" t="str">
        <f t="shared" si="178"/>
        <v/>
      </c>
      <c r="S965" s="231">
        <f t="shared" si="179"/>
        <v>413.60512023344745</v>
      </c>
      <c r="T965" s="226"/>
      <c r="U965" s="227">
        <f t="shared" si="180"/>
        <v>3554</v>
      </c>
      <c r="V965" s="228" t="str">
        <f t="shared" si="181"/>
        <v/>
      </c>
      <c r="W965" s="228">
        <f t="shared" si="182"/>
        <v>3702</v>
      </c>
      <c r="X965" s="228"/>
      <c r="Y965" s="231">
        <f t="shared" si="183"/>
        <v>3292</v>
      </c>
      <c r="Z965" s="226"/>
    </row>
    <row r="966" spans="1:26" s="224" customFormat="1" x14ac:dyDescent="0.2">
      <c r="A966" s="222">
        <v>3509</v>
      </c>
      <c r="B966" s="222">
        <v>3509095293</v>
      </c>
      <c r="C966" s="223" t="s">
        <v>553</v>
      </c>
      <c r="D966" s="222">
        <v>95</v>
      </c>
      <c r="E966" s="223" t="s">
        <v>127</v>
      </c>
      <c r="F966" s="222">
        <v>293</v>
      </c>
      <c r="G966" s="223" t="s">
        <v>325</v>
      </c>
      <c r="H966" s="225">
        <v>0.1</v>
      </c>
      <c r="I966" s="226"/>
      <c r="J966" s="227">
        <f t="shared" si="172"/>
        <v>12430.019406017627</v>
      </c>
      <c r="K966" s="228">
        <f t="shared" si="173"/>
        <v>747</v>
      </c>
      <c r="L966" s="228">
        <f t="shared" si="174"/>
        <v>0</v>
      </c>
      <c r="M966" s="228">
        <f t="shared" si="175"/>
        <v>937.65</v>
      </c>
      <c r="N966" s="229">
        <f t="shared" si="184"/>
        <v>14114.669406017627</v>
      </c>
      <c r="O966" s="230" t="str">
        <f t="shared" si="176"/>
        <v>--</v>
      </c>
      <c r="P966" s="226"/>
      <c r="Q966" s="227" t="str">
        <f t="shared" si="177"/>
        <v/>
      </c>
      <c r="R966" s="228" t="str">
        <f t="shared" si="178"/>
        <v/>
      </c>
      <c r="S966" s="231" t="str">
        <f t="shared" si="179"/>
        <v/>
      </c>
      <c r="T966" s="226"/>
      <c r="U966" s="227" t="str">
        <f t="shared" si="180"/>
        <v/>
      </c>
      <c r="V966" s="228" t="str">
        <f t="shared" si="181"/>
        <v/>
      </c>
      <c r="W966" s="228" t="str">
        <f t="shared" si="182"/>
        <v/>
      </c>
      <c r="X966" s="228"/>
      <c r="Y966" s="231" t="str">
        <f t="shared" si="183"/>
        <v/>
      </c>
      <c r="Z966" s="226"/>
    </row>
    <row r="967" spans="1:26" s="224" customFormat="1" x14ac:dyDescent="0.2">
      <c r="A967" s="222">
        <v>3509</v>
      </c>
      <c r="B967" s="222">
        <v>3509095331</v>
      </c>
      <c r="C967" s="223" t="s">
        <v>553</v>
      </c>
      <c r="D967" s="222">
        <v>95</v>
      </c>
      <c r="E967" s="223" t="s">
        <v>127</v>
      </c>
      <c r="F967" s="222">
        <v>331</v>
      </c>
      <c r="G967" s="223" t="s">
        <v>363</v>
      </c>
      <c r="H967" s="225">
        <v>2</v>
      </c>
      <c r="I967" s="226"/>
      <c r="J967" s="227">
        <f t="shared" si="172"/>
        <v>10880.91009906836</v>
      </c>
      <c r="K967" s="228">
        <f t="shared" si="173"/>
        <v>3719</v>
      </c>
      <c r="L967" s="228">
        <f t="shared" si="174"/>
        <v>0</v>
      </c>
      <c r="M967" s="228">
        <f t="shared" si="175"/>
        <v>937.65</v>
      </c>
      <c r="N967" s="229">
        <f t="shared" si="184"/>
        <v>15537.56009906836</v>
      </c>
      <c r="O967" s="230">
        <f t="shared" si="176"/>
        <v>-1</v>
      </c>
      <c r="P967" s="226"/>
      <c r="Q967" s="227">
        <f t="shared" si="177"/>
        <v>10127</v>
      </c>
      <c r="R967" s="228">
        <f t="shared" si="178"/>
        <v>10880.91009906836</v>
      </c>
      <c r="S967" s="231">
        <f t="shared" si="179"/>
        <v>753.91009906836007</v>
      </c>
      <c r="T967" s="226"/>
      <c r="U967" s="227">
        <f t="shared" si="180"/>
        <v>3468</v>
      </c>
      <c r="V967" s="228">
        <f t="shared" si="181"/>
        <v>3727</v>
      </c>
      <c r="W967" s="228">
        <f t="shared" si="182"/>
        <v>3615</v>
      </c>
      <c r="X967" s="228"/>
      <c r="Y967" s="231">
        <f t="shared" si="183"/>
        <v>3720</v>
      </c>
      <c r="Z967" s="226"/>
    </row>
    <row r="968" spans="1:26" s="224" customFormat="1" x14ac:dyDescent="0.2">
      <c r="A968" s="222">
        <v>3509</v>
      </c>
      <c r="B968" s="222">
        <v>3509095650</v>
      </c>
      <c r="C968" s="223" t="s">
        <v>553</v>
      </c>
      <c r="D968" s="222">
        <v>95</v>
      </c>
      <c r="E968" s="223" t="s">
        <v>127</v>
      </c>
      <c r="F968" s="222">
        <v>650</v>
      </c>
      <c r="G968" s="223" t="s">
        <v>400</v>
      </c>
      <c r="H968" s="225">
        <v>0.88</v>
      </c>
      <c r="I968" s="226"/>
      <c r="J968" s="227">
        <f t="shared" si="172"/>
        <v>10887.166411892416</v>
      </c>
      <c r="K968" s="228">
        <f t="shared" si="173"/>
        <v>3018</v>
      </c>
      <c r="L968" s="228">
        <f t="shared" si="174"/>
        <v>0</v>
      </c>
      <c r="M968" s="228">
        <f t="shared" si="175"/>
        <v>937.65</v>
      </c>
      <c r="N968" s="229">
        <f t="shared" si="184"/>
        <v>14842.816411892416</v>
      </c>
      <c r="O968" s="230">
        <f t="shared" si="176"/>
        <v>-402</v>
      </c>
      <c r="P968" s="226"/>
      <c r="Q968" s="227" t="str">
        <f t="shared" si="177"/>
        <v/>
      </c>
      <c r="R968" s="228" t="str">
        <f t="shared" si="178"/>
        <v/>
      </c>
      <c r="S968" s="231" t="str">
        <f t="shared" si="179"/>
        <v/>
      </c>
      <c r="T968" s="226"/>
      <c r="U968" s="227" t="str">
        <f t="shared" si="180"/>
        <v/>
      </c>
      <c r="V968" s="228" t="str">
        <f t="shared" si="181"/>
        <v/>
      </c>
      <c r="W968" s="228">
        <f t="shared" si="182"/>
        <v>3420</v>
      </c>
      <c r="X968" s="228"/>
      <c r="Y968" s="231">
        <f t="shared" si="183"/>
        <v>3420</v>
      </c>
      <c r="Z968" s="226"/>
    </row>
    <row r="969" spans="1:26" s="224" customFormat="1" x14ac:dyDescent="0.2">
      <c r="A969" s="222">
        <v>3509</v>
      </c>
      <c r="B969" s="222">
        <v>3509095763</v>
      </c>
      <c r="C969" s="223" t="s">
        <v>553</v>
      </c>
      <c r="D969" s="222">
        <v>95</v>
      </c>
      <c r="E969" s="223" t="s">
        <v>127</v>
      </c>
      <c r="F969" s="222">
        <v>763</v>
      </c>
      <c r="G969" s="223" t="s">
        <v>434</v>
      </c>
      <c r="H969" s="225">
        <v>2</v>
      </c>
      <c r="I969" s="226"/>
      <c r="J969" s="227">
        <f t="shared" si="172"/>
        <v>12414</v>
      </c>
      <c r="K969" s="228">
        <f t="shared" si="173"/>
        <v>2520</v>
      </c>
      <c r="L969" s="228">
        <f t="shared" si="174"/>
        <v>0</v>
      </c>
      <c r="M969" s="228">
        <f t="shared" si="175"/>
        <v>937.65</v>
      </c>
      <c r="N969" s="229">
        <f t="shared" si="184"/>
        <v>15871.65</v>
      </c>
      <c r="O969" s="230">
        <f t="shared" si="176"/>
        <v>0</v>
      </c>
      <c r="P969" s="226"/>
      <c r="Q969" s="227">
        <f t="shared" si="177"/>
        <v>11201.208072653884</v>
      </c>
      <c r="R969" s="228">
        <f t="shared" si="178"/>
        <v>12414</v>
      </c>
      <c r="S969" s="231">
        <f t="shared" si="179"/>
        <v>1212.7919273461157</v>
      </c>
      <c r="T969" s="226"/>
      <c r="U969" s="227">
        <f t="shared" si="180"/>
        <v>2620</v>
      </c>
      <c r="V969" s="228">
        <f t="shared" si="181"/>
        <v>2904</v>
      </c>
      <c r="W969" s="228">
        <f t="shared" si="182"/>
        <v>2472</v>
      </c>
      <c r="X969" s="228"/>
      <c r="Y969" s="231">
        <f t="shared" si="183"/>
        <v>2520</v>
      </c>
      <c r="Z969" s="226"/>
    </row>
    <row r="970" spans="1:26" s="224" customFormat="1" x14ac:dyDescent="0.2">
      <c r="A970" s="222">
        <v>3510</v>
      </c>
      <c r="B970" s="222">
        <v>3510281061</v>
      </c>
      <c r="C970" s="223" t="s">
        <v>554</v>
      </c>
      <c r="D970" s="222">
        <v>281</v>
      </c>
      <c r="E970" s="223" t="s">
        <v>313</v>
      </c>
      <c r="F970" s="222">
        <v>61</v>
      </c>
      <c r="G970" s="223" t="s">
        <v>93</v>
      </c>
      <c r="H970" s="225">
        <v>2.21</v>
      </c>
      <c r="I970" s="226"/>
      <c r="J970" s="227">
        <f t="shared" ref="J970:J1033" si="185">VLOOKUP($B970,rates20Q4,9,FALSE)</f>
        <v>12183</v>
      </c>
      <c r="K970" s="228">
        <f t="shared" ref="K970:K1033" si="186">VLOOKUP($B970,rates20Q4,10,FALSE)</f>
        <v>558</v>
      </c>
      <c r="L970" s="228">
        <f t="shared" ref="L970:L1033" si="187">IFERROR(VLOOKUP($B970,rates20Q4,11,FALSE),0)</f>
        <v>0</v>
      </c>
      <c r="M970" s="228">
        <f t="shared" ref="M970:M1033" si="188">VLOOKUP($B970,rates20Q4,12,FALSE)</f>
        <v>937.65</v>
      </c>
      <c r="N970" s="229">
        <f t="shared" si="184"/>
        <v>13678.65</v>
      </c>
      <c r="O970" s="230">
        <f t="shared" ref="O970:O1033" si="189">IF(Y970="","--",IFERROR(N970-IFERROR(VLOOKUP($B970,rates20Q3,13,FALSE),0),0))</f>
        <v>-6</v>
      </c>
      <c r="P970" s="226"/>
      <c r="Q970" s="227">
        <f t="shared" ref="Q970:Q1033" si="190">IFERROR(VLOOKUP($B970,rates19Q4,8,FALSE),"")</f>
        <v>13267</v>
      </c>
      <c r="R970" s="228">
        <f t="shared" ref="R970:R1033" si="191">IFERROR(VLOOKUP($B970,rates20Q1d,8,FALSE),"")</f>
        <v>12183</v>
      </c>
      <c r="S970" s="231">
        <f t="shared" ref="S970:S1033" si="192">IFERROR(J970-IFERROR(VLOOKUP($B970,rates19Q4,8,FALSE),""),"")</f>
        <v>-1084</v>
      </c>
      <c r="T970" s="226"/>
      <c r="U970" s="227">
        <f t="shared" ref="U970:U1033" si="193">IFERROR(VLOOKUP($B970,rates19Q4,9,FALSE),"")</f>
        <v>957</v>
      </c>
      <c r="V970" s="228">
        <f t="shared" ref="V970:V1033" si="194">IFERROR(VLOOKUP($B970,rates20Q1d,9,FALSE),"")</f>
        <v>879</v>
      </c>
      <c r="W970" s="228">
        <f t="shared" ref="W970:W1033" si="195">IFERROR(VLOOKUP($B970,rates20Q2,9,FALSE),"")</f>
        <v>879</v>
      </c>
      <c r="X970" s="228"/>
      <c r="Y970" s="231">
        <f t="shared" ref="Y970:Y1033" si="196">IFERROR(VLOOKUP($B970,rates20Q3,10,FALSE),"")</f>
        <v>564</v>
      </c>
      <c r="Z970" s="226"/>
    </row>
    <row r="971" spans="1:26" s="224" customFormat="1" x14ac:dyDescent="0.2">
      <c r="A971" s="222">
        <v>3510</v>
      </c>
      <c r="B971" s="222">
        <v>3510281137</v>
      </c>
      <c r="C971" s="223" t="s">
        <v>554</v>
      </c>
      <c r="D971" s="222">
        <v>281</v>
      </c>
      <c r="E971" s="223" t="s">
        <v>313</v>
      </c>
      <c r="F971" s="222">
        <v>137</v>
      </c>
      <c r="G971" s="223" t="s">
        <v>169</v>
      </c>
      <c r="H971" s="225">
        <v>3.27</v>
      </c>
      <c r="I971" s="226"/>
      <c r="J971" s="227">
        <f t="shared" si="185"/>
        <v>13919.612294660523</v>
      </c>
      <c r="K971" s="228">
        <f t="shared" si="186"/>
        <v>0</v>
      </c>
      <c r="L971" s="228">
        <f t="shared" si="187"/>
        <v>0</v>
      </c>
      <c r="M971" s="228">
        <f t="shared" si="188"/>
        <v>937.65</v>
      </c>
      <c r="N971" s="229">
        <f t="shared" ref="N971:N1034" si="197">SUM(J971:M971)</f>
        <v>14857.262294660522</v>
      </c>
      <c r="O971" s="230">
        <f t="shared" si="189"/>
        <v>0</v>
      </c>
      <c r="P971" s="226"/>
      <c r="Q971" s="227" t="str">
        <f t="shared" si="190"/>
        <v/>
      </c>
      <c r="R971" s="228">
        <f t="shared" si="191"/>
        <v>13919.612294660523</v>
      </c>
      <c r="S971" s="231" t="str">
        <f t="shared" si="192"/>
        <v/>
      </c>
      <c r="T971" s="226"/>
      <c r="U971" s="227" t="str">
        <f t="shared" si="193"/>
        <v/>
      </c>
      <c r="V971" s="228">
        <f t="shared" si="194"/>
        <v>18</v>
      </c>
      <c r="W971" s="228">
        <f t="shared" si="195"/>
        <v>0</v>
      </c>
      <c r="X971" s="228"/>
      <c r="Y971" s="231">
        <f t="shared" si="196"/>
        <v>0</v>
      </c>
      <c r="Z971" s="226"/>
    </row>
    <row r="972" spans="1:26" s="224" customFormat="1" x14ac:dyDescent="0.2">
      <c r="A972" s="222">
        <v>3510</v>
      </c>
      <c r="B972" s="222">
        <v>3510281281</v>
      </c>
      <c r="C972" s="223" t="s">
        <v>554</v>
      </c>
      <c r="D972" s="222">
        <v>281</v>
      </c>
      <c r="E972" s="223" t="s">
        <v>313</v>
      </c>
      <c r="F972" s="222">
        <v>281</v>
      </c>
      <c r="G972" s="223" t="s">
        <v>313</v>
      </c>
      <c r="H972" s="225">
        <v>316.07</v>
      </c>
      <c r="I972" s="226"/>
      <c r="J972" s="227">
        <f t="shared" si="185"/>
        <v>13280</v>
      </c>
      <c r="K972" s="228">
        <f t="shared" si="186"/>
        <v>0</v>
      </c>
      <c r="L972" s="228">
        <f t="shared" si="187"/>
        <v>0</v>
      </c>
      <c r="M972" s="228">
        <f t="shared" si="188"/>
        <v>937.65</v>
      </c>
      <c r="N972" s="229">
        <f t="shared" si="197"/>
        <v>14217.65</v>
      </c>
      <c r="O972" s="230">
        <f t="shared" si="189"/>
        <v>0</v>
      </c>
      <c r="P972" s="226"/>
      <c r="Q972" s="227">
        <f t="shared" si="190"/>
        <v>12371</v>
      </c>
      <c r="R972" s="228">
        <f t="shared" si="191"/>
        <v>13280</v>
      </c>
      <c r="S972" s="231">
        <f t="shared" si="192"/>
        <v>909</v>
      </c>
      <c r="T972" s="226"/>
      <c r="U972" s="227">
        <f t="shared" si="193"/>
        <v>95</v>
      </c>
      <c r="V972" s="228">
        <f t="shared" si="194"/>
        <v>102</v>
      </c>
      <c r="W972" s="228">
        <f t="shared" si="195"/>
        <v>2</v>
      </c>
      <c r="X972" s="228"/>
      <c r="Y972" s="231">
        <f t="shared" si="196"/>
        <v>0</v>
      </c>
      <c r="Z972" s="226"/>
    </row>
    <row r="973" spans="1:26" s="224" customFormat="1" x14ac:dyDescent="0.2">
      <c r="A973" s="222">
        <v>3510</v>
      </c>
      <c r="B973" s="222">
        <v>3510281332</v>
      </c>
      <c r="C973" s="223" t="s">
        <v>554</v>
      </c>
      <c r="D973" s="222">
        <v>281</v>
      </c>
      <c r="E973" s="223" t="s">
        <v>313</v>
      </c>
      <c r="F973" s="222">
        <v>332</v>
      </c>
      <c r="G973" s="223" t="s">
        <v>364</v>
      </c>
      <c r="H973" s="225">
        <v>3</v>
      </c>
      <c r="I973" s="226"/>
      <c r="J973" s="227">
        <f t="shared" si="185"/>
        <v>12941</v>
      </c>
      <c r="K973" s="228">
        <f t="shared" si="186"/>
        <v>799</v>
      </c>
      <c r="L973" s="228">
        <f t="shared" si="187"/>
        <v>0</v>
      </c>
      <c r="M973" s="228">
        <f t="shared" si="188"/>
        <v>937.65</v>
      </c>
      <c r="N973" s="229">
        <f t="shared" si="197"/>
        <v>14677.65</v>
      </c>
      <c r="O973" s="230">
        <f t="shared" si="189"/>
        <v>-3</v>
      </c>
      <c r="P973" s="226"/>
      <c r="Q973" s="227">
        <f t="shared" si="190"/>
        <v>11855</v>
      </c>
      <c r="R973" s="228">
        <f t="shared" si="191"/>
        <v>12941</v>
      </c>
      <c r="S973" s="231">
        <f t="shared" si="192"/>
        <v>1086</v>
      </c>
      <c r="T973" s="226"/>
      <c r="U973" s="227">
        <f t="shared" si="193"/>
        <v>1096</v>
      </c>
      <c r="V973" s="228">
        <f t="shared" si="194"/>
        <v>1197</v>
      </c>
      <c r="W973" s="228">
        <f t="shared" si="195"/>
        <v>874</v>
      </c>
      <c r="X973" s="228"/>
      <c r="Y973" s="231">
        <f t="shared" si="196"/>
        <v>802</v>
      </c>
      <c r="Z973" s="226"/>
    </row>
    <row r="974" spans="1:26" s="224" customFormat="1" x14ac:dyDescent="0.2">
      <c r="A974" s="222">
        <v>3513</v>
      </c>
      <c r="B974" s="222">
        <v>3513044018</v>
      </c>
      <c r="C974" s="223" t="s">
        <v>555</v>
      </c>
      <c r="D974" s="222">
        <v>44</v>
      </c>
      <c r="E974" s="223" t="s">
        <v>76</v>
      </c>
      <c r="F974" s="222">
        <v>18</v>
      </c>
      <c r="G974" s="223" t="s">
        <v>50</v>
      </c>
      <c r="H974" s="225">
        <v>2</v>
      </c>
      <c r="I974" s="226"/>
      <c r="J974" s="227">
        <f t="shared" si="185"/>
        <v>11818.706982097145</v>
      </c>
      <c r="K974" s="228">
        <f t="shared" si="186"/>
        <v>7332</v>
      </c>
      <c r="L974" s="228">
        <f t="shared" si="187"/>
        <v>0</v>
      </c>
      <c r="M974" s="228">
        <f t="shared" si="188"/>
        <v>937.65</v>
      </c>
      <c r="N974" s="229">
        <f t="shared" si="197"/>
        <v>20088.356982097146</v>
      </c>
      <c r="O974" s="230">
        <f t="shared" si="189"/>
        <v>-11</v>
      </c>
      <c r="P974" s="226"/>
      <c r="Q974" s="227" t="str">
        <f t="shared" si="190"/>
        <v/>
      </c>
      <c r="R974" s="228">
        <f t="shared" si="191"/>
        <v>11818.706982097145</v>
      </c>
      <c r="S974" s="231" t="str">
        <f t="shared" si="192"/>
        <v/>
      </c>
      <c r="T974" s="226"/>
      <c r="U974" s="227" t="str">
        <f t="shared" si="193"/>
        <v/>
      </c>
      <c r="V974" s="228">
        <f t="shared" si="194"/>
        <v>8176</v>
      </c>
      <c r="W974" s="228">
        <f t="shared" si="195"/>
        <v>7359</v>
      </c>
      <c r="X974" s="228"/>
      <c r="Y974" s="231">
        <f t="shared" si="196"/>
        <v>7343</v>
      </c>
      <c r="Z974" s="226"/>
    </row>
    <row r="975" spans="1:26" s="224" customFormat="1" x14ac:dyDescent="0.2">
      <c r="A975" s="222">
        <v>3513</v>
      </c>
      <c r="B975" s="222">
        <v>3513044035</v>
      </c>
      <c r="C975" s="223" t="s">
        <v>555</v>
      </c>
      <c r="D975" s="222">
        <v>44</v>
      </c>
      <c r="E975" s="223" t="s">
        <v>76</v>
      </c>
      <c r="F975" s="222">
        <v>35</v>
      </c>
      <c r="G975" s="223" t="s">
        <v>67</v>
      </c>
      <c r="H975" s="225">
        <v>3.19</v>
      </c>
      <c r="I975" s="226"/>
      <c r="J975" s="227">
        <f t="shared" si="185"/>
        <v>11965</v>
      </c>
      <c r="K975" s="228">
        <f t="shared" si="186"/>
        <v>4080</v>
      </c>
      <c r="L975" s="228">
        <f t="shared" si="187"/>
        <v>0</v>
      </c>
      <c r="M975" s="228">
        <f t="shared" si="188"/>
        <v>937.65</v>
      </c>
      <c r="N975" s="229">
        <f t="shared" si="197"/>
        <v>16982.650000000001</v>
      </c>
      <c r="O975" s="230">
        <f t="shared" si="189"/>
        <v>-20</v>
      </c>
      <c r="P975" s="226"/>
      <c r="Q975" s="227">
        <f t="shared" si="190"/>
        <v>12390</v>
      </c>
      <c r="R975" s="228">
        <f t="shared" si="191"/>
        <v>11965</v>
      </c>
      <c r="S975" s="231">
        <f t="shared" si="192"/>
        <v>-425</v>
      </c>
      <c r="T975" s="226"/>
      <c r="U975" s="227">
        <f t="shared" si="193"/>
        <v>4272</v>
      </c>
      <c r="V975" s="228">
        <f t="shared" si="194"/>
        <v>4126</v>
      </c>
      <c r="W975" s="228">
        <f t="shared" si="195"/>
        <v>4292</v>
      </c>
      <c r="X975" s="228"/>
      <c r="Y975" s="231">
        <f t="shared" si="196"/>
        <v>4100</v>
      </c>
      <c r="Z975" s="226"/>
    </row>
    <row r="976" spans="1:26" s="224" customFormat="1" x14ac:dyDescent="0.2">
      <c r="A976" s="222">
        <v>3513</v>
      </c>
      <c r="B976" s="222">
        <v>3513044044</v>
      </c>
      <c r="C976" s="223" t="s">
        <v>555</v>
      </c>
      <c r="D976" s="222">
        <v>44</v>
      </c>
      <c r="E976" s="223" t="s">
        <v>76</v>
      </c>
      <c r="F976" s="222">
        <v>44</v>
      </c>
      <c r="G976" s="223" t="s">
        <v>76</v>
      </c>
      <c r="H976" s="225">
        <v>503.12000000000029</v>
      </c>
      <c r="I976" s="226"/>
      <c r="J976" s="227">
        <f t="shared" si="185"/>
        <v>12127</v>
      </c>
      <c r="K976" s="228">
        <f t="shared" si="186"/>
        <v>0</v>
      </c>
      <c r="L976" s="228">
        <f t="shared" si="187"/>
        <v>0</v>
      </c>
      <c r="M976" s="228">
        <f t="shared" si="188"/>
        <v>937.65</v>
      </c>
      <c r="N976" s="229">
        <f t="shared" si="197"/>
        <v>13064.65</v>
      </c>
      <c r="O976" s="230">
        <f t="shared" si="189"/>
        <v>0</v>
      </c>
      <c r="P976" s="226"/>
      <c r="Q976" s="227">
        <f t="shared" si="190"/>
        <v>11361</v>
      </c>
      <c r="R976" s="228">
        <f t="shared" si="191"/>
        <v>12127</v>
      </c>
      <c r="S976" s="231">
        <f t="shared" si="192"/>
        <v>766</v>
      </c>
      <c r="T976" s="226"/>
      <c r="U976" s="227">
        <f t="shared" si="193"/>
        <v>229</v>
      </c>
      <c r="V976" s="228">
        <f t="shared" si="194"/>
        <v>245</v>
      </c>
      <c r="W976" s="228">
        <f t="shared" si="195"/>
        <v>51</v>
      </c>
      <c r="X976" s="228"/>
      <c r="Y976" s="231">
        <f t="shared" si="196"/>
        <v>0</v>
      </c>
      <c r="Z976" s="226"/>
    </row>
    <row r="977" spans="1:26" s="224" customFormat="1" x14ac:dyDescent="0.2">
      <c r="A977" s="222">
        <v>3513</v>
      </c>
      <c r="B977" s="222">
        <v>3513044050</v>
      </c>
      <c r="C977" s="223" t="s">
        <v>555</v>
      </c>
      <c r="D977" s="222">
        <v>44</v>
      </c>
      <c r="E977" s="223" t="s">
        <v>76</v>
      </c>
      <c r="F977" s="222">
        <v>50</v>
      </c>
      <c r="G977" s="223" t="s">
        <v>82</v>
      </c>
      <c r="H977" s="225">
        <v>2</v>
      </c>
      <c r="I977" s="226"/>
      <c r="J977" s="227">
        <f t="shared" si="185"/>
        <v>10951.007300388614</v>
      </c>
      <c r="K977" s="228">
        <f t="shared" si="186"/>
        <v>4583</v>
      </c>
      <c r="L977" s="228">
        <f t="shared" si="187"/>
        <v>0</v>
      </c>
      <c r="M977" s="228">
        <f t="shared" si="188"/>
        <v>937.65</v>
      </c>
      <c r="N977" s="229">
        <f t="shared" si="197"/>
        <v>16471.657300388615</v>
      </c>
      <c r="O977" s="230">
        <f t="shared" si="189"/>
        <v>-113</v>
      </c>
      <c r="P977" s="226"/>
      <c r="Q977" s="227" t="str">
        <f t="shared" si="190"/>
        <v/>
      </c>
      <c r="R977" s="228">
        <f t="shared" si="191"/>
        <v>10951.007300388614</v>
      </c>
      <c r="S977" s="231" t="str">
        <f t="shared" si="192"/>
        <v/>
      </c>
      <c r="T977" s="226"/>
      <c r="U977" s="227" t="str">
        <f t="shared" si="193"/>
        <v/>
      </c>
      <c r="V977" s="228">
        <f t="shared" si="194"/>
        <v>4658</v>
      </c>
      <c r="W977" s="228">
        <f t="shared" si="195"/>
        <v>4813</v>
      </c>
      <c r="X977" s="228"/>
      <c r="Y977" s="231">
        <f t="shared" si="196"/>
        <v>4696</v>
      </c>
      <c r="Z977" s="226"/>
    </row>
    <row r="978" spans="1:26" s="224" customFormat="1" x14ac:dyDescent="0.2">
      <c r="A978" s="222">
        <v>3513</v>
      </c>
      <c r="B978" s="222">
        <v>3513044088</v>
      </c>
      <c r="C978" s="223" t="s">
        <v>555</v>
      </c>
      <c r="D978" s="222">
        <v>44</v>
      </c>
      <c r="E978" s="223" t="s">
        <v>76</v>
      </c>
      <c r="F978" s="222">
        <v>88</v>
      </c>
      <c r="G978" s="223" t="s">
        <v>120</v>
      </c>
      <c r="H978" s="225">
        <v>0.89</v>
      </c>
      <c r="I978" s="226"/>
      <c r="J978" s="227">
        <f t="shared" si="185"/>
        <v>10470.651878469909</v>
      </c>
      <c r="K978" s="228">
        <f t="shared" si="186"/>
        <v>3069</v>
      </c>
      <c r="L978" s="228">
        <f t="shared" si="187"/>
        <v>0</v>
      </c>
      <c r="M978" s="228">
        <f t="shared" si="188"/>
        <v>937.65</v>
      </c>
      <c r="N978" s="229">
        <f t="shared" si="197"/>
        <v>14477.301878469909</v>
      </c>
      <c r="O978" s="230" t="str">
        <f t="shared" si="189"/>
        <v>--</v>
      </c>
      <c r="P978" s="226"/>
      <c r="Q978" s="227">
        <f t="shared" si="190"/>
        <v>9967.4776608671636</v>
      </c>
      <c r="R978" s="228" t="str">
        <f t="shared" si="191"/>
        <v/>
      </c>
      <c r="S978" s="231">
        <f t="shared" si="192"/>
        <v>503.17421760274556</v>
      </c>
      <c r="T978" s="226"/>
      <c r="U978" s="227">
        <f t="shared" si="193"/>
        <v>3021</v>
      </c>
      <c r="V978" s="228" t="str">
        <f t="shared" si="194"/>
        <v/>
      </c>
      <c r="W978" s="228" t="str">
        <f t="shared" si="195"/>
        <v/>
      </c>
      <c r="X978" s="228"/>
      <c r="Y978" s="231" t="str">
        <f t="shared" si="196"/>
        <v/>
      </c>
      <c r="Z978" s="226"/>
    </row>
    <row r="979" spans="1:26" s="224" customFormat="1" x14ac:dyDescent="0.2">
      <c r="A979" s="222">
        <v>3513</v>
      </c>
      <c r="B979" s="222">
        <v>3513044095</v>
      </c>
      <c r="C979" s="223" t="s">
        <v>555</v>
      </c>
      <c r="D979" s="222">
        <v>44</v>
      </c>
      <c r="E979" s="223" t="s">
        <v>76</v>
      </c>
      <c r="F979" s="222">
        <v>95</v>
      </c>
      <c r="G979" s="223" t="s">
        <v>127</v>
      </c>
      <c r="H979" s="225">
        <v>2.39</v>
      </c>
      <c r="I979" s="226"/>
      <c r="J979" s="227">
        <f t="shared" si="185"/>
        <v>13375</v>
      </c>
      <c r="K979" s="228">
        <f t="shared" si="186"/>
        <v>0</v>
      </c>
      <c r="L979" s="228">
        <f t="shared" si="187"/>
        <v>0</v>
      </c>
      <c r="M979" s="228">
        <f t="shared" si="188"/>
        <v>937.65</v>
      </c>
      <c r="N979" s="229">
        <f t="shared" si="197"/>
        <v>14312.65</v>
      </c>
      <c r="O979" s="230">
        <f t="shared" si="189"/>
        <v>0</v>
      </c>
      <c r="P979" s="226"/>
      <c r="Q979" s="227">
        <f t="shared" si="190"/>
        <v>12631.596985026647</v>
      </c>
      <c r="R979" s="228">
        <f t="shared" si="191"/>
        <v>13375</v>
      </c>
      <c r="S979" s="231">
        <f t="shared" si="192"/>
        <v>743.40301497335349</v>
      </c>
      <c r="T979" s="226"/>
      <c r="U979" s="227">
        <f t="shared" si="193"/>
        <v>0</v>
      </c>
      <c r="V979" s="228">
        <f t="shared" si="194"/>
        <v>0</v>
      </c>
      <c r="W979" s="228">
        <f t="shared" si="195"/>
        <v>2</v>
      </c>
      <c r="X979" s="228"/>
      <c r="Y979" s="231">
        <f t="shared" si="196"/>
        <v>0</v>
      </c>
      <c r="Z979" s="226"/>
    </row>
    <row r="980" spans="1:26" s="224" customFormat="1" x14ac:dyDescent="0.2">
      <c r="A980" s="222">
        <v>3513</v>
      </c>
      <c r="B980" s="222">
        <v>3513044182</v>
      </c>
      <c r="C980" s="223" t="s">
        <v>555</v>
      </c>
      <c r="D980" s="222">
        <v>44</v>
      </c>
      <c r="E980" s="223" t="s">
        <v>76</v>
      </c>
      <c r="F980" s="222">
        <v>182</v>
      </c>
      <c r="G980" s="223" t="s">
        <v>214</v>
      </c>
      <c r="H980" s="225">
        <v>4</v>
      </c>
      <c r="I980" s="226"/>
      <c r="J980" s="227">
        <f t="shared" si="185"/>
        <v>11173.700061997984</v>
      </c>
      <c r="K980" s="228">
        <f t="shared" si="186"/>
        <v>2277</v>
      </c>
      <c r="L980" s="228">
        <f t="shared" si="187"/>
        <v>0</v>
      </c>
      <c r="M980" s="228">
        <f t="shared" si="188"/>
        <v>937.65</v>
      </c>
      <c r="N980" s="229">
        <f t="shared" si="197"/>
        <v>14388.350061997984</v>
      </c>
      <c r="O980" s="230">
        <f t="shared" si="189"/>
        <v>-4</v>
      </c>
      <c r="P980" s="226"/>
      <c r="Q980" s="227" t="str">
        <f t="shared" si="190"/>
        <v/>
      </c>
      <c r="R980" s="228">
        <f t="shared" si="191"/>
        <v>11173.700061997984</v>
      </c>
      <c r="S980" s="231" t="str">
        <f t="shared" si="192"/>
        <v/>
      </c>
      <c r="T980" s="226"/>
      <c r="U980" s="227" t="str">
        <f t="shared" si="193"/>
        <v/>
      </c>
      <c r="V980" s="228">
        <f t="shared" si="194"/>
        <v>2630</v>
      </c>
      <c r="W980" s="228">
        <f t="shared" si="195"/>
        <v>2630</v>
      </c>
      <c r="X980" s="228"/>
      <c r="Y980" s="231">
        <f t="shared" si="196"/>
        <v>2281</v>
      </c>
      <c r="Z980" s="226"/>
    </row>
    <row r="981" spans="1:26" s="224" customFormat="1" x14ac:dyDescent="0.2">
      <c r="A981" s="222">
        <v>3513</v>
      </c>
      <c r="B981" s="222">
        <v>3513044244</v>
      </c>
      <c r="C981" s="223" t="s">
        <v>555</v>
      </c>
      <c r="D981" s="222">
        <v>44</v>
      </c>
      <c r="E981" s="223" t="s">
        <v>76</v>
      </c>
      <c r="F981" s="222">
        <v>244</v>
      </c>
      <c r="G981" s="223" t="s">
        <v>276</v>
      </c>
      <c r="H981" s="225">
        <v>65.91</v>
      </c>
      <c r="I981" s="226"/>
      <c r="J981" s="227">
        <f t="shared" si="185"/>
        <v>11376</v>
      </c>
      <c r="K981" s="228">
        <f t="shared" si="186"/>
        <v>4102</v>
      </c>
      <c r="L981" s="228">
        <f t="shared" si="187"/>
        <v>0</v>
      </c>
      <c r="M981" s="228">
        <f t="shared" si="188"/>
        <v>937.65</v>
      </c>
      <c r="N981" s="229">
        <f t="shared" si="197"/>
        <v>16415.650000000001</v>
      </c>
      <c r="O981" s="230">
        <f t="shared" si="189"/>
        <v>-12</v>
      </c>
      <c r="P981" s="226"/>
      <c r="Q981" s="227">
        <f t="shared" si="190"/>
        <v>10238</v>
      </c>
      <c r="R981" s="228">
        <f t="shared" si="191"/>
        <v>11376</v>
      </c>
      <c r="S981" s="231">
        <f t="shared" si="192"/>
        <v>1138</v>
      </c>
      <c r="T981" s="226"/>
      <c r="U981" s="227">
        <f t="shared" si="193"/>
        <v>3989</v>
      </c>
      <c r="V981" s="228">
        <f t="shared" si="194"/>
        <v>4432</v>
      </c>
      <c r="W981" s="228">
        <f t="shared" si="195"/>
        <v>4241</v>
      </c>
      <c r="X981" s="228"/>
      <c r="Y981" s="231">
        <f t="shared" si="196"/>
        <v>4114</v>
      </c>
      <c r="Z981" s="226"/>
    </row>
    <row r="982" spans="1:26" s="224" customFormat="1" x14ac:dyDescent="0.2">
      <c r="A982" s="222">
        <v>3513</v>
      </c>
      <c r="B982" s="222">
        <v>3513044251</v>
      </c>
      <c r="C982" s="223" t="s">
        <v>555</v>
      </c>
      <c r="D982" s="222">
        <v>44</v>
      </c>
      <c r="E982" s="223" t="s">
        <v>76</v>
      </c>
      <c r="F982" s="222">
        <v>251</v>
      </c>
      <c r="G982" s="223" t="s">
        <v>283</v>
      </c>
      <c r="H982" s="225">
        <v>2</v>
      </c>
      <c r="I982" s="226"/>
      <c r="J982" s="227">
        <f t="shared" si="185"/>
        <v>8785</v>
      </c>
      <c r="K982" s="228">
        <f t="shared" si="186"/>
        <v>2019</v>
      </c>
      <c r="L982" s="228">
        <f t="shared" si="187"/>
        <v>0</v>
      </c>
      <c r="M982" s="228">
        <f t="shared" si="188"/>
        <v>937.65</v>
      </c>
      <c r="N982" s="229">
        <f t="shared" si="197"/>
        <v>11741.65</v>
      </c>
      <c r="O982" s="230">
        <f t="shared" si="189"/>
        <v>-1</v>
      </c>
      <c r="P982" s="226"/>
      <c r="Q982" s="227">
        <f t="shared" si="190"/>
        <v>11346.970713710527</v>
      </c>
      <c r="R982" s="228">
        <f t="shared" si="191"/>
        <v>8785</v>
      </c>
      <c r="S982" s="231">
        <f t="shared" si="192"/>
        <v>-2561.970713710527</v>
      </c>
      <c r="T982" s="226"/>
      <c r="U982" s="227">
        <f t="shared" si="193"/>
        <v>3148</v>
      </c>
      <c r="V982" s="228">
        <f t="shared" si="194"/>
        <v>2437</v>
      </c>
      <c r="W982" s="228">
        <f t="shared" si="195"/>
        <v>2049</v>
      </c>
      <c r="X982" s="228"/>
      <c r="Y982" s="231">
        <f t="shared" si="196"/>
        <v>2020</v>
      </c>
      <c r="Z982" s="226"/>
    </row>
    <row r="983" spans="1:26" s="224" customFormat="1" x14ac:dyDescent="0.2">
      <c r="A983" s="222">
        <v>3513</v>
      </c>
      <c r="B983" s="222">
        <v>3513044285</v>
      </c>
      <c r="C983" s="223" t="s">
        <v>555</v>
      </c>
      <c r="D983" s="222">
        <v>44</v>
      </c>
      <c r="E983" s="223" t="s">
        <v>76</v>
      </c>
      <c r="F983" s="222">
        <v>285</v>
      </c>
      <c r="G983" s="223" t="s">
        <v>317</v>
      </c>
      <c r="H983" s="225">
        <v>0.86</v>
      </c>
      <c r="I983" s="226"/>
      <c r="J983" s="227">
        <f t="shared" si="185"/>
        <v>11688.430466808875</v>
      </c>
      <c r="K983" s="228">
        <f t="shared" si="186"/>
        <v>3312</v>
      </c>
      <c r="L983" s="228">
        <f t="shared" si="187"/>
        <v>0</v>
      </c>
      <c r="M983" s="228">
        <f t="shared" si="188"/>
        <v>937.65</v>
      </c>
      <c r="N983" s="229">
        <f t="shared" si="197"/>
        <v>15938.080466808875</v>
      </c>
      <c r="O983" s="230" t="str">
        <f t="shared" si="189"/>
        <v>--</v>
      </c>
      <c r="P983" s="226"/>
      <c r="Q983" s="227" t="str">
        <f t="shared" si="190"/>
        <v/>
      </c>
      <c r="R983" s="228">
        <f t="shared" si="191"/>
        <v>11688.430466808875</v>
      </c>
      <c r="S983" s="231" t="str">
        <f t="shared" si="192"/>
        <v/>
      </c>
      <c r="T983" s="226"/>
      <c r="U983" s="227" t="str">
        <f t="shared" si="193"/>
        <v/>
      </c>
      <c r="V983" s="228">
        <f t="shared" si="194"/>
        <v>3297</v>
      </c>
      <c r="W983" s="228" t="str">
        <f t="shared" si="195"/>
        <v/>
      </c>
      <c r="X983" s="228"/>
      <c r="Y983" s="231" t="str">
        <f t="shared" si="196"/>
        <v/>
      </c>
      <c r="Z983" s="226"/>
    </row>
    <row r="984" spans="1:26" s="224" customFormat="1" x14ac:dyDescent="0.2">
      <c r="A984" s="222">
        <v>3513</v>
      </c>
      <c r="B984" s="222">
        <v>3513044293</v>
      </c>
      <c r="C984" s="223" t="s">
        <v>555</v>
      </c>
      <c r="D984" s="222">
        <v>44</v>
      </c>
      <c r="E984" s="223" t="s">
        <v>76</v>
      </c>
      <c r="F984" s="222">
        <v>293</v>
      </c>
      <c r="G984" s="223" t="s">
        <v>325</v>
      </c>
      <c r="H984" s="225">
        <v>32.919999999999995</v>
      </c>
      <c r="I984" s="226"/>
      <c r="J984" s="227">
        <f t="shared" si="185"/>
        <v>10637</v>
      </c>
      <c r="K984" s="228">
        <f t="shared" si="186"/>
        <v>639</v>
      </c>
      <c r="L984" s="228">
        <f t="shared" si="187"/>
        <v>0</v>
      </c>
      <c r="M984" s="228">
        <f t="shared" si="188"/>
        <v>937.65</v>
      </c>
      <c r="N984" s="229">
        <f t="shared" si="197"/>
        <v>12213.65</v>
      </c>
      <c r="O984" s="230">
        <f t="shared" si="189"/>
        <v>-1</v>
      </c>
      <c r="P984" s="226"/>
      <c r="Q984" s="227">
        <f t="shared" si="190"/>
        <v>9985</v>
      </c>
      <c r="R984" s="228">
        <f t="shared" si="191"/>
        <v>10637</v>
      </c>
      <c r="S984" s="231">
        <f t="shared" si="192"/>
        <v>652</v>
      </c>
      <c r="T984" s="226"/>
      <c r="U984" s="227">
        <f t="shared" si="193"/>
        <v>769</v>
      </c>
      <c r="V984" s="228">
        <f t="shared" si="194"/>
        <v>819</v>
      </c>
      <c r="W984" s="228">
        <f t="shared" si="195"/>
        <v>640</v>
      </c>
      <c r="X984" s="228"/>
      <c r="Y984" s="231">
        <f t="shared" si="196"/>
        <v>640</v>
      </c>
      <c r="Z984" s="226"/>
    </row>
    <row r="985" spans="1:26" s="224" customFormat="1" x14ac:dyDescent="0.2">
      <c r="A985" s="222">
        <v>3513</v>
      </c>
      <c r="B985" s="222">
        <v>3513044323</v>
      </c>
      <c r="C985" s="223" t="s">
        <v>555</v>
      </c>
      <c r="D985" s="222">
        <v>44</v>
      </c>
      <c r="E985" s="223" t="s">
        <v>76</v>
      </c>
      <c r="F985" s="222">
        <v>323</v>
      </c>
      <c r="G985" s="223" t="s">
        <v>355</v>
      </c>
      <c r="H985" s="225">
        <v>1.06</v>
      </c>
      <c r="I985" s="226"/>
      <c r="J985" s="227">
        <f t="shared" si="185"/>
        <v>8785</v>
      </c>
      <c r="K985" s="228">
        <f t="shared" si="186"/>
        <v>2796</v>
      </c>
      <c r="L985" s="228">
        <f t="shared" si="187"/>
        <v>0</v>
      </c>
      <c r="M985" s="228">
        <f t="shared" si="188"/>
        <v>937.65</v>
      </c>
      <c r="N985" s="229">
        <f t="shared" si="197"/>
        <v>12518.65</v>
      </c>
      <c r="O985" s="230" t="str">
        <f t="shared" si="189"/>
        <v>--</v>
      </c>
      <c r="P985" s="226"/>
      <c r="Q985" s="227">
        <f t="shared" si="190"/>
        <v>10217.031526066352</v>
      </c>
      <c r="R985" s="228" t="str">
        <f t="shared" si="191"/>
        <v/>
      </c>
      <c r="S985" s="231">
        <f t="shared" si="192"/>
        <v>-1432.0315260663519</v>
      </c>
      <c r="T985" s="226"/>
      <c r="U985" s="227">
        <f t="shared" si="193"/>
        <v>3877</v>
      </c>
      <c r="V985" s="228" t="str">
        <f t="shared" si="194"/>
        <v/>
      </c>
      <c r="W985" s="228" t="str">
        <f t="shared" si="195"/>
        <v/>
      </c>
      <c r="X985" s="228"/>
      <c r="Y985" s="231" t="str">
        <f t="shared" si="196"/>
        <v/>
      </c>
      <c r="Z985" s="226"/>
    </row>
    <row r="986" spans="1:26" s="224" customFormat="1" x14ac:dyDescent="0.2">
      <c r="A986" s="222">
        <v>3513</v>
      </c>
      <c r="B986" s="222">
        <v>3513044625</v>
      </c>
      <c r="C986" s="223" t="s">
        <v>555</v>
      </c>
      <c r="D986" s="222">
        <v>44</v>
      </c>
      <c r="E986" s="223" t="s">
        <v>76</v>
      </c>
      <c r="F986" s="222">
        <v>625</v>
      </c>
      <c r="G986" s="223" t="s">
        <v>395</v>
      </c>
      <c r="H986" s="225">
        <v>1</v>
      </c>
      <c r="I986" s="226"/>
      <c r="J986" s="227">
        <f t="shared" si="185"/>
        <v>10508.673207733596</v>
      </c>
      <c r="K986" s="228">
        <f t="shared" si="186"/>
        <v>1519</v>
      </c>
      <c r="L986" s="228">
        <f t="shared" si="187"/>
        <v>0</v>
      </c>
      <c r="M986" s="228">
        <f t="shared" si="188"/>
        <v>937.65</v>
      </c>
      <c r="N986" s="229">
        <f t="shared" si="197"/>
        <v>12965.323207733596</v>
      </c>
      <c r="O986" s="230">
        <f t="shared" si="189"/>
        <v>0</v>
      </c>
      <c r="P986" s="226"/>
      <c r="Q986" s="227" t="str">
        <f t="shared" si="190"/>
        <v/>
      </c>
      <c r="R986" s="228" t="str">
        <f t="shared" si="191"/>
        <v/>
      </c>
      <c r="S986" s="231" t="str">
        <f t="shared" si="192"/>
        <v/>
      </c>
      <c r="T986" s="226"/>
      <c r="U986" s="227" t="str">
        <f t="shared" si="193"/>
        <v/>
      </c>
      <c r="V986" s="228" t="str">
        <f t="shared" si="194"/>
        <v/>
      </c>
      <c r="W986" s="228">
        <f t="shared" si="195"/>
        <v>1451</v>
      </c>
      <c r="X986" s="228"/>
      <c r="Y986" s="231">
        <f t="shared" si="196"/>
        <v>1519</v>
      </c>
      <c r="Z986" s="226"/>
    </row>
    <row r="987" spans="1:26" s="224" customFormat="1" x14ac:dyDescent="0.2">
      <c r="A987" s="222">
        <v>3513</v>
      </c>
      <c r="B987" s="222">
        <v>3513044690</v>
      </c>
      <c r="C987" s="223" t="s">
        <v>555</v>
      </c>
      <c r="D987" s="222">
        <v>44</v>
      </c>
      <c r="E987" s="223" t="s">
        <v>76</v>
      </c>
      <c r="F987" s="222">
        <v>690</v>
      </c>
      <c r="G987" s="223" t="s">
        <v>414</v>
      </c>
      <c r="H987" s="225">
        <v>1</v>
      </c>
      <c r="I987" s="226"/>
      <c r="J987" s="227">
        <f t="shared" si="185"/>
        <v>10824.028614408538</v>
      </c>
      <c r="K987" s="228">
        <f t="shared" si="186"/>
        <v>3356</v>
      </c>
      <c r="L987" s="228">
        <f t="shared" si="187"/>
        <v>0</v>
      </c>
      <c r="M987" s="228">
        <f t="shared" si="188"/>
        <v>937.65</v>
      </c>
      <c r="N987" s="229">
        <f t="shared" si="197"/>
        <v>15117.678614408538</v>
      </c>
      <c r="O987" s="230">
        <f t="shared" si="189"/>
        <v>0</v>
      </c>
      <c r="P987" s="226"/>
      <c r="Q987" s="227" t="str">
        <f t="shared" si="190"/>
        <v/>
      </c>
      <c r="R987" s="228" t="str">
        <f t="shared" si="191"/>
        <v/>
      </c>
      <c r="S987" s="231" t="str">
        <f t="shared" si="192"/>
        <v/>
      </c>
      <c r="T987" s="226"/>
      <c r="U987" s="227" t="str">
        <f t="shared" si="193"/>
        <v/>
      </c>
      <c r="V987" s="228" t="str">
        <f t="shared" si="194"/>
        <v/>
      </c>
      <c r="W987" s="228">
        <f t="shared" si="195"/>
        <v>3384</v>
      </c>
      <c r="X987" s="228"/>
      <c r="Y987" s="231">
        <f t="shared" si="196"/>
        <v>3356</v>
      </c>
      <c r="Z987" s="226"/>
    </row>
    <row r="988" spans="1:26" s="224" customFormat="1" x14ac:dyDescent="0.2">
      <c r="A988" s="222">
        <v>3513</v>
      </c>
      <c r="B988" s="222">
        <v>3513044780</v>
      </c>
      <c r="C988" s="223" t="s">
        <v>555</v>
      </c>
      <c r="D988" s="222">
        <v>44</v>
      </c>
      <c r="E988" s="223" t="s">
        <v>76</v>
      </c>
      <c r="F988" s="222">
        <v>780</v>
      </c>
      <c r="G988" s="223" t="s">
        <v>443</v>
      </c>
      <c r="H988" s="225">
        <v>1</v>
      </c>
      <c r="I988" s="226"/>
      <c r="J988" s="227">
        <f t="shared" si="185"/>
        <v>10752.450832366469</v>
      </c>
      <c r="K988" s="228">
        <f t="shared" si="186"/>
        <v>2048</v>
      </c>
      <c r="L988" s="228">
        <f t="shared" si="187"/>
        <v>0</v>
      </c>
      <c r="M988" s="228">
        <f t="shared" si="188"/>
        <v>937.65</v>
      </c>
      <c r="N988" s="229">
        <f t="shared" si="197"/>
        <v>13738.100832366468</v>
      </c>
      <c r="O988" s="230">
        <f t="shared" si="189"/>
        <v>-2</v>
      </c>
      <c r="P988" s="226"/>
      <c r="Q988" s="227" t="str">
        <f t="shared" si="190"/>
        <v/>
      </c>
      <c r="R988" s="228">
        <f t="shared" si="191"/>
        <v>10752.450832366469</v>
      </c>
      <c r="S988" s="231" t="str">
        <f t="shared" si="192"/>
        <v/>
      </c>
      <c r="T988" s="226"/>
      <c r="U988" s="227" t="str">
        <f t="shared" si="193"/>
        <v/>
      </c>
      <c r="V988" s="228">
        <f t="shared" si="194"/>
        <v>1970</v>
      </c>
      <c r="W988" s="228">
        <f t="shared" si="195"/>
        <v>2158</v>
      </c>
      <c r="X988" s="228"/>
      <c r="Y988" s="231">
        <f t="shared" si="196"/>
        <v>2050</v>
      </c>
      <c r="Z988" s="226"/>
    </row>
    <row r="989" spans="1:26" s="224" customFormat="1" x14ac:dyDescent="0.2">
      <c r="A989" s="222">
        <v>3514</v>
      </c>
      <c r="B989" s="222">
        <v>3514281005</v>
      </c>
      <c r="C989" s="223" t="s">
        <v>556</v>
      </c>
      <c r="D989" s="222">
        <v>281</v>
      </c>
      <c r="E989" s="223" t="s">
        <v>313</v>
      </c>
      <c r="F989" s="222">
        <v>5</v>
      </c>
      <c r="G989" s="223" t="s">
        <v>37</v>
      </c>
      <c r="H989" s="225">
        <v>2</v>
      </c>
      <c r="I989" s="226"/>
      <c r="J989" s="227">
        <f t="shared" si="185"/>
        <v>11484.212958768376</v>
      </c>
      <c r="K989" s="228">
        <f t="shared" si="186"/>
        <v>5010</v>
      </c>
      <c r="L989" s="228">
        <f t="shared" si="187"/>
        <v>0</v>
      </c>
      <c r="M989" s="228">
        <f t="shared" si="188"/>
        <v>937.65</v>
      </c>
      <c r="N989" s="229">
        <f t="shared" si="197"/>
        <v>17431.862958768375</v>
      </c>
      <c r="O989" s="230" t="str">
        <f t="shared" si="189"/>
        <v>--</v>
      </c>
      <c r="P989" s="226"/>
      <c r="Q989" s="227" t="str">
        <f t="shared" si="190"/>
        <v/>
      </c>
      <c r="R989" s="228" t="str">
        <f t="shared" si="191"/>
        <v/>
      </c>
      <c r="S989" s="231" t="str">
        <f t="shared" si="192"/>
        <v/>
      </c>
      <c r="T989" s="226"/>
      <c r="U989" s="227" t="str">
        <f t="shared" si="193"/>
        <v/>
      </c>
      <c r="V989" s="228" t="str">
        <f t="shared" si="194"/>
        <v/>
      </c>
      <c r="W989" s="228" t="str">
        <f t="shared" si="195"/>
        <v/>
      </c>
      <c r="X989" s="228"/>
      <c r="Y989" s="231" t="str">
        <f t="shared" si="196"/>
        <v/>
      </c>
      <c r="Z989" s="226"/>
    </row>
    <row r="990" spans="1:26" s="224" customFormat="1" x14ac:dyDescent="0.2">
      <c r="A990" s="222">
        <v>3514</v>
      </c>
      <c r="B990" s="222">
        <v>3514281137</v>
      </c>
      <c r="C990" s="223" t="s">
        <v>556</v>
      </c>
      <c r="D990" s="222">
        <v>281</v>
      </c>
      <c r="E990" s="223" t="s">
        <v>313</v>
      </c>
      <c r="F990" s="222">
        <v>137</v>
      </c>
      <c r="G990" s="223" t="s">
        <v>169</v>
      </c>
      <c r="H990" s="225">
        <v>1</v>
      </c>
      <c r="I990" s="226"/>
      <c r="J990" s="227">
        <f t="shared" si="185"/>
        <v>13919.612294660523</v>
      </c>
      <c r="K990" s="228">
        <f t="shared" si="186"/>
        <v>0</v>
      </c>
      <c r="L990" s="228">
        <f t="shared" si="187"/>
        <v>0</v>
      </c>
      <c r="M990" s="228">
        <f t="shared" si="188"/>
        <v>937.65</v>
      </c>
      <c r="N990" s="229">
        <f t="shared" si="197"/>
        <v>14857.262294660522</v>
      </c>
      <c r="O990" s="230">
        <f t="shared" si="189"/>
        <v>0</v>
      </c>
      <c r="P990" s="226"/>
      <c r="Q990" s="227" t="str">
        <f t="shared" si="190"/>
        <v/>
      </c>
      <c r="R990" s="228" t="str">
        <f t="shared" si="191"/>
        <v/>
      </c>
      <c r="S990" s="231" t="str">
        <f t="shared" si="192"/>
        <v/>
      </c>
      <c r="T990" s="226"/>
      <c r="U990" s="227" t="str">
        <f t="shared" si="193"/>
        <v/>
      </c>
      <c r="V990" s="228" t="str">
        <f t="shared" si="194"/>
        <v/>
      </c>
      <c r="W990" s="228">
        <f t="shared" si="195"/>
        <v>0</v>
      </c>
      <c r="X990" s="228"/>
      <c r="Y990" s="231">
        <f t="shared" si="196"/>
        <v>0</v>
      </c>
      <c r="Z990" s="226"/>
    </row>
    <row r="991" spans="1:26" s="224" customFormat="1" x14ac:dyDescent="0.2">
      <c r="A991" s="222">
        <v>3514</v>
      </c>
      <c r="B991" s="222">
        <v>3514281281</v>
      </c>
      <c r="C991" s="223" t="s">
        <v>556</v>
      </c>
      <c r="D991" s="222">
        <v>281</v>
      </c>
      <c r="E991" s="223" t="s">
        <v>313</v>
      </c>
      <c r="F991" s="222">
        <v>281</v>
      </c>
      <c r="G991" s="223" t="s">
        <v>313</v>
      </c>
      <c r="H991" s="225">
        <v>256.70999999999998</v>
      </c>
      <c r="I991" s="226"/>
      <c r="J991" s="227">
        <f t="shared" si="185"/>
        <v>13370</v>
      </c>
      <c r="K991" s="228">
        <f t="shared" si="186"/>
        <v>0</v>
      </c>
      <c r="L991" s="228">
        <f t="shared" si="187"/>
        <v>0</v>
      </c>
      <c r="M991" s="228">
        <f t="shared" si="188"/>
        <v>937.65</v>
      </c>
      <c r="N991" s="229">
        <f t="shared" si="197"/>
        <v>14307.65</v>
      </c>
      <c r="O991" s="230">
        <f t="shared" si="189"/>
        <v>0</v>
      </c>
      <c r="P991" s="226"/>
      <c r="Q991" s="227">
        <f t="shared" si="190"/>
        <v>12909</v>
      </c>
      <c r="R991" s="228">
        <f t="shared" si="191"/>
        <v>13370</v>
      </c>
      <c r="S991" s="231">
        <f t="shared" si="192"/>
        <v>461</v>
      </c>
      <c r="T991" s="226"/>
      <c r="U991" s="227">
        <f t="shared" si="193"/>
        <v>99</v>
      </c>
      <c r="V991" s="228">
        <f t="shared" si="194"/>
        <v>102</v>
      </c>
      <c r="W991" s="228">
        <f t="shared" si="195"/>
        <v>2</v>
      </c>
      <c r="X991" s="228"/>
      <c r="Y991" s="231">
        <f t="shared" si="196"/>
        <v>0</v>
      </c>
      <c r="Z991" s="226"/>
    </row>
    <row r="992" spans="1:26" s="224" customFormat="1" x14ac:dyDescent="0.2">
      <c r="A992" s="222">
        <v>3515</v>
      </c>
      <c r="B992" s="222">
        <v>3515287043</v>
      </c>
      <c r="C992" s="223" t="s">
        <v>557</v>
      </c>
      <c r="D992" s="222">
        <v>287</v>
      </c>
      <c r="E992" s="223" t="s">
        <v>319</v>
      </c>
      <c r="F992" s="222">
        <v>43</v>
      </c>
      <c r="G992" s="223" t="s">
        <v>75</v>
      </c>
      <c r="H992" s="225">
        <v>3.38</v>
      </c>
      <c r="I992" s="226"/>
      <c r="J992" s="227">
        <f t="shared" si="185"/>
        <v>9123</v>
      </c>
      <c r="K992" s="228">
        <f t="shared" si="186"/>
        <v>4363</v>
      </c>
      <c r="L992" s="228">
        <f t="shared" si="187"/>
        <v>0</v>
      </c>
      <c r="M992" s="228">
        <f t="shared" si="188"/>
        <v>937.65</v>
      </c>
      <c r="N992" s="229">
        <f t="shared" si="197"/>
        <v>14423.65</v>
      </c>
      <c r="O992" s="230">
        <f t="shared" si="189"/>
        <v>-8</v>
      </c>
      <c r="P992" s="226"/>
      <c r="Q992" s="227">
        <f t="shared" si="190"/>
        <v>8749</v>
      </c>
      <c r="R992" s="228">
        <f t="shared" si="191"/>
        <v>9123</v>
      </c>
      <c r="S992" s="231">
        <f t="shared" si="192"/>
        <v>374</v>
      </c>
      <c r="T992" s="226"/>
      <c r="U992" s="227">
        <f t="shared" si="193"/>
        <v>4307</v>
      </c>
      <c r="V992" s="228">
        <f t="shared" si="194"/>
        <v>4491</v>
      </c>
      <c r="W992" s="228">
        <f t="shared" si="195"/>
        <v>4539</v>
      </c>
      <c r="X992" s="228"/>
      <c r="Y992" s="231">
        <f t="shared" si="196"/>
        <v>4371</v>
      </c>
      <c r="Z992" s="226"/>
    </row>
    <row r="993" spans="1:26" s="224" customFormat="1" x14ac:dyDescent="0.2">
      <c r="A993" s="222">
        <v>3515</v>
      </c>
      <c r="B993" s="222">
        <v>3515287045</v>
      </c>
      <c r="C993" s="223" t="s">
        <v>557</v>
      </c>
      <c r="D993" s="222">
        <v>287</v>
      </c>
      <c r="E993" s="223" t="s">
        <v>319</v>
      </c>
      <c r="F993" s="222">
        <v>45</v>
      </c>
      <c r="G993" s="223" t="s">
        <v>77</v>
      </c>
      <c r="H993" s="225">
        <v>5.3900000000000006</v>
      </c>
      <c r="I993" s="226"/>
      <c r="J993" s="227">
        <f t="shared" si="185"/>
        <v>9123</v>
      </c>
      <c r="K993" s="228">
        <f t="shared" si="186"/>
        <v>2608</v>
      </c>
      <c r="L993" s="228">
        <f t="shared" si="187"/>
        <v>0</v>
      </c>
      <c r="M993" s="228">
        <f t="shared" si="188"/>
        <v>937.65</v>
      </c>
      <c r="N993" s="229">
        <f t="shared" si="197"/>
        <v>12668.65</v>
      </c>
      <c r="O993" s="230">
        <f t="shared" si="189"/>
        <v>-7</v>
      </c>
      <c r="P993" s="226"/>
      <c r="Q993" s="227">
        <f t="shared" si="190"/>
        <v>8727</v>
      </c>
      <c r="R993" s="228">
        <f t="shared" si="191"/>
        <v>9123</v>
      </c>
      <c r="S993" s="231">
        <f t="shared" si="192"/>
        <v>396</v>
      </c>
      <c r="T993" s="226"/>
      <c r="U993" s="227">
        <f t="shared" si="193"/>
        <v>2901</v>
      </c>
      <c r="V993" s="228">
        <f t="shared" si="194"/>
        <v>3032</v>
      </c>
      <c r="W993" s="228">
        <f t="shared" si="195"/>
        <v>2635</v>
      </c>
      <c r="X993" s="228"/>
      <c r="Y993" s="231">
        <f t="shared" si="196"/>
        <v>2615</v>
      </c>
      <c r="Z993" s="226"/>
    </row>
    <row r="994" spans="1:26" s="224" customFormat="1" x14ac:dyDescent="0.2">
      <c r="A994" s="222">
        <v>3515</v>
      </c>
      <c r="B994" s="222">
        <v>3515287135</v>
      </c>
      <c r="C994" s="223" t="s">
        <v>557</v>
      </c>
      <c r="D994" s="222">
        <v>287</v>
      </c>
      <c r="E994" s="223" t="s">
        <v>319</v>
      </c>
      <c r="F994" s="222">
        <v>135</v>
      </c>
      <c r="G994" s="223" t="s">
        <v>167</v>
      </c>
      <c r="H994" s="225">
        <v>4.53</v>
      </c>
      <c r="I994" s="226"/>
      <c r="J994" s="227">
        <f t="shared" si="185"/>
        <v>10068</v>
      </c>
      <c r="K994" s="228">
        <f t="shared" si="186"/>
        <v>5258</v>
      </c>
      <c r="L994" s="228">
        <f t="shared" si="187"/>
        <v>0</v>
      </c>
      <c r="M994" s="228">
        <f t="shared" si="188"/>
        <v>937.65</v>
      </c>
      <c r="N994" s="229">
        <f t="shared" si="197"/>
        <v>16263.65</v>
      </c>
      <c r="O994" s="230">
        <f t="shared" si="189"/>
        <v>-5</v>
      </c>
      <c r="P994" s="226"/>
      <c r="Q994" s="227">
        <f t="shared" si="190"/>
        <v>12729</v>
      </c>
      <c r="R994" s="228">
        <f t="shared" si="191"/>
        <v>10068</v>
      </c>
      <c r="S994" s="231">
        <f t="shared" si="192"/>
        <v>-2661</v>
      </c>
      <c r="T994" s="226"/>
      <c r="U994" s="227">
        <f t="shared" si="193"/>
        <v>6910</v>
      </c>
      <c r="V994" s="228">
        <f t="shared" si="194"/>
        <v>5465</v>
      </c>
      <c r="W994" s="228">
        <f t="shared" si="195"/>
        <v>5393</v>
      </c>
      <c r="X994" s="228"/>
      <c r="Y994" s="231">
        <f t="shared" si="196"/>
        <v>5263</v>
      </c>
      <c r="Z994" s="226"/>
    </row>
    <row r="995" spans="1:26" s="224" customFormat="1" x14ac:dyDescent="0.2">
      <c r="A995" s="222">
        <v>3515</v>
      </c>
      <c r="B995" s="222">
        <v>3515287151</v>
      </c>
      <c r="C995" s="223" t="s">
        <v>557</v>
      </c>
      <c r="D995" s="222">
        <v>287</v>
      </c>
      <c r="E995" s="223" t="s">
        <v>319</v>
      </c>
      <c r="F995" s="222">
        <v>151</v>
      </c>
      <c r="G995" s="223" t="s">
        <v>183</v>
      </c>
      <c r="H995" s="225">
        <v>1</v>
      </c>
      <c r="I995" s="226"/>
      <c r="J995" s="227">
        <f t="shared" si="185"/>
        <v>9123</v>
      </c>
      <c r="K995" s="228">
        <f t="shared" si="186"/>
        <v>1390</v>
      </c>
      <c r="L995" s="228">
        <f t="shared" si="187"/>
        <v>0</v>
      </c>
      <c r="M995" s="228">
        <f t="shared" si="188"/>
        <v>937.65</v>
      </c>
      <c r="N995" s="229">
        <f t="shared" si="197"/>
        <v>11450.65</v>
      </c>
      <c r="O995" s="230">
        <f t="shared" si="189"/>
        <v>-1</v>
      </c>
      <c r="P995" s="226"/>
      <c r="Q995" s="227">
        <f t="shared" si="190"/>
        <v>10787.409797468352</v>
      </c>
      <c r="R995" s="228" t="str">
        <f t="shared" si="191"/>
        <v/>
      </c>
      <c r="S995" s="231">
        <f t="shared" si="192"/>
        <v>-1664.4097974683518</v>
      </c>
      <c r="T995" s="226"/>
      <c r="U995" s="227">
        <f t="shared" si="193"/>
        <v>1724</v>
      </c>
      <c r="V995" s="228" t="str">
        <f t="shared" si="194"/>
        <v/>
      </c>
      <c r="W995" s="228">
        <f t="shared" si="195"/>
        <v>1373</v>
      </c>
      <c r="X995" s="228"/>
      <c r="Y995" s="231">
        <f t="shared" si="196"/>
        <v>1391</v>
      </c>
      <c r="Z995" s="226"/>
    </row>
    <row r="996" spans="1:26" s="224" customFormat="1" x14ac:dyDescent="0.2">
      <c r="A996" s="222">
        <v>3515</v>
      </c>
      <c r="B996" s="222">
        <v>3515287191</v>
      </c>
      <c r="C996" s="223" t="s">
        <v>557</v>
      </c>
      <c r="D996" s="222">
        <v>287</v>
      </c>
      <c r="E996" s="223" t="s">
        <v>319</v>
      </c>
      <c r="F996" s="222">
        <v>191</v>
      </c>
      <c r="G996" s="223" t="s">
        <v>223</v>
      </c>
      <c r="H996" s="225">
        <v>30.479999999999997</v>
      </c>
      <c r="I996" s="226"/>
      <c r="J996" s="227">
        <f t="shared" si="185"/>
        <v>10014</v>
      </c>
      <c r="K996" s="228">
        <f t="shared" si="186"/>
        <v>3098</v>
      </c>
      <c r="L996" s="228">
        <f t="shared" si="187"/>
        <v>0</v>
      </c>
      <c r="M996" s="228">
        <f t="shared" si="188"/>
        <v>937.65</v>
      </c>
      <c r="N996" s="229">
        <f t="shared" si="197"/>
        <v>14049.65</v>
      </c>
      <c r="O996" s="230">
        <f t="shared" si="189"/>
        <v>-11</v>
      </c>
      <c r="P996" s="226"/>
      <c r="Q996" s="227">
        <f t="shared" si="190"/>
        <v>9393</v>
      </c>
      <c r="R996" s="228">
        <f t="shared" si="191"/>
        <v>10014</v>
      </c>
      <c r="S996" s="231">
        <f t="shared" si="192"/>
        <v>621</v>
      </c>
      <c r="T996" s="226"/>
      <c r="U996" s="227">
        <f t="shared" si="193"/>
        <v>3587</v>
      </c>
      <c r="V996" s="228">
        <f t="shared" si="194"/>
        <v>3824</v>
      </c>
      <c r="W996" s="228">
        <f t="shared" si="195"/>
        <v>3824</v>
      </c>
      <c r="X996" s="228"/>
      <c r="Y996" s="231">
        <f t="shared" si="196"/>
        <v>3109</v>
      </c>
      <c r="Z996" s="226"/>
    </row>
    <row r="997" spans="1:26" s="224" customFormat="1" x14ac:dyDescent="0.2">
      <c r="A997" s="222">
        <v>3515</v>
      </c>
      <c r="B997" s="222">
        <v>3515287215</v>
      </c>
      <c r="C997" s="223" t="s">
        <v>557</v>
      </c>
      <c r="D997" s="222">
        <v>287</v>
      </c>
      <c r="E997" s="223" t="s">
        <v>319</v>
      </c>
      <c r="F997" s="222">
        <v>215</v>
      </c>
      <c r="G997" s="223" t="s">
        <v>247</v>
      </c>
      <c r="H997" s="225">
        <v>8</v>
      </c>
      <c r="I997" s="226"/>
      <c r="J997" s="227">
        <f t="shared" si="185"/>
        <v>10879</v>
      </c>
      <c r="K997" s="228">
        <f t="shared" si="186"/>
        <v>1665</v>
      </c>
      <c r="L997" s="228">
        <f t="shared" si="187"/>
        <v>0</v>
      </c>
      <c r="M997" s="228">
        <f t="shared" si="188"/>
        <v>937.65</v>
      </c>
      <c r="N997" s="229">
        <f t="shared" si="197"/>
        <v>13481.65</v>
      </c>
      <c r="O997" s="230">
        <f t="shared" si="189"/>
        <v>-4</v>
      </c>
      <c r="P997" s="226"/>
      <c r="Q997" s="227">
        <f t="shared" si="190"/>
        <v>9998</v>
      </c>
      <c r="R997" s="228">
        <f t="shared" si="191"/>
        <v>10879</v>
      </c>
      <c r="S997" s="231">
        <f t="shared" si="192"/>
        <v>881</v>
      </c>
      <c r="T997" s="226"/>
      <c r="U997" s="227">
        <f t="shared" si="193"/>
        <v>1952</v>
      </c>
      <c r="V997" s="228">
        <f t="shared" si="194"/>
        <v>2124</v>
      </c>
      <c r="W997" s="228">
        <f t="shared" si="195"/>
        <v>1472</v>
      </c>
      <c r="X997" s="228"/>
      <c r="Y997" s="231">
        <f t="shared" si="196"/>
        <v>1669</v>
      </c>
      <c r="Z997" s="226"/>
    </row>
    <row r="998" spans="1:26" s="224" customFormat="1" x14ac:dyDescent="0.2">
      <c r="A998" s="222">
        <v>3515</v>
      </c>
      <c r="B998" s="222">
        <v>3515287227</v>
      </c>
      <c r="C998" s="223" t="s">
        <v>557</v>
      </c>
      <c r="D998" s="222">
        <v>287</v>
      </c>
      <c r="E998" s="223" t="s">
        <v>319</v>
      </c>
      <c r="F998" s="222">
        <v>227</v>
      </c>
      <c r="G998" s="223" t="s">
        <v>259</v>
      </c>
      <c r="H998" s="225">
        <v>10.67</v>
      </c>
      <c r="I998" s="226"/>
      <c r="J998" s="227">
        <f t="shared" si="185"/>
        <v>11781</v>
      </c>
      <c r="K998" s="228">
        <f t="shared" si="186"/>
        <v>3443</v>
      </c>
      <c r="L998" s="228">
        <f t="shared" si="187"/>
        <v>0</v>
      </c>
      <c r="M998" s="228">
        <f t="shared" si="188"/>
        <v>937.65</v>
      </c>
      <c r="N998" s="229">
        <f t="shared" si="197"/>
        <v>16161.65</v>
      </c>
      <c r="O998" s="230">
        <f t="shared" si="189"/>
        <v>-1</v>
      </c>
      <c r="P998" s="226"/>
      <c r="Q998" s="227">
        <f t="shared" si="190"/>
        <v>10300</v>
      </c>
      <c r="R998" s="228">
        <f t="shared" si="191"/>
        <v>11781</v>
      </c>
      <c r="S998" s="231">
        <f t="shared" si="192"/>
        <v>1481</v>
      </c>
      <c r="T998" s="226"/>
      <c r="U998" s="227">
        <f t="shared" si="193"/>
        <v>2981</v>
      </c>
      <c r="V998" s="228">
        <f t="shared" si="194"/>
        <v>3410</v>
      </c>
      <c r="W998" s="228">
        <f t="shared" si="195"/>
        <v>3407</v>
      </c>
      <c r="X998" s="228"/>
      <c r="Y998" s="231">
        <f t="shared" si="196"/>
        <v>3444</v>
      </c>
      <c r="Z998" s="226"/>
    </row>
    <row r="999" spans="1:26" s="224" customFormat="1" x14ac:dyDescent="0.2">
      <c r="A999" s="222">
        <v>3515</v>
      </c>
      <c r="B999" s="222">
        <v>3515287277</v>
      </c>
      <c r="C999" s="223" t="s">
        <v>557</v>
      </c>
      <c r="D999" s="222">
        <v>287</v>
      </c>
      <c r="E999" s="223" t="s">
        <v>319</v>
      </c>
      <c r="F999" s="222">
        <v>277</v>
      </c>
      <c r="G999" s="223" t="s">
        <v>309</v>
      </c>
      <c r="H999" s="225">
        <v>89.5</v>
      </c>
      <c r="I999" s="226"/>
      <c r="J999" s="227">
        <f t="shared" si="185"/>
        <v>11528</v>
      </c>
      <c r="K999" s="228">
        <f t="shared" si="186"/>
        <v>467</v>
      </c>
      <c r="L999" s="228">
        <f t="shared" si="187"/>
        <v>0</v>
      </c>
      <c r="M999" s="228">
        <f t="shared" si="188"/>
        <v>937.65</v>
      </c>
      <c r="N999" s="229">
        <f t="shared" si="197"/>
        <v>12932.65</v>
      </c>
      <c r="O999" s="230">
        <f t="shared" si="189"/>
        <v>-6</v>
      </c>
      <c r="P999" s="226"/>
      <c r="Q999" s="227">
        <f t="shared" si="190"/>
        <v>10799</v>
      </c>
      <c r="R999" s="228">
        <f t="shared" si="191"/>
        <v>11528</v>
      </c>
      <c r="S999" s="231">
        <f t="shared" si="192"/>
        <v>729</v>
      </c>
      <c r="T999" s="226"/>
      <c r="U999" s="227">
        <f t="shared" si="193"/>
        <v>79</v>
      </c>
      <c r="V999" s="228">
        <f t="shared" si="194"/>
        <v>84</v>
      </c>
      <c r="W999" s="228">
        <f t="shared" si="195"/>
        <v>498</v>
      </c>
      <c r="X999" s="228"/>
      <c r="Y999" s="231">
        <f t="shared" si="196"/>
        <v>473</v>
      </c>
      <c r="Z999" s="226"/>
    </row>
    <row r="1000" spans="1:26" s="224" customFormat="1" x14ac:dyDescent="0.2">
      <c r="A1000" s="222">
        <v>3515</v>
      </c>
      <c r="B1000" s="222">
        <v>3515287287</v>
      </c>
      <c r="C1000" s="223" t="s">
        <v>557</v>
      </c>
      <c r="D1000" s="222">
        <v>287</v>
      </c>
      <c r="E1000" s="223" t="s">
        <v>319</v>
      </c>
      <c r="F1000" s="222">
        <v>287</v>
      </c>
      <c r="G1000" s="223" t="s">
        <v>319</v>
      </c>
      <c r="H1000" s="225">
        <v>10</v>
      </c>
      <c r="I1000" s="226"/>
      <c r="J1000" s="227">
        <f t="shared" si="185"/>
        <v>9464</v>
      </c>
      <c r="K1000" s="228">
        <f t="shared" si="186"/>
        <v>4156</v>
      </c>
      <c r="L1000" s="228">
        <f t="shared" si="187"/>
        <v>0</v>
      </c>
      <c r="M1000" s="228">
        <f t="shared" si="188"/>
        <v>937.65</v>
      </c>
      <c r="N1000" s="229">
        <f t="shared" si="197"/>
        <v>14557.65</v>
      </c>
      <c r="O1000" s="230">
        <f t="shared" si="189"/>
        <v>0</v>
      </c>
      <c r="P1000" s="226"/>
      <c r="Q1000" s="227">
        <f t="shared" si="190"/>
        <v>9265</v>
      </c>
      <c r="R1000" s="228">
        <f t="shared" si="191"/>
        <v>9464</v>
      </c>
      <c r="S1000" s="231">
        <f t="shared" si="192"/>
        <v>199</v>
      </c>
      <c r="T1000" s="226"/>
      <c r="U1000" s="227">
        <f t="shared" si="193"/>
        <v>3660</v>
      </c>
      <c r="V1000" s="228">
        <f t="shared" si="194"/>
        <v>3739</v>
      </c>
      <c r="W1000" s="228">
        <f t="shared" si="195"/>
        <v>4223</v>
      </c>
      <c r="X1000" s="228"/>
      <c r="Y1000" s="231">
        <f t="shared" si="196"/>
        <v>4156</v>
      </c>
      <c r="Z1000" s="226"/>
    </row>
    <row r="1001" spans="1:26" s="224" customFormat="1" x14ac:dyDescent="0.2">
      <c r="A1001" s="222">
        <v>3515</v>
      </c>
      <c r="B1001" s="222">
        <v>3515287306</v>
      </c>
      <c r="C1001" s="223" t="s">
        <v>557</v>
      </c>
      <c r="D1001" s="222">
        <v>287</v>
      </c>
      <c r="E1001" s="223" t="s">
        <v>319</v>
      </c>
      <c r="F1001" s="222">
        <v>306</v>
      </c>
      <c r="G1001" s="223" t="s">
        <v>338</v>
      </c>
      <c r="H1001" s="225">
        <v>8</v>
      </c>
      <c r="I1001" s="226"/>
      <c r="J1001" s="227">
        <f t="shared" si="185"/>
        <v>9123</v>
      </c>
      <c r="K1001" s="228">
        <f t="shared" si="186"/>
        <v>3774</v>
      </c>
      <c r="L1001" s="228">
        <f t="shared" si="187"/>
        <v>0</v>
      </c>
      <c r="M1001" s="228">
        <f t="shared" si="188"/>
        <v>937.65</v>
      </c>
      <c r="N1001" s="229">
        <f t="shared" si="197"/>
        <v>13834.65</v>
      </c>
      <c r="O1001" s="230">
        <f t="shared" si="189"/>
        <v>-18</v>
      </c>
      <c r="P1001" s="226"/>
      <c r="Q1001" s="227">
        <f t="shared" si="190"/>
        <v>8749</v>
      </c>
      <c r="R1001" s="228">
        <f t="shared" si="191"/>
        <v>9123</v>
      </c>
      <c r="S1001" s="231">
        <f t="shared" si="192"/>
        <v>374</v>
      </c>
      <c r="T1001" s="226"/>
      <c r="U1001" s="227">
        <f t="shared" si="193"/>
        <v>2671</v>
      </c>
      <c r="V1001" s="228">
        <f t="shared" si="194"/>
        <v>2786</v>
      </c>
      <c r="W1001" s="228">
        <f t="shared" si="195"/>
        <v>3779</v>
      </c>
      <c r="X1001" s="228"/>
      <c r="Y1001" s="231">
        <f t="shared" si="196"/>
        <v>3792</v>
      </c>
      <c r="Z1001" s="226"/>
    </row>
    <row r="1002" spans="1:26" s="224" customFormat="1" x14ac:dyDescent="0.2">
      <c r="A1002" s="222">
        <v>3515</v>
      </c>
      <c r="B1002" s="222">
        <v>3515287316</v>
      </c>
      <c r="C1002" s="223" t="s">
        <v>557</v>
      </c>
      <c r="D1002" s="222">
        <v>287</v>
      </c>
      <c r="E1002" s="223" t="s">
        <v>319</v>
      </c>
      <c r="F1002" s="222">
        <v>316</v>
      </c>
      <c r="G1002" s="223" t="s">
        <v>348</v>
      </c>
      <c r="H1002" s="225">
        <v>8.51</v>
      </c>
      <c r="I1002" s="226"/>
      <c r="J1002" s="227">
        <f t="shared" si="185"/>
        <v>11361</v>
      </c>
      <c r="K1002" s="228">
        <f t="shared" si="186"/>
        <v>1353</v>
      </c>
      <c r="L1002" s="228">
        <f t="shared" si="187"/>
        <v>0</v>
      </c>
      <c r="M1002" s="228">
        <f t="shared" si="188"/>
        <v>937.65</v>
      </c>
      <c r="N1002" s="229">
        <f t="shared" si="197"/>
        <v>13651.65</v>
      </c>
      <c r="O1002" s="230">
        <f t="shared" si="189"/>
        <v>-2</v>
      </c>
      <c r="P1002" s="226"/>
      <c r="Q1002" s="227">
        <f t="shared" si="190"/>
        <v>11342</v>
      </c>
      <c r="R1002" s="228">
        <f t="shared" si="191"/>
        <v>11361</v>
      </c>
      <c r="S1002" s="231">
        <f t="shared" si="192"/>
        <v>19</v>
      </c>
      <c r="T1002" s="226"/>
      <c r="U1002" s="227">
        <f t="shared" si="193"/>
        <v>1579</v>
      </c>
      <c r="V1002" s="228">
        <f t="shared" si="194"/>
        <v>1581</v>
      </c>
      <c r="W1002" s="228">
        <f t="shared" si="195"/>
        <v>1295</v>
      </c>
      <c r="X1002" s="228"/>
      <c r="Y1002" s="231">
        <f t="shared" si="196"/>
        <v>1355</v>
      </c>
      <c r="Z1002" s="226"/>
    </row>
    <row r="1003" spans="1:26" s="224" customFormat="1" x14ac:dyDescent="0.2">
      <c r="A1003" s="222">
        <v>3515</v>
      </c>
      <c r="B1003" s="222">
        <v>3515287658</v>
      </c>
      <c r="C1003" s="223" t="s">
        <v>557</v>
      </c>
      <c r="D1003" s="222">
        <v>287</v>
      </c>
      <c r="E1003" s="223" t="s">
        <v>319</v>
      </c>
      <c r="F1003" s="222">
        <v>658</v>
      </c>
      <c r="G1003" s="223" t="s">
        <v>402</v>
      </c>
      <c r="H1003" s="225">
        <v>10.48</v>
      </c>
      <c r="I1003" s="226"/>
      <c r="J1003" s="227">
        <f t="shared" si="185"/>
        <v>9755</v>
      </c>
      <c r="K1003" s="228">
        <f t="shared" si="186"/>
        <v>1472</v>
      </c>
      <c r="L1003" s="228">
        <f t="shared" si="187"/>
        <v>0</v>
      </c>
      <c r="M1003" s="228">
        <f t="shared" si="188"/>
        <v>937.65</v>
      </c>
      <c r="N1003" s="229">
        <f t="shared" si="197"/>
        <v>12164.65</v>
      </c>
      <c r="O1003" s="230">
        <f t="shared" si="189"/>
        <v>0</v>
      </c>
      <c r="P1003" s="226"/>
      <c r="Q1003" s="227">
        <f t="shared" si="190"/>
        <v>9694</v>
      </c>
      <c r="R1003" s="228">
        <f t="shared" si="191"/>
        <v>9755</v>
      </c>
      <c r="S1003" s="231">
        <f t="shared" si="192"/>
        <v>61</v>
      </c>
      <c r="T1003" s="226"/>
      <c r="U1003" s="227">
        <f t="shared" si="193"/>
        <v>1346</v>
      </c>
      <c r="V1003" s="228">
        <f t="shared" si="194"/>
        <v>1355</v>
      </c>
      <c r="W1003" s="228">
        <f t="shared" si="195"/>
        <v>1372</v>
      </c>
      <c r="X1003" s="228"/>
      <c r="Y1003" s="231">
        <f t="shared" si="196"/>
        <v>1472</v>
      </c>
      <c r="Z1003" s="226"/>
    </row>
    <row r="1004" spans="1:26" s="224" customFormat="1" x14ac:dyDescent="0.2">
      <c r="A1004" s="222">
        <v>3515</v>
      </c>
      <c r="B1004" s="222">
        <v>3515287753</v>
      </c>
      <c r="C1004" s="223" t="s">
        <v>557</v>
      </c>
      <c r="D1004" s="222">
        <v>287</v>
      </c>
      <c r="E1004" s="223" t="s">
        <v>319</v>
      </c>
      <c r="F1004" s="222">
        <v>753</v>
      </c>
      <c r="G1004" s="223" t="s">
        <v>431</v>
      </c>
      <c r="H1004" s="225">
        <v>1</v>
      </c>
      <c r="I1004" s="226"/>
      <c r="J1004" s="227">
        <f t="shared" si="185"/>
        <v>11076.503278166167</v>
      </c>
      <c r="K1004" s="228">
        <f t="shared" si="186"/>
        <v>4560</v>
      </c>
      <c r="L1004" s="228">
        <f t="shared" si="187"/>
        <v>0</v>
      </c>
      <c r="M1004" s="228">
        <f t="shared" si="188"/>
        <v>937.65</v>
      </c>
      <c r="N1004" s="229">
        <f t="shared" si="197"/>
        <v>16574.153278166166</v>
      </c>
      <c r="O1004" s="230">
        <f t="shared" si="189"/>
        <v>1</v>
      </c>
      <c r="P1004" s="226"/>
      <c r="Q1004" s="227" t="str">
        <f t="shared" si="190"/>
        <v/>
      </c>
      <c r="R1004" s="228" t="str">
        <f t="shared" si="191"/>
        <v/>
      </c>
      <c r="S1004" s="231" t="str">
        <f t="shared" si="192"/>
        <v/>
      </c>
      <c r="T1004" s="226"/>
      <c r="U1004" s="227" t="str">
        <f t="shared" si="193"/>
        <v/>
      </c>
      <c r="V1004" s="228" t="str">
        <f t="shared" si="194"/>
        <v/>
      </c>
      <c r="W1004" s="228">
        <f t="shared" si="195"/>
        <v>4467</v>
      </c>
      <c r="X1004" s="228"/>
      <c r="Y1004" s="231">
        <f t="shared" si="196"/>
        <v>4559</v>
      </c>
      <c r="Z1004" s="226"/>
    </row>
    <row r="1005" spans="1:26" s="224" customFormat="1" x14ac:dyDescent="0.2">
      <c r="A1005" s="222">
        <v>3515</v>
      </c>
      <c r="B1005" s="222">
        <v>3515287767</v>
      </c>
      <c r="C1005" s="223" t="s">
        <v>557</v>
      </c>
      <c r="D1005" s="222">
        <v>287</v>
      </c>
      <c r="E1005" s="223" t="s">
        <v>319</v>
      </c>
      <c r="F1005" s="222">
        <v>767</v>
      </c>
      <c r="G1005" s="223" t="s">
        <v>437</v>
      </c>
      <c r="H1005" s="225">
        <v>46.769999999999996</v>
      </c>
      <c r="I1005" s="226"/>
      <c r="J1005" s="227">
        <f t="shared" si="185"/>
        <v>10067</v>
      </c>
      <c r="K1005" s="228">
        <f t="shared" si="186"/>
        <v>2545</v>
      </c>
      <c r="L1005" s="228">
        <f t="shared" si="187"/>
        <v>0</v>
      </c>
      <c r="M1005" s="228">
        <f t="shared" si="188"/>
        <v>937.65</v>
      </c>
      <c r="N1005" s="229">
        <f t="shared" si="197"/>
        <v>13549.65</v>
      </c>
      <c r="O1005" s="230">
        <f t="shared" si="189"/>
        <v>9</v>
      </c>
      <c r="P1005" s="226"/>
      <c r="Q1005" s="227">
        <f t="shared" si="190"/>
        <v>9333</v>
      </c>
      <c r="R1005" s="228">
        <f t="shared" si="191"/>
        <v>10067</v>
      </c>
      <c r="S1005" s="231">
        <f t="shared" si="192"/>
        <v>734</v>
      </c>
      <c r="T1005" s="226"/>
      <c r="U1005" s="227">
        <f t="shared" si="193"/>
        <v>2061</v>
      </c>
      <c r="V1005" s="228">
        <f t="shared" si="194"/>
        <v>2223</v>
      </c>
      <c r="W1005" s="228">
        <f t="shared" si="195"/>
        <v>2223</v>
      </c>
      <c r="X1005" s="228"/>
      <c r="Y1005" s="231">
        <f t="shared" si="196"/>
        <v>2536</v>
      </c>
      <c r="Z1005" s="226"/>
    </row>
    <row r="1006" spans="1:26" s="224" customFormat="1" x14ac:dyDescent="0.2">
      <c r="A1006" s="222">
        <v>3515</v>
      </c>
      <c r="B1006" s="222">
        <v>3515287778</v>
      </c>
      <c r="C1006" s="223" t="s">
        <v>557</v>
      </c>
      <c r="D1006" s="222">
        <v>287</v>
      </c>
      <c r="E1006" s="223" t="s">
        <v>319</v>
      </c>
      <c r="F1006" s="222">
        <v>778</v>
      </c>
      <c r="G1006" s="223" t="s">
        <v>442</v>
      </c>
      <c r="H1006" s="225">
        <v>2.04</v>
      </c>
      <c r="I1006" s="226"/>
      <c r="J1006" s="227">
        <f t="shared" si="185"/>
        <v>12167</v>
      </c>
      <c r="K1006" s="228">
        <f t="shared" si="186"/>
        <v>1608</v>
      </c>
      <c r="L1006" s="228">
        <f t="shared" si="187"/>
        <v>0</v>
      </c>
      <c r="M1006" s="228">
        <f t="shared" si="188"/>
        <v>937.65</v>
      </c>
      <c r="N1006" s="229">
        <f t="shared" si="197"/>
        <v>14712.65</v>
      </c>
      <c r="O1006" s="230">
        <f t="shared" si="189"/>
        <v>0</v>
      </c>
      <c r="P1006" s="226"/>
      <c r="Q1006" s="227">
        <f t="shared" si="190"/>
        <v>11108.414128664494</v>
      </c>
      <c r="R1006" s="228">
        <f t="shared" si="191"/>
        <v>12167</v>
      </c>
      <c r="S1006" s="231">
        <f t="shared" si="192"/>
        <v>1058.5858713355065</v>
      </c>
      <c r="T1006" s="226"/>
      <c r="U1006" s="227">
        <f t="shared" si="193"/>
        <v>1585</v>
      </c>
      <c r="V1006" s="228">
        <f t="shared" si="194"/>
        <v>1736</v>
      </c>
      <c r="W1006" s="228">
        <f t="shared" si="195"/>
        <v>1629</v>
      </c>
      <c r="X1006" s="228"/>
      <c r="Y1006" s="231">
        <f t="shared" si="196"/>
        <v>1608</v>
      </c>
      <c r="Z1006" s="226"/>
    </row>
    <row r="1007" spans="1:26" s="224" customFormat="1" x14ac:dyDescent="0.2">
      <c r="A1007" s="222">
        <v>3516</v>
      </c>
      <c r="B1007" s="222">
        <v>3516332005</v>
      </c>
      <c r="C1007" s="223" t="s">
        <v>558</v>
      </c>
      <c r="D1007" s="222">
        <v>332</v>
      </c>
      <c r="E1007" s="223" t="s">
        <v>364</v>
      </c>
      <c r="F1007" s="222">
        <v>5</v>
      </c>
      <c r="G1007" s="223" t="s">
        <v>37</v>
      </c>
      <c r="H1007" s="225">
        <v>33.350000000000009</v>
      </c>
      <c r="I1007" s="226"/>
      <c r="J1007" s="227">
        <f t="shared" si="185"/>
        <v>9977</v>
      </c>
      <c r="K1007" s="228">
        <f t="shared" si="186"/>
        <v>4352</v>
      </c>
      <c r="L1007" s="228">
        <f t="shared" si="187"/>
        <v>0</v>
      </c>
      <c r="M1007" s="228">
        <f t="shared" si="188"/>
        <v>937.65</v>
      </c>
      <c r="N1007" s="229">
        <f t="shared" si="197"/>
        <v>15266.65</v>
      </c>
      <c r="O1007" s="230">
        <f t="shared" si="189"/>
        <v>-2</v>
      </c>
      <c r="P1007" s="226"/>
      <c r="Q1007" s="227" t="str">
        <f t="shared" si="190"/>
        <v/>
      </c>
      <c r="R1007" s="228" t="str">
        <f t="shared" si="191"/>
        <v/>
      </c>
      <c r="S1007" s="231" t="str">
        <f t="shared" si="192"/>
        <v/>
      </c>
      <c r="T1007" s="226"/>
      <c r="U1007" s="227" t="str">
        <f t="shared" si="193"/>
        <v/>
      </c>
      <c r="V1007" s="228" t="str">
        <f t="shared" si="194"/>
        <v/>
      </c>
      <c r="W1007" s="228">
        <f t="shared" si="195"/>
        <v>4380</v>
      </c>
      <c r="X1007" s="228"/>
      <c r="Y1007" s="231">
        <f t="shared" si="196"/>
        <v>4354</v>
      </c>
      <c r="Z1007" s="226"/>
    </row>
    <row r="1008" spans="1:26" s="224" customFormat="1" x14ac:dyDescent="0.2">
      <c r="A1008" s="222">
        <v>3516</v>
      </c>
      <c r="B1008" s="222">
        <v>3516332061</v>
      </c>
      <c r="C1008" s="223" t="s">
        <v>558</v>
      </c>
      <c r="D1008" s="222">
        <v>332</v>
      </c>
      <c r="E1008" s="223" t="s">
        <v>364</v>
      </c>
      <c r="F1008" s="222">
        <v>61</v>
      </c>
      <c r="G1008" s="223" t="s">
        <v>93</v>
      </c>
      <c r="H1008" s="225">
        <v>7.98</v>
      </c>
      <c r="I1008" s="226"/>
      <c r="J1008" s="227">
        <f t="shared" si="185"/>
        <v>11377</v>
      </c>
      <c r="K1008" s="228">
        <f t="shared" si="186"/>
        <v>521</v>
      </c>
      <c r="L1008" s="228">
        <f t="shared" si="187"/>
        <v>0</v>
      </c>
      <c r="M1008" s="228">
        <f t="shared" si="188"/>
        <v>937.65</v>
      </c>
      <c r="N1008" s="229">
        <f t="shared" si="197"/>
        <v>12835.65</v>
      </c>
      <c r="O1008" s="230">
        <f t="shared" si="189"/>
        <v>-5</v>
      </c>
      <c r="P1008" s="226"/>
      <c r="Q1008" s="227" t="str">
        <f t="shared" si="190"/>
        <v/>
      </c>
      <c r="R1008" s="228" t="str">
        <f t="shared" si="191"/>
        <v/>
      </c>
      <c r="S1008" s="231" t="str">
        <f t="shared" si="192"/>
        <v/>
      </c>
      <c r="T1008" s="226"/>
      <c r="U1008" s="227" t="str">
        <f t="shared" si="193"/>
        <v/>
      </c>
      <c r="V1008" s="228" t="str">
        <f t="shared" si="194"/>
        <v/>
      </c>
      <c r="W1008" s="228">
        <f t="shared" si="195"/>
        <v>821</v>
      </c>
      <c r="X1008" s="228"/>
      <c r="Y1008" s="231">
        <f t="shared" si="196"/>
        <v>526</v>
      </c>
      <c r="Z1008" s="226"/>
    </row>
    <row r="1009" spans="1:26" s="224" customFormat="1" x14ac:dyDescent="0.2">
      <c r="A1009" s="222">
        <v>3516</v>
      </c>
      <c r="B1009" s="222">
        <v>3516332087</v>
      </c>
      <c r="C1009" s="223" t="s">
        <v>558</v>
      </c>
      <c r="D1009" s="222">
        <v>332</v>
      </c>
      <c r="E1009" s="223" t="s">
        <v>364</v>
      </c>
      <c r="F1009" s="222">
        <v>87</v>
      </c>
      <c r="G1009" s="223" t="s">
        <v>119</v>
      </c>
      <c r="H1009" s="225">
        <v>1</v>
      </c>
      <c r="I1009" s="226"/>
      <c r="J1009" s="227">
        <f t="shared" si="185"/>
        <v>17003</v>
      </c>
      <c r="K1009" s="228">
        <f t="shared" si="186"/>
        <v>5770</v>
      </c>
      <c r="L1009" s="228">
        <f t="shared" si="187"/>
        <v>0</v>
      </c>
      <c r="M1009" s="228">
        <f t="shared" si="188"/>
        <v>937.65</v>
      </c>
      <c r="N1009" s="229">
        <f t="shared" si="197"/>
        <v>23710.65</v>
      </c>
      <c r="O1009" s="230">
        <f t="shared" si="189"/>
        <v>0</v>
      </c>
      <c r="P1009" s="226"/>
      <c r="Q1009" s="227" t="str">
        <f t="shared" si="190"/>
        <v/>
      </c>
      <c r="R1009" s="228" t="str">
        <f t="shared" si="191"/>
        <v/>
      </c>
      <c r="S1009" s="231" t="str">
        <f t="shared" si="192"/>
        <v/>
      </c>
      <c r="T1009" s="226"/>
      <c r="U1009" s="227" t="str">
        <f t="shared" si="193"/>
        <v/>
      </c>
      <c r="V1009" s="228" t="str">
        <f t="shared" si="194"/>
        <v/>
      </c>
      <c r="W1009" s="228">
        <f t="shared" si="195"/>
        <v>5768</v>
      </c>
      <c r="X1009" s="228"/>
      <c r="Y1009" s="231">
        <f t="shared" si="196"/>
        <v>5770</v>
      </c>
      <c r="Z1009" s="226"/>
    </row>
    <row r="1010" spans="1:26" s="224" customFormat="1" x14ac:dyDescent="0.2">
      <c r="A1010" s="222">
        <v>3516</v>
      </c>
      <c r="B1010" s="222">
        <v>3516332137</v>
      </c>
      <c r="C1010" s="223" t="s">
        <v>558</v>
      </c>
      <c r="D1010" s="222">
        <v>332</v>
      </c>
      <c r="E1010" s="223" t="s">
        <v>364</v>
      </c>
      <c r="F1010" s="222">
        <v>137</v>
      </c>
      <c r="G1010" s="223" t="s">
        <v>169</v>
      </c>
      <c r="H1010" s="225">
        <v>44.47999999999999</v>
      </c>
      <c r="I1010" s="226"/>
      <c r="J1010" s="227">
        <f t="shared" si="185"/>
        <v>12560</v>
      </c>
      <c r="K1010" s="228">
        <f t="shared" si="186"/>
        <v>0</v>
      </c>
      <c r="L1010" s="228">
        <f t="shared" si="187"/>
        <v>0</v>
      </c>
      <c r="M1010" s="228">
        <f t="shared" si="188"/>
        <v>937.65</v>
      </c>
      <c r="N1010" s="229">
        <f t="shared" si="197"/>
        <v>13497.65</v>
      </c>
      <c r="O1010" s="230">
        <f t="shared" si="189"/>
        <v>0</v>
      </c>
      <c r="P1010" s="226"/>
      <c r="Q1010" s="227" t="str">
        <f t="shared" si="190"/>
        <v/>
      </c>
      <c r="R1010" s="228" t="str">
        <f t="shared" si="191"/>
        <v/>
      </c>
      <c r="S1010" s="231" t="str">
        <f t="shared" si="192"/>
        <v/>
      </c>
      <c r="T1010" s="226"/>
      <c r="U1010" s="227" t="str">
        <f t="shared" si="193"/>
        <v/>
      </c>
      <c r="V1010" s="228" t="str">
        <f t="shared" si="194"/>
        <v/>
      </c>
      <c r="W1010" s="228">
        <f t="shared" si="195"/>
        <v>0</v>
      </c>
      <c r="X1010" s="228"/>
      <c r="Y1010" s="231">
        <f t="shared" si="196"/>
        <v>0</v>
      </c>
      <c r="Z1010" s="226"/>
    </row>
    <row r="1011" spans="1:26" s="224" customFormat="1" x14ac:dyDescent="0.2">
      <c r="A1011" s="222">
        <v>3516</v>
      </c>
      <c r="B1011" s="222">
        <v>3516332210</v>
      </c>
      <c r="C1011" s="223" t="s">
        <v>558</v>
      </c>
      <c r="D1011" s="222">
        <v>332</v>
      </c>
      <c r="E1011" s="223" t="s">
        <v>364</v>
      </c>
      <c r="F1011" s="222">
        <v>210</v>
      </c>
      <c r="G1011" s="223" t="s">
        <v>242</v>
      </c>
      <c r="H1011" s="225">
        <v>0.5</v>
      </c>
      <c r="I1011" s="226"/>
      <c r="J1011" s="227">
        <f t="shared" si="185"/>
        <v>11114.124445312063</v>
      </c>
      <c r="K1011" s="228">
        <f t="shared" si="186"/>
        <v>3538</v>
      </c>
      <c r="L1011" s="228">
        <f t="shared" si="187"/>
        <v>0</v>
      </c>
      <c r="M1011" s="228">
        <f t="shared" si="188"/>
        <v>937.65</v>
      </c>
      <c r="N1011" s="229">
        <f t="shared" si="197"/>
        <v>15589.774445312063</v>
      </c>
      <c r="O1011" s="230" t="str">
        <f t="shared" si="189"/>
        <v>--</v>
      </c>
      <c r="P1011" s="226"/>
      <c r="Q1011" s="227" t="str">
        <f t="shared" si="190"/>
        <v/>
      </c>
      <c r="R1011" s="228" t="str">
        <f t="shared" si="191"/>
        <v/>
      </c>
      <c r="S1011" s="231" t="str">
        <f t="shared" si="192"/>
        <v/>
      </c>
      <c r="T1011" s="226"/>
      <c r="U1011" s="227" t="str">
        <f t="shared" si="193"/>
        <v/>
      </c>
      <c r="V1011" s="228" t="str">
        <f t="shared" si="194"/>
        <v/>
      </c>
      <c r="W1011" s="228" t="str">
        <f t="shared" si="195"/>
        <v/>
      </c>
      <c r="X1011" s="228"/>
      <c r="Y1011" s="231" t="str">
        <f t="shared" si="196"/>
        <v/>
      </c>
      <c r="Z1011" s="226"/>
    </row>
    <row r="1012" spans="1:26" s="224" customFormat="1" x14ac:dyDescent="0.2">
      <c r="A1012" s="222">
        <v>3516</v>
      </c>
      <c r="B1012" s="222">
        <v>3516332278</v>
      </c>
      <c r="C1012" s="223" t="s">
        <v>558</v>
      </c>
      <c r="D1012" s="222">
        <v>332</v>
      </c>
      <c r="E1012" s="223" t="s">
        <v>364</v>
      </c>
      <c r="F1012" s="222">
        <v>278</v>
      </c>
      <c r="G1012" s="223" t="s">
        <v>310</v>
      </c>
      <c r="H1012" s="225">
        <v>3.88</v>
      </c>
      <c r="I1012" s="226"/>
      <c r="J1012" s="227">
        <f t="shared" si="185"/>
        <v>9670</v>
      </c>
      <c r="K1012" s="228">
        <f t="shared" si="186"/>
        <v>1833</v>
      </c>
      <c r="L1012" s="228">
        <f t="shared" si="187"/>
        <v>0</v>
      </c>
      <c r="M1012" s="228">
        <f t="shared" si="188"/>
        <v>937.65</v>
      </c>
      <c r="N1012" s="229">
        <f t="shared" si="197"/>
        <v>12440.65</v>
      </c>
      <c r="O1012" s="230">
        <f t="shared" si="189"/>
        <v>-6</v>
      </c>
      <c r="P1012" s="226"/>
      <c r="Q1012" s="227" t="str">
        <f t="shared" si="190"/>
        <v/>
      </c>
      <c r="R1012" s="228" t="str">
        <f t="shared" si="191"/>
        <v/>
      </c>
      <c r="S1012" s="231" t="str">
        <f t="shared" si="192"/>
        <v/>
      </c>
      <c r="T1012" s="226"/>
      <c r="U1012" s="227" t="str">
        <f t="shared" si="193"/>
        <v/>
      </c>
      <c r="V1012" s="228" t="str">
        <f t="shared" si="194"/>
        <v/>
      </c>
      <c r="W1012" s="228">
        <f t="shared" si="195"/>
        <v>1893</v>
      </c>
      <c r="X1012" s="228"/>
      <c r="Y1012" s="231">
        <f t="shared" si="196"/>
        <v>1839</v>
      </c>
      <c r="Z1012" s="226"/>
    </row>
    <row r="1013" spans="1:26" s="224" customFormat="1" x14ac:dyDescent="0.2">
      <c r="A1013" s="222">
        <v>3516</v>
      </c>
      <c r="B1013" s="222">
        <v>3516332281</v>
      </c>
      <c r="C1013" s="223" t="s">
        <v>558</v>
      </c>
      <c r="D1013" s="222">
        <v>332</v>
      </c>
      <c r="E1013" s="223" t="s">
        <v>364</v>
      </c>
      <c r="F1013" s="222">
        <v>281</v>
      </c>
      <c r="G1013" s="223" t="s">
        <v>313</v>
      </c>
      <c r="H1013" s="225">
        <v>104.76</v>
      </c>
      <c r="I1013" s="226"/>
      <c r="J1013" s="227">
        <f t="shared" si="185"/>
        <v>13187</v>
      </c>
      <c r="K1013" s="228">
        <f t="shared" si="186"/>
        <v>0</v>
      </c>
      <c r="L1013" s="228">
        <f t="shared" si="187"/>
        <v>0</v>
      </c>
      <c r="M1013" s="228">
        <f t="shared" si="188"/>
        <v>937.65</v>
      </c>
      <c r="N1013" s="229">
        <f t="shared" si="197"/>
        <v>14124.65</v>
      </c>
      <c r="O1013" s="230">
        <f t="shared" si="189"/>
        <v>0</v>
      </c>
      <c r="P1013" s="226"/>
      <c r="Q1013" s="227" t="str">
        <f t="shared" si="190"/>
        <v/>
      </c>
      <c r="R1013" s="228" t="str">
        <f t="shared" si="191"/>
        <v/>
      </c>
      <c r="S1013" s="231" t="str">
        <f t="shared" si="192"/>
        <v/>
      </c>
      <c r="T1013" s="226"/>
      <c r="U1013" s="227" t="str">
        <f t="shared" si="193"/>
        <v/>
      </c>
      <c r="V1013" s="228" t="str">
        <f t="shared" si="194"/>
        <v/>
      </c>
      <c r="W1013" s="228">
        <f t="shared" si="195"/>
        <v>2</v>
      </c>
      <c r="X1013" s="228"/>
      <c r="Y1013" s="231">
        <f t="shared" si="196"/>
        <v>0</v>
      </c>
      <c r="Z1013" s="226"/>
    </row>
    <row r="1014" spans="1:26" s="224" customFormat="1" x14ac:dyDescent="0.2">
      <c r="A1014" s="222">
        <v>3516</v>
      </c>
      <c r="B1014" s="222">
        <v>3516332325</v>
      </c>
      <c r="C1014" s="223" t="s">
        <v>558</v>
      </c>
      <c r="D1014" s="222">
        <v>332</v>
      </c>
      <c r="E1014" s="223" t="s">
        <v>364</v>
      </c>
      <c r="F1014" s="222">
        <v>325</v>
      </c>
      <c r="G1014" s="223" t="s">
        <v>357</v>
      </c>
      <c r="H1014" s="225">
        <v>33.870000000000005</v>
      </c>
      <c r="I1014" s="226"/>
      <c r="J1014" s="227">
        <f t="shared" si="185"/>
        <v>10650</v>
      </c>
      <c r="K1014" s="228">
        <f t="shared" si="186"/>
        <v>1361</v>
      </c>
      <c r="L1014" s="228">
        <f t="shared" si="187"/>
        <v>0</v>
      </c>
      <c r="M1014" s="228">
        <f t="shared" si="188"/>
        <v>937.65</v>
      </c>
      <c r="N1014" s="229">
        <f t="shared" si="197"/>
        <v>12948.65</v>
      </c>
      <c r="O1014" s="230">
        <f t="shared" si="189"/>
        <v>0</v>
      </c>
      <c r="P1014" s="226"/>
      <c r="Q1014" s="227" t="str">
        <f t="shared" si="190"/>
        <v/>
      </c>
      <c r="R1014" s="228" t="str">
        <f t="shared" si="191"/>
        <v/>
      </c>
      <c r="S1014" s="231" t="str">
        <f t="shared" si="192"/>
        <v/>
      </c>
      <c r="T1014" s="226"/>
      <c r="U1014" s="227" t="str">
        <f t="shared" si="193"/>
        <v/>
      </c>
      <c r="V1014" s="228" t="str">
        <f t="shared" si="194"/>
        <v/>
      </c>
      <c r="W1014" s="228">
        <f t="shared" si="195"/>
        <v>1382</v>
      </c>
      <c r="X1014" s="228"/>
      <c r="Y1014" s="231">
        <f t="shared" si="196"/>
        <v>1361</v>
      </c>
      <c r="Z1014" s="226"/>
    </row>
    <row r="1015" spans="1:26" s="224" customFormat="1" x14ac:dyDescent="0.2">
      <c r="A1015" s="222">
        <v>3516</v>
      </c>
      <c r="B1015" s="222">
        <v>3516332332</v>
      </c>
      <c r="C1015" s="223" t="s">
        <v>558</v>
      </c>
      <c r="D1015" s="222">
        <v>332</v>
      </c>
      <c r="E1015" s="223" t="s">
        <v>364</v>
      </c>
      <c r="F1015" s="222">
        <v>332</v>
      </c>
      <c r="G1015" s="223" t="s">
        <v>364</v>
      </c>
      <c r="H1015" s="225">
        <v>27.750000000000004</v>
      </c>
      <c r="I1015" s="226"/>
      <c r="J1015" s="227">
        <f t="shared" si="185"/>
        <v>12128</v>
      </c>
      <c r="K1015" s="228">
        <f t="shared" si="186"/>
        <v>749</v>
      </c>
      <c r="L1015" s="228">
        <f t="shared" si="187"/>
        <v>0</v>
      </c>
      <c r="M1015" s="228">
        <f t="shared" si="188"/>
        <v>937.65</v>
      </c>
      <c r="N1015" s="229">
        <f t="shared" si="197"/>
        <v>13814.65</v>
      </c>
      <c r="O1015" s="230">
        <f t="shared" si="189"/>
        <v>-2</v>
      </c>
      <c r="P1015" s="226"/>
      <c r="Q1015" s="227" t="str">
        <f t="shared" si="190"/>
        <v/>
      </c>
      <c r="R1015" s="228" t="str">
        <f t="shared" si="191"/>
        <v/>
      </c>
      <c r="S1015" s="231" t="str">
        <f t="shared" si="192"/>
        <v/>
      </c>
      <c r="T1015" s="226"/>
      <c r="U1015" s="227" t="str">
        <f t="shared" si="193"/>
        <v/>
      </c>
      <c r="V1015" s="228" t="str">
        <f t="shared" si="194"/>
        <v/>
      </c>
      <c r="W1015" s="228">
        <f t="shared" si="195"/>
        <v>819</v>
      </c>
      <c r="X1015" s="228"/>
      <c r="Y1015" s="231">
        <f t="shared" si="196"/>
        <v>751</v>
      </c>
      <c r="Z1015" s="226"/>
    </row>
    <row r="1016" spans="1:26" s="224" customFormat="1" x14ac:dyDescent="0.2">
      <c r="A1016" s="222">
        <v>3516</v>
      </c>
      <c r="B1016" s="222">
        <v>3516332680</v>
      </c>
      <c r="C1016" s="223" t="s">
        <v>558</v>
      </c>
      <c r="D1016" s="222">
        <v>332</v>
      </c>
      <c r="E1016" s="223" t="s">
        <v>364</v>
      </c>
      <c r="F1016" s="222">
        <v>680</v>
      </c>
      <c r="G1016" s="223" t="s">
        <v>411</v>
      </c>
      <c r="H1016" s="225">
        <v>1</v>
      </c>
      <c r="I1016" s="226"/>
      <c r="J1016" s="227">
        <f t="shared" si="185"/>
        <v>8785</v>
      </c>
      <c r="K1016" s="228">
        <f t="shared" si="186"/>
        <v>2941</v>
      </c>
      <c r="L1016" s="228">
        <f t="shared" si="187"/>
        <v>0</v>
      </c>
      <c r="M1016" s="228">
        <f t="shared" si="188"/>
        <v>937.65</v>
      </c>
      <c r="N1016" s="229">
        <f t="shared" si="197"/>
        <v>12663.65</v>
      </c>
      <c r="O1016" s="230">
        <f t="shared" si="189"/>
        <v>0</v>
      </c>
      <c r="P1016" s="226"/>
      <c r="Q1016" s="227" t="str">
        <f t="shared" si="190"/>
        <v/>
      </c>
      <c r="R1016" s="228" t="str">
        <f t="shared" si="191"/>
        <v/>
      </c>
      <c r="S1016" s="231" t="str">
        <f t="shared" si="192"/>
        <v/>
      </c>
      <c r="T1016" s="226"/>
      <c r="U1016" s="227" t="str">
        <f t="shared" si="193"/>
        <v/>
      </c>
      <c r="V1016" s="228" t="str">
        <f t="shared" si="194"/>
        <v/>
      </c>
      <c r="W1016" s="228">
        <f t="shared" si="195"/>
        <v>2916</v>
      </c>
      <c r="X1016" s="228"/>
      <c r="Y1016" s="231">
        <f t="shared" si="196"/>
        <v>2941</v>
      </c>
      <c r="Z1016" s="226"/>
    </row>
    <row r="1017" spans="1:26" s="224" customFormat="1" x14ac:dyDescent="0.2">
      <c r="A1017" s="222">
        <v>3517</v>
      </c>
      <c r="B1017" s="222">
        <v>3517239020</v>
      </c>
      <c r="C1017" s="223" t="s">
        <v>559</v>
      </c>
      <c r="D1017" s="222">
        <v>239</v>
      </c>
      <c r="E1017" s="223" t="s">
        <v>271</v>
      </c>
      <c r="F1017" s="222">
        <v>20</v>
      </c>
      <c r="G1017" s="223" t="s">
        <v>52</v>
      </c>
      <c r="H1017" s="225">
        <v>1</v>
      </c>
      <c r="I1017" s="226"/>
      <c r="J1017" s="227">
        <f t="shared" si="185"/>
        <v>11668.690029326068</v>
      </c>
      <c r="K1017" s="228">
        <f t="shared" si="186"/>
        <v>3239</v>
      </c>
      <c r="L1017" s="228">
        <f t="shared" si="187"/>
        <v>0</v>
      </c>
      <c r="M1017" s="228">
        <f t="shared" si="188"/>
        <v>937.65</v>
      </c>
      <c r="N1017" s="229">
        <f t="shared" si="197"/>
        <v>15845.340029326067</v>
      </c>
      <c r="O1017" s="230">
        <f t="shared" si="189"/>
        <v>-7</v>
      </c>
      <c r="P1017" s="226"/>
      <c r="Q1017" s="227" t="str">
        <f t="shared" si="190"/>
        <v/>
      </c>
      <c r="R1017" s="228" t="str">
        <f t="shared" si="191"/>
        <v/>
      </c>
      <c r="S1017" s="231" t="str">
        <f t="shared" si="192"/>
        <v/>
      </c>
      <c r="T1017" s="226"/>
      <c r="U1017" s="227" t="str">
        <f t="shared" si="193"/>
        <v/>
      </c>
      <c r="V1017" s="228" t="str">
        <f t="shared" si="194"/>
        <v/>
      </c>
      <c r="W1017" s="228">
        <f t="shared" si="195"/>
        <v>3256</v>
      </c>
      <c r="X1017" s="228"/>
      <c r="Y1017" s="231">
        <f t="shared" si="196"/>
        <v>3246</v>
      </c>
      <c r="Z1017" s="226"/>
    </row>
    <row r="1018" spans="1:26" s="224" customFormat="1" x14ac:dyDescent="0.2">
      <c r="A1018" s="222">
        <v>3517</v>
      </c>
      <c r="B1018" s="222">
        <v>3517239036</v>
      </c>
      <c r="C1018" s="223" t="s">
        <v>559</v>
      </c>
      <c r="D1018" s="222">
        <v>239</v>
      </c>
      <c r="E1018" s="223" t="s">
        <v>271</v>
      </c>
      <c r="F1018" s="222">
        <v>36</v>
      </c>
      <c r="G1018" s="223" t="s">
        <v>68</v>
      </c>
      <c r="H1018" s="225">
        <v>4</v>
      </c>
      <c r="I1018" s="226"/>
      <c r="J1018" s="227">
        <f t="shared" si="185"/>
        <v>13237</v>
      </c>
      <c r="K1018" s="228">
        <f t="shared" si="186"/>
        <v>4327</v>
      </c>
      <c r="L1018" s="228">
        <f t="shared" si="187"/>
        <v>0</v>
      </c>
      <c r="M1018" s="228">
        <f t="shared" si="188"/>
        <v>937.65</v>
      </c>
      <c r="N1018" s="229">
        <f t="shared" si="197"/>
        <v>18501.650000000001</v>
      </c>
      <c r="O1018" s="230">
        <f t="shared" si="189"/>
        <v>-14</v>
      </c>
      <c r="P1018" s="226"/>
      <c r="Q1018" s="227">
        <f t="shared" si="190"/>
        <v>10485.172860647694</v>
      </c>
      <c r="R1018" s="228">
        <f t="shared" si="191"/>
        <v>13237</v>
      </c>
      <c r="S1018" s="231">
        <f t="shared" si="192"/>
        <v>2751.8271393523064</v>
      </c>
      <c r="T1018" s="226"/>
      <c r="U1018" s="227">
        <f t="shared" si="193"/>
        <v>4147</v>
      </c>
      <c r="V1018" s="228">
        <f t="shared" si="194"/>
        <v>5236</v>
      </c>
      <c r="W1018" s="228">
        <f t="shared" si="195"/>
        <v>4568</v>
      </c>
      <c r="X1018" s="228"/>
      <c r="Y1018" s="231">
        <f t="shared" si="196"/>
        <v>4341</v>
      </c>
      <c r="Z1018" s="226"/>
    </row>
    <row r="1019" spans="1:26" s="224" customFormat="1" x14ac:dyDescent="0.2">
      <c r="A1019" s="222">
        <v>3517</v>
      </c>
      <c r="B1019" s="222">
        <v>3517239044</v>
      </c>
      <c r="C1019" s="223" t="s">
        <v>559</v>
      </c>
      <c r="D1019" s="222">
        <v>239</v>
      </c>
      <c r="E1019" s="223" t="s">
        <v>271</v>
      </c>
      <c r="F1019" s="222">
        <v>44</v>
      </c>
      <c r="G1019" s="223" t="s">
        <v>76</v>
      </c>
      <c r="H1019" s="225">
        <v>1</v>
      </c>
      <c r="I1019" s="226"/>
      <c r="J1019" s="227">
        <f t="shared" si="185"/>
        <v>10869</v>
      </c>
      <c r="K1019" s="228">
        <f t="shared" si="186"/>
        <v>0</v>
      </c>
      <c r="L1019" s="228">
        <f t="shared" si="187"/>
        <v>0</v>
      </c>
      <c r="M1019" s="228">
        <f t="shared" si="188"/>
        <v>937.65</v>
      </c>
      <c r="N1019" s="229">
        <f t="shared" si="197"/>
        <v>11806.65</v>
      </c>
      <c r="O1019" s="230">
        <f t="shared" si="189"/>
        <v>0</v>
      </c>
      <c r="P1019" s="226"/>
      <c r="Q1019" s="227">
        <f t="shared" si="190"/>
        <v>12284.372571797174</v>
      </c>
      <c r="R1019" s="228" t="str">
        <f t="shared" si="191"/>
        <v/>
      </c>
      <c r="S1019" s="231">
        <f t="shared" si="192"/>
        <v>-1415.3725717971738</v>
      </c>
      <c r="T1019" s="226"/>
      <c r="U1019" s="227">
        <f t="shared" si="193"/>
        <v>248</v>
      </c>
      <c r="V1019" s="228" t="str">
        <f t="shared" si="194"/>
        <v/>
      </c>
      <c r="W1019" s="228">
        <f t="shared" si="195"/>
        <v>46</v>
      </c>
      <c r="X1019" s="228"/>
      <c r="Y1019" s="231">
        <f t="shared" si="196"/>
        <v>0</v>
      </c>
      <c r="Z1019" s="226"/>
    </row>
    <row r="1020" spans="1:26" s="224" customFormat="1" x14ac:dyDescent="0.2">
      <c r="A1020" s="222">
        <v>3517</v>
      </c>
      <c r="B1020" s="222">
        <v>3517239052</v>
      </c>
      <c r="C1020" s="223" t="s">
        <v>559</v>
      </c>
      <c r="D1020" s="222">
        <v>239</v>
      </c>
      <c r="E1020" s="223" t="s">
        <v>271</v>
      </c>
      <c r="F1020" s="222">
        <v>52</v>
      </c>
      <c r="G1020" s="223" t="s">
        <v>84</v>
      </c>
      <c r="H1020" s="225">
        <v>11.48</v>
      </c>
      <c r="I1020" s="226"/>
      <c r="J1020" s="227">
        <f t="shared" si="185"/>
        <v>13711</v>
      </c>
      <c r="K1020" s="228">
        <f t="shared" si="186"/>
        <v>4382</v>
      </c>
      <c r="L1020" s="228">
        <f t="shared" si="187"/>
        <v>0</v>
      </c>
      <c r="M1020" s="228">
        <f t="shared" si="188"/>
        <v>937.65</v>
      </c>
      <c r="N1020" s="229">
        <f t="shared" si="197"/>
        <v>19030.650000000001</v>
      </c>
      <c r="O1020" s="230">
        <f t="shared" si="189"/>
        <v>-11</v>
      </c>
      <c r="P1020" s="226"/>
      <c r="Q1020" s="227">
        <f t="shared" si="190"/>
        <v>10594.477340436682</v>
      </c>
      <c r="R1020" s="228">
        <f t="shared" si="191"/>
        <v>13711</v>
      </c>
      <c r="S1020" s="231">
        <f t="shared" si="192"/>
        <v>3116.5226595633176</v>
      </c>
      <c r="T1020" s="226"/>
      <c r="U1020" s="227">
        <f t="shared" si="193"/>
        <v>3433</v>
      </c>
      <c r="V1020" s="228">
        <f t="shared" si="194"/>
        <v>4443</v>
      </c>
      <c r="W1020" s="228">
        <f t="shared" si="195"/>
        <v>4436</v>
      </c>
      <c r="X1020" s="228"/>
      <c r="Y1020" s="231">
        <f t="shared" si="196"/>
        <v>4393</v>
      </c>
      <c r="Z1020" s="226"/>
    </row>
    <row r="1021" spans="1:26" s="224" customFormat="1" x14ac:dyDescent="0.2">
      <c r="A1021" s="222">
        <v>3517</v>
      </c>
      <c r="B1021" s="222">
        <v>3517239082</v>
      </c>
      <c r="C1021" s="223" t="s">
        <v>559</v>
      </c>
      <c r="D1021" s="222">
        <v>239</v>
      </c>
      <c r="E1021" s="223" t="s">
        <v>271</v>
      </c>
      <c r="F1021" s="222">
        <v>82</v>
      </c>
      <c r="G1021" s="223" t="s">
        <v>114</v>
      </c>
      <c r="H1021" s="225">
        <v>0.49</v>
      </c>
      <c r="I1021" s="226"/>
      <c r="J1021" s="227">
        <f t="shared" si="185"/>
        <v>10408.487623171057</v>
      </c>
      <c r="K1021" s="228">
        <f t="shared" si="186"/>
        <v>4084</v>
      </c>
      <c r="L1021" s="228">
        <f t="shared" si="187"/>
        <v>0</v>
      </c>
      <c r="M1021" s="228">
        <f t="shared" si="188"/>
        <v>937.65</v>
      </c>
      <c r="N1021" s="229">
        <f t="shared" si="197"/>
        <v>15430.137623171056</v>
      </c>
      <c r="O1021" s="230">
        <f t="shared" si="189"/>
        <v>0</v>
      </c>
      <c r="P1021" s="226"/>
      <c r="Q1021" s="227" t="str">
        <f t="shared" si="190"/>
        <v/>
      </c>
      <c r="R1021" s="228" t="str">
        <f t="shared" si="191"/>
        <v/>
      </c>
      <c r="S1021" s="231" t="str">
        <f t="shared" si="192"/>
        <v/>
      </c>
      <c r="T1021" s="226"/>
      <c r="U1021" s="227" t="str">
        <f t="shared" si="193"/>
        <v/>
      </c>
      <c r="V1021" s="228" t="str">
        <f t="shared" si="194"/>
        <v/>
      </c>
      <c r="W1021" s="228">
        <f t="shared" si="195"/>
        <v>4051</v>
      </c>
      <c r="X1021" s="228"/>
      <c r="Y1021" s="231">
        <f t="shared" si="196"/>
        <v>4084</v>
      </c>
      <c r="Z1021" s="226"/>
    </row>
    <row r="1022" spans="1:26" s="224" customFormat="1" x14ac:dyDescent="0.2">
      <c r="A1022" s="222">
        <v>3517</v>
      </c>
      <c r="B1022" s="222">
        <v>3517239096</v>
      </c>
      <c r="C1022" s="223" t="s">
        <v>559</v>
      </c>
      <c r="D1022" s="222">
        <v>239</v>
      </c>
      <c r="E1022" s="223" t="s">
        <v>271</v>
      </c>
      <c r="F1022" s="222">
        <v>96</v>
      </c>
      <c r="G1022" s="223" t="s">
        <v>128</v>
      </c>
      <c r="H1022" s="225">
        <v>1</v>
      </c>
      <c r="I1022" s="226"/>
      <c r="J1022" s="227">
        <f t="shared" si="185"/>
        <v>15606</v>
      </c>
      <c r="K1022" s="228">
        <f t="shared" si="186"/>
        <v>8495</v>
      </c>
      <c r="L1022" s="228">
        <f t="shared" si="187"/>
        <v>0</v>
      </c>
      <c r="M1022" s="228">
        <f t="shared" si="188"/>
        <v>937.65</v>
      </c>
      <c r="N1022" s="229">
        <f t="shared" si="197"/>
        <v>25038.65</v>
      </c>
      <c r="O1022" s="230" t="str">
        <f t="shared" si="189"/>
        <v>--</v>
      </c>
      <c r="P1022" s="226"/>
      <c r="Q1022" s="227">
        <f t="shared" si="190"/>
        <v>10952.118463350018</v>
      </c>
      <c r="R1022" s="228">
        <f t="shared" si="191"/>
        <v>15606</v>
      </c>
      <c r="S1022" s="231">
        <f t="shared" si="192"/>
        <v>4653.8815366499821</v>
      </c>
      <c r="T1022" s="226"/>
      <c r="U1022" s="227">
        <f t="shared" si="193"/>
        <v>5818</v>
      </c>
      <c r="V1022" s="228">
        <f t="shared" si="194"/>
        <v>8290</v>
      </c>
      <c r="W1022" s="228" t="str">
        <f t="shared" si="195"/>
        <v/>
      </c>
      <c r="X1022" s="228"/>
      <c r="Y1022" s="231" t="str">
        <f t="shared" si="196"/>
        <v/>
      </c>
      <c r="Z1022" s="226"/>
    </row>
    <row r="1023" spans="1:26" s="224" customFormat="1" x14ac:dyDescent="0.2">
      <c r="A1023" s="222">
        <v>3517</v>
      </c>
      <c r="B1023" s="222">
        <v>3517239099</v>
      </c>
      <c r="C1023" s="223" t="s">
        <v>559</v>
      </c>
      <c r="D1023" s="222">
        <v>239</v>
      </c>
      <c r="E1023" s="223" t="s">
        <v>271</v>
      </c>
      <c r="F1023" s="222">
        <v>99</v>
      </c>
      <c r="G1023" s="223" t="s">
        <v>131</v>
      </c>
      <c r="H1023" s="225">
        <v>1</v>
      </c>
      <c r="I1023" s="226"/>
      <c r="J1023" s="227">
        <f t="shared" si="185"/>
        <v>10869</v>
      </c>
      <c r="K1023" s="228">
        <f t="shared" si="186"/>
        <v>5821</v>
      </c>
      <c r="L1023" s="228">
        <f t="shared" si="187"/>
        <v>0</v>
      </c>
      <c r="M1023" s="228">
        <f t="shared" si="188"/>
        <v>937.65</v>
      </c>
      <c r="N1023" s="229">
        <f t="shared" si="197"/>
        <v>17627.650000000001</v>
      </c>
      <c r="O1023" s="230">
        <f t="shared" si="189"/>
        <v>-1</v>
      </c>
      <c r="P1023" s="226"/>
      <c r="Q1023" s="227">
        <f t="shared" si="190"/>
        <v>10489.150662906624</v>
      </c>
      <c r="R1023" s="228" t="str">
        <f t="shared" si="191"/>
        <v/>
      </c>
      <c r="S1023" s="231">
        <f t="shared" si="192"/>
        <v>379.84933709337565</v>
      </c>
      <c r="T1023" s="226"/>
      <c r="U1023" s="227">
        <f t="shared" si="193"/>
        <v>5757</v>
      </c>
      <c r="V1023" s="228" t="str">
        <f t="shared" si="194"/>
        <v/>
      </c>
      <c r="W1023" s="228">
        <f t="shared" si="195"/>
        <v>5835</v>
      </c>
      <c r="X1023" s="228"/>
      <c r="Y1023" s="231">
        <f t="shared" si="196"/>
        <v>5822</v>
      </c>
      <c r="Z1023" s="226"/>
    </row>
    <row r="1024" spans="1:26" s="224" customFormat="1" x14ac:dyDescent="0.2">
      <c r="A1024" s="222">
        <v>3517</v>
      </c>
      <c r="B1024" s="222">
        <v>3517239131</v>
      </c>
      <c r="C1024" s="223" t="s">
        <v>559</v>
      </c>
      <c r="D1024" s="222">
        <v>239</v>
      </c>
      <c r="E1024" s="223" t="s">
        <v>271</v>
      </c>
      <c r="F1024" s="222">
        <v>131</v>
      </c>
      <c r="G1024" s="223" t="s">
        <v>163</v>
      </c>
      <c r="H1024" s="225">
        <v>0.93</v>
      </c>
      <c r="I1024" s="226"/>
      <c r="J1024" s="227">
        <f t="shared" si="185"/>
        <v>10336.65585849546</v>
      </c>
      <c r="K1024" s="228">
        <f t="shared" si="186"/>
        <v>2947</v>
      </c>
      <c r="L1024" s="228">
        <f t="shared" si="187"/>
        <v>0</v>
      </c>
      <c r="M1024" s="228">
        <f t="shared" si="188"/>
        <v>937.65</v>
      </c>
      <c r="N1024" s="229">
        <f t="shared" si="197"/>
        <v>14221.30585849546</v>
      </c>
      <c r="O1024" s="230">
        <f t="shared" si="189"/>
        <v>-1</v>
      </c>
      <c r="P1024" s="226"/>
      <c r="Q1024" s="227" t="str">
        <f t="shared" si="190"/>
        <v/>
      </c>
      <c r="R1024" s="228" t="str">
        <f t="shared" si="191"/>
        <v/>
      </c>
      <c r="S1024" s="231" t="str">
        <f t="shared" si="192"/>
        <v/>
      </c>
      <c r="T1024" s="226"/>
      <c r="U1024" s="227" t="str">
        <f t="shared" si="193"/>
        <v/>
      </c>
      <c r="V1024" s="228" t="str">
        <f t="shared" si="194"/>
        <v/>
      </c>
      <c r="W1024" s="228">
        <f t="shared" si="195"/>
        <v>2681</v>
      </c>
      <c r="X1024" s="228"/>
      <c r="Y1024" s="231">
        <f t="shared" si="196"/>
        <v>2948</v>
      </c>
      <c r="Z1024" s="226"/>
    </row>
    <row r="1025" spans="1:26" s="224" customFormat="1" x14ac:dyDescent="0.2">
      <c r="A1025" s="222">
        <v>3517</v>
      </c>
      <c r="B1025" s="222">
        <v>3517239167</v>
      </c>
      <c r="C1025" s="223" t="s">
        <v>559</v>
      </c>
      <c r="D1025" s="222">
        <v>239</v>
      </c>
      <c r="E1025" s="223" t="s">
        <v>271</v>
      </c>
      <c r="F1025" s="222">
        <v>167</v>
      </c>
      <c r="G1025" s="223" t="s">
        <v>199</v>
      </c>
      <c r="H1025" s="225">
        <v>1</v>
      </c>
      <c r="I1025" s="226"/>
      <c r="J1025" s="227">
        <f t="shared" si="185"/>
        <v>15606</v>
      </c>
      <c r="K1025" s="228">
        <f t="shared" si="186"/>
        <v>6294</v>
      </c>
      <c r="L1025" s="228">
        <f t="shared" si="187"/>
        <v>0</v>
      </c>
      <c r="M1025" s="228">
        <f t="shared" si="188"/>
        <v>937.65</v>
      </c>
      <c r="N1025" s="229">
        <f t="shared" si="197"/>
        <v>22837.65</v>
      </c>
      <c r="O1025" s="230">
        <f t="shared" si="189"/>
        <v>0</v>
      </c>
      <c r="P1025" s="226"/>
      <c r="Q1025" s="227">
        <f t="shared" si="190"/>
        <v>10537.457515332319</v>
      </c>
      <c r="R1025" s="228">
        <f t="shared" si="191"/>
        <v>15606</v>
      </c>
      <c r="S1025" s="231">
        <f t="shared" si="192"/>
        <v>5068.5424846676815</v>
      </c>
      <c r="T1025" s="226"/>
      <c r="U1025" s="227">
        <f t="shared" si="193"/>
        <v>4060</v>
      </c>
      <c r="V1025" s="228">
        <f t="shared" si="194"/>
        <v>6012</v>
      </c>
      <c r="W1025" s="228">
        <f t="shared" si="195"/>
        <v>6315</v>
      </c>
      <c r="X1025" s="228"/>
      <c r="Y1025" s="231">
        <f t="shared" si="196"/>
        <v>6294</v>
      </c>
      <c r="Z1025" s="226"/>
    </row>
    <row r="1026" spans="1:26" s="224" customFormat="1" x14ac:dyDescent="0.2">
      <c r="A1026" s="222">
        <v>3517</v>
      </c>
      <c r="B1026" s="222">
        <v>3517239171</v>
      </c>
      <c r="C1026" s="223" t="s">
        <v>559</v>
      </c>
      <c r="D1026" s="222">
        <v>239</v>
      </c>
      <c r="E1026" s="223" t="s">
        <v>271</v>
      </c>
      <c r="F1026" s="222">
        <v>171</v>
      </c>
      <c r="G1026" s="223" t="s">
        <v>203</v>
      </c>
      <c r="H1026" s="225">
        <v>3.45</v>
      </c>
      <c r="I1026" s="226"/>
      <c r="J1026" s="227">
        <f t="shared" si="185"/>
        <v>13237</v>
      </c>
      <c r="K1026" s="228">
        <f t="shared" si="186"/>
        <v>3480</v>
      </c>
      <c r="L1026" s="228">
        <f t="shared" si="187"/>
        <v>0</v>
      </c>
      <c r="M1026" s="228">
        <f t="shared" si="188"/>
        <v>937.65</v>
      </c>
      <c r="N1026" s="229">
        <f t="shared" si="197"/>
        <v>17654.650000000001</v>
      </c>
      <c r="O1026" s="230">
        <f t="shared" si="189"/>
        <v>0</v>
      </c>
      <c r="P1026" s="226"/>
      <c r="Q1026" s="227">
        <f t="shared" si="190"/>
        <v>10254.728894233504</v>
      </c>
      <c r="R1026" s="228" t="str">
        <f t="shared" si="191"/>
        <v/>
      </c>
      <c r="S1026" s="231">
        <f t="shared" si="192"/>
        <v>2982.2711057664965</v>
      </c>
      <c r="T1026" s="226"/>
      <c r="U1026" s="227">
        <f t="shared" si="193"/>
        <v>2510</v>
      </c>
      <c r="V1026" s="228" t="str">
        <f t="shared" si="194"/>
        <v/>
      </c>
      <c r="W1026" s="228">
        <f t="shared" si="195"/>
        <v>3496</v>
      </c>
      <c r="X1026" s="228"/>
      <c r="Y1026" s="231">
        <f t="shared" si="196"/>
        <v>3480</v>
      </c>
      <c r="Z1026" s="226"/>
    </row>
    <row r="1027" spans="1:26" s="224" customFormat="1" x14ac:dyDescent="0.2">
      <c r="A1027" s="222">
        <v>3517</v>
      </c>
      <c r="B1027" s="222">
        <v>3517239182</v>
      </c>
      <c r="C1027" s="223" t="s">
        <v>559</v>
      </c>
      <c r="D1027" s="222">
        <v>239</v>
      </c>
      <c r="E1027" s="223" t="s">
        <v>271</v>
      </c>
      <c r="F1027" s="222">
        <v>182</v>
      </c>
      <c r="G1027" s="223" t="s">
        <v>214</v>
      </c>
      <c r="H1027" s="225">
        <v>6.43</v>
      </c>
      <c r="I1027" s="226"/>
      <c r="J1027" s="227">
        <f t="shared" si="185"/>
        <v>11880</v>
      </c>
      <c r="K1027" s="228">
        <f t="shared" si="186"/>
        <v>2421</v>
      </c>
      <c r="L1027" s="228">
        <f t="shared" si="187"/>
        <v>0</v>
      </c>
      <c r="M1027" s="228">
        <f t="shared" si="188"/>
        <v>937.65</v>
      </c>
      <c r="N1027" s="229">
        <f t="shared" si="197"/>
        <v>15238.65</v>
      </c>
      <c r="O1027" s="230">
        <f t="shared" si="189"/>
        <v>-4</v>
      </c>
      <c r="P1027" s="226"/>
      <c r="Q1027" s="227">
        <f t="shared" si="190"/>
        <v>10563.654929066313</v>
      </c>
      <c r="R1027" s="228">
        <f t="shared" si="191"/>
        <v>11880</v>
      </c>
      <c r="S1027" s="231">
        <f t="shared" si="192"/>
        <v>1316.3450709336867</v>
      </c>
      <c r="T1027" s="226"/>
      <c r="U1027" s="227">
        <f t="shared" si="193"/>
        <v>2486</v>
      </c>
      <c r="V1027" s="228">
        <f t="shared" si="194"/>
        <v>2796</v>
      </c>
      <c r="W1027" s="228">
        <f t="shared" si="195"/>
        <v>2796</v>
      </c>
      <c r="X1027" s="228"/>
      <c r="Y1027" s="231">
        <f t="shared" si="196"/>
        <v>2425</v>
      </c>
      <c r="Z1027" s="226"/>
    </row>
    <row r="1028" spans="1:26" s="224" customFormat="1" x14ac:dyDescent="0.2">
      <c r="A1028" s="222">
        <v>3517</v>
      </c>
      <c r="B1028" s="222">
        <v>3517239231</v>
      </c>
      <c r="C1028" s="223" t="s">
        <v>559</v>
      </c>
      <c r="D1028" s="222">
        <v>239</v>
      </c>
      <c r="E1028" s="223" t="s">
        <v>271</v>
      </c>
      <c r="F1028" s="222">
        <v>231</v>
      </c>
      <c r="G1028" s="223" t="s">
        <v>263</v>
      </c>
      <c r="H1028" s="225">
        <v>9</v>
      </c>
      <c r="I1028" s="226"/>
      <c r="J1028" s="227">
        <f t="shared" si="185"/>
        <v>13575</v>
      </c>
      <c r="K1028" s="228">
        <f t="shared" si="186"/>
        <v>3232</v>
      </c>
      <c r="L1028" s="228">
        <f t="shared" si="187"/>
        <v>0</v>
      </c>
      <c r="M1028" s="228">
        <f t="shared" si="188"/>
        <v>937.65</v>
      </c>
      <c r="N1028" s="229">
        <f t="shared" si="197"/>
        <v>17744.650000000001</v>
      </c>
      <c r="O1028" s="230">
        <f t="shared" si="189"/>
        <v>-3</v>
      </c>
      <c r="P1028" s="226"/>
      <c r="Q1028" s="227">
        <f t="shared" si="190"/>
        <v>10371.759004465888</v>
      </c>
      <c r="R1028" s="228">
        <f t="shared" si="191"/>
        <v>13575</v>
      </c>
      <c r="S1028" s="231">
        <f t="shared" si="192"/>
        <v>3203.2409955341118</v>
      </c>
      <c r="T1028" s="226"/>
      <c r="U1028" s="227">
        <f t="shared" si="193"/>
        <v>2633</v>
      </c>
      <c r="V1028" s="228">
        <f t="shared" si="194"/>
        <v>3446</v>
      </c>
      <c r="W1028" s="228">
        <f t="shared" si="195"/>
        <v>3254</v>
      </c>
      <c r="X1028" s="228"/>
      <c r="Y1028" s="231">
        <f t="shared" si="196"/>
        <v>3235</v>
      </c>
      <c r="Z1028" s="226"/>
    </row>
    <row r="1029" spans="1:26" s="224" customFormat="1" x14ac:dyDescent="0.2">
      <c r="A1029" s="222">
        <v>3517</v>
      </c>
      <c r="B1029" s="222">
        <v>3517239239</v>
      </c>
      <c r="C1029" s="223" t="s">
        <v>559</v>
      </c>
      <c r="D1029" s="222">
        <v>239</v>
      </c>
      <c r="E1029" s="223" t="s">
        <v>271</v>
      </c>
      <c r="F1029" s="222">
        <v>239</v>
      </c>
      <c r="G1029" s="223" t="s">
        <v>271</v>
      </c>
      <c r="H1029" s="225">
        <v>88.840000000000018</v>
      </c>
      <c r="I1029" s="226"/>
      <c r="J1029" s="227">
        <f t="shared" si="185"/>
        <v>13698</v>
      </c>
      <c r="K1029" s="228">
        <f t="shared" si="186"/>
        <v>5145</v>
      </c>
      <c r="L1029" s="228">
        <f t="shared" si="187"/>
        <v>0</v>
      </c>
      <c r="M1029" s="228">
        <f t="shared" si="188"/>
        <v>937.65</v>
      </c>
      <c r="N1029" s="229">
        <f t="shared" si="197"/>
        <v>19780.650000000001</v>
      </c>
      <c r="O1029" s="230">
        <f t="shared" si="189"/>
        <v>-15</v>
      </c>
      <c r="P1029" s="226"/>
      <c r="Q1029" s="227">
        <f t="shared" si="190"/>
        <v>11099.941851395088</v>
      </c>
      <c r="R1029" s="228">
        <f t="shared" si="191"/>
        <v>13698</v>
      </c>
      <c r="S1029" s="231">
        <f t="shared" si="192"/>
        <v>2598.0581486049123</v>
      </c>
      <c r="T1029" s="226"/>
      <c r="U1029" s="227">
        <f t="shared" si="193"/>
        <v>4112</v>
      </c>
      <c r="V1029" s="228">
        <f t="shared" si="194"/>
        <v>5074</v>
      </c>
      <c r="W1029" s="228">
        <f t="shared" si="195"/>
        <v>5888</v>
      </c>
      <c r="X1029" s="228"/>
      <c r="Y1029" s="231">
        <f t="shared" si="196"/>
        <v>5160</v>
      </c>
      <c r="Z1029" s="226"/>
    </row>
    <row r="1030" spans="1:26" s="224" customFormat="1" x14ac:dyDescent="0.2">
      <c r="A1030" s="222">
        <v>3517</v>
      </c>
      <c r="B1030" s="222">
        <v>3517239243</v>
      </c>
      <c r="C1030" s="223" t="s">
        <v>559</v>
      </c>
      <c r="D1030" s="222">
        <v>239</v>
      </c>
      <c r="E1030" s="223" t="s">
        <v>271</v>
      </c>
      <c r="F1030" s="222">
        <v>243</v>
      </c>
      <c r="G1030" s="223" t="s">
        <v>275</v>
      </c>
      <c r="H1030" s="225">
        <v>0.14000000000000001</v>
      </c>
      <c r="I1030" s="226"/>
      <c r="J1030" s="227">
        <f t="shared" si="185"/>
        <v>10869</v>
      </c>
      <c r="K1030" s="228">
        <f t="shared" si="186"/>
        <v>2250</v>
      </c>
      <c r="L1030" s="228">
        <f t="shared" si="187"/>
        <v>0</v>
      </c>
      <c r="M1030" s="228">
        <f t="shared" si="188"/>
        <v>937.65</v>
      </c>
      <c r="N1030" s="229">
        <f t="shared" si="197"/>
        <v>14056.65</v>
      </c>
      <c r="O1030" s="230">
        <f t="shared" si="189"/>
        <v>0</v>
      </c>
      <c r="P1030" s="226"/>
      <c r="Q1030" s="227">
        <f t="shared" si="190"/>
        <v>12488.506008868042</v>
      </c>
      <c r="R1030" s="228">
        <f t="shared" si="191"/>
        <v>10869</v>
      </c>
      <c r="S1030" s="231">
        <f t="shared" si="192"/>
        <v>-1619.506008868042</v>
      </c>
      <c r="T1030" s="226"/>
      <c r="U1030" s="227">
        <f t="shared" si="193"/>
        <v>2595</v>
      </c>
      <c r="V1030" s="228">
        <f t="shared" si="194"/>
        <v>2259</v>
      </c>
      <c r="W1030" s="228">
        <f t="shared" si="195"/>
        <v>2569</v>
      </c>
      <c r="X1030" s="228"/>
      <c r="Y1030" s="231">
        <f t="shared" si="196"/>
        <v>2250</v>
      </c>
      <c r="Z1030" s="226"/>
    </row>
    <row r="1031" spans="1:26" s="224" customFormat="1" x14ac:dyDescent="0.2">
      <c r="A1031" s="222">
        <v>3517</v>
      </c>
      <c r="B1031" s="222">
        <v>3517239261</v>
      </c>
      <c r="C1031" s="223" t="s">
        <v>559</v>
      </c>
      <c r="D1031" s="222">
        <v>239</v>
      </c>
      <c r="E1031" s="223" t="s">
        <v>271</v>
      </c>
      <c r="F1031" s="222">
        <v>261</v>
      </c>
      <c r="G1031" s="223" t="s">
        <v>293</v>
      </c>
      <c r="H1031" s="225">
        <v>2</v>
      </c>
      <c r="I1031" s="226"/>
      <c r="J1031" s="227">
        <f t="shared" si="185"/>
        <v>10552.056897596538</v>
      </c>
      <c r="K1031" s="228">
        <f t="shared" si="186"/>
        <v>6692</v>
      </c>
      <c r="L1031" s="228">
        <f t="shared" si="187"/>
        <v>0</v>
      </c>
      <c r="M1031" s="228">
        <f t="shared" si="188"/>
        <v>937.65</v>
      </c>
      <c r="N1031" s="229">
        <f t="shared" si="197"/>
        <v>18181.706897596538</v>
      </c>
      <c r="O1031" s="230">
        <f t="shared" si="189"/>
        <v>-12</v>
      </c>
      <c r="P1031" s="226"/>
      <c r="Q1031" s="227" t="str">
        <f t="shared" si="190"/>
        <v/>
      </c>
      <c r="R1031" s="228" t="str">
        <f t="shared" si="191"/>
        <v/>
      </c>
      <c r="S1031" s="231" t="str">
        <f t="shared" si="192"/>
        <v/>
      </c>
      <c r="T1031" s="226"/>
      <c r="U1031" s="227" t="str">
        <f t="shared" si="193"/>
        <v/>
      </c>
      <c r="V1031" s="228" t="str">
        <f t="shared" si="194"/>
        <v/>
      </c>
      <c r="W1031" s="228">
        <f t="shared" si="195"/>
        <v>6738</v>
      </c>
      <c r="X1031" s="228"/>
      <c r="Y1031" s="231">
        <f t="shared" si="196"/>
        <v>6704</v>
      </c>
      <c r="Z1031" s="226"/>
    </row>
    <row r="1032" spans="1:26" s="224" customFormat="1" x14ac:dyDescent="0.2">
      <c r="A1032" s="222">
        <v>3517</v>
      </c>
      <c r="B1032" s="222">
        <v>3517239293</v>
      </c>
      <c r="C1032" s="223" t="s">
        <v>559</v>
      </c>
      <c r="D1032" s="222">
        <v>239</v>
      </c>
      <c r="E1032" s="223" t="s">
        <v>271</v>
      </c>
      <c r="F1032" s="222">
        <v>293</v>
      </c>
      <c r="G1032" s="223" t="s">
        <v>325</v>
      </c>
      <c r="H1032" s="225">
        <v>2.17</v>
      </c>
      <c r="I1032" s="226"/>
      <c r="J1032" s="227">
        <f t="shared" si="185"/>
        <v>14027</v>
      </c>
      <c r="K1032" s="228">
        <f t="shared" si="186"/>
        <v>843</v>
      </c>
      <c r="L1032" s="228">
        <f t="shared" si="187"/>
        <v>0</v>
      </c>
      <c r="M1032" s="228">
        <f t="shared" si="188"/>
        <v>937.65</v>
      </c>
      <c r="N1032" s="229">
        <f t="shared" si="197"/>
        <v>15807.65</v>
      </c>
      <c r="O1032" s="230">
        <f t="shared" si="189"/>
        <v>-1</v>
      </c>
      <c r="P1032" s="226"/>
      <c r="Q1032" s="227">
        <f t="shared" si="190"/>
        <v>11641.935415948807</v>
      </c>
      <c r="R1032" s="228">
        <f t="shared" si="191"/>
        <v>14027</v>
      </c>
      <c r="S1032" s="231">
        <f t="shared" si="192"/>
        <v>2385.0645840511934</v>
      </c>
      <c r="T1032" s="226"/>
      <c r="U1032" s="227">
        <f t="shared" si="193"/>
        <v>897</v>
      </c>
      <c r="V1032" s="228">
        <f t="shared" si="194"/>
        <v>1081</v>
      </c>
      <c r="W1032" s="228">
        <f t="shared" si="195"/>
        <v>844</v>
      </c>
      <c r="X1032" s="228"/>
      <c r="Y1032" s="231">
        <f t="shared" si="196"/>
        <v>844</v>
      </c>
      <c r="Z1032" s="226"/>
    </row>
    <row r="1033" spans="1:26" s="224" customFormat="1" x14ac:dyDescent="0.2">
      <c r="A1033" s="222">
        <v>3517</v>
      </c>
      <c r="B1033" s="222">
        <v>3517239310</v>
      </c>
      <c r="C1033" s="223" t="s">
        <v>559</v>
      </c>
      <c r="D1033" s="222">
        <v>239</v>
      </c>
      <c r="E1033" s="223" t="s">
        <v>271</v>
      </c>
      <c r="F1033" s="222">
        <v>310</v>
      </c>
      <c r="G1033" s="223" t="s">
        <v>342</v>
      </c>
      <c r="H1033" s="225">
        <v>12.64</v>
      </c>
      <c r="I1033" s="226"/>
      <c r="J1033" s="227">
        <f t="shared" si="185"/>
        <v>14421</v>
      </c>
      <c r="K1033" s="228">
        <f t="shared" si="186"/>
        <v>1492</v>
      </c>
      <c r="L1033" s="228">
        <f t="shared" si="187"/>
        <v>0</v>
      </c>
      <c r="M1033" s="228">
        <f t="shared" si="188"/>
        <v>937.65</v>
      </c>
      <c r="N1033" s="229">
        <f t="shared" si="197"/>
        <v>16850.650000000001</v>
      </c>
      <c r="O1033" s="230">
        <f t="shared" si="189"/>
        <v>-19</v>
      </c>
      <c r="P1033" s="226"/>
      <c r="Q1033" s="227">
        <f t="shared" si="190"/>
        <v>11890.407781690141</v>
      </c>
      <c r="R1033" s="228">
        <f t="shared" si="191"/>
        <v>14421</v>
      </c>
      <c r="S1033" s="231">
        <f t="shared" si="192"/>
        <v>2530.5922183098592</v>
      </c>
      <c r="T1033" s="226"/>
      <c r="U1033" s="227">
        <f t="shared" si="193"/>
        <v>3074</v>
      </c>
      <c r="V1033" s="228">
        <f t="shared" si="194"/>
        <v>3728</v>
      </c>
      <c r="W1033" s="228">
        <f t="shared" si="195"/>
        <v>3728</v>
      </c>
      <c r="X1033" s="228"/>
      <c r="Y1033" s="231">
        <f t="shared" si="196"/>
        <v>1511</v>
      </c>
      <c r="Z1033" s="226"/>
    </row>
    <row r="1034" spans="1:26" s="224" customFormat="1" x14ac:dyDescent="0.2">
      <c r="A1034" s="222">
        <v>3517</v>
      </c>
      <c r="B1034" s="222">
        <v>3517239336</v>
      </c>
      <c r="C1034" s="223" t="s">
        <v>559</v>
      </c>
      <c r="D1034" s="222">
        <v>239</v>
      </c>
      <c r="E1034" s="223" t="s">
        <v>271</v>
      </c>
      <c r="F1034" s="222">
        <v>336</v>
      </c>
      <c r="G1034" s="223" t="s">
        <v>368</v>
      </c>
      <c r="H1034" s="225">
        <v>1</v>
      </c>
      <c r="I1034" s="226"/>
      <c r="J1034" s="227">
        <f t="shared" ref="J1034:J1044" si="198">VLOOKUP($B1034,rates20Q4,9,FALSE)</f>
        <v>15606</v>
      </c>
      <c r="K1034" s="228">
        <f t="shared" ref="K1034:K1044" si="199">VLOOKUP($B1034,rates20Q4,10,FALSE)</f>
        <v>3386</v>
      </c>
      <c r="L1034" s="228">
        <f t="shared" ref="L1034:L1044" si="200">IFERROR(VLOOKUP($B1034,rates20Q4,11,FALSE),0)</f>
        <v>0</v>
      </c>
      <c r="M1034" s="228">
        <f t="shared" ref="M1034:M1044" si="201">VLOOKUP($B1034,rates20Q4,12,FALSE)</f>
        <v>937.65</v>
      </c>
      <c r="N1034" s="229">
        <f t="shared" si="197"/>
        <v>19929.650000000001</v>
      </c>
      <c r="O1034" s="230">
        <f t="shared" ref="O1034:O1044" si="202">IF(Y1034="","--",IFERROR(N1034-IFERROR(VLOOKUP($B1034,rates20Q3,13,FALSE),0),0))</f>
        <v>-739</v>
      </c>
      <c r="P1034" s="226"/>
      <c r="Q1034" s="227">
        <f t="shared" ref="Q1034:Q1044" si="203">IFERROR(VLOOKUP($B1034,rates19Q4,8,FALSE),"")</f>
        <v>11404.61762605592</v>
      </c>
      <c r="R1034" s="228">
        <f t="shared" ref="R1034:R1044" si="204">IFERROR(VLOOKUP($B1034,rates20Q1d,8,FALSE),"")</f>
        <v>15606</v>
      </c>
      <c r="S1034" s="231">
        <f t="shared" ref="S1034:S1044" si="205">IFERROR(J1034-IFERROR(VLOOKUP($B1034,rates19Q4,8,FALSE),""),"")</f>
        <v>4201.3823739440795</v>
      </c>
      <c r="T1034" s="226"/>
      <c r="U1034" s="227">
        <f t="shared" ref="U1034:U1044" si="206">IFERROR(VLOOKUP($B1034,rates19Q4,9,FALSE),"")</f>
        <v>3014</v>
      </c>
      <c r="V1034" s="228">
        <f t="shared" ref="V1034:V1044" si="207">IFERROR(VLOOKUP($B1034,rates20Q1d,9,FALSE),"")</f>
        <v>4125</v>
      </c>
      <c r="W1034" s="228">
        <f t="shared" ref="W1034:W1044" si="208">IFERROR(VLOOKUP($B1034,rates20Q2,9,FALSE),"")</f>
        <v>5216</v>
      </c>
      <c r="X1034" s="228"/>
      <c r="Y1034" s="231">
        <f t="shared" ref="Y1034:Y1044" si="209">IFERROR(VLOOKUP($B1034,rates20Q3,10,FALSE),"")</f>
        <v>4125</v>
      </c>
      <c r="Z1034" s="226"/>
    </row>
    <row r="1035" spans="1:26" s="224" customFormat="1" x14ac:dyDescent="0.2">
      <c r="A1035" s="222">
        <v>3517</v>
      </c>
      <c r="B1035" s="222">
        <v>3517239625</v>
      </c>
      <c r="C1035" s="223" t="s">
        <v>559</v>
      </c>
      <c r="D1035" s="222">
        <v>239</v>
      </c>
      <c r="E1035" s="223" t="s">
        <v>271</v>
      </c>
      <c r="F1035" s="222">
        <v>625</v>
      </c>
      <c r="G1035" s="223" t="s">
        <v>395</v>
      </c>
      <c r="H1035" s="225">
        <v>1</v>
      </c>
      <c r="I1035" s="226"/>
      <c r="J1035" s="227">
        <f t="shared" si="198"/>
        <v>10869</v>
      </c>
      <c r="K1035" s="228">
        <f t="shared" si="199"/>
        <v>1571</v>
      </c>
      <c r="L1035" s="228">
        <f t="shared" si="200"/>
        <v>0</v>
      </c>
      <c r="M1035" s="228">
        <f t="shared" si="201"/>
        <v>937.65</v>
      </c>
      <c r="N1035" s="229">
        <f t="shared" ref="N1035:N1044" si="210">SUM(J1035:M1035)</f>
        <v>13377.65</v>
      </c>
      <c r="O1035" s="230">
        <f t="shared" si="202"/>
        <v>0</v>
      </c>
      <c r="P1035" s="226"/>
      <c r="Q1035" s="227">
        <f t="shared" si="203"/>
        <v>10048.638756043141</v>
      </c>
      <c r="R1035" s="228">
        <f t="shared" si="204"/>
        <v>10869</v>
      </c>
      <c r="S1035" s="231">
        <f t="shared" si="205"/>
        <v>820.36124395685874</v>
      </c>
      <c r="T1035" s="226"/>
      <c r="U1035" s="227">
        <f t="shared" si="206"/>
        <v>1748</v>
      </c>
      <c r="V1035" s="228">
        <f t="shared" si="207"/>
        <v>1890</v>
      </c>
      <c r="W1035" s="228">
        <f t="shared" si="208"/>
        <v>1501</v>
      </c>
      <c r="X1035" s="228"/>
      <c r="Y1035" s="231">
        <f t="shared" si="209"/>
        <v>1571</v>
      </c>
      <c r="Z1035" s="226"/>
    </row>
    <row r="1036" spans="1:26" s="224" customFormat="1" x14ac:dyDescent="0.2">
      <c r="A1036" s="222">
        <v>3517</v>
      </c>
      <c r="B1036" s="222">
        <v>3517239665</v>
      </c>
      <c r="C1036" s="223" t="s">
        <v>559</v>
      </c>
      <c r="D1036" s="222">
        <v>239</v>
      </c>
      <c r="E1036" s="223" t="s">
        <v>271</v>
      </c>
      <c r="F1036" s="222">
        <v>665</v>
      </c>
      <c r="G1036" s="223" t="s">
        <v>405</v>
      </c>
      <c r="H1036" s="225">
        <v>1</v>
      </c>
      <c r="I1036" s="226"/>
      <c r="J1036" s="227">
        <f t="shared" si="198"/>
        <v>10525.424922197219</v>
      </c>
      <c r="K1036" s="228">
        <f t="shared" si="199"/>
        <v>1889</v>
      </c>
      <c r="L1036" s="228">
        <f t="shared" si="200"/>
        <v>0</v>
      </c>
      <c r="M1036" s="228">
        <f t="shared" si="201"/>
        <v>937.65</v>
      </c>
      <c r="N1036" s="229">
        <f t="shared" si="210"/>
        <v>13352.074922197218</v>
      </c>
      <c r="O1036" s="230">
        <f t="shared" si="202"/>
        <v>0</v>
      </c>
      <c r="P1036" s="226"/>
      <c r="Q1036" s="227">
        <f t="shared" si="203"/>
        <v>10076.643913196895</v>
      </c>
      <c r="R1036" s="228">
        <f t="shared" si="204"/>
        <v>10525.424922197219</v>
      </c>
      <c r="S1036" s="231">
        <f t="shared" si="205"/>
        <v>448.78100900032405</v>
      </c>
      <c r="T1036" s="226"/>
      <c r="U1036" s="227">
        <f t="shared" si="206"/>
        <v>1781</v>
      </c>
      <c r="V1036" s="228">
        <f t="shared" si="207"/>
        <v>1860</v>
      </c>
      <c r="W1036" s="228">
        <f t="shared" si="208"/>
        <v>1878</v>
      </c>
      <c r="X1036" s="228"/>
      <c r="Y1036" s="231">
        <f t="shared" si="209"/>
        <v>1889</v>
      </c>
      <c r="Z1036" s="226"/>
    </row>
    <row r="1037" spans="1:26" s="224" customFormat="1" x14ac:dyDescent="0.2">
      <c r="A1037" s="222">
        <v>3517</v>
      </c>
      <c r="B1037" s="222">
        <v>3517239740</v>
      </c>
      <c r="C1037" s="223" t="s">
        <v>559</v>
      </c>
      <c r="D1037" s="222">
        <v>239</v>
      </c>
      <c r="E1037" s="223" t="s">
        <v>271</v>
      </c>
      <c r="F1037" s="222">
        <v>740</v>
      </c>
      <c r="G1037" s="223" t="s">
        <v>428</v>
      </c>
      <c r="H1037" s="225">
        <v>1</v>
      </c>
      <c r="I1037" s="226"/>
      <c r="J1037" s="227">
        <f t="shared" si="198"/>
        <v>10869</v>
      </c>
      <c r="K1037" s="228">
        <f t="shared" si="199"/>
        <v>4972</v>
      </c>
      <c r="L1037" s="228">
        <f t="shared" si="200"/>
        <v>0</v>
      </c>
      <c r="M1037" s="228">
        <f t="shared" si="201"/>
        <v>937.65</v>
      </c>
      <c r="N1037" s="229">
        <f t="shared" si="210"/>
        <v>16778.650000000001</v>
      </c>
      <c r="O1037" s="230">
        <f t="shared" si="202"/>
        <v>-1</v>
      </c>
      <c r="P1037" s="226"/>
      <c r="Q1037" s="227">
        <f t="shared" si="203"/>
        <v>10320.256157849091</v>
      </c>
      <c r="R1037" s="228" t="str">
        <f t="shared" si="204"/>
        <v/>
      </c>
      <c r="S1037" s="231">
        <f t="shared" si="205"/>
        <v>548.74384215090868</v>
      </c>
      <c r="T1037" s="226"/>
      <c r="U1037" s="227">
        <f t="shared" si="206"/>
        <v>4242</v>
      </c>
      <c r="V1037" s="228" t="str">
        <f t="shared" si="207"/>
        <v/>
      </c>
      <c r="W1037" s="228">
        <f t="shared" si="208"/>
        <v>5272</v>
      </c>
      <c r="X1037" s="228"/>
      <c r="Y1037" s="231">
        <f t="shared" si="209"/>
        <v>4973</v>
      </c>
      <c r="Z1037" s="226"/>
    </row>
    <row r="1038" spans="1:26" s="224" customFormat="1" x14ac:dyDescent="0.2">
      <c r="A1038" s="222">
        <v>3517</v>
      </c>
      <c r="B1038" s="222">
        <v>3517239760</v>
      </c>
      <c r="C1038" s="223" t="s">
        <v>559</v>
      </c>
      <c r="D1038" s="222">
        <v>239</v>
      </c>
      <c r="E1038" s="223" t="s">
        <v>271</v>
      </c>
      <c r="F1038" s="222">
        <v>760</v>
      </c>
      <c r="G1038" s="223" t="s">
        <v>433</v>
      </c>
      <c r="H1038" s="225">
        <v>8.93</v>
      </c>
      <c r="I1038" s="226"/>
      <c r="J1038" s="227">
        <f t="shared" si="198"/>
        <v>13500</v>
      </c>
      <c r="K1038" s="228">
        <f t="shared" si="199"/>
        <v>3079</v>
      </c>
      <c r="L1038" s="228">
        <f t="shared" si="200"/>
        <v>0</v>
      </c>
      <c r="M1038" s="228">
        <f t="shared" si="201"/>
        <v>937.65</v>
      </c>
      <c r="N1038" s="229">
        <f t="shared" si="210"/>
        <v>17516.650000000001</v>
      </c>
      <c r="O1038" s="230">
        <f t="shared" si="202"/>
        <v>-12</v>
      </c>
      <c r="P1038" s="226"/>
      <c r="Q1038" s="227">
        <f t="shared" si="203"/>
        <v>11414.961878561229</v>
      </c>
      <c r="R1038" s="228">
        <f t="shared" si="204"/>
        <v>13500</v>
      </c>
      <c r="S1038" s="231">
        <f t="shared" si="205"/>
        <v>2085.0381214387708</v>
      </c>
      <c r="T1038" s="226"/>
      <c r="U1038" s="227">
        <f t="shared" si="206"/>
        <v>2215</v>
      </c>
      <c r="V1038" s="228">
        <f t="shared" si="207"/>
        <v>2619</v>
      </c>
      <c r="W1038" s="228">
        <f t="shared" si="208"/>
        <v>3475</v>
      </c>
      <c r="X1038" s="228"/>
      <c r="Y1038" s="231">
        <f t="shared" si="209"/>
        <v>3091</v>
      </c>
      <c r="Z1038" s="226"/>
    </row>
    <row r="1039" spans="1:26" s="224" customFormat="1" x14ac:dyDescent="0.2">
      <c r="A1039" s="222">
        <v>3517</v>
      </c>
      <c r="B1039" s="222">
        <v>3517239780</v>
      </c>
      <c r="C1039" s="223" t="s">
        <v>559</v>
      </c>
      <c r="D1039" s="222">
        <v>239</v>
      </c>
      <c r="E1039" s="223" t="s">
        <v>271</v>
      </c>
      <c r="F1039" s="222">
        <v>780</v>
      </c>
      <c r="G1039" s="223" t="s">
        <v>443</v>
      </c>
      <c r="H1039" s="225">
        <v>3</v>
      </c>
      <c r="I1039" s="226"/>
      <c r="J1039" s="227">
        <f t="shared" si="198"/>
        <v>15606</v>
      </c>
      <c r="K1039" s="228">
        <f t="shared" si="199"/>
        <v>2973</v>
      </c>
      <c r="L1039" s="228">
        <f t="shared" si="200"/>
        <v>0</v>
      </c>
      <c r="M1039" s="228">
        <f t="shared" si="201"/>
        <v>937.65</v>
      </c>
      <c r="N1039" s="229">
        <f t="shared" si="210"/>
        <v>19516.650000000001</v>
      </c>
      <c r="O1039" s="230">
        <f t="shared" si="202"/>
        <v>-2</v>
      </c>
      <c r="P1039" s="226"/>
      <c r="Q1039" s="227">
        <f t="shared" si="203"/>
        <v>10256.763557259985</v>
      </c>
      <c r="R1039" s="228">
        <f t="shared" si="204"/>
        <v>15606</v>
      </c>
      <c r="S1039" s="231">
        <f t="shared" si="205"/>
        <v>5349.2364427400153</v>
      </c>
      <c r="T1039" s="226"/>
      <c r="U1039" s="227">
        <f t="shared" si="206"/>
        <v>1879</v>
      </c>
      <c r="V1039" s="228">
        <f t="shared" si="207"/>
        <v>2860</v>
      </c>
      <c r="W1039" s="228">
        <f t="shared" si="208"/>
        <v>3132</v>
      </c>
      <c r="X1039" s="228"/>
      <c r="Y1039" s="231">
        <f t="shared" si="209"/>
        <v>2975</v>
      </c>
      <c r="Z1039" s="226"/>
    </row>
    <row r="1040" spans="1:26" s="224" customFormat="1" x14ac:dyDescent="0.2">
      <c r="A1040" s="222">
        <v>3518</v>
      </c>
      <c r="B1040" s="222">
        <v>3518149128</v>
      </c>
      <c r="C1040" s="223" t="s">
        <v>560</v>
      </c>
      <c r="D1040" s="222">
        <v>149</v>
      </c>
      <c r="E1040" s="223" t="s">
        <v>181</v>
      </c>
      <c r="F1040" s="222">
        <v>128</v>
      </c>
      <c r="G1040" s="223" t="s">
        <v>160</v>
      </c>
      <c r="H1040" s="225">
        <v>16.169999999999998</v>
      </c>
      <c r="I1040" s="226"/>
      <c r="J1040" s="227">
        <f t="shared" si="198"/>
        <v>15145</v>
      </c>
      <c r="K1040" s="228">
        <f t="shared" si="199"/>
        <v>1081</v>
      </c>
      <c r="L1040" s="228">
        <f t="shared" si="200"/>
        <v>0</v>
      </c>
      <c r="M1040" s="228">
        <f t="shared" si="201"/>
        <v>937.65</v>
      </c>
      <c r="N1040" s="229">
        <f t="shared" si="210"/>
        <v>17163.650000000001</v>
      </c>
      <c r="O1040" s="230">
        <f t="shared" si="202"/>
        <v>-3</v>
      </c>
      <c r="P1040" s="226"/>
      <c r="Q1040" s="227">
        <f t="shared" si="203"/>
        <v>11456.836107503608</v>
      </c>
      <c r="R1040" s="228">
        <f t="shared" si="204"/>
        <v>15145</v>
      </c>
      <c r="S1040" s="231">
        <f t="shared" si="205"/>
        <v>3688.1638924963918</v>
      </c>
      <c r="T1040" s="226"/>
      <c r="U1040" s="227">
        <f t="shared" si="206"/>
        <v>579</v>
      </c>
      <c r="V1040" s="228">
        <f t="shared" si="207"/>
        <v>765</v>
      </c>
      <c r="W1040" s="228">
        <f t="shared" si="208"/>
        <v>1102</v>
      </c>
      <c r="X1040" s="228"/>
      <c r="Y1040" s="231">
        <f t="shared" si="209"/>
        <v>1084</v>
      </c>
      <c r="Z1040" s="226"/>
    </row>
    <row r="1041" spans="1:26" s="224" customFormat="1" x14ac:dyDescent="0.2">
      <c r="A1041" s="222">
        <v>3518</v>
      </c>
      <c r="B1041" s="222">
        <v>3518149149</v>
      </c>
      <c r="C1041" s="223" t="s">
        <v>560</v>
      </c>
      <c r="D1041" s="222">
        <v>149</v>
      </c>
      <c r="E1041" s="223" t="s">
        <v>181</v>
      </c>
      <c r="F1041" s="222">
        <v>149</v>
      </c>
      <c r="G1041" s="223" t="s">
        <v>181</v>
      </c>
      <c r="H1041" s="225">
        <v>125.58000000000011</v>
      </c>
      <c r="I1041" s="226"/>
      <c r="J1041" s="227">
        <f t="shared" si="198"/>
        <v>14224</v>
      </c>
      <c r="K1041" s="228">
        <f t="shared" si="199"/>
        <v>0</v>
      </c>
      <c r="L1041" s="228">
        <f t="shared" si="200"/>
        <v>0</v>
      </c>
      <c r="M1041" s="228">
        <f t="shared" si="201"/>
        <v>937.65</v>
      </c>
      <c r="N1041" s="229">
        <f t="shared" si="210"/>
        <v>15161.65</v>
      </c>
      <c r="O1041" s="230">
        <f t="shared" si="202"/>
        <v>0</v>
      </c>
      <c r="P1041" s="226"/>
      <c r="Q1041" s="227">
        <f t="shared" si="203"/>
        <v>12808.462003253087</v>
      </c>
      <c r="R1041" s="228">
        <f t="shared" si="204"/>
        <v>14224</v>
      </c>
      <c r="S1041" s="231">
        <f t="shared" si="205"/>
        <v>1415.5379967469125</v>
      </c>
      <c r="T1041" s="226"/>
      <c r="U1041" s="227">
        <f t="shared" si="206"/>
        <v>190</v>
      </c>
      <c r="V1041" s="228">
        <f t="shared" si="207"/>
        <v>211</v>
      </c>
      <c r="W1041" s="228">
        <f t="shared" si="208"/>
        <v>12</v>
      </c>
      <c r="X1041" s="228"/>
      <c r="Y1041" s="231">
        <f t="shared" si="209"/>
        <v>0</v>
      </c>
      <c r="Z1041" s="226"/>
    </row>
    <row r="1042" spans="1:26" s="224" customFormat="1" x14ac:dyDescent="0.2">
      <c r="A1042" s="222">
        <v>3518</v>
      </c>
      <c r="B1042" s="222">
        <v>3518149160</v>
      </c>
      <c r="C1042" s="223" t="s">
        <v>560</v>
      </c>
      <c r="D1042" s="222">
        <v>149</v>
      </c>
      <c r="E1042" s="223" t="s">
        <v>181</v>
      </c>
      <c r="F1042" s="222">
        <v>160</v>
      </c>
      <c r="G1042" s="223" t="s">
        <v>192</v>
      </c>
      <c r="H1042" s="225">
        <v>0.57999999999999996</v>
      </c>
      <c r="I1042" s="226"/>
      <c r="J1042" s="227">
        <f t="shared" si="198"/>
        <v>15309</v>
      </c>
      <c r="K1042" s="228">
        <f t="shared" si="199"/>
        <v>37</v>
      </c>
      <c r="L1042" s="228">
        <f t="shared" si="200"/>
        <v>0</v>
      </c>
      <c r="M1042" s="228">
        <f t="shared" si="201"/>
        <v>937.65</v>
      </c>
      <c r="N1042" s="229">
        <f t="shared" si="210"/>
        <v>16283.65</v>
      </c>
      <c r="O1042" s="230">
        <f t="shared" si="202"/>
        <v>-14</v>
      </c>
      <c r="P1042" s="226"/>
      <c r="Q1042" s="227">
        <f t="shared" si="203"/>
        <v>12255.087011245676</v>
      </c>
      <c r="R1042" s="228">
        <f t="shared" si="204"/>
        <v>15309</v>
      </c>
      <c r="S1042" s="231">
        <f t="shared" si="205"/>
        <v>3053.912988754324</v>
      </c>
      <c r="T1042" s="226"/>
      <c r="U1042" s="227">
        <f t="shared" si="206"/>
        <v>135</v>
      </c>
      <c r="V1042" s="228">
        <f t="shared" si="207"/>
        <v>169</v>
      </c>
      <c r="W1042" s="228">
        <f t="shared" si="208"/>
        <v>153</v>
      </c>
      <c r="X1042" s="228"/>
      <c r="Y1042" s="231">
        <f t="shared" si="209"/>
        <v>51</v>
      </c>
      <c r="Z1042" s="226"/>
    </row>
    <row r="1043" spans="1:26" s="224" customFormat="1" x14ac:dyDescent="0.2">
      <c r="A1043" s="222">
        <v>3518</v>
      </c>
      <c r="B1043" s="222">
        <v>3518149165</v>
      </c>
      <c r="C1043" s="223" t="s">
        <v>560</v>
      </c>
      <c r="D1043" s="222">
        <v>149</v>
      </c>
      <c r="E1043" s="223" t="s">
        <v>181</v>
      </c>
      <c r="F1043" s="222">
        <v>165</v>
      </c>
      <c r="G1043" s="223" t="s">
        <v>197</v>
      </c>
      <c r="H1043" s="225">
        <v>0.14000000000000001</v>
      </c>
      <c r="I1043" s="226"/>
      <c r="J1043" s="227">
        <f t="shared" si="198"/>
        <v>12758.148772361686</v>
      </c>
      <c r="K1043" s="228">
        <f t="shared" si="199"/>
        <v>231</v>
      </c>
      <c r="L1043" s="228">
        <f t="shared" si="200"/>
        <v>0</v>
      </c>
      <c r="M1043" s="228">
        <f t="shared" si="201"/>
        <v>937.65</v>
      </c>
      <c r="N1043" s="229">
        <f t="shared" si="210"/>
        <v>13926.798772361686</v>
      </c>
      <c r="O1043" s="230">
        <f t="shared" si="202"/>
        <v>-3</v>
      </c>
      <c r="P1043" s="226"/>
      <c r="Q1043" s="227">
        <f t="shared" si="203"/>
        <v>12035.764419431875</v>
      </c>
      <c r="R1043" s="228">
        <f t="shared" si="204"/>
        <v>12758.148772361686</v>
      </c>
      <c r="S1043" s="231">
        <f t="shared" si="205"/>
        <v>722.38435292981194</v>
      </c>
      <c r="T1043" s="226"/>
      <c r="U1043" s="227">
        <f t="shared" si="206"/>
        <v>452</v>
      </c>
      <c r="V1043" s="228">
        <f t="shared" si="207"/>
        <v>479</v>
      </c>
      <c r="W1043" s="228">
        <f t="shared" si="208"/>
        <v>250</v>
      </c>
      <c r="X1043" s="228"/>
      <c r="Y1043" s="231">
        <f t="shared" si="209"/>
        <v>234</v>
      </c>
      <c r="Z1043" s="226"/>
    </row>
    <row r="1044" spans="1:26" s="224" customFormat="1" x14ac:dyDescent="0.2">
      <c r="A1044" s="222">
        <v>3518</v>
      </c>
      <c r="B1044" s="222">
        <v>3518149181</v>
      </c>
      <c r="C1044" s="223" t="s">
        <v>560</v>
      </c>
      <c r="D1044" s="222">
        <v>149</v>
      </c>
      <c r="E1044" s="223" t="s">
        <v>181</v>
      </c>
      <c r="F1044" s="222">
        <v>181</v>
      </c>
      <c r="G1044" s="223" t="s">
        <v>213</v>
      </c>
      <c r="H1044" s="225">
        <v>7.54</v>
      </c>
      <c r="I1044" s="226"/>
      <c r="J1044" s="227">
        <f t="shared" si="198"/>
        <v>13315</v>
      </c>
      <c r="K1044" s="228">
        <f t="shared" si="199"/>
        <v>633</v>
      </c>
      <c r="L1044" s="228">
        <f t="shared" si="200"/>
        <v>0</v>
      </c>
      <c r="M1044" s="228">
        <f t="shared" si="201"/>
        <v>937.65</v>
      </c>
      <c r="N1044" s="229">
        <f t="shared" si="210"/>
        <v>14885.65</v>
      </c>
      <c r="O1044" s="230">
        <f t="shared" si="202"/>
        <v>82</v>
      </c>
      <c r="P1044" s="226"/>
      <c r="Q1044" s="227">
        <f t="shared" si="203"/>
        <v>11377.02377179523</v>
      </c>
      <c r="R1044" s="228">
        <f t="shared" si="204"/>
        <v>13315</v>
      </c>
      <c r="S1044" s="231">
        <f t="shared" si="205"/>
        <v>1937.9762282047705</v>
      </c>
      <c r="T1044" s="226"/>
      <c r="U1044" s="227">
        <f t="shared" si="206"/>
        <v>735</v>
      </c>
      <c r="V1044" s="228">
        <f t="shared" si="207"/>
        <v>860</v>
      </c>
      <c r="W1044" s="228">
        <f t="shared" si="208"/>
        <v>559</v>
      </c>
      <c r="X1044" s="228"/>
      <c r="Y1044" s="231">
        <f t="shared" si="209"/>
        <v>551</v>
      </c>
      <c r="Z1044" s="226"/>
    </row>
    <row r="1045" spans="1:26" ht="9.9499999999999993" customHeight="1" x14ac:dyDescent="0.2">
      <c r="A1045" s="205"/>
      <c r="B1045" s="205"/>
      <c r="C1045" s="213"/>
      <c r="D1045" s="205"/>
      <c r="E1045" s="213"/>
      <c r="F1045" s="205"/>
      <c r="G1045" s="213"/>
      <c r="H1045" s="206"/>
      <c r="I1045" s="207"/>
      <c r="J1045" s="208"/>
      <c r="K1045" s="209"/>
      <c r="L1045" s="209"/>
      <c r="M1045" s="209"/>
      <c r="N1045" s="210"/>
      <c r="O1045" s="211"/>
      <c r="P1045" s="207"/>
      <c r="Q1045" s="208"/>
      <c r="R1045" s="209"/>
      <c r="S1045" s="212"/>
      <c r="T1045" s="207"/>
      <c r="U1045" s="208"/>
      <c r="V1045" s="209"/>
      <c r="W1045" s="209"/>
      <c r="X1045" s="209"/>
      <c r="Y1045" s="212"/>
      <c r="Z1045" s="207"/>
    </row>
    <row r="1046" spans="1:26" ht="15" x14ac:dyDescent="0.25">
      <c r="A1046" s="214">
        <v>9999</v>
      </c>
      <c r="B1046" s="215" t="s">
        <v>633</v>
      </c>
      <c r="C1046" s="216"/>
      <c r="D1046" s="216"/>
      <c r="E1046" s="216" t="s">
        <v>561</v>
      </c>
      <c r="F1046" s="216" t="s">
        <v>561</v>
      </c>
      <c r="G1046" s="216" t="s">
        <v>561</v>
      </c>
      <c r="H1046" s="217">
        <f>SUM(H10:H1045)</f>
        <v>44820.250000000036</v>
      </c>
      <c r="I1046" s="218" t="s">
        <v>487</v>
      </c>
      <c r="J1046" s="219" t="s">
        <v>561</v>
      </c>
      <c r="K1046" s="220">
        <f>SUM(K10:K1044)/COUNTIF(K10:K1044,"&gt;0")</f>
        <v>4005.0503751339766</v>
      </c>
      <c r="L1046" s="216" t="s">
        <v>561</v>
      </c>
      <c r="M1046" s="216" t="s">
        <v>561</v>
      </c>
      <c r="N1046" s="216">
        <f>SUM(N10:N1044)/COUNTIF(N10:N1044,"&gt;0")</f>
        <v>16211.589398228563</v>
      </c>
      <c r="O1046" s="220">
        <f>SUM(O10:O1044)/COUNTIF(O10:O1044,"&gt;0")</f>
        <v>-175.05786744954119</v>
      </c>
      <c r="P1046" s="218" t="s">
        <v>487</v>
      </c>
      <c r="Q1046" s="219" t="s">
        <v>561</v>
      </c>
      <c r="R1046" s="216" t="s">
        <v>561</v>
      </c>
      <c r="S1046" s="221">
        <f>SUM(S10:S1044)/COUNTIF(S10:S1044,"&gt;0")</f>
        <v>803.03700156512457</v>
      </c>
      <c r="T1046" s="218" t="s">
        <v>487</v>
      </c>
      <c r="U1046" s="219" t="s">
        <v>561</v>
      </c>
      <c r="V1046" s="216" t="s">
        <v>561</v>
      </c>
      <c r="W1046" s="216" t="s">
        <v>561</v>
      </c>
      <c r="X1046" s="216"/>
      <c r="Y1046" s="216" t="s">
        <v>561</v>
      </c>
      <c r="Z1046" s="218" t="s">
        <v>487</v>
      </c>
    </row>
  </sheetData>
  <autoFilter ref="A9:Z1044" xr:uid="{65BC39B6-A15F-420B-8437-003F67EDE406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43F0-E5FE-4007-9101-306FA9C6BB20}">
  <dimension ref="A1:M1047"/>
  <sheetViews>
    <sheetView showGridLines="0" zoomScale="70" zoomScaleNormal="70" workbookViewId="0">
      <pane ySplit="9" topLeftCell="A10" activePane="bottomLeft" state="frozen"/>
      <selection pane="bottomLeft" activeCell="A9" sqref="A9"/>
    </sheetView>
  </sheetViews>
  <sheetFormatPr defaultRowHeight="15" x14ac:dyDescent="0.25"/>
  <cols>
    <col min="1" max="1" width="7.5" style="60" customWidth="1"/>
    <col min="2" max="2" width="14.83203125" style="60" customWidth="1"/>
    <col min="3" max="3" width="32" style="59" customWidth="1"/>
    <col min="4" max="4" width="9.83203125" style="60" customWidth="1"/>
    <col min="5" max="5" width="20.6640625" style="60" customWidth="1"/>
    <col min="6" max="6" width="10.1640625" style="60" customWidth="1"/>
    <col min="7" max="7" width="24.83203125" style="59" customWidth="1"/>
    <col min="8" max="8" width="8.83203125" style="59"/>
    <col min="9" max="9" width="16.1640625" style="59" customWidth="1"/>
    <col min="10" max="10" width="15.1640625" style="59" customWidth="1"/>
    <col min="11" max="13" width="8.83203125" style="59"/>
  </cols>
  <sheetData>
    <row r="1" spans="1:13" ht="28.5" x14ac:dyDescent="0.25">
      <c r="A1" s="58" t="s">
        <v>0</v>
      </c>
      <c r="B1" s="58"/>
    </row>
    <row r="2" spans="1:13" ht="23.25" x14ac:dyDescent="0.25">
      <c r="A2" s="61" t="s">
        <v>473</v>
      </c>
      <c r="B2" s="61"/>
    </row>
    <row r="3" spans="1:13" ht="9.6" customHeight="1" x14ac:dyDescent="0.25">
      <c r="A3" s="62"/>
      <c r="B3" s="62"/>
    </row>
    <row r="4" spans="1:13" hidden="1" x14ac:dyDescent="0.25">
      <c r="A4" s="59"/>
      <c r="B4" s="59"/>
    </row>
    <row r="5" spans="1:13" hidden="1" x14ac:dyDescent="0.25">
      <c r="A5" s="59"/>
      <c r="B5" s="59"/>
    </row>
    <row r="6" spans="1:13" hidden="1" x14ac:dyDescent="0.25">
      <c r="A6" s="59"/>
      <c r="B6" s="59"/>
    </row>
    <row r="7" spans="1:13" x14ac:dyDescent="0.25">
      <c r="A7" s="59"/>
      <c r="B7" s="59"/>
    </row>
    <row r="8" spans="1:13" ht="90" x14ac:dyDescent="0.25">
      <c r="A8" s="63" t="s">
        <v>474</v>
      </c>
      <c r="B8" s="64" t="s">
        <v>475</v>
      </c>
      <c r="C8" s="64" t="s">
        <v>476</v>
      </c>
      <c r="D8" s="64" t="s">
        <v>477</v>
      </c>
      <c r="E8" s="64" t="s">
        <v>478</v>
      </c>
      <c r="F8" s="64" t="s">
        <v>479</v>
      </c>
      <c r="G8" s="64" t="s">
        <v>480</v>
      </c>
      <c r="H8" s="64" t="s">
        <v>481</v>
      </c>
      <c r="I8" s="64" t="s">
        <v>482</v>
      </c>
      <c r="J8" s="64" t="s">
        <v>483</v>
      </c>
      <c r="K8" s="64" t="s">
        <v>484</v>
      </c>
      <c r="L8" s="64" t="s">
        <v>485</v>
      </c>
      <c r="M8" s="65" t="s">
        <v>486</v>
      </c>
    </row>
    <row r="9" spans="1:13" x14ac:dyDescent="0.25">
      <c r="A9" s="66" t="s">
        <v>487</v>
      </c>
      <c r="B9" s="67" t="s">
        <v>487</v>
      </c>
      <c r="C9" s="67" t="s">
        <v>487</v>
      </c>
      <c r="D9" s="67" t="s">
        <v>487</v>
      </c>
      <c r="E9" s="67" t="s">
        <v>487</v>
      </c>
      <c r="F9" s="67" t="s">
        <v>487</v>
      </c>
      <c r="G9" s="67" t="s">
        <v>487</v>
      </c>
      <c r="H9" s="67" t="s">
        <v>487</v>
      </c>
      <c r="I9" s="67" t="s">
        <v>487</v>
      </c>
      <c r="J9" s="67" t="s">
        <v>487</v>
      </c>
      <c r="K9" s="67" t="s">
        <v>487</v>
      </c>
      <c r="L9" s="67" t="s">
        <v>487</v>
      </c>
      <c r="M9" s="68" t="s">
        <v>487</v>
      </c>
    </row>
    <row r="10" spans="1:13" x14ac:dyDescent="0.25">
      <c r="A10" s="60">
        <v>409</v>
      </c>
      <c r="B10" s="60">
        <v>409201072</v>
      </c>
      <c r="C10" s="59" t="s">
        <v>488</v>
      </c>
      <c r="D10" s="60">
        <v>201</v>
      </c>
      <c r="E10" s="69" t="s">
        <v>233</v>
      </c>
      <c r="F10" s="60">
        <v>72</v>
      </c>
      <c r="G10" s="59" t="s">
        <v>104</v>
      </c>
      <c r="H10" s="70">
        <v>2</v>
      </c>
      <c r="I10" s="70">
        <v>10739</v>
      </c>
      <c r="J10" s="70">
        <v>2401</v>
      </c>
      <c r="K10" s="70">
        <v>0</v>
      </c>
      <c r="L10" s="70">
        <v>893</v>
      </c>
      <c r="M10" s="70">
        <v>14033</v>
      </c>
    </row>
    <row r="11" spans="1:13" x14ac:dyDescent="0.25">
      <c r="A11" s="60">
        <v>409</v>
      </c>
      <c r="B11" s="60">
        <v>409201094</v>
      </c>
      <c r="C11" s="59" t="s">
        <v>488</v>
      </c>
      <c r="D11" s="60">
        <v>201</v>
      </c>
      <c r="E11" s="69" t="s">
        <v>233</v>
      </c>
      <c r="F11" s="60">
        <v>94</v>
      </c>
      <c r="G11" s="59" t="s">
        <v>126</v>
      </c>
      <c r="H11" s="70">
        <v>1</v>
      </c>
      <c r="I11" s="70">
        <v>12729</v>
      </c>
      <c r="J11" s="70">
        <v>1200</v>
      </c>
      <c r="K11" s="70">
        <v>0</v>
      </c>
      <c r="L11" s="70">
        <v>893</v>
      </c>
      <c r="M11" s="70">
        <v>14822</v>
      </c>
    </row>
    <row r="12" spans="1:13" x14ac:dyDescent="0.25">
      <c r="A12" s="60">
        <v>409</v>
      </c>
      <c r="B12" s="60">
        <v>409201095</v>
      </c>
      <c r="C12" s="59" t="s">
        <v>488</v>
      </c>
      <c r="D12" s="60">
        <v>201</v>
      </c>
      <c r="E12" s="69" t="s">
        <v>233</v>
      </c>
      <c r="F12" s="60">
        <v>95</v>
      </c>
      <c r="G12" s="59" t="s">
        <v>127</v>
      </c>
      <c r="H12" s="70">
        <v>0.49</v>
      </c>
      <c r="I12" s="70">
        <v>12631.596985026647</v>
      </c>
      <c r="J12" s="70">
        <v>0</v>
      </c>
      <c r="K12" s="70">
        <v>0</v>
      </c>
      <c r="L12" s="70">
        <v>893</v>
      </c>
      <c r="M12" s="70">
        <v>13524.596985026647</v>
      </c>
    </row>
    <row r="13" spans="1:13" x14ac:dyDescent="0.25">
      <c r="A13" s="60">
        <v>409</v>
      </c>
      <c r="B13" s="60">
        <v>409201201</v>
      </c>
      <c r="C13" s="59" t="s">
        <v>488</v>
      </c>
      <c r="D13" s="60">
        <v>201</v>
      </c>
      <c r="E13" s="69" t="s">
        <v>233</v>
      </c>
      <c r="F13" s="60">
        <v>201</v>
      </c>
      <c r="G13" s="59" t="s">
        <v>233</v>
      </c>
      <c r="H13" s="70">
        <v>433.50000000000006</v>
      </c>
      <c r="I13" s="70">
        <v>11693</v>
      </c>
      <c r="J13" s="70">
        <v>183</v>
      </c>
      <c r="K13" s="70">
        <v>0</v>
      </c>
      <c r="L13" s="70">
        <v>893</v>
      </c>
      <c r="M13" s="70">
        <v>12769</v>
      </c>
    </row>
    <row r="14" spans="1:13" x14ac:dyDescent="0.25">
      <c r="A14" s="60">
        <v>409</v>
      </c>
      <c r="B14" s="60">
        <v>409201293</v>
      </c>
      <c r="C14" s="59" t="s">
        <v>488</v>
      </c>
      <c r="D14" s="60">
        <v>201</v>
      </c>
      <c r="E14" s="69" t="s">
        <v>233</v>
      </c>
      <c r="F14" s="60">
        <v>293</v>
      </c>
      <c r="G14" s="59" t="s">
        <v>325</v>
      </c>
      <c r="H14" s="70">
        <v>1</v>
      </c>
      <c r="I14" s="70">
        <v>11641.935415948807</v>
      </c>
      <c r="J14" s="70">
        <v>897</v>
      </c>
      <c r="K14" s="70">
        <v>0</v>
      </c>
      <c r="L14" s="70">
        <v>893</v>
      </c>
      <c r="M14" s="70">
        <v>13431.935415948807</v>
      </c>
    </row>
    <row r="15" spans="1:13" x14ac:dyDescent="0.25">
      <c r="A15" s="60">
        <v>409</v>
      </c>
      <c r="B15" s="60">
        <v>409201331</v>
      </c>
      <c r="C15" s="59" t="s">
        <v>488</v>
      </c>
      <c r="D15" s="60">
        <v>201</v>
      </c>
      <c r="E15" s="69" t="s">
        <v>233</v>
      </c>
      <c r="F15" s="60">
        <v>331</v>
      </c>
      <c r="G15" s="59" t="s">
        <v>363</v>
      </c>
      <c r="H15" s="70">
        <v>2</v>
      </c>
      <c r="I15" s="70">
        <v>8580</v>
      </c>
      <c r="J15" s="70">
        <v>2939</v>
      </c>
      <c r="K15" s="70">
        <v>0</v>
      </c>
      <c r="L15" s="70">
        <v>893</v>
      </c>
      <c r="M15" s="70">
        <v>12412</v>
      </c>
    </row>
    <row r="16" spans="1:13" x14ac:dyDescent="0.25">
      <c r="A16" s="60">
        <v>410</v>
      </c>
      <c r="B16" s="60">
        <v>410035035</v>
      </c>
      <c r="C16" s="59" t="s">
        <v>489</v>
      </c>
      <c r="D16" s="60">
        <v>35</v>
      </c>
      <c r="E16" s="69" t="s">
        <v>67</v>
      </c>
      <c r="F16" s="60">
        <v>35</v>
      </c>
      <c r="G16" s="59" t="s">
        <v>67</v>
      </c>
      <c r="H16" s="70">
        <v>574.90000000000009</v>
      </c>
      <c r="I16" s="70">
        <v>12508</v>
      </c>
      <c r="J16" s="70">
        <v>4313</v>
      </c>
      <c r="K16" s="70">
        <v>0</v>
      </c>
      <c r="L16" s="70">
        <v>893</v>
      </c>
      <c r="M16" s="70">
        <v>17714</v>
      </c>
    </row>
    <row r="17" spans="1:13" x14ac:dyDescent="0.25">
      <c r="A17" s="60">
        <v>410</v>
      </c>
      <c r="B17" s="60">
        <v>410035057</v>
      </c>
      <c r="C17" s="59" t="s">
        <v>489</v>
      </c>
      <c r="D17" s="60">
        <v>35</v>
      </c>
      <c r="E17" s="69" t="s">
        <v>67</v>
      </c>
      <c r="F17" s="60">
        <v>57</v>
      </c>
      <c r="G17" s="59" t="s">
        <v>89</v>
      </c>
      <c r="H17" s="70">
        <v>390.60999999999996</v>
      </c>
      <c r="I17" s="70">
        <v>12696</v>
      </c>
      <c r="J17" s="70">
        <v>308</v>
      </c>
      <c r="K17" s="70">
        <v>0</v>
      </c>
      <c r="L17" s="70">
        <v>893</v>
      </c>
      <c r="M17" s="70">
        <v>13897</v>
      </c>
    </row>
    <row r="18" spans="1:13" x14ac:dyDescent="0.25">
      <c r="A18" s="60">
        <v>410</v>
      </c>
      <c r="B18" s="60">
        <v>410035071</v>
      </c>
      <c r="C18" s="59" t="s">
        <v>489</v>
      </c>
      <c r="D18" s="60">
        <v>35</v>
      </c>
      <c r="E18" s="69" t="s">
        <v>67</v>
      </c>
      <c r="F18" s="60">
        <v>71</v>
      </c>
      <c r="G18" s="59" t="s">
        <v>103</v>
      </c>
      <c r="H18" s="70">
        <v>1</v>
      </c>
      <c r="I18" s="70">
        <v>13209</v>
      </c>
      <c r="J18" s="70">
        <v>6364</v>
      </c>
      <c r="K18" s="70">
        <v>0</v>
      </c>
      <c r="L18" s="70">
        <v>893</v>
      </c>
      <c r="M18" s="70">
        <v>20466</v>
      </c>
    </row>
    <row r="19" spans="1:13" x14ac:dyDescent="0.25">
      <c r="A19" s="60">
        <v>410</v>
      </c>
      <c r="B19" s="60">
        <v>410035093</v>
      </c>
      <c r="C19" s="59" t="s">
        <v>489</v>
      </c>
      <c r="D19" s="60">
        <v>35</v>
      </c>
      <c r="E19" s="69" t="s">
        <v>67</v>
      </c>
      <c r="F19" s="60">
        <v>93</v>
      </c>
      <c r="G19" s="59" t="s">
        <v>125</v>
      </c>
      <c r="H19" s="70">
        <v>9.14</v>
      </c>
      <c r="I19" s="70">
        <v>11588</v>
      </c>
      <c r="J19" s="70">
        <v>575</v>
      </c>
      <c r="K19" s="70">
        <v>0</v>
      </c>
      <c r="L19" s="70">
        <v>893</v>
      </c>
      <c r="M19" s="70">
        <v>13056</v>
      </c>
    </row>
    <row r="20" spans="1:13" x14ac:dyDescent="0.25">
      <c r="A20" s="60">
        <v>410</v>
      </c>
      <c r="B20" s="60">
        <v>410035155</v>
      </c>
      <c r="C20" s="59" t="s">
        <v>489</v>
      </c>
      <c r="D20" s="60">
        <v>35</v>
      </c>
      <c r="E20" s="69" t="s">
        <v>67</v>
      </c>
      <c r="F20" s="60">
        <v>155</v>
      </c>
      <c r="G20" s="59" t="s">
        <v>187</v>
      </c>
      <c r="H20" s="70">
        <v>1</v>
      </c>
      <c r="I20" s="70">
        <v>10780</v>
      </c>
      <c r="J20" s="70">
        <v>7543</v>
      </c>
      <c r="K20" s="70">
        <v>0</v>
      </c>
      <c r="L20" s="70">
        <v>893</v>
      </c>
      <c r="M20" s="70">
        <v>19216</v>
      </c>
    </row>
    <row r="21" spans="1:13" x14ac:dyDescent="0.25">
      <c r="A21" s="60">
        <v>410</v>
      </c>
      <c r="B21" s="60">
        <v>410035163</v>
      </c>
      <c r="C21" s="59" t="s">
        <v>489</v>
      </c>
      <c r="D21" s="60">
        <v>35</v>
      </c>
      <c r="E21" s="69" t="s">
        <v>67</v>
      </c>
      <c r="F21" s="60">
        <v>163</v>
      </c>
      <c r="G21" s="59" t="s">
        <v>195</v>
      </c>
      <c r="H21" s="70">
        <v>19.389999999999997</v>
      </c>
      <c r="I21" s="70">
        <v>10783</v>
      </c>
      <c r="J21" s="70">
        <v>121</v>
      </c>
      <c r="K21" s="70">
        <v>0</v>
      </c>
      <c r="L21" s="70">
        <v>893</v>
      </c>
      <c r="M21" s="70">
        <v>11797</v>
      </c>
    </row>
    <row r="22" spans="1:13" x14ac:dyDescent="0.25">
      <c r="A22" s="60">
        <v>410</v>
      </c>
      <c r="B22" s="60">
        <v>410035165</v>
      </c>
      <c r="C22" s="59" t="s">
        <v>489</v>
      </c>
      <c r="D22" s="60">
        <v>35</v>
      </c>
      <c r="E22" s="69" t="s">
        <v>67</v>
      </c>
      <c r="F22" s="60">
        <v>165</v>
      </c>
      <c r="G22" s="59" t="s">
        <v>197</v>
      </c>
      <c r="H22" s="70">
        <v>5</v>
      </c>
      <c r="I22" s="70">
        <v>10168</v>
      </c>
      <c r="J22" s="70">
        <v>382</v>
      </c>
      <c r="K22" s="70">
        <v>0</v>
      </c>
      <c r="L22" s="70">
        <v>893</v>
      </c>
      <c r="M22" s="70">
        <v>11443</v>
      </c>
    </row>
    <row r="23" spans="1:13" x14ac:dyDescent="0.25">
      <c r="A23" s="60">
        <v>410</v>
      </c>
      <c r="B23" s="60">
        <v>410035176</v>
      </c>
      <c r="C23" s="59" t="s">
        <v>489</v>
      </c>
      <c r="D23" s="60">
        <v>35</v>
      </c>
      <c r="E23" s="69" t="s">
        <v>67</v>
      </c>
      <c r="F23" s="60">
        <v>176</v>
      </c>
      <c r="G23" s="59" t="s">
        <v>208</v>
      </c>
      <c r="H23" s="70">
        <v>2</v>
      </c>
      <c r="I23" s="70">
        <v>15045</v>
      </c>
      <c r="J23" s="70">
        <v>5388</v>
      </c>
      <c r="K23" s="70">
        <v>0</v>
      </c>
      <c r="L23" s="70">
        <v>893</v>
      </c>
      <c r="M23" s="70">
        <v>21326</v>
      </c>
    </row>
    <row r="24" spans="1:13" x14ac:dyDescent="0.25">
      <c r="A24" s="60">
        <v>410</v>
      </c>
      <c r="B24" s="60">
        <v>410035217</v>
      </c>
      <c r="C24" s="59" t="s">
        <v>489</v>
      </c>
      <c r="D24" s="60">
        <v>35</v>
      </c>
      <c r="E24" s="69" t="s">
        <v>67</v>
      </c>
      <c r="F24" s="60">
        <v>217</v>
      </c>
      <c r="G24" s="59" t="s">
        <v>249</v>
      </c>
      <c r="H24" s="70">
        <v>1</v>
      </c>
      <c r="I24" s="70">
        <v>10271.147688833953</v>
      </c>
      <c r="J24" s="70">
        <v>4522</v>
      </c>
      <c r="K24" s="70">
        <v>0</v>
      </c>
      <c r="L24" s="70">
        <v>893</v>
      </c>
      <c r="M24" s="70">
        <v>15686.147688833953</v>
      </c>
    </row>
    <row r="25" spans="1:13" x14ac:dyDescent="0.25">
      <c r="A25" s="60">
        <v>410</v>
      </c>
      <c r="B25" s="60">
        <v>410035248</v>
      </c>
      <c r="C25" s="59" t="s">
        <v>489</v>
      </c>
      <c r="D25" s="60">
        <v>35</v>
      </c>
      <c r="E25" s="69" t="s">
        <v>67</v>
      </c>
      <c r="F25" s="60">
        <v>248</v>
      </c>
      <c r="G25" s="59" t="s">
        <v>280</v>
      </c>
      <c r="H25" s="70">
        <v>39.950000000000003</v>
      </c>
      <c r="I25" s="70">
        <v>11401</v>
      </c>
      <c r="J25" s="70">
        <v>880</v>
      </c>
      <c r="K25" s="70">
        <v>0</v>
      </c>
      <c r="L25" s="70">
        <v>893</v>
      </c>
      <c r="M25" s="70">
        <v>13174</v>
      </c>
    </row>
    <row r="26" spans="1:13" x14ac:dyDescent="0.25">
      <c r="A26" s="60">
        <v>410</v>
      </c>
      <c r="B26" s="60">
        <v>410035262</v>
      </c>
      <c r="C26" s="59" t="s">
        <v>489</v>
      </c>
      <c r="D26" s="60">
        <v>35</v>
      </c>
      <c r="E26" s="69" t="s">
        <v>67</v>
      </c>
      <c r="F26" s="60">
        <v>262</v>
      </c>
      <c r="G26" s="59" t="s">
        <v>294</v>
      </c>
      <c r="H26" s="70">
        <v>7.3100000000000005</v>
      </c>
      <c r="I26" s="70">
        <v>11547</v>
      </c>
      <c r="J26" s="70">
        <v>5411</v>
      </c>
      <c r="K26" s="70">
        <v>0</v>
      </c>
      <c r="L26" s="70">
        <v>893</v>
      </c>
      <c r="M26" s="70">
        <v>17851</v>
      </c>
    </row>
    <row r="27" spans="1:13" x14ac:dyDescent="0.25">
      <c r="A27" s="60">
        <v>410</v>
      </c>
      <c r="B27" s="60">
        <v>410035274</v>
      </c>
      <c r="C27" s="59" t="s">
        <v>489</v>
      </c>
      <c r="D27" s="60">
        <v>35</v>
      </c>
      <c r="E27" s="69" t="s">
        <v>67</v>
      </c>
      <c r="F27" s="60">
        <v>274</v>
      </c>
      <c r="G27" s="59" t="s">
        <v>306</v>
      </c>
      <c r="H27" s="70">
        <v>1</v>
      </c>
      <c r="I27" s="70">
        <v>12504.465731763923</v>
      </c>
      <c r="J27" s="70">
        <v>5982</v>
      </c>
      <c r="K27" s="70">
        <v>0</v>
      </c>
      <c r="L27" s="70">
        <v>893</v>
      </c>
      <c r="M27" s="70">
        <v>19379.465731763921</v>
      </c>
    </row>
    <row r="28" spans="1:13" x14ac:dyDescent="0.25">
      <c r="A28" s="60">
        <v>410</v>
      </c>
      <c r="B28" s="60">
        <v>410035346</v>
      </c>
      <c r="C28" s="59" t="s">
        <v>489</v>
      </c>
      <c r="D28" s="60">
        <v>35</v>
      </c>
      <c r="E28" s="69" t="s">
        <v>67</v>
      </c>
      <c r="F28" s="60">
        <v>346</v>
      </c>
      <c r="G28" s="59" t="s">
        <v>378</v>
      </c>
      <c r="H28" s="70">
        <v>12.61</v>
      </c>
      <c r="I28" s="70">
        <v>11841</v>
      </c>
      <c r="J28" s="70">
        <v>1122</v>
      </c>
      <c r="K28" s="70">
        <v>0</v>
      </c>
      <c r="L28" s="70">
        <v>893</v>
      </c>
      <c r="M28" s="70">
        <v>13856</v>
      </c>
    </row>
    <row r="29" spans="1:13" x14ac:dyDescent="0.25">
      <c r="A29" s="60">
        <v>410</v>
      </c>
      <c r="B29" s="60">
        <v>410057035</v>
      </c>
      <c r="C29" s="59" t="s">
        <v>489</v>
      </c>
      <c r="D29" s="60">
        <v>57</v>
      </c>
      <c r="E29" s="69" t="s">
        <v>89</v>
      </c>
      <c r="F29" s="60">
        <v>35</v>
      </c>
      <c r="G29" s="59" t="s">
        <v>67</v>
      </c>
      <c r="H29" s="70">
        <v>8.6300000000000008</v>
      </c>
      <c r="I29" s="70">
        <v>12895</v>
      </c>
      <c r="J29" s="70">
        <v>4446</v>
      </c>
      <c r="K29" s="70">
        <v>0</v>
      </c>
      <c r="L29" s="70">
        <v>893</v>
      </c>
      <c r="M29" s="70">
        <v>18234</v>
      </c>
    </row>
    <row r="30" spans="1:13" x14ac:dyDescent="0.25">
      <c r="A30" s="60">
        <v>410</v>
      </c>
      <c r="B30" s="60">
        <v>410057057</v>
      </c>
      <c r="C30" s="59" t="s">
        <v>489</v>
      </c>
      <c r="D30" s="60">
        <v>57</v>
      </c>
      <c r="E30" s="69" t="s">
        <v>89</v>
      </c>
      <c r="F30" s="60">
        <v>57</v>
      </c>
      <c r="G30" s="59" t="s">
        <v>89</v>
      </c>
      <c r="H30" s="70">
        <v>201.89000000000004</v>
      </c>
      <c r="I30" s="70">
        <v>11557</v>
      </c>
      <c r="J30" s="70">
        <v>280</v>
      </c>
      <c r="K30" s="70">
        <v>0</v>
      </c>
      <c r="L30" s="70">
        <v>893</v>
      </c>
      <c r="M30" s="70">
        <v>12730</v>
      </c>
    </row>
    <row r="31" spans="1:13" x14ac:dyDescent="0.25">
      <c r="A31" s="60">
        <v>410</v>
      </c>
      <c r="B31" s="60">
        <v>410057093</v>
      </c>
      <c r="C31" s="59" t="s">
        <v>489</v>
      </c>
      <c r="D31" s="60">
        <v>57</v>
      </c>
      <c r="E31" s="69" t="s">
        <v>89</v>
      </c>
      <c r="F31" s="60">
        <v>93</v>
      </c>
      <c r="G31" s="59" t="s">
        <v>125</v>
      </c>
      <c r="H31" s="70">
        <v>6</v>
      </c>
      <c r="I31" s="70">
        <v>13372</v>
      </c>
      <c r="J31" s="70">
        <v>663</v>
      </c>
      <c r="K31" s="70">
        <v>0</v>
      </c>
      <c r="L31" s="70">
        <v>893</v>
      </c>
      <c r="M31" s="70">
        <v>14928</v>
      </c>
    </row>
    <row r="32" spans="1:13" x14ac:dyDescent="0.25">
      <c r="A32" s="60">
        <v>410</v>
      </c>
      <c r="B32" s="60">
        <v>410057163</v>
      </c>
      <c r="C32" s="59" t="s">
        <v>489</v>
      </c>
      <c r="D32" s="60">
        <v>57</v>
      </c>
      <c r="E32" s="69" t="s">
        <v>89</v>
      </c>
      <c r="F32" s="60">
        <v>163</v>
      </c>
      <c r="G32" s="59" t="s">
        <v>195</v>
      </c>
      <c r="H32" s="70">
        <v>5</v>
      </c>
      <c r="I32" s="70">
        <v>10695</v>
      </c>
      <c r="J32" s="70">
        <v>120</v>
      </c>
      <c r="K32" s="70">
        <v>0</v>
      </c>
      <c r="L32" s="70">
        <v>893</v>
      </c>
      <c r="M32" s="70">
        <v>11708</v>
      </c>
    </row>
    <row r="33" spans="1:13" x14ac:dyDescent="0.25">
      <c r="A33" s="60">
        <v>410</v>
      </c>
      <c r="B33" s="60">
        <v>410057176</v>
      </c>
      <c r="C33" s="59" t="s">
        <v>489</v>
      </c>
      <c r="D33" s="60">
        <v>57</v>
      </c>
      <c r="E33" s="69" t="s">
        <v>89</v>
      </c>
      <c r="F33" s="60">
        <v>176</v>
      </c>
      <c r="G33" s="59" t="s">
        <v>208</v>
      </c>
      <c r="H33" s="70">
        <v>1</v>
      </c>
      <c r="I33" s="70">
        <v>12923</v>
      </c>
      <c r="J33" s="70">
        <v>4628</v>
      </c>
      <c r="K33" s="70">
        <v>0</v>
      </c>
      <c r="L33" s="70">
        <v>893</v>
      </c>
      <c r="M33" s="70">
        <v>18444</v>
      </c>
    </row>
    <row r="34" spans="1:13" x14ac:dyDescent="0.25">
      <c r="A34" s="60">
        <v>410</v>
      </c>
      <c r="B34" s="60">
        <v>410057248</v>
      </c>
      <c r="C34" s="59" t="s">
        <v>489</v>
      </c>
      <c r="D34" s="60">
        <v>57</v>
      </c>
      <c r="E34" s="69" t="s">
        <v>89</v>
      </c>
      <c r="F34" s="60">
        <v>248</v>
      </c>
      <c r="G34" s="59" t="s">
        <v>280</v>
      </c>
      <c r="H34" s="70">
        <v>7</v>
      </c>
      <c r="I34" s="70">
        <v>8974</v>
      </c>
      <c r="J34" s="70">
        <v>692</v>
      </c>
      <c r="K34" s="70">
        <v>0</v>
      </c>
      <c r="L34" s="70">
        <v>893</v>
      </c>
      <c r="M34" s="70">
        <v>10559</v>
      </c>
    </row>
    <row r="35" spans="1:13" x14ac:dyDescent="0.25">
      <c r="A35" s="60">
        <v>410</v>
      </c>
      <c r="B35" s="60">
        <v>410057262</v>
      </c>
      <c r="C35" s="59" t="s">
        <v>489</v>
      </c>
      <c r="D35" s="60">
        <v>57</v>
      </c>
      <c r="E35" s="69" t="s">
        <v>89</v>
      </c>
      <c r="F35" s="60">
        <v>262</v>
      </c>
      <c r="G35" s="59" t="s">
        <v>294</v>
      </c>
      <c r="H35" s="70">
        <v>1</v>
      </c>
      <c r="I35" s="70">
        <v>8643</v>
      </c>
      <c r="J35" s="70">
        <v>4050</v>
      </c>
      <c r="K35" s="70">
        <v>0</v>
      </c>
      <c r="L35" s="70">
        <v>893</v>
      </c>
      <c r="M35" s="70">
        <v>13586</v>
      </c>
    </row>
    <row r="36" spans="1:13" x14ac:dyDescent="0.25">
      <c r="A36" s="60">
        <v>412</v>
      </c>
      <c r="B36" s="60">
        <v>412035016</v>
      </c>
      <c r="C36" s="59" t="s">
        <v>490</v>
      </c>
      <c r="D36" s="60">
        <v>35</v>
      </c>
      <c r="E36" s="69" t="s">
        <v>67</v>
      </c>
      <c r="F36" s="60">
        <v>16</v>
      </c>
      <c r="G36" s="59" t="s">
        <v>48</v>
      </c>
      <c r="H36" s="70">
        <v>2</v>
      </c>
      <c r="I36" s="70">
        <v>11564.065731262874</v>
      </c>
      <c r="J36" s="70">
        <v>479</v>
      </c>
      <c r="K36" s="70">
        <v>0</v>
      </c>
      <c r="L36" s="70">
        <v>893</v>
      </c>
      <c r="M36" s="70">
        <v>12936.065731262874</v>
      </c>
    </row>
    <row r="37" spans="1:13" x14ac:dyDescent="0.25">
      <c r="A37" s="60">
        <v>412</v>
      </c>
      <c r="B37" s="60">
        <v>412035035</v>
      </c>
      <c r="C37" s="59" t="s">
        <v>490</v>
      </c>
      <c r="D37" s="60">
        <v>35</v>
      </c>
      <c r="E37" s="69" t="s">
        <v>67</v>
      </c>
      <c r="F37" s="60">
        <v>35</v>
      </c>
      <c r="G37" s="59" t="s">
        <v>67</v>
      </c>
      <c r="H37" s="70">
        <v>489.81999999999994</v>
      </c>
      <c r="I37" s="70">
        <v>12108</v>
      </c>
      <c r="J37" s="70">
        <v>4175</v>
      </c>
      <c r="K37" s="70">
        <v>0</v>
      </c>
      <c r="L37" s="70">
        <v>893</v>
      </c>
      <c r="M37" s="70">
        <v>17176</v>
      </c>
    </row>
    <row r="38" spans="1:13" x14ac:dyDescent="0.25">
      <c r="A38" s="60">
        <v>412</v>
      </c>
      <c r="B38" s="60">
        <v>412035044</v>
      </c>
      <c r="C38" s="59" t="s">
        <v>490</v>
      </c>
      <c r="D38" s="60">
        <v>35</v>
      </c>
      <c r="E38" s="69" t="s">
        <v>67</v>
      </c>
      <c r="F38" s="60">
        <v>44</v>
      </c>
      <c r="G38" s="59" t="s">
        <v>76</v>
      </c>
      <c r="H38" s="70">
        <v>6.45</v>
      </c>
      <c r="I38" s="70">
        <v>9773</v>
      </c>
      <c r="J38" s="70">
        <v>197</v>
      </c>
      <c r="K38" s="70">
        <v>0</v>
      </c>
      <c r="L38" s="70">
        <v>893</v>
      </c>
      <c r="M38" s="70">
        <v>10863</v>
      </c>
    </row>
    <row r="39" spans="1:13" x14ac:dyDescent="0.25">
      <c r="A39" s="60">
        <v>412</v>
      </c>
      <c r="B39" s="60">
        <v>412035057</v>
      </c>
      <c r="C39" s="59" t="s">
        <v>490</v>
      </c>
      <c r="D39" s="60">
        <v>35</v>
      </c>
      <c r="E39" s="69" t="s">
        <v>67</v>
      </c>
      <c r="F39" s="60">
        <v>57</v>
      </c>
      <c r="G39" s="59" t="s">
        <v>89</v>
      </c>
      <c r="H39" s="70">
        <v>3</v>
      </c>
      <c r="I39" s="70">
        <v>15045</v>
      </c>
      <c r="J39" s="70">
        <v>365</v>
      </c>
      <c r="K39" s="70">
        <v>0</v>
      </c>
      <c r="L39" s="70">
        <v>893</v>
      </c>
      <c r="M39" s="70">
        <v>16303</v>
      </c>
    </row>
    <row r="40" spans="1:13" x14ac:dyDescent="0.25">
      <c r="A40" s="60">
        <v>412</v>
      </c>
      <c r="B40" s="60">
        <v>412035073</v>
      </c>
      <c r="C40" s="59" t="s">
        <v>490</v>
      </c>
      <c r="D40" s="60">
        <v>35</v>
      </c>
      <c r="E40" s="69" t="s">
        <v>67</v>
      </c>
      <c r="F40" s="60">
        <v>73</v>
      </c>
      <c r="G40" s="59" t="s">
        <v>105</v>
      </c>
      <c r="H40" s="70">
        <v>1</v>
      </c>
      <c r="I40" s="70">
        <v>15045</v>
      </c>
      <c r="J40" s="70">
        <v>10481</v>
      </c>
      <c r="K40" s="70">
        <v>0</v>
      </c>
      <c r="L40" s="70">
        <v>893</v>
      </c>
      <c r="M40" s="70">
        <v>26419</v>
      </c>
    </row>
    <row r="41" spans="1:13" x14ac:dyDescent="0.25">
      <c r="A41" s="60">
        <v>412</v>
      </c>
      <c r="B41" s="60">
        <v>412035100</v>
      </c>
      <c r="C41" s="59" t="s">
        <v>490</v>
      </c>
      <c r="D41" s="60">
        <v>35</v>
      </c>
      <c r="E41" s="69" t="s">
        <v>67</v>
      </c>
      <c r="F41" s="60">
        <v>100</v>
      </c>
      <c r="G41" s="59" t="s">
        <v>132</v>
      </c>
      <c r="H41" s="70">
        <v>0.5</v>
      </c>
      <c r="I41" s="70">
        <v>11702.677558601861</v>
      </c>
      <c r="J41" s="70">
        <v>5303</v>
      </c>
      <c r="K41" s="70">
        <v>0</v>
      </c>
      <c r="L41" s="70">
        <v>893</v>
      </c>
      <c r="M41" s="70">
        <v>17898.677558601863</v>
      </c>
    </row>
    <row r="42" spans="1:13" x14ac:dyDescent="0.25">
      <c r="A42" s="60">
        <v>412</v>
      </c>
      <c r="B42" s="60">
        <v>412035189</v>
      </c>
      <c r="C42" s="59" t="s">
        <v>490</v>
      </c>
      <c r="D42" s="60">
        <v>35</v>
      </c>
      <c r="E42" s="69" t="s">
        <v>67</v>
      </c>
      <c r="F42" s="60">
        <v>189</v>
      </c>
      <c r="G42" s="59" t="s">
        <v>221</v>
      </c>
      <c r="H42" s="70">
        <v>2</v>
      </c>
      <c r="I42" s="70">
        <v>9862</v>
      </c>
      <c r="J42" s="70">
        <v>3792</v>
      </c>
      <c r="K42" s="70">
        <v>0</v>
      </c>
      <c r="L42" s="70">
        <v>893</v>
      </c>
      <c r="M42" s="70">
        <v>14547</v>
      </c>
    </row>
    <row r="43" spans="1:13" x14ac:dyDescent="0.25">
      <c r="A43" s="60">
        <v>412</v>
      </c>
      <c r="B43" s="60">
        <v>412035220</v>
      </c>
      <c r="C43" s="59" t="s">
        <v>490</v>
      </c>
      <c r="D43" s="60">
        <v>35</v>
      </c>
      <c r="E43" s="69" t="s">
        <v>67</v>
      </c>
      <c r="F43" s="60">
        <v>220</v>
      </c>
      <c r="G43" s="59" t="s">
        <v>252</v>
      </c>
      <c r="H43" s="70">
        <v>6.91</v>
      </c>
      <c r="I43" s="70">
        <v>12913</v>
      </c>
      <c r="J43" s="70">
        <v>5143</v>
      </c>
      <c r="K43" s="70">
        <v>0</v>
      </c>
      <c r="L43" s="70">
        <v>893</v>
      </c>
      <c r="M43" s="70">
        <v>18949</v>
      </c>
    </row>
    <row r="44" spans="1:13" x14ac:dyDescent="0.25">
      <c r="A44" s="60">
        <v>412</v>
      </c>
      <c r="B44" s="60">
        <v>412035244</v>
      </c>
      <c r="C44" s="59" t="s">
        <v>490</v>
      </c>
      <c r="D44" s="60">
        <v>35</v>
      </c>
      <c r="E44" s="69" t="s">
        <v>67</v>
      </c>
      <c r="F44" s="60">
        <v>244</v>
      </c>
      <c r="G44" s="59" t="s">
        <v>276</v>
      </c>
      <c r="H44" s="70">
        <v>8</v>
      </c>
      <c r="I44" s="70">
        <v>11941</v>
      </c>
      <c r="J44" s="70">
        <v>4652</v>
      </c>
      <c r="K44" s="70">
        <v>0</v>
      </c>
      <c r="L44" s="70">
        <v>893</v>
      </c>
      <c r="M44" s="70">
        <v>17486</v>
      </c>
    </row>
    <row r="45" spans="1:13" x14ac:dyDescent="0.25">
      <c r="A45" s="60">
        <v>412</v>
      </c>
      <c r="B45" s="60">
        <v>412035285</v>
      </c>
      <c r="C45" s="59" t="s">
        <v>490</v>
      </c>
      <c r="D45" s="60">
        <v>35</v>
      </c>
      <c r="E45" s="69" t="s">
        <v>67</v>
      </c>
      <c r="F45" s="60">
        <v>285</v>
      </c>
      <c r="G45" s="59" t="s">
        <v>317</v>
      </c>
      <c r="H45" s="70">
        <v>8</v>
      </c>
      <c r="I45" s="70">
        <v>9783</v>
      </c>
      <c r="J45" s="70">
        <v>2759</v>
      </c>
      <c r="K45" s="70">
        <v>0</v>
      </c>
      <c r="L45" s="70">
        <v>893</v>
      </c>
      <c r="M45" s="70">
        <v>13435</v>
      </c>
    </row>
    <row r="46" spans="1:13" x14ac:dyDescent="0.25">
      <c r="A46" s="60">
        <v>412</v>
      </c>
      <c r="B46" s="60">
        <v>412035293</v>
      </c>
      <c r="C46" s="59" t="s">
        <v>490</v>
      </c>
      <c r="D46" s="60">
        <v>35</v>
      </c>
      <c r="E46" s="69" t="s">
        <v>67</v>
      </c>
      <c r="F46" s="60">
        <v>293</v>
      </c>
      <c r="G46" s="59" t="s">
        <v>325</v>
      </c>
      <c r="H46" s="70">
        <v>2</v>
      </c>
      <c r="I46" s="70">
        <v>8944</v>
      </c>
      <c r="J46" s="70">
        <v>689</v>
      </c>
      <c r="K46" s="70">
        <v>0</v>
      </c>
      <c r="L46" s="70">
        <v>893</v>
      </c>
      <c r="M46" s="70">
        <v>10526</v>
      </c>
    </row>
    <row r="47" spans="1:13" x14ac:dyDescent="0.25">
      <c r="A47" s="60">
        <v>412</v>
      </c>
      <c r="B47" s="60">
        <v>412035314</v>
      </c>
      <c r="C47" s="59" t="s">
        <v>490</v>
      </c>
      <c r="D47" s="60">
        <v>35</v>
      </c>
      <c r="E47" s="69" t="s">
        <v>67</v>
      </c>
      <c r="F47" s="60">
        <v>314</v>
      </c>
      <c r="G47" s="59" t="s">
        <v>346</v>
      </c>
      <c r="H47" s="70">
        <v>1</v>
      </c>
      <c r="I47" s="70">
        <v>10780</v>
      </c>
      <c r="J47" s="70">
        <v>8965</v>
      </c>
      <c r="K47" s="70">
        <v>0</v>
      </c>
      <c r="L47" s="70">
        <v>893</v>
      </c>
      <c r="M47" s="70">
        <v>20638</v>
      </c>
    </row>
    <row r="48" spans="1:13" x14ac:dyDescent="0.25">
      <c r="A48" s="60">
        <v>412</v>
      </c>
      <c r="B48" s="60">
        <v>412035335</v>
      </c>
      <c r="C48" s="59" t="s">
        <v>490</v>
      </c>
      <c r="D48" s="60">
        <v>35</v>
      </c>
      <c r="E48" s="69" t="s">
        <v>67</v>
      </c>
      <c r="F48" s="60">
        <v>335</v>
      </c>
      <c r="G48" s="59" t="s">
        <v>367</v>
      </c>
      <c r="H48" s="70">
        <v>1</v>
      </c>
      <c r="I48" s="70">
        <v>10780</v>
      </c>
      <c r="J48" s="70">
        <v>7684</v>
      </c>
      <c r="K48" s="70">
        <v>0</v>
      </c>
      <c r="L48" s="70">
        <v>893</v>
      </c>
      <c r="M48" s="70">
        <v>19357</v>
      </c>
    </row>
    <row r="49" spans="1:13" x14ac:dyDescent="0.25">
      <c r="A49" s="60">
        <v>412</v>
      </c>
      <c r="B49" s="60">
        <v>412035336</v>
      </c>
      <c r="C49" s="59" t="s">
        <v>490</v>
      </c>
      <c r="D49" s="60">
        <v>35</v>
      </c>
      <c r="E49" s="69" t="s">
        <v>67</v>
      </c>
      <c r="F49" s="60">
        <v>336</v>
      </c>
      <c r="G49" s="59" t="s">
        <v>368</v>
      </c>
      <c r="H49" s="70">
        <v>1</v>
      </c>
      <c r="I49" s="70">
        <v>10780</v>
      </c>
      <c r="J49" s="70">
        <v>2849</v>
      </c>
      <c r="K49" s="70">
        <v>0</v>
      </c>
      <c r="L49" s="70">
        <v>893</v>
      </c>
      <c r="M49" s="70">
        <v>14522</v>
      </c>
    </row>
    <row r="50" spans="1:13" x14ac:dyDescent="0.25">
      <c r="A50" s="60">
        <v>413</v>
      </c>
      <c r="B50" s="60">
        <v>413114091</v>
      </c>
      <c r="C50" s="59" t="s">
        <v>491</v>
      </c>
      <c r="D50" s="60">
        <v>114</v>
      </c>
      <c r="E50" s="69" t="s">
        <v>146</v>
      </c>
      <c r="F50" s="60">
        <v>91</v>
      </c>
      <c r="G50" s="59" t="s">
        <v>123</v>
      </c>
      <c r="H50" s="70">
        <v>4</v>
      </c>
      <c r="I50" s="70">
        <v>12117</v>
      </c>
      <c r="J50" s="70">
        <v>15572</v>
      </c>
      <c r="K50" s="70">
        <v>0</v>
      </c>
      <c r="L50" s="70">
        <v>893</v>
      </c>
      <c r="M50" s="70">
        <v>28582</v>
      </c>
    </row>
    <row r="51" spans="1:13" x14ac:dyDescent="0.25">
      <c r="A51" s="60">
        <v>413</v>
      </c>
      <c r="B51" s="60">
        <v>413114114</v>
      </c>
      <c r="C51" s="59" t="s">
        <v>491</v>
      </c>
      <c r="D51" s="60">
        <v>114</v>
      </c>
      <c r="E51" s="69" t="s">
        <v>146</v>
      </c>
      <c r="F51" s="60">
        <v>114</v>
      </c>
      <c r="G51" s="59" t="s">
        <v>146</v>
      </c>
      <c r="H51" s="70">
        <v>65.47</v>
      </c>
      <c r="I51" s="70">
        <v>11244</v>
      </c>
      <c r="J51" s="70">
        <v>2323</v>
      </c>
      <c r="K51" s="70">
        <v>0</v>
      </c>
      <c r="L51" s="70">
        <v>893</v>
      </c>
      <c r="M51" s="70">
        <v>14460</v>
      </c>
    </row>
    <row r="52" spans="1:13" x14ac:dyDescent="0.25">
      <c r="A52" s="60">
        <v>413</v>
      </c>
      <c r="B52" s="60">
        <v>413114210</v>
      </c>
      <c r="C52" s="59" t="s">
        <v>491</v>
      </c>
      <c r="D52" s="60">
        <v>114</v>
      </c>
      <c r="E52" s="69" t="s">
        <v>146</v>
      </c>
      <c r="F52" s="60">
        <v>210</v>
      </c>
      <c r="G52" s="59" t="s">
        <v>242</v>
      </c>
      <c r="H52" s="70">
        <v>1</v>
      </c>
      <c r="I52" s="70">
        <v>9555</v>
      </c>
      <c r="J52" s="70">
        <v>3063</v>
      </c>
      <c r="K52" s="70">
        <v>0</v>
      </c>
      <c r="L52" s="70">
        <v>893</v>
      </c>
      <c r="M52" s="70">
        <v>13511</v>
      </c>
    </row>
    <row r="53" spans="1:13" x14ac:dyDescent="0.25">
      <c r="A53" s="60">
        <v>413</v>
      </c>
      <c r="B53" s="60">
        <v>413114253</v>
      </c>
      <c r="C53" s="59" t="s">
        <v>491</v>
      </c>
      <c r="D53" s="60">
        <v>114</v>
      </c>
      <c r="E53" s="69" t="s">
        <v>146</v>
      </c>
      <c r="F53" s="60">
        <v>253</v>
      </c>
      <c r="G53" s="59" t="s">
        <v>285</v>
      </c>
      <c r="H53" s="70">
        <v>3</v>
      </c>
      <c r="I53" s="70">
        <v>10127</v>
      </c>
      <c r="J53" s="70">
        <v>23120</v>
      </c>
      <c r="K53" s="70">
        <v>0</v>
      </c>
      <c r="L53" s="70">
        <v>893</v>
      </c>
      <c r="M53" s="70">
        <v>34140</v>
      </c>
    </row>
    <row r="54" spans="1:13" x14ac:dyDescent="0.25">
      <c r="A54" s="60">
        <v>413</v>
      </c>
      <c r="B54" s="60">
        <v>413114670</v>
      </c>
      <c r="C54" s="59" t="s">
        <v>491</v>
      </c>
      <c r="D54" s="60">
        <v>114</v>
      </c>
      <c r="E54" s="69" t="s">
        <v>146</v>
      </c>
      <c r="F54" s="60">
        <v>670</v>
      </c>
      <c r="G54" s="59" t="s">
        <v>406</v>
      </c>
      <c r="H54" s="70">
        <v>27.58</v>
      </c>
      <c r="I54" s="70">
        <v>9466</v>
      </c>
      <c r="J54" s="70">
        <v>5809</v>
      </c>
      <c r="K54" s="70">
        <v>0</v>
      </c>
      <c r="L54" s="70">
        <v>893</v>
      </c>
      <c r="M54" s="70">
        <v>16168</v>
      </c>
    </row>
    <row r="55" spans="1:13" x14ac:dyDescent="0.25">
      <c r="A55" s="60">
        <v>413</v>
      </c>
      <c r="B55" s="60">
        <v>413114674</v>
      </c>
      <c r="C55" s="59" t="s">
        <v>491</v>
      </c>
      <c r="D55" s="60">
        <v>114</v>
      </c>
      <c r="E55" s="69" t="s">
        <v>146</v>
      </c>
      <c r="F55" s="60">
        <v>674</v>
      </c>
      <c r="G55" s="59" t="s">
        <v>409</v>
      </c>
      <c r="H55" s="70">
        <v>41.960000000000008</v>
      </c>
      <c r="I55" s="70">
        <v>11010</v>
      </c>
      <c r="J55" s="70">
        <v>4082</v>
      </c>
      <c r="K55" s="70">
        <v>0</v>
      </c>
      <c r="L55" s="70">
        <v>893</v>
      </c>
      <c r="M55" s="70">
        <v>15985</v>
      </c>
    </row>
    <row r="56" spans="1:13" x14ac:dyDescent="0.25">
      <c r="A56" s="60">
        <v>413</v>
      </c>
      <c r="B56" s="60">
        <v>413114683</v>
      </c>
      <c r="C56" s="59" t="s">
        <v>491</v>
      </c>
      <c r="D56" s="60">
        <v>114</v>
      </c>
      <c r="E56" s="69" t="s">
        <v>146</v>
      </c>
      <c r="F56" s="60">
        <v>683</v>
      </c>
      <c r="G56" s="59" t="s">
        <v>412</v>
      </c>
      <c r="H56" s="70">
        <v>2</v>
      </c>
      <c r="I56" s="70">
        <v>9698</v>
      </c>
      <c r="J56" s="70">
        <v>7405</v>
      </c>
      <c r="K56" s="70">
        <v>0</v>
      </c>
      <c r="L56" s="70">
        <v>893</v>
      </c>
      <c r="M56" s="70">
        <v>17996</v>
      </c>
    </row>
    <row r="57" spans="1:13" x14ac:dyDescent="0.25">
      <c r="A57" s="60">
        <v>413</v>
      </c>
      <c r="B57" s="60">
        <v>413114717</v>
      </c>
      <c r="C57" s="59" t="s">
        <v>491</v>
      </c>
      <c r="D57" s="60">
        <v>114</v>
      </c>
      <c r="E57" s="69" t="s">
        <v>146</v>
      </c>
      <c r="F57" s="60">
        <v>717</v>
      </c>
      <c r="G57" s="59" t="s">
        <v>422</v>
      </c>
      <c r="H57" s="70">
        <v>45.54</v>
      </c>
      <c r="I57" s="70">
        <v>11338</v>
      </c>
      <c r="J57" s="70">
        <v>5871</v>
      </c>
      <c r="K57" s="70">
        <v>0</v>
      </c>
      <c r="L57" s="70">
        <v>893</v>
      </c>
      <c r="M57" s="70">
        <v>18102</v>
      </c>
    </row>
    <row r="58" spans="1:13" x14ac:dyDescent="0.25">
      <c r="A58" s="60">
        <v>413</v>
      </c>
      <c r="B58" s="60">
        <v>413114720</v>
      </c>
      <c r="C58" s="59" t="s">
        <v>491</v>
      </c>
      <c r="D58" s="60">
        <v>114</v>
      </c>
      <c r="E58" s="69" t="s">
        <v>146</v>
      </c>
      <c r="F58" s="60">
        <v>720</v>
      </c>
      <c r="G58" s="59" t="s">
        <v>423</v>
      </c>
      <c r="H58" s="70">
        <v>1</v>
      </c>
      <c r="I58" s="70">
        <v>10127</v>
      </c>
      <c r="J58" s="70">
        <v>2307</v>
      </c>
      <c r="K58" s="70">
        <v>0</v>
      </c>
      <c r="L58" s="70">
        <v>893</v>
      </c>
      <c r="M58" s="70">
        <v>13327</v>
      </c>
    </row>
    <row r="59" spans="1:13" x14ac:dyDescent="0.25">
      <c r="A59" s="60">
        <v>413</v>
      </c>
      <c r="B59" s="60">
        <v>413114750</v>
      </c>
      <c r="C59" s="59" t="s">
        <v>491</v>
      </c>
      <c r="D59" s="60">
        <v>114</v>
      </c>
      <c r="E59" s="69" t="s">
        <v>146</v>
      </c>
      <c r="F59" s="60">
        <v>750</v>
      </c>
      <c r="G59" s="59" t="s">
        <v>430</v>
      </c>
      <c r="H59" s="70">
        <v>21.009999999999998</v>
      </c>
      <c r="I59" s="70">
        <v>10714</v>
      </c>
      <c r="J59" s="70">
        <v>7763</v>
      </c>
      <c r="K59" s="70">
        <v>0</v>
      </c>
      <c r="L59" s="70">
        <v>893</v>
      </c>
      <c r="M59" s="70">
        <v>19370</v>
      </c>
    </row>
    <row r="60" spans="1:13" x14ac:dyDescent="0.25">
      <c r="A60" s="60">
        <v>413</v>
      </c>
      <c r="B60" s="60">
        <v>413114755</v>
      </c>
      <c r="C60" s="59" t="s">
        <v>491</v>
      </c>
      <c r="D60" s="60">
        <v>114</v>
      </c>
      <c r="E60" s="69" t="s">
        <v>146</v>
      </c>
      <c r="F60" s="60">
        <v>755</v>
      </c>
      <c r="G60" s="59" t="s">
        <v>432</v>
      </c>
      <c r="H60" s="70">
        <v>6</v>
      </c>
      <c r="I60" s="70">
        <v>11570</v>
      </c>
      <c r="J60" s="70">
        <v>4837</v>
      </c>
      <c r="K60" s="70">
        <v>0</v>
      </c>
      <c r="L60" s="70">
        <v>893</v>
      </c>
      <c r="M60" s="70">
        <v>17300</v>
      </c>
    </row>
    <row r="61" spans="1:13" x14ac:dyDescent="0.25">
      <c r="A61" s="60">
        <v>414</v>
      </c>
      <c r="B61" s="60">
        <v>414603063</v>
      </c>
      <c r="C61" s="59" t="s">
        <v>492</v>
      </c>
      <c r="D61" s="60">
        <v>603</v>
      </c>
      <c r="E61" s="69" t="s">
        <v>387</v>
      </c>
      <c r="F61" s="60">
        <v>63</v>
      </c>
      <c r="G61" s="59" t="s">
        <v>95</v>
      </c>
      <c r="H61" s="70">
        <v>3</v>
      </c>
      <c r="I61" s="70">
        <v>8840</v>
      </c>
      <c r="J61" s="70">
        <v>2039</v>
      </c>
      <c r="K61" s="70">
        <v>0</v>
      </c>
      <c r="L61" s="70">
        <v>893</v>
      </c>
      <c r="M61" s="70">
        <v>11772</v>
      </c>
    </row>
    <row r="62" spans="1:13" x14ac:dyDescent="0.25">
      <c r="A62" s="60">
        <v>414</v>
      </c>
      <c r="B62" s="60">
        <v>414603098</v>
      </c>
      <c r="C62" s="59" t="s">
        <v>492</v>
      </c>
      <c r="D62" s="60">
        <v>603</v>
      </c>
      <c r="E62" s="69" t="s">
        <v>387</v>
      </c>
      <c r="F62" s="60">
        <v>98</v>
      </c>
      <c r="G62" s="59" t="s">
        <v>130</v>
      </c>
      <c r="H62" s="70">
        <v>2</v>
      </c>
      <c r="I62" s="70">
        <v>10270.894</v>
      </c>
      <c r="J62" s="70">
        <v>15791</v>
      </c>
      <c r="K62" s="70">
        <v>0</v>
      </c>
      <c r="L62" s="70">
        <v>893</v>
      </c>
      <c r="M62" s="70">
        <v>26954.894</v>
      </c>
    </row>
    <row r="63" spans="1:13" x14ac:dyDescent="0.25">
      <c r="A63" s="60">
        <v>414</v>
      </c>
      <c r="B63" s="60">
        <v>414603150</v>
      </c>
      <c r="C63" s="59" t="s">
        <v>492</v>
      </c>
      <c r="D63" s="60">
        <v>603</v>
      </c>
      <c r="E63" s="69" t="s">
        <v>387</v>
      </c>
      <c r="F63" s="60">
        <v>150</v>
      </c>
      <c r="G63" s="59" t="s">
        <v>182</v>
      </c>
      <c r="H63" s="70">
        <v>0.06</v>
      </c>
      <c r="I63" s="70">
        <v>11277.530386473429</v>
      </c>
      <c r="J63" s="70">
        <v>7880</v>
      </c>
      <c r="K63" s="70">
        <v>0</v>
      </c>
      <c r="L63" s="70">
        <v>893</v>
      </c>
      <c r="M63" s="70">
        <v>20050.530386473431</v>
      </c>
    </row>
    <row r="64" spans="1:13" x14ac:dyDescent="0.25">
      <c r="A64" s="60">
        <v>414</v>
      </c>
      <c r="B64" s="60">
        <v>414603209</v>
      </c>
      <c r="C64" s="59" t="s">
        <v>492</v>
      </c>
      <c r="D64" s="60">
        <v>603</v>
      </c>
      <c r="E64" s="69" t="s">
        <v>387</v>
      </c>
      <c r="F64" s="60">
        <v>209</v>
      </c>
      <c r="G64" s="59" t="s">
        <v>241</v>
      </c>
      <c r="H64" s="70">
        <v>69.169999999999987</v>
      </c>
      <c r="I64" s="70">
        <v>11468</v>
      </c>
      <c r="J64" s="70">
        <v>2532</v>
      </c>
      <c r="K64" s="70">
        <v>0</v>
      </c>
      <c r="L64" s="70">
        <v>893</v>
      </c>
      <c r="M64" s="70">
        <v>14893</v>
      </c>
    </row>
    <row r="65" spans="1:13" x14ac:dyDescent="0.25">
      <c r="A65" s="60">
        <v>414</v>
      </c>
      <c r="B65" s="60">
        <v>414603236</v>
      </c>
      <c r="C65" s="59" t="s">
        <v>492</v>
      </c>
      <c r="D65" s="60">
        <v>603</v>
      </c>
      <c r="E65" s="69" t="s">
        <v>387</v>
      </c>
      <c r="F65" s="60">
        <v>236</v>
      </c>
      <c r="G65" s="59" t="s">
        <v>268</v>
      </c>
      <c r="H65" s="70">
        <v>169.98</v>
      </c>
      <c r="I65" s="70">
        <v>11274</v>
      </c>
      <c r="J65" s="70">
        <v>2205</v>
      </c>
      <c r="K65" s="70">
        <v>0</v>
      </c>
      <c r="L65" s="70">
        <v>893</v>
      </c>
      <c r="M65" s="70">
        <v>14372</v>
      </c>
    </row>
    <row r="66" spans="1:13" x14ac:dyDescent="0.25">
      <c r="A66" s="60">
        <v>414</v>
      </c>
      <c r="B66" s="60">
        <v>414603263</v>
      </c>
      <c r="C66" s="59" t="s">
        <v>492</v>
      </c>
      <c r="D66" s="60">
        <v>603</v>
      </c>
      <c r="E66" s="69" t="s">
        <v>387</v>
      </c>
      <c r="F66" s="60">
        <v>263</v>
      </c>
      <c r="G66" s="59" t="s">
        <v>295</v>
      </c>
      <c r="H66" s="70">
        <v>3</v>
      </c>
      <c r="I66" s="70">
        <v>10188</v>
      </c>
      <c r="J66" s="70">
        <v>3971</v>
      </c>
      <c r="K66" s="70">
        <v>0</v>
      </c>
      <c r="L66" s="70">
        <v>893</v>
      </c>
      <c r="M66" s="70">
        <v>15052</v>
      </c>
    </row>
    <row r="67" spans="1:13" x14ac:dyDescent="0.25">
      <c r="A67" s="60">
        <v>414</v>
      </c>
      <c r="B67" s="60">
        <v>414603281</v>
      </c>
      <c r="C67" s="59" t="s">
        <v>492</v>
      </c>
      <c r="D67" s="60">
        <v>603</v>
      </c>
      <c r="E67" s="69" t="s">
        <v>387</v>
      </c>
      <c r="F67" s="60">
        <v>281</v>
      </c>
      <c r="G67" s="59" t="s">
        <v>313</v>
      </c>
      <c r="H67" s="70">
        <v>0.04</v>
      </c>
      <c r="I67" s="70">
        <v>12932.051162790694</v>
      </c>
      <c r="J67" s="70">
        <v>99</v>
      </c>
      <c r="K67" s="70">
        <v>0</v>
      </c>
      <c r="L67" s="70">
        <v>893</v>
      </c>
      <c r="M67" s="70">
        <v>13924.051162790694</v>
      </c>
    </row>
    <row r="68" spans="1:13" x14ac:dyDescent="0.25">
      <c r="A68" s="60">
        <v>414</v>
      </c>
      <c r="B68" s="60">
        <v>414603603</v>
      </c>
      <c r="C68" s="59" t="s">
        <v>492</v>
      </c>
      <c r="D68" s="60">
        <v>603</v>
      </c>
      <c r="E68" s="69" t="s">
        <v>387</v>
      </c>
      <c r="F68" s="60">
        <v>603</v>
      </c>
      <c r="G68" s="59" t="s">
        <v>387</v>
      </c>
      <c r="H68" s="70">
        <v>84.37</v>
      </c>
      <c r="I68" s="70">
        <v>10729</v>
      </c>
      <c r="J68" s="70">
        <v>1684</v>
      </c>
      <c r="K68" s="70">
        <v>0</v>
      </c>
      <c r="L68" s="70">
        <v>893</v>
      </c>
      <c r="M68" s="70">
        <v>13306</v>
      </c>
    </row>
    <row r="69" spans="1:13" x14ac:dyDescent="0.25">
      <c r="A69" s="60">
        <v>414</v>
      </c>
      <c r="B69" s="60">
        <v>414603618</v>
      </c>
      <c r="C69" s="59" t="s">
        <v>492</v>
      </c>
      <c r="D69" s="60">
        <v>603</v>
      </c>
      <c r="E69" s="69" t="s">
        <v>387</v>
      </c>
      <c r="F69" s="60">
        <v>618</v>
      </c>
      <c r="G69" s="59" t="s">
        <v>392</v>
      </c>
      <c r="H69" s="70">
        <v>0.53</v>
      </c>
      <c r="I69" s="70">
        <v>11266.434415954418</v>
      </c>
      <c r="J69" s="70">
        <v>8355</v>
      </c>
      <c r="K69" s="70">
        <v>0</v>
      </c>
      <c r="L69" s="70">
        <v>893</v>
      </c>
      <c r="M69" s="70">
        <v>20514.43441595442</v>
      </c>
    </row>
    <row r="70" spans="1:13" x14ac:dyDescent="0.25">
      <c r="A70" s="60">
        <v>414</v>
      </c>
      <c r="B70" s="60">
        <v>414603635</v>
      </c>
      <c r="C70" s="59" t="s">
        <v>492</v>
      </c>
      <c r="D70" s="60">
        <v>603</v>
      </c>
      <c r="E70" s="69" t="s">
        <v>387</v>
      </c>
      <c r="F70" s="60">
        <v>635</v>
      </c>
      <c r="G70" s="59" t="s">
        <v>397</v>
      </c>
      <c r="H70" s="70">
        <v>22.13</v>
      </c>
      <c r="I70" s="70">
        <v>10399</v>
      </c>
      <c r="J70" s="70">
        <v>4890</v>
      </c>
      <c r="K70" s="70">
        <v>0</v>
      </c>
      <c r="L70" s="70">
        <v>893</v>
      </c>
      <c r="M70" s="70">
        <v>16182</v>
      </c>
    </row>
    <row r="71" spans="1:13" x14ac:dyDescent="0.25">
      <c r="A71" s="60">
        <v>414</v>
      </c>
      <c r="B71" s="60">
        <v>414603715</v>
      </c>
      <c r="C71" s="59" t="s">
        <v>492</v>
      </c>
      <c r="D71" s="60">
        <v>603</v>
      </c>
      <c r="E71" s="69" t="s">
        <v>387</v>
      </c>
      <c r="F71" s="60">
        <v>715</v>
      </c>
      <c r="G71" s="59" t="s">
        <v>421</v>
      </c>
      <c r="H71" s="70">
        <v>15.16</v>
      </c>
      <c r="I71" s="70">
        <v>10200</v>
      </c>
      <c r="J71" s="70">
        <v>6961</v>
      </c>
      <c r="K71" s="70">
        <v>0</v>
      </c>
      <c r="L71" s="70">
        <v>893</v>
      </c>
      <c r="M71" s="70">
        <v>18054</v>
      </c>
    </row>
    <row r="72" spans="1:13" x14ac:dyDescent="0.25">
      <c r="A72" s="60">
        <v>416</v>
      </c>
      <c r="B72" s="60">
        <v>416035001</v>
      </c>
      <c r="C72" s="59" t="s">
        <v>493</v>
      </c>
      <c r="D72" s="60">
        <v>35</v>
      </c>
      <c r="E72" s="69" t="s">
        <v>67</v>
      </c>
      <c r="F72" s="60">
        <v>1</v>
      </c>
      <c r="G72" s="59" t="s">
        <v>33</v>
      </c>
      <c r="H72" s="70">
        <v>0.84</v>
      </c>
      <c r="I72" s="70">
        <v>10630.415125790516</v>
      </c>
      <c r="J72" s="70">
        <v>2489</v>
      </c>
      <c r="K72" s="70">
        <v>0</v>
      </c>
      <c r="L72" s="70">
        <v>893</v>
      </c>
      <c r="M72" s="70">
        <v>14012.415125790516</v>
      </c>
    </row>
    <row r="73" spans="1:13" x14ac:dyDescent="0.25">
      <c r="A73" s="60">
        <v>416</v>
      </c>
      <c r="B73" s="60">
        <v>416035035</v>
      </c>
      <c r="C73" s="59" t="s">
        <v>493</v>
      </c>
      <c r="D73" s="60">
        <v>35</v>
      </c>
      <c r="E73" s="69" t="s">
        <v>67</v>
      </c>
      <c r="F73" s="60">
        <v>35</v>
      </c>
      <c r="G73" s="59" t="s">
        <v>67</v>
      </c>
      <c r="H73" s="70">
        <v>502.48</v>
      </c>
      <c r="I73" s="70">
        <v>12639</v>
      </c>
      <c r="J73" s="70">
        <v>4358</v>
      </c>
      <c r="K73" s="70">
        <v>103.17425569176882</v>
      </c>
      <c r="L73" s="70">
        <v>893</v>
      </c>
      <c r="M73" s="70">
        <v>17993.174255691767</v>
      </c>
    </row>
    <row r="74" spans="1:13" x14ac:dyDescent="0.25">
      <c r="A74" s="60">
        <v>416</v>
      </c>
      <c r="B74" s="60">
        <v>416035044</v>
      </c>
      <c r="C74" s="59" t="s">
        <v>493</v>
      </c>
      <c r="D74" s="60">
        <v>35</v>
      </c>
      <c r="E74" s="69" t="s">
        <v>67</v>
      </c>
      <c r="F74" s="60">
        <v>44</v>
      </c>
      <c r="G74" s="59" t="s">
        <v>76</v>
      </c>
      <c r="H74" s="70">
        <v>6</v>
      </c>
      <c r="I74" s="70">
        <v>11995</v>
      </c>
      <c r="J74" s="70">
        <v>242</v>
      </c>
      <c r="K74" s="70">
        <v>0</v>
      </c>
      <c r="L74" s="70">
        <v>893</v>
      </c>
      <c r="M74" s="70">
        <v>13130</v>
      </c>
    </row>
    <row r="75" spans="1:13" x14ac:dyDescent="0.25">
      <c r="A75" s="60">
        <v>416</v>
      </c>
      <c r="B75" s="60">
        <v>416035073</v>
      </c>
      <c r="C75" s="59" t="s">
        <v>493</v>
      </c>
      <c r="D75" s="60">
        <v>35</v>
      </c>
      <c r="E75" s="69" t="s">
        <v>67</v>
      </c>
      <c r="F75" s="60">
        <v>73</v>
      </c>
      <c r="G75" s="59" t="s">
        <v>105</v>
      </c>
      <c r="H75" s="70">
        <v>1</v>
      </c>
      <c r="I75" s="70">
        <v>10780</v>
      </c>
      <c r="J75" s="70">
        <v>7510</v>
      </c>
      <c r="K75" s="70">
        <v>0</v>
      </c>
      <c r="L75" s="70">
        <v>893</v>
      </c>
      <c r="M75" s="70">
        <v>19183</v>
      </c>
    </row>
    <row r="76" spans="1:13" x14ac:dyDescent="0.25">
      <c r="A76" s="60">
        <v>416</v>
      </c>
      <c r="B76" s="60">
        <v>416035220</v>
      </c>
      <c r="C76" s="59" t="s">
        <v>493</v>
      </c>
      <c r="D76" s="60">
        <v>35</v>
      </c>
      <c r="E76" s="69" t="s">
        <v>67</v>
      </c>
      <c r="F76" s="60">
        <v>220</v>
      </c>
      <c r="G76" s="59" t="s">
        <v>252</v>
      </c>
      <c r="H76" s="70">
        <v>1</v>
      </c>
      <c r="I76" s="70">
        <v>11093.762837015447</v>
      </c>
      <c r="J76" s="70">
        <v>4419</v>
      </c>
      <c r="K76" s="70">
        <v>0</v>
      </c>
      <c r="L76" s="70">
        <v>893</v>
      </c>
      <c r="M76" s="70">
        <v>16405.762837015449</v>
      </c>
    </row>
    <row r="77" spans="1:13" x14ac:dyDescent="0.25">
      <c r="A77" s="60">
        <v>416</v>
      </c>
      <c r="B77" s="60">
        <v>416035244</v>
      </c>
      <c r="C77" s="59" t="s">
        <v>493</v>
      </c>
      <c r="D77" s="60">
        <v>35</v>
      </c>
      <c r="E77" s="69" t="s">
        <v>67</v>
      </c>
      <c r="F77" s="60">
        <v>244</v>
      </c>
      <c r="G77" s="59" t="s">
        <v>276</v>
      </c>
      <c r="H77" s="70">
        <v>8</v>
      </c>
      <c r="I77" s="70">
        <v>12091</v>
      </c>
      <c r="J77" s="70">
        <v>4711</v>
      </c>
      <c r="K77" s="70">
        <v>0</v>
      </c>
      <c r="L77" s="70">
        <v>893</v>
      </c>
      <c r="M77" s="70">
        <v>17695</v>
      </c>
    </row>
    <row r="78" spans="1:13" x14ac:dyDescent="0.25">
      <c r="A78" s="60">
        <v>416</v>
      </c>
      <c r="B78" s="60">
        <v>416035285</v>
      </c>
      <c r="C78" s="59" t="s">
        <v>493</v>
      </c>
      <c r="D78" s="60">
        <v>35</v>
      </c>
      <c r="E78" s="69" t="s">
        <v>67</v>
      </c>
      <c r="F78" s="60">
        <v>285</v>
      </c>
      <c r="G78" s="59" t="s">
        <v>317</v>
      </c>
      <c r="H78" s="70">
        <v>3</v>
      </c>
      <c r="I78" s="70">
        <v>10780</v>
      </c>
      <c r="J78" s="70">
        <v>3041</v>
      </c>
      <c r="K78" s="70">
        <v>0</v>
      </c>
      <c r="L78" s="70">
        <v>893</v>
      </c>
      <c r="M78" s="70">
        <v>14714</v>
      </c>
    </row>
    <row r="79" spans="1:13" x14ac:dyDescent="0.25">
      <c r="A79" s="60">
        <v>416</v>
      </c>
      <c r="B79" s="60">
        <v>416035305</v>
      </c>
      <c r="C79" s="59" t="s">
        <v>493</v>
      </c>
      <c r="D79" s="60">
        <v>35</v>
      </c>
      <c r="E79" s="69" t="s">
        <v>67</v>
      </c>
      <c r="F79" s="60">
        <v>305</v>
      </c>
      <c r="G79" s="59" t="s">
        <v>337</v>
      </c>
      <c r="H79" s="70">
        <v>2</v>
      </c>
      <c r="I79" s="70">
        <v>14127</v>
      </c>
      <c r="J79" s="70">
        <v>5091</v>
      </c>
      <c r="K79" s="70">
        <v>0</v>
      </c>
      <c r="L79" s="70">
        <v>893</v>
      </c>
      <c r="M79" s="70">
        <v>20111</v>
      </c>
    </row>
    <row r="80" spans="1:13" x14ac:dyDescent="0.25">
      <c r="A80" s="60">
        <v>416</v>
      </c>
      <c r="B80" s="60">
        <v>416035307</v>
      </c>
      <c r="C80" s="59" t="s">
        <v>493</v>
      </c>
      <c r="D80" s="60">
        <v>35</v>
      </c>
      <c r="E80" s="69" t="s">
        <v>67</v>
      </c>
      <c r="F80" s="60">
        <v>307</v>
      </c>
      <c r="G80" s="59" t="s">
        <v>339</v>
      </c>
      <c r="H80" s="70">
        <v>1</v>
      </c>
      <c r="I80" s="70">
        <v>10780</v>
      </c>
      <c r="J80" s="70">
        <v>4233</v>
      </c>
      <c r="K80" s="70">
        <v>0</v>
      </c>
      <c r="L80" s="70">
        <v>893</v>
      </c>
      <c r="M80" s="70">
        <v>15906</v>
      </c>
    </row>
    <row r="81" spans="1:13" x14ac:dyDescent="0.25">
      <c r="A81" s="60">
        <v>416</v>
      </c>
      <c r="B81" s="60">
        <v>416035780</v>
      </c>
      <c r="C81" s="59" t="s">
        <v>493</v>
      </c>
      <c r="D81" s="60">
        <v>35</v>
      </c>
      <c r="E81" s="69" t="s">
        <v>67</v>
      </c>
      <c r="F81" s="60">
        <v>780</v>
      </c>
      <c r="G81" s="59" t="s">
        <v>443</v>
      </c>
      <c r="H81" s="70">
        <v>1</v>
      </c>
      <c r="I81" s="70">
        <v>10256.763557259985</v>
      </c>
      <c r="J81" s="70">
        <v>1879</v>
      </c>
      <c r="K81" s="70">
        <v>0</v>
      </c>
      <c r="L81" s="70">
        <v>893</v>
      </c>
      <c r="M81" s="70">
        <v>13028.763557259985</v>
      </c>
    </row>
    <row r="82" spans="1:13" x14ac:dyDescent="0.25">
      <c r="A82" s="60">
        <v>417</v>
      </c>
      <c r="B82" s="60">
        <v>417035035</v>
      </c>
      <c r="C82" s="59" t="s">
        <v>494</v>
      </c>
      <c r="D82" s="60">
        <v>35</v>
      </c>
      <c r="E82" s="69" t="s">
        <v>67</v>
      </c>
      <c r="F82" s="60">
        <v>35</v>
      </c>
      <c r="G82" s="59" t="s">
        <v>67</v>
      </c>
      <c r="H82" s="70">
        <v>317.40999999999997</v>
      </c>
      <c r="I82" s="70">
        <v>12527</v>
      </c>
      <c r="J82" s="70">
        <v>4319</v>
      </c>
      <c r="K82" s="70">
        <v>0</v>
      </c>
      <c r="L82" s="70">
        <v>893</v>
      </c>
      <c r="M82" s="70">
        <v>17739</v>
      </c>
    </row>
    <row r="83" spans="1:13" x14ac:dyDescent="0.25">
      <c r="A83" s="60">
        <v>417</v>
      </c>
      <c r="B83" s="60">
        <v>417035073</v>
      </c>
      <c r="C83" s="59" t="s">
        <v>494</v>
      </c>
      <c r="D83" s="60">
        <v>35</v>
      </c>
      <c r="E83" s="69" t="s">
        <v>67</v>
      </c>
      <c r="F83" s="60">
        <v>73</v>
      </c>
      <c r="G83" s="59" t="s">
        <v>105</v>
      </c>
      <c r="H83" s="70">
        <v>1</v>
      </c>
      <c r="I83" s="70">
        <v>10755.2580295355</v>
      </c>
      <c r="J83" s="70">
        <v>7492</v>
      </c>
      <c r="K83" s="70">
        <v>0</v>
      </c>
      <c r="L83" s="70">
        <v>893</v>
      </c>
      <c r="M83" s="70">
        <v>19140.2580295355</v>
      </c>
    </row>
    <row r="84" spans="1:13" x14ac:dyDescent="0.25">
      <c r="A84" s="60">
        <v>417</v>
      </c>
      <c r="B84" s="60">
        <v>417035100</v>
      </c>
      <c r="C84" s="59" t="s">
        <v>494</v>
      </c>
      <c r="D84" s="60">
        <v>35</v>
      </c>
      <c r="E84" s="69" t="s">
        <v>67</v>
      </c>
      <c r="F84" s="60">
        <v>100</v>
      </c>
      <c r="G84" s="59" t="s">
        <v>132</v>
      </c>
      <c r="H84" s="70">
        <v>3</v>
      </c>
      <c r="I84" s="70">
        <v>13559</v>
      </c>
      <c r="J84" s="70">
        <v>6144</v>
      </c>
      <c r="K84" s="70">
        <v>0</v>
      </c>
      <c r="L84" s="70">
        <v>893</v>
      </c>
      <c r="M84" s="70">
        <v>20596</v>
      </c>
    </row>
    <row r="85" spans="1:13" x14ac:dyDescent="0.25">
      <c r="A85" s="60">
        <v>417</v>
      </c>
      <c r="B85" s="60">
        <v>417035122</v>
      </c>
      <c r="C85" s="59" t="s">
        <v>494</v>
      </c>
      <c r="D85" s="60">
        <v>35</v>
      </c>
      <c r="E85" s="69" t="s">
        <v>67</v>
      </c>
      <c r="F85" s="60">
        <v>122</v>
      </c>
      <c r="G85" s="59" t="s">
        <v>154</v>
      </c>
      <c r="H85" s="70">
        <v>3</v>
      </c>
      <c r="I85" s="70">
        <v>9962.4173538689283</v>
      </c>
      <c r="J85" s="70">
        <v>3100</v>
      </c>
      <c r="K85" s="70">
        <v>0</v>
      </c>
      <c r="L85" s="70">
        <v>893</v>
      </c>
      <c r="M85" s="70">
        <v>13955.417353868928</v>
      </c>
    </row>
    <row r="86" spans="1:13" x14ac:dyDescent="0.25">
      <c r="A86" s="60">
        <v>417</v>
      </c>
      <c r="B86" s="60">
        <v>417035133</v>
      </c>
      <c r="C86" s="59" t="s">
        <v>494</v>
      </c>
      <c r="D86" s="60">
        <v>35</v>
      </c>
      <c r="E86" s="69" t="s">
        <v>67</v>
      </c>
      <c r="F86" s="60">
        <v>133</v>
      </c>
      <c r="G86" s="59" t="s">
        <v>165</v>
      </c>
      <c r="H86" s="70">
        <v>1</v>
      </c>
      <c r="I86" s="70">
        <v>9311</v>
      </c>
      <c r="J86" s="70">
        <v>2319</v>
      </c>
      <c r="K86" s="70">
        <v>0</v>
      </c>
      <c r="L86" s="70">
        <v>893</v>
      </c>
      <c r="M86" s="70">
        <v>12523</v>
      </c>
    </row>
    <row r="87" spans="1:13" x14ac:dyDescent="0.25">
      <c r="A87" s="60">
        <v>417</v>
      </c>
      <c r="B87" s="60">
        <v>417035211</v>
      </c>
      <c r="C87" s="59" t="s">
        <v>494</v>
      </c>
      <c r="D87" s="60">
        <v>35</v>
      </c>
      <c r="E87" s="69" t="s">
        <v>67</v>
      </c>
      <c r="F87" s="60">
        <v>211</v>
      </c>
      <c r="G87" s="59" t="s">
        <v>243</v>
      </c>
      <c r="H87" s="70">
        <v>1</v>
      </c>
      <c r="I87" s="70">
        <v>13527</v>
      </c>
      <c r="J87" s="70">
        <v>2296</v>
      </c>
      <c r="K87" s="70">
        <v>0</v>
      </c>
      <c r="L87" s="70">
        <v>893</v>
      </c>
      <c r="M87" s="70">
        <v>16716</v>
      </c>
    </row>
    <row r="88" spans="1:13" x14ac:dyDescent="0.25">
      <c r="A88" s="60">
        <v>417</v>
      </c>
      <c r="B88" s="60">
        <v>417035243</v>
      </c>
      <c r="C88" s="59" t="s">
        <v>494</v>
      </c>
      <c r="D88" s="60">
        <v>35</v>
      </c>
      <c r="E88" s="69" t="s">
        <v>67</v>
      </c>
      <c r="F88" s="60">
        <v>243</v>
      </c>
      <c r="G88" s="59" t="s">
        <v>275</v>
      </c>
      <c r="H88" s="70">
        <v>0.01</v>
      </c>
      <c r="I88" s="70">
        <v>9311</v>
      </c>
      <c r="J88" s="70">
        <v>1935</v>
      </c>
      <c r="K88" s="70">
        <v>0</v>
      </c>
      <c r="L88" s="70">
        <v>893</v>
      </c>
      <c r="M88" s="70">
        <v>12139</v>
      </c>
    </row>
    <row r="89" spans="1:13" x14ac:dyDescent="0.25">
      <c r="A89" s="60">
        <v>417</v>
      </c>
      <c r="B89" s="60">
        <v>417035244</v>
      </c>
      <c r="C89" s="59" t="s">
        <v>494</v>
      </c>
      <c r="D89" s="60">
        <v>35</v>
      </c>
      <c r="E89" s="69" t="s">
        <v>67</v>
      </c>
      <c r="F89" s="60">
        <v>244</v>
      </c>
      <c r="G89" s="59" t="s">
        <v>276</v>
      </c>
      <c r="H89" s="70">
        <v>6</v>
      </c>
      <c r="I89" s="70">
        <v>12947</v>
      </c>
      <c r="J89" s="70">
        <v>5044</v>
      </c>
      <c r="K89" s="70">
        <v>0</v>
      </c>
      <c r="L89" s="70">
        <v>893</v>
      </c>
      <c r="M89" s="70">
        <v>18884</v>
      </c>
    </row>
    <row r="90" spans="1:13" x14ac:dyDescent="0.25">
      <c r="A90" s="60">
        <v>417</v>
      </c>
      <c r="B90" s="60">
        <v>417035293</v>
      </c>
      <c r="C90" s="59" t="s">
        <v>494</v>
      </c>
      <c r="D90" s="60">
        <v>35</v>
      </c>
      <c r="E90" s="69" t="s">
        <v>67</v>
      </c>
      <c r="F90" s="60">
        <v>293</v>
      </c>
      <c r="G90" s="59" t="s">
        <v>325</v>
      </c>
      <c r="H90" s="70">
        <v>2</v>
      </c>
      <c r="I90" s="70">
        <v>8370</v>
      </c>
      <c r="J90" s="70">
        <v>645</v>
      </c>
      <c r="K90" s="70">
        <v>0</v>
      </c>
      <c r="L90" s="70">
        <v>893</v>
      </c>
      <c r="M90" s="70">
        <v>9908</v>
      </c>
    </row>
    <row r="91" spans="1:13" x14ac:dyDescent="0.25">
      <c r="A91" s="60">
        <v>418</v>
      </c>
      <c r="B91" s="60">
        <v>418100014</v>
      </c>
      <c r="C91" s="59" t="s">
        <v>495</v>
      </c>
      <c r="D91" s="60">
        <v>100</v>
      </c>
      <c r="E91" s="69" t="s">
        <v>132</v>
      </c>
      <c r="F91" s="60">
        <v>14</v>
      </c>
      <c r="G91" s="59" t="s">
        <v>46</v>
      </c>
      <c r="H91" s="70">
        <v>9</v>
      </c>
      <c r="I91" s="70">
        <v>9340</v>
      </c>
      <c r="J91" s="70">
        <v>2916</v>
      </c>
      <c r="K91" s="70">
        <v>0</v>
      </c>
      <c r="L91" s="70">
        <v>893</v>
      </c>
      <c r="M91" s="70">
        <v>13149</v>
      </c>
    </row>
    <row r="92" spans="1:13" x14ac:dyDescent="0.25">
      <c r="A92" s="60">
        <v>418</v>
      </c>
      <c r="B92" s="60">
        <v>418100100</v>
      </c>
      <c r="C92" s="59" t="s">
        <v>495</v>
      </c>
      <c r="D92" s="60">
        <v>100</v>
      </c>
      <c r="E92" s="69" t="s">
        <v>132</v>
      </c>
      <c r="F92" s="60">
        <v>100</v>
      </c>
      <c r="G92" s="59" t="s">
        <v>132</v>
      </c>
      <c r="H92" s="70">
        <v>339.12000000000006</v>
      </c>
      <c r="I92" s="70">
        <v>9863</v>
      </c>
      <c r="J92" s="70">
        <v>4470</v>
      </c>
      <c r="K92" s="70">
        <v>0</v>
      </c>
      <c r="L92" s="70">
        <v>893</v>
      </c>
      <c r="M92" s="70">
        <v>15226</v>
      </c>
    </row>
    <row r="93" spans="1:13" x14ac:dyDescent="0.25">
      <c r="A93" s="60">
        <v>418</v>
      </c>
      <c r="B93" s="60">
        <v>418100101</v>
      </c>
      <c r="C93" s="59" t="s">
        <v>495</v>
      </c>
      <c r="D93" s="60">
        <v>100</v>
      </c>
      <c r="E93" s="69" t="s">
        <v>132</v>
      </c>
      <c r="F93" s="60">
        <v>101</v>
      </c>
      <c r="G93" s="59" t="s">
        <v>133</v>
      </c>
      <c r="H93" s="70">
        <v>1</v>
      </c>
      <c r="I93" s="70">
        <v>8745</v>
      </c>
      <c r="J93" s="70">
        <v>2322</v>
      </c>
      <c r="K93" s="70">
        <v>0</v>
      </c>
      <c r="L93" s="70">
        <v>893</v>
      </c>
      <c r="M93" s="70">
        <v>11960</v>
      </c>
    </row>
    <row r="94" spans="1:13" x14ac:dyDescent="0.25">
      <c r="A94" s="60">
        <v>418</v>
      </c>
      <c r="B94" s="60">
        <v>418100136</v>
      </c>
      <c r="C94" s="59" t="s">
        <v>495</v>
      </c>
      <c r="D94" s="60">
        <v>100</v>
      </c>
      <c r="E94" s="69" t="s">
        <v>132</v>
      </c>
      <c r="F94" s="60">
        <v>136</v>
      </c>
      <c r="G94" s="59" t="s">
        <v>168</v>
      </c>
      <c r="H94" s="70">
        <v>9</v>
      </c>
      <c r="I94" s="70">
        <v>9956</v>
      </c>
      <c r="J94" s="70">
        <v>3276</v>
      </c>
      <c r="K94" s="70">
        <v>0</v>
      </c>
      <c r="L94" s="70">
        <v>893</v>
      </c>
      <c r="M94" s="70">
        <v>14125</v>
      </c>
    </row>
    <row r="95" spans="1:13" x14ac:dyDescent="0.25">
      <c r="A95" s="60">
        <v>418</v>
      </c>
      <c r="B95" s="60">
        <v>418100139</v>
      </c>
      <c r="C95" s="59" t="s">
        <v>495</v>
      </c>
      <c r="D95" s="60">
        <v>100</v>
      </c>
      <c r="E95" s="69" t="s">
        <v>132</v>
      </c>
      <c r="F95" s="60">
        <v>139</v>
      </c>
      <c r="G95" s="59" t="s">
        <v>171</v>
      </c>
      <c r="H95" s="70">
        <v>6</v>
      </c>
      <c r="I95" s="70">
        <v>8745</v>
      </c>
      <c r="J95" s="70">
        <v>3028</v>
      </c>
      <c r="K95" s="70">
        <v>0</v>
      </c>
      <c r="L95" s="70">
        <v>893</v>
      </c>
      <c r="M95" s="70">
        <v>12666</v>
      </c>
    </row>
    <row r="96" spans="1:13" x14ac:dyDescent="0.25">
      <c r="A96" s="60">
        <v>418</v>
      </c>
      <c r="B96" s="60">
        <v>418100170</v>
      </c>
      <c r="C96" s="59" t="s">
        <v>495</v>
      </c>
      <c r="D96" s="60">
        <v>100</v>
      </c>
      <c r="E96" s="69" t="s">
        <v>132</v>
      </c>
      <c r="F96" s="60">
        <v>170</v>
      </c>
      <c r="G96" s="59" t="s">
        <v>202</v>
      </c>
      <c r="H96" s="70">
        <v>2.4500000000000002</v>
      </c>
      <c r="I96" s="70">
        <v>10090</v>
      </c>
      <c r="J96" s="70">
        <v>3418</v>
      </c>
      <c r="K96" s="70">
        <v>0</v>
      </c>
      <c r="L96" s="70">
        <v>893</v>
      </c>
      <c r="M96" s="70">
        <v>14401</v>
      </c>
    </row>
    <row r="97" spans="1:13" x14ac:dyDescent="0.25">
      <c r="A97" s="60">
        <v>418</v>
      </c>
      <c r="B97" s="60">
        <v>418100187</v>
      </c>
      <c r="C97" s="59" t="s">
        <v>495</v>
      </c>
      <c r="D97" s="60">
        <v>100</v>
      </c>
      <c r="E97" s="69" t="s">
        <v>132</v>
      </c>
      <c r="F97" s="60">
        <v>187</v>
      </c>
      <c r="G97" s="59" t="s">
        <v>219</v>
      </c>
      <c r="H97" s="70">
        <v>0.19</v>
      </c>
      <c r="I97" s="70">
        <v>8745</v>
      </c>
      <c r="J97" s="70">
        <v>3974</v>
      </c>
      <c r="K97" s="70">
        <v>0</v>
      </c>
      <c r="L97" s="70">
        <v>893</v>
      </c>
      <c r="M97" s="70">
        <v>13612</v>
      </c>
    </row>
    <row r="98" spans="1:13" x14ac:dyDescent="0.25">
      <c r="A98" s="60">
        <v>418</v>
      </c>
      <c r="B98" s="60">
        <v>418100198</v>
      </c>
      <c r="C98" s="59" t="s">
        <v>495</v>
      </c>
      <c r="D98" s="60">
        <v>100</v>
      </c>
      <c r="E98" s="69" t="s">
        <v>132</v>
      </c>
      <c r="F98" s="60">
        <v>198</v>
      </c>
      <c r="G98" s="59" t="s">
        <v>230</v>
      </c>
      <c r="H98" s="70">
        <v>25.81</v>
      </c>
      <c r="I98" s="70">
        <v>9026</v>
      </c>
      <c r="J98" s="70">
        <v>3741</v>
      </c>
      <c r="K98" s="70">
        <v>0</v>
      </c>
      <c r="L98" s="70">
        <v>893</v>
      </c>
      <c r="M98" s="70">
        <v>13660</v>
      </c>
    </row>
    <row r="99" spans="1:13" x14ac:dyDescent="0.25">
      <c r="A99" s="60">
        <v>418</v>
      </c>
      <c r="B99" s="60">
        <v>418100288</v>
      </c>
      <c r="C99" s="59" t="s">
        <v>495</v>
      </c>
      <c r="D99" s="60">
        <v>100</v>
      </c>
      <c r="E99" s="69" t="s">
        <v>132</v>
      </c>
      <c r="F99" s="60">
        <v>288</v>
      </c>
      <c r="G99" s="59" t="s">
        <v>320</v>
      </c>
      <c r="H99" s="70">
        <v>1</v>
      </c>
      <c r="I99" s="70">
        <v>8745</v>
      </c>
      <c r="J99" s="70">
        <v>5553</v>
      </c>
      <c r="K99" s="70">
        <v>0</v>
      </c>
      <c r="L99" s="70">
        <v>893</v>
      </c>
      <c r="M99" s="70">
        <v>15191</v>
      </c>
    </row>
    <row r="100" spans="1:13" x14ac:dyDescent="0.25">
      <c r="A100" s="60">
        <v>419</v>
      </c>
      <c r="B100" s="60">
        <v>419035035</v>
      </c>
      <c r="C100" s="59" t="s">
        <v>496</v>
      </c>
      <c r="D100" s="60">
        <v>35</v>
      </c>
      <c r="E100" s="69" t="s">
        <v>67</v>
      </c>
      <c r="F100" s="60">
        <v>35</v>
      </c>
      <c r="G100" s="59" t="s">
        <v>67</v>
      </c>
      <c r="H100" s="70">
        <v>174.94999999999993</v>
      </c>
      <c r="I100" s="70">
        <v>11876</v>
      </c>
      <c r="J100" s="70">
        <v>4095</v>
      </c>
      <c r="K100" s="70">
        <v>0</v>
      </c>
      <c r="L100" s="70">
        <v>893</v>
      </c>
      <c r="M100" s="70">
        <v>16864</v>
      </c>
    </row>
    <row r="101" spans="1:13" x14ac:dyDescent="0.25">
      <c r="A101" s="60">
        <v>419</v>
      </c>
      <c r="B101" s="60">
        <v>419035049</v>
      </c>
      <c r="C101" s="59" t="s">
        <v>496</v>
      </c>
      <c r="D101" s="60">
        <v>35</v>
      </c>
      <c r="E101" s="69" t="s">
        <v>67</v>
      </c>
      <c r="F101" s="60">
        <v>49</v>
      </c>
      <c r="G101" s="59" t="s">
        <v>81</v>
      </c>
      <c r="H101" s="70">
        <v>1.95</v>
      </c>
      <c r="I101" s="70">
        <v>13209</v>
      </c>
      <c r="J101" s="70">
        <v>16641</v>
      </c>
      <c r="K101" s="70">
        <v>0</v>
      </c>
      <c r="L101" s="70">
        <v>893</v>
      </c>
      <c r="M101" s="70">
        <v>30743</v>
      </c>
    </row>
    <row r="102" spans="1:13" x14ac:dyDescent="0.25">
      <c r="A102" s="60">
        <v>419</v>
      </c>
      <c r="B102" s="60">
        <v>419035243</v>
      </c>
      <c r="C102" s="59" t="s">
        <v>496</v>
      </c>
      <c r="D102" s="60">
        <v>35</v>
      </c>
      <c r="E102" s="69" t="s">
        <v>67</v>
      </c>
      <c r="F102" s="60">
        <v>243</v>
      </c>
      <c r="G102" s="59" t="s">
        <v>275</v>
      </c>
      <c r="H102" s="70">
        <v>2.8</v>
      </c>
      <c r="I102" s="70">
        <v>12143</v>
      </c>
      <c r="J102" s="70">
        <v>2523</v>
      </c>
      <c r="K102" s="70">
        <v>0</v>
      </c>
      <c r="L102" s="70">
        <v>893</v>
      </c>
      <c r="M102" s="70">
        <v>15559</v>
      </c>
    </row>
    <row r="103" spans="1:13" x14ac:dyDescent="0.25">
      <c r="A103" s="60">
        <v>419</v>
      </c>
      <c r="B103" s="60">
        <v>419035244</v>
      </c>
      <c r="C103" s="59" t="s">
        <v>496</v>
      </c>
      <c r="D103" s="60">
        <v>35</v>
      </c>
      <c r="E103" s="69" t="s">
        <v>67</v>
      </c>
      <c r="F103" s="60">
        <v>244</v>
      </c>
      <c r="G103" s="59" t="s">
        <v>276</v>
      </c>
      <c r="H103" s="70">
        <v>5.03</v>
      </c>
      <c r="I103" s="70">
        <v>12143</v>
      </c>
      <c r="J103" s="70">
        <v>4731</v>
      </c>
      <c r="K103" s="70">
        <v>0</v>
      </c>
      <c r="L103" s="70">
        <v>893</v>
      </c>
      <c r="M103" s="70">
        <v>17767</v>
      </c>
    </row>
    <row r="104" spans="1:13" x14ac:dyDescent="0.25">
      <c r="A104" s="60">
        <v>419</v>
      </c>
      <c r="B104" s="60">
        <v>419035251</v>
      </c>
      <c r="C104" s="59" t="s">
        <v>496</v>
      </c>
      <c r="D104" s="60">
        <v>35</v>
      </c>
      <c r="E104" s="69" t="s">
        <v>67</v>
      </c>
      <c r="F104" s="60">
        <v>251</v>
      </c>
      <c r="G104" s="59" t="s">
        <v>283</v>
      </c>
      <c r="H104" s="70">
        <v>0.47</v>
      </c>
      <c r="I104" s="70">
        <v>11346.970713710527</v>
      </c>
      <c r="J104" s="70">
        <v>3148</v>
      </c>
      <c r="K104" s="70">
        <v>0</v>
      </c>
      <c r="L104" s="70">
        <v>893</v>
      </c>
      <c r="M104" s="70">
        <v>15387.970713710527</v>
      </c>
    </row>
    <row r="105" spans="1:13" x14ac:dyDescent="0.25">
      <c r="A105" s="60">
        <v>419</v>
      </c>
      <c r="B105" s="60">
        <v>419035274</v>
      </c>
      <c r="C105" s="59" t="s">
        <v>496</v>
      </c>
      <c r="D105" s="60">
        <v>35</v>
      </c>
      <c r="E105" s="69" t="s">
        <v>67</v>
      </c>
      <c r="F105" s="60">
        <v>274</v>
      </c>
      <c r="G105" s="59" t="s">
        <v>306</v>
      </c>
      <c r="H105" s="70">
        <v>2</v>
      </c>
      <c r="I105" s="70">
        <v>13209</v>
      </c>
      <c r="J105" s="70">
        <v>6319</v>
      </c>
      <c r="K105" s="70">
        <v>0</v>
      </c>
      <c r="L105" s="70">
        <v>893</v>
      </c>
      <c r="M105" s="70">
        <v>20421</v>
      </c>
    </row>
    <row r="106" spans="1:13" x14ac:dyDescent="0.25">
      <c r="A106" s="60">
        <v>419</v>
      </c>
      <c r="B106" s="60">
        <v>419035285</v>
      </c>
      <c r="C106" s="59" t="s">
        <v>496</v>
      </c>
      <c r="D106" s="60">
        <v>35</v>
      </c>
      <c r="E106" s="69" t="s">
        <v>67</v>
      </c>
      <c r="F106" s="60">
        <v>285</v>
      </c>
      <c r="G106" s="59" t="s">
        <v>317</v>
      </c>
      <c r="H106" s="70">
        <v>1.25</v>
      </c>
      <c r="I106" s="70">
        <v>13209</v>
      </c>
      <c r="J106" s="70">
        <v>3726</v>
      </c>
      <c r="K106" s="70">
        <v>0</v>
      </c>
      <c r="L106" s="70">
        <v>893</v>
      </c>
      <c r="M106" s="70">
        <v>17828</v>
      </c>
    </row>
    <row r="107" spans="1:13" x14ac:dyDescent="0.25">
      <c r="A107" s="60">
        <v>420</v>
      </c>
      <c r="B107" s="60">
        <v>420049010</v>
      </c>
      <c r="C107" s="59" t="s">
        <v>497</v>
      </c>
      <c r="D107" s="60">
        <v>49</v>
      </c>
      <c r="E107" s="69" t="s">
        <v>81</v>
      </c>
      <c r="F107" s="60">
        <v>10</v>
      </c>
      <c r="G107" s="59" t="s">
        <v>42</v>
      </c>
      <c r="H107" s="70">
        <v>4.88</v>
      </c>
      <c r="I107" s="70">
        <v>9117</v>
      </c>
      <c r="J107" s="70">
        <v>3008</v>
      </c>
      <c r="K107" s="70">
        <v>0</v>
      </c>
      <c r="L107" s="70">
        <v>893</v>
      </c>
      <c r="M107" s="70">
        <v>13018</v>
      </c>
    </row>
    <row r="108" spans="1:13" x14ac:dyDescent="0.25">
      <c r="A108" s="60">
        <v>420</v>
      </c>
      <c r="B108" s="60">
        <v>420049014</v>
      </c>
      <c r="C108" s="59" t="s">
        <v>497</v>
      </c>
      <c r="D108" s="60">
        <v>49</v>
      </c>
      <c r="E108" s="69" t="s">
        <v>81</v>
      </c>
      <c r="F108" s="60">
        <v>14</v>
      </c>
      <c r="G108" s="59" t="s">
        <v>46</v>
      </c>
      <c r="H108" s="70">
        <v>2</v>
      </c>
      <c r="I108" s="70">
        <v>10207.180083820223</v>
      </c>
      <c r="J108" s="70">
        <v>3187</v>
      </c>
      <c r="K108" s="70">
        <v>0</v>
      </c>
      <c r="L108" s="70">
        <v>893</v>
      </c>
      <c r="M108" s="70">
        <v>14287.180083820223</v>
      </c>
    </row>
    <row r="109" spans="1:13" x14ac:dyDescent="0.25">
      <c r="A109" s="60">
        <v>420</v>
      </c>
      <c r="B109" s="60">
        <v>420049023</v>
      </c>
      <c r="C109" s="59" t="s">
        <v>497</v>
      </c>
      <c r="D109" s="60">
        <v>49</v>
      </c>
      <c r="E109" s="69" t="s">
        <v>81</v>
      </c>
      <c r="F109" s="60">
        <v>23</v>
      </c>
      <c r="G109" s="59" t="s">
        <v>55</v>
      </c>
      <c r="H109" s="70">
        <v>1</v>
      </c>
      <c r="I109" s="70">
        <v>10489.32201792559</v>
      </c>
      <c r="J109" s="70">
        <v>6658</v>
      </c>
      <c r="K109" s="70">
        <v>0</v>
      </c>
      <c r="L109" s="70">
        <v>893</v>
      </c>
      <c r="M109" s="70">
        <v>18040.322017925588</v>
      </c>
    </row>
    <row r="110" spans="1:13" x14ac:dyDescent="0.25">
      <c r="A110" s="60">
        <v>420</v>
      </c>
      <c r="B110" s="60">
        <v>420049026</v>
      </c>
      <c r="C110" s="59" t="s">
        <v>497</v>
      </c>
      <c r="D110" s="60">
        <v>49</v>
      </c>
      <c r="E110" s="69" t="s">
        <v>81</v>
      </c>
      <c r="F110" s="60">
        <v>26</v>
      </c>
      <c r="G110" s="59" t="s">
        <v>58</v>
      </c>
      <c r="H110" s="70">
        <v>1.97</v>
      </c>
      <c r="I110" s="70">
        <v>11410</v>
      </c>
      <c r="J110" s="70">
        <v>3440</v>
      </c>
      <c r="K110" s="70">
        <v>0</v>
      </c>
      <c r="L110" s="70">
        <v>893</v>
      </c>
      <c r="M110" s="70">
        <v>15743</v>
      </c>
    </row>
    <row r="111" spans="1:13" x14ac:dyDescent="0.25">
      <c r="A111" s="60">
        <v>420</v>
      </c>
      <c r="B111" s="60">
        <v>420049031</v>
      </c>
      <c r="C111" s="59" t="s">
        <v>497</v>
      </c>
      <c r="D111" s="60">
        <v>49</v>
      </c>
      <c r="E111" s="69" t="s">
        <v>81</v>
      </c>
      <c r="F111" s="60">
        <v>31</v>
      </c>
      <c r="G111" s="59" t="s">
        <v>63</v>
      </c>
      <c r="H111" s="70">
        <v>2</v>
      </c>
      <c r="I111" s="70">
        <v>9433</v>
      </c>
      <c r="J111" s="70">
        <v>4496</v>
      </c>
      <c r="K111" s="70">
        <v>0</v>
      </c>
      <c r="L111" s="70">
        <v>893</v>
      </c>
      <c r="M111" s="70">
        <v>14822</v>
      </c>
    </row>
    <row r="112" spans="1:13" x14ac:dyDescent="0.25">
      <c r="A112" s="60">
        <v>420</v>
      </c>
      <c r="B112" s="60">
        <v>420049035</v>
      </c>
      <c r="C112" s="59" t="s">
        <v>497</v>
      </c>
      <c r="D112" s="60">
        <v>49</v>
      </c>
      <c r="E112" s="69" t="s">
        <v>81</v>
      </c>
      <c r="F112" s="60">
        <v>35</v>
      </c>
      <c r="G112" s="59" t="s">
        <v>67</v>
      </c>
      <c r="H112" s="70">
        <v>68.72</v>
      </c>
      <c r="I112" s="70">
        <v>11951</v>
      </c>
      <c r="J112" s="70">
        <v>4121</v>
      </c>
      <c r="K112" s="70">
        <v>0</v>
      </c>
      <c r="L112" s="70">
        <v>893</v>
      </c>
      <c r="M112" s="70">
        <v>16965</v>
      </c>
    </row>
    <row r="113" spans="1:13" x14ac:dyDescent="0.25">
      <c r="A113" s="60">
        <v>420</v>
      </c>
      <c r="B113" s="60">
        <v>420049044</v>
      </c>
      <c r="C113" s="59" t="s">
        <v>497</v>
      </c>
      <c r="D113" s="60">
        <v>49</v>
      </c>
      <c r="E113" s="69" t="s">
        <v>81</v>
      </c>
      <c r="F113" s="60">
        <v>44</v>
      </c>
      <c r="G113" s="59" t="s">
        <v>76</v>
      </c>
      <c r="H113" s="70">
        <v>3.4</v>
      </c>
      <c r="I113" s="70">
        <v>12695</v>
      </c>
      <c r="J113" s="70">
        <v>256</v>
      </c>
      <c r="K113" s="70">
        <v>0</v>
      </c>
      <c r="L113" s="70">
        <v>893</v>
      </c>
      <c r="M113" s="70">
        <v>13844</v>
      </c>
    </row>
    <row r="114" spans="1:13" x14ac:dyDescent="0.25">
      <c r="A114" s="60">
        <v>420</v>
      </c>
      <c r="B114" s="60">
        <v>420049049</v>
      </c>
      <c r="C114" s="59" t="s">
        <v>497</v>
      </c>
      <c r="D114" s="60">
        <v>49</v>
      </c>
      <c r="E114" s="69" t="s">
        <v>81</v>
      </c>
      <c r="F114" s="60">
        <v>49</v>
      </c>
      <c r="G114" s="59" t="s">
        <v>81</v>
      </c>
      <c r="H114" s="70">
        <v>180.62</v>
      </c>
      <c r="I114" s="70">
        <v>12579</v>
      </c>
      <c r="J114" s="70">
        <v>15848</v>
      </c>
      <c r="K114" s="70">
        <v>0</v>
      </c>
      <c r="L114" s="70">
        <v>893</v>
      </c>
      <c r="M114" s="70">
        <v>29320</v>
      </c>
    </row>
    <row r="115" spans="1:13" x14ac:dyDescent="0.25">
      <c r="A115" s="60">
        <v>420</v>
      </c>
      <c r="B115" s="60">
        <v>420049057</v>
      </c>
      <c r="C115" s="59" t="s">
        <v>497</v>
      </c>
      <c r="D115" s="60">
        <v>49</v>
      </c>
      <c r="E115" s="69" t="s">
        <v>81</v>
      </c>
      <c r="F115" s="60">
        <v>57</v>
      </c>
      <c r="G115" s="59" t="s">
        <v>89</v>
      </c>
      <c r="H115" s="70">
        <v>4.3899999999999997</v>
      </c>
      <c r="I115" s="70">
        <v>11906</v>
      </c>
      <c r="J115" s="70">
        <v>289</v>
      </c>
      <c r="K115" s="70">
        <v>0</v>
      </c>
      <c r="L115" s="70">
        <v>893</v>
      </c>
      <c r="M115" s="70">
        <v>13088</v>
      </c>
    </row>
    <row r="116" spans="1:13" x14ac:dyDescent="0.25">
      <c r="A116" s="60">
        <v>420</v>
      </c>
      <c r="B116" s="60">
        <v>420049067</v>
      </c>
      <c r="C116" s="59" t="s">
        <v>497</v>
      </c>
      <c r="D116" s="60">
        <v>49</v>
      </c>
      <c r="E116" s="69" t="s">
        <v>81</v>
      </c>
      <c r="F116" s="60">
        <v>67</v>
      </c>
      <c r="G116" s="59" t="s">
        <v>99</v>
      </c>
      <c r="H116" s="70">
        <v>1</v>
      </c>
      <c r="I116" s="70">
        <v>9383</v>
      </c>
      <c r="J116" s="70">
        <v>9396</v>
      </c>
      <c r="K116" s="70">
        <v>0</v>
      </c>
      <c r="L116" s="70">
        <v>893</v>
      </c>
      <c r="M116" s="70">
        <v>19672</v>
      </c>
    </row>
    <row r="117" spans="1:13" x14ac:dyDescent="0.25">
      <c r="A117" s="60">
        <v>420</v>
      </c>
      <c r="B117" s="60">
        <v>420049079</v>
      </c>
      <c r="C117" s="59" t="s">
        <v>497</v>
      </c>
      <c r="D117" s="60">
        <v>49</v>
      </c>
      <c r="E117" s="69" t="s">
        <v>81</v>
      </c>
      <c r="F117" s="60">
        <v>79</v>
      </c>
      <c r="G117" s="59" t="s">
        <v>111</v>
      </c>
      <c r="H117" s="70">
        <v>1</v>
      </c>
      <c r="I117" s="70">
        <v>10291.429604063556</v>
      </c>
      <c r="J117" s="70">
        <v>641</v>
      </c>
      <c r="K117" s="70">
        <v>0</v>
      </c>
      <c r="L117" s="70">
        <v>893</v>
      </c>
      <c r="M117" s="70">
        <v>11825.429604063556</v>
      </c>
    </row>
    <row r="118" spans="1:13" x14ac:dyDescent="0.25">
      <c r="A118" s="60">
        <v>420</v>
      </c>
      <c r="B118" s="60">
        <v>420049093</v>
      </c>
      <c r="C118" s="59" t="s">
        <v>497</v>
      </c>
      <c r="D118" s="60">
        <v>49</v>
      </c>
      <c r="E118" s="69" t="s">
        <v>81</v>
      </c>
      <c r="F118" s="60">
        <v>93</v>
      </c>
      <c r="G118" s="59" t="s">
        <v>125</v>
      </c>
      <c r="H118" s="70">
        <v>24.99</v>
      </c>
      <c r="I118" s="70">
        <v>12098</v>
      </c>
      <c r="J118" s="70">
        <v>600</v>
      </c>
      <c r="K118" s="70">
        <v>0</v>
      </c>
      <c r="L118" s="70">
        <v>893</v>
      </c>
      <c r="M118" s="70">
        <v>13591</v>
      </c>
    </row>
    <row r="119" spans="1:13" x14ac:dyDescent="0.25">
      <c r="A119" s="60">
        <v>420</v>
      </c>
      <c r="B119" s="60">
        <v>420049133</v>
      </c>
      <c r="C119" s="59" t="s">
        <v>497</v>
      </c>
      <c r="D119" s="60">
        <v>49</v>
      </c>
      <c r="E119" s="69" t="s">
        <v>81</v>
      </c>
      <c r="F119" s="60">
        <v>133</v>
      </c>
      <c r="G119" s="59" t="s">
        <v>165</v>
      </c>
      <c r="H119" s="70">
        <v>2</v>
      </c>
      <c r="I119" s="70">
        <v>11175.497163151911</v>
      </c>
      <c r="J119" s="70">
        <v>2783</v>
      </c>
      <c r="K119" s="70">
        <v>0</v>
      </c>
      <c r="L119" s="70">
        <v>893</v>
      </c>
      <c r="M119" s="70">
        <v>14851.497163151911</v>
      </c>
    </row>
    <row r="120" spans="1:13" x14ac:dyDescent="0.25">
      <c r="A120" s="60">
        <v>420</v>
      </c>
      <c r="B120" s="60">
        <v>420049160</v>
      </c>
      <c r="C120" s="59" t="s">
        <v>497</v>
      </c>
      <c r="D120" s="60">
        <v>49</v>
      </c>
      <c r="E120" s="69" t="s">
        <v>81</v>
      </c>
      <c r="F120" s="60">
        <v>160</v>
      </c>
      <c r="G120" s="59" t="s">
        <v>192</v>
      </c>
      <c r="H120" s="70">
        <v>1</v>
      </c>
      <c r="I120" s="70">
        <v>9433</v>
      </c>
      <c r="J120" s="70">
        <v>104</v>
      </c>
      <c r="K120" s="70">
        <v>0</v>
      </c>
      <c r="L120" s="70">
        <v>893</v>
      </c>
      <c r="M120" s="70">
        <v>10430</v>
      </c>
    </row>
    <row r="121" spans="1:13" x14ac:dyDescent="0.25">
      <c r="A121" s="60">
        <v>420</v>
      </c>
      <c r="B121" s="60">
        <v>420049165</v>
      </c>
      <c r="C121" s="59" t="s">
        <v>497</v>
      </c>
      <c r="D121" s="60">
        <v>49</v>
      </c>
      <c r="E121" s="69" t="s">
        <v>81</v>
      </c>
      <c r="F121" s="60">
        <v>165</v>
      </c>
      <c r="G121" s="59" t="s">
        <v>197</v>
      </c>
      <c r="H121" s="70">
        <v>12.379999999999999</v>
      </c>
      <c r="I121" s="70">
        <v>12715</v>
      </c>
      <c r="J121" s="70">
        <v>477</v>
      </c>
      <c r="K121" s="70">
        <v>0</v>
      </c>
      <c r="L121" s="70">
        <v>893</v>
      </c>
      <c r="M121" s="70">
        <v>14085</v>
      </c>
    </row>
    <row r="122" spans="1:13" x14ac:dyDescent="0.25">
      <c r="A122" s="60">
        <v>420</v>
      </c>
      <c r="B122" s="60">
        <v>420049176</v>
      </c>
      <c r="C122" s="59" t="s">
        <v>497</v>
      </c>
      <c r="D122" s="60">
        <v>49</v>
      </c>
      <c r="E122" s="69" t="s">
        <v>81</v>
      </c>
      <c r="F122" s="60">
        <v>176</v>
      </c>
      <c r="G122" s="59" t="s">
        <v>208</v>
      </c>
      <c r="H122" s="70">
        <v>11</v>
      </c>
      <c r="I122" s="70">
        <v>11190</v>
      </c>
      <c r="J122" s="70">
        <v>4008</v>
      </c>
      <c r="K122" s="70">
        <v>0</v>
      </c>
      <c r="L122" s="70">
        <v>893</v>
      </c>
      <c r="M122" s="70">
        <v>16091</v>
      </c>
    </row>
    <row r="123" spans="1:13" x14ac:dyDescent="0.25">
      <c r="A123" s="60">
        <v>420</v>
      </c>
      <c r="B123" s="60">
        <v>420049181</v>
      </c>
      <c r="C123" s="59" t="s">
        <v>497</v>
      </c>
      <c r="D123" s="60">
        <v>49</v>
      </c>
      <c r="E123" s="69" t="s">
        <v>81</v>
      </c>
      <c r="F123" s="60">
        <v>181</v>
      </c>
      <c r="G123" s="59" t="s">
        <v>213</v>
      </c>
      <c r="H123" s="70">
        <v>2</v>
      </c>
      <c r="I123" s="70">
        <v>10027</v>
      </c>
      <c r="J123" s="70">
        <v>647</v>
      </c>
      <c r="K123" s="70">
        <v>0</v>
      </c>
      <c r="L123" s="70">
        <v>893</v>
      </c>
      <c r="M123" s="70">
        <v>11567</v>
      </c>
    </row>
    <row r="124" spans="1:13" x14ac:dyDescent="0.25">
      <c r="A124" s="60">
        <v>420</v>
      </c>
      <c r="B124" s="60">
        <v>420049199</v>
      </c>
      <c r="C124" s="59" t="s">
        <v>497</v>
      </c>
      <c r="D124" s="60">
        <v>49</v>
      </c>
      <c r="E124" s="69" t="s">
        <v>81</v>
      </c>
      <c r="F124" s="60">
        <v>199</v>
      </c>
      <c r="G124" s="59" t="s">
        <v>231</v>
      </c>
      <c r="H124" s="70">
        <v>2</v>
      </c>
      <c r="I124" s="70">
        <v>10270.273693743404</v>
      </c>
      <c r="J124" s="70">
        <v>6902</v>
      </c>
      <c r="K124" s="70">
        <v>0</v>
      </c>
      <c r="L124" s="70">
        <v>893</v>
      </c>
      <c r="M124" s="70">
        <v>18065.273693743402</v>
      </c>
    </row>
    <row r="125" spans="1:13" x14ac:dyDescent="0.25">
      <c r="A125" s="60">
        <v>420</v>
      </c>
      <c r="B125" s="60">
        <v>420049207</v>
      </c>
      <c r="C125" s="59" t="s">
        <v>497</v>
      </c>
      <c r="D125" s="60">
        <v>49</v>
      </c>
      <c r="E125" s="69" t="s">
        <v>81</v>
      </c>
      <c r="F125" s="60">
        <v>207</v>
      </c>
      <c r="G125" s="59" t="s">
        <v>239</v>
      </c>
      <c r="H125" s="70">
        <v>2</v>
      </c>
      <c r="I125" s="70">
        <v>13760</v>
      </c>
      <c r="J125" s="70">
        <v>8748</v>
      </c>
      <c r="K125" s="70">
        <v>0</v>
      </c>
      <c r="L125" s="70">
        <v>893</v>
      </c>
      <c r="M125" s="70">
        <v>23401</v>
      </c>
    </row>
    <row r="126" spans="1:13" x14ac:dyDescent="0.25">
      <c r="A126" s="60">
        <v>420</v>
      </c>
      <c r="B126" s="60">
        <v>420049220</v>
      </c>
      <c r="C126" s="59" t="s">
        <v>497</v>
      </c>
      <c r="D126" s="60">
        <v>49</v>
      </c>
      <c r="E126" s="69" t="s">
        <v>81</v>
      </c>
      <c r="F126" s="60">
        <v>220</v>
      </c>
      <c r="G126" s="59" t="s">
        <v>252</v>
      </c>
      <c r="H126" s="70">
        <v>1</v>
      </c>
      <c r="I126" s="70">
        <v>11093.762837015447</v>
      </c>
      <c r="J126" s="70">
        <v>4419</v>
      </c>
      <c r="K126" s="70">
        <v>0</v>
      </c>
      <c r="L126" s="70">
        <v>893</v>
      </c>
      <c r="M126" s="70">
        <v>16405.762837015449</v>
      </c>
    </row>
    <row r="127" spans="1:13" x14ac:dyDescent="0.25">
      <c r="A127" s="60">
        <v>420</v>
      </c>
      <c r="B127" s="60">
        <v>420049243</v>
      </c>
      <c r="C127" s="59" t="s">
        <v>497</v>
      </c>
      <c r="D127" s="60">
        <v>49</v>
      </c>
      <c r="E127" s="69" t="s">
        <v>81</v>
      </c>
      <c r="F127" s="60">
        <v>243</v>
      </c>
      <c r="G127" s="59" t="s">
        <v>275</v>
      </c>
      <c r="H127" s="70">
        <v>1</v>
      </c>
      <c r="I127" s="70">
        <v>13760</v>
      </c>
      <c r="J127" s="70">
        <v>2859</v>
      </c>
      <c r="K127" s="70">
        <v>0</v>
      </c>
      <c r="L127" s="70">
        <v>893</v>
      </c>
      <c r="M127" s="70">
        <v>17512</v>
      </c>
    </row>
    <row r="128" spans="1:13" x14ac:dyDescent="0.25">
      <c r="A128" s="60">
        <v>420</v>
      </c>
      <c r="B128" s="60">
        <v>420049244</v>
      </c>
      <c r="C128" s="59" t="s">
        <v>497</v>
      </c>
      <c r="D128" s="60">
        <v>49</v>
      </c>
      <c r="E128" s="69" t="s">
        <v>81</v>
      </c>
      <c r="F128" s="60">
        <v>244</v>
      </c>
      <c r="G128" s="59" t="s">
        <v>276</v>
      </c>
      <c r="H128" s="70">
        <v>4</v>
      </c>
      <c r="I128" s="70">
        <v>10033</v>
      </c>
      <c r="J128" s="70">
        <v>3909</v>
      </c>
      <c r="K128" s="70">
        <v>0</v>
      </c>
      <c r="L128" s="70">
        <v>893</v>
      </c>
      <c r="M128" s="70">
        <v>14835</v>
      </c>
    </row>
    <row r="129" spans="1:13" x14ac:dyDescent="0.25">
      <c r="A129" s="60">
        <v>420</v>
      </c>
      <c r="B129" s="60">
        <v>420049248</v>
      </c>
      <c r="C129" s="59" t="s">
        <v>497</v>
      </c>
      <c r="D129" s="60">
        <v>49</v>
      </c>
      <c r="E129" s="69" t="s">
        <v>81</v>
      </c>
      <c r="F129" s="60">
        <v>248</v>
      </c>
      <c r="G129" s="59" t="s">
        <v>280</v>
      </c>
      <c r="H129" s="70">
        <v>8</v>
      </c>
      <c r="I129" s="70">
        <v>9372</v>
      </c>
      <c r="J129" s="70">
        <v>723</v>
      </c>
      <c r="K129" s="70">
        <v>0</v>
      </c>
      <c r="L129" s="70">
        <v>893</v>
      </c>
      <c r="M129" s="70">
        <v>10988</v>
      </c>
    </row>
    <row r="130" spans="1:13" x14ac:dyDescent="0.25">
      <c r="A130" s="60">
        <v>420</v>
      </c>
      <c r="B130" s="60">
        <v>420049308</v>
      </c>
      <c r="C130" s="59" t="s">
        <v>497</v>
      </c>
      <c r="D130" s="60">
        <v>49</v>
      </c>
      <c r="E130" s="69" t="s">
        <v>81</v>
      </c>
      <c r="F130" s="60">
        <v>308</v>
      </c>
      <c r="G130" s="59" t="s">
        <v>340</v>
      </c>
      <c r="H130" s="70">
        <v>1</v>
      </c>
      <c r="I130" s="70">
        <v>9433</v>
      </c>
      <c r="J130" s="70">
        <v>5065</v>
      </c>
      <c r="K130" s="70">
        <v>0</v>
      </c>
      <c r="L130" s="70">
        <v>893</v>
      </c>
      <c r="M130" s="70">
        <v>15391</v>
      </c>
    </row>
    <row r="131" spans="1:13" x14ac:dyDescent="0.25">
      <c r="A131" s="60">
        <v>420</v>
      </c>
      <c r="B131" s="60">
        <v>420049314</v>
      </c>
      <c r="C131" s="59" t="s">
        <v>497</v>
      </c>
      <c r="D131" s="60">
        <v>49</v>
      </c>
      <c r="E131" s="69" t="s">
        <v>81</v>
      </c>
      <c r="F131" s="60">
        <v>314</v>
      </c>
      <c r="G131" s="59" t="s">
        <v>346</v>
      </c>
      <c r="H131" s="70">
        <v>1</v>
      </c>
      <c r="I131" s="70">
        <v>13711</v>
      </c>
      <c r="J131" s="70">
        <v>11403</v>
      </c>
      <c r="K131" s="70">
        <v>0</v>
      </c>
      <c r="L131" s="70">
        <v>893</v>
      </c>
      <c r="M131" s="70">
        <v>26007</v>
      </c>
    </row>
    <row r="132" spans="1:13" x14ac:dyDescent="0.25">
      <c r="A132" s="60">
        <v>420</v>
      </c>
      <c r="B132" s="60">
        <v>420049347</v>
      </c>
      <c r="C132" s="59" t="s">
        <v>497</v>
      </c>
      <c r="D132" s="60">
        <v>49</v>
      </c>
      <c r="E132" s="69" t="s">
        <v>81</v>
      </c>
      <c r="F132" s="60">
        <v>347</v>
      </c>
      <c r="G132" s="59" t="s">
        <v>379</v>
      </c>
      <c r="H132" s="70">
        <v>3.62</v>
      </c>
      <c r="I132" s="70">
        <v>11119</v>
      </c>
      <c r="J132" s="70">
        <v>5024</v>
      </c>
      <c r="K132" s="70">
        <v>0</v>
      </c>
      <c r="L132" s="70">
        <v>893</v>
      </c>
      <c r="M132" s="70">
        <v>17036</v>
      </c>
    </row>
    <row r="133" spans="1:13" x14ac:dyDescent="0.25">
      <c r="A133" s="60">
        <v>420</v>
      </c>
      <c r="B133" s="60">
        <v>420049616</v>
      </c>
      <c r="C133" s="59" t="s">
        <v>497</v>
      </c>
      <c r="D133" s="60">
        <v>49</v>
      </c>
      <c r="E133" s="69" t="s">
        <v>81</v>
      </c>
      <c r="F133" s="60">
        <v>616</v>
      </c>
      <c r="G133" s="59" t="s">
        <v>391</v>
      </c>
      <c r="H133" s="70">
        <v>1</v>
      </c>
      <c r="I133" s="70">
        <v>10477.429810126583</v>
      </c>
      <c r="J133" s="70">
        <v>3524</v>
      </c>
      <c r="K133" s="70">
        <v>0</v>
      </c>
      <c r="L133" s="70">
        <v>893</v>
      </c>
      <c r="M133" s="70">
        <v>14894.429810126583</v>
      </c>
    </row>
    <row r="134" spans="1:13" x14ac:dyDescent="0.25">
      <c r="A134" s="60">
        <v>420</v>
      </c>
      <c r="B134" s="60">
        <v>420049625</v>
      </c>
      <c r="C134" s="59" t="s">
        <v>497</v>
      </c>
      <c r="D134" s="60">
        <v>49</v>
      </c>
      <c r="E134" s="69" t="s">
        <v>81</v>
      </c>
      <c r="F134" s="60">
        <v>625</v>
      </c>
      <c r="G134" s="59" t="s">
        <v>395</v>
      </c>
      <c r="H134" s="70">
        <v>1</v>
      </c>
      <c r="I134" s="70">
        <v>10048.638756043141</v>
      </c>
      <c r="J134" s="70">
        <v>1748</v>
      </c>
      <c r="K134" s="70">
        <v>0</v>
      </c>
      <c r="L134" s="70">
        <v>893</v>
      </c>
      <c r="M134" s="70">
        <v>12689.638756043141</v>
      </c>
    </row>
    <row r="135" spans="1:13" x14ac:dyDescent="0.25">
      <c r="A135" s="60">
        <v>426</v>
      </c>
      <c r="B135" s="60">
        <v>426149009</v>
      </c>
      <c r="C135" s="59" t="s">
        <v>498</v>
      </c>
      <c r="D135" s="60">
        <v>149</v>
      </c>
      <c r="E135" s="69" t="s">
        <v>181</v>
      </c>
      <c r="F135" s="60">
        <v>9</v>
      </c>
      <c r="G135" s="59" t="s">
        <v>41</v>
      </c>
      <c r="H135" s="70">
        <v>1</v>
      </c>
      <c r="I135" s="70">
        <v>12729</v>
      </c>
      <c r="J135" s="70">
        <v>8134</v>
      </c>
      <c r="K135" s="70">
        <v>0</v>
      </c>
      <c r="L135" s="70">
        <v>893</v>
      </c>
      <c r="M135" s="70">
        <v>21756</v>
      </c>
    </row>
    <row r="136" spans="1:13" x14ac:dyDescent="0.25">
      <c r="A136" s="60">
        <v>426</v>
      </c>
      <c r="B136" s="60">
        <v>426149128</v>
      </c>
      <c r="C136" s="59" t="s">
        <v>498</v>
      </c>
      <c r="D136" s="60">
        <v>149</v>
      </c>
      <c r="E136" s="69" t="s">
        <v>181</v>
      </c>
      <c r="F136" s="60">
        <v>128</v>
      </c>
      <c r="G136" s="59" t="s">
        <v>160</v>
      </c>
      <c r="H136" s="70">
        <v>5.0599999999999996</v>
      </c>
      <c r="I136" s="70">
        <v>12411</v>
      </c>
      <c r="J136" s="70">
        <v>627</v>
      </c>
      <c r="K136" s="70">
        <v>0</v>
      </c>
      <c r="L136" s="70">
        <v>893</v>
      </c>
      <c r="M136" s="70">
        <v>13931</v>
      </c>
    </row>
    <row r="137" spans="1:13" x14ac:dyDescent="0.25">
      <c r="A137" s="60">
        <v>426</v>
      </c>
      <c r="B137" s="60">
        <v>426149149</v>
      </c>
      <c r="C137" s="59" t="s">
        <v>498</v>
      </c>
      <c r="D137" s="60">
        <v>149</v>
      </c>
      <c r="E137" s="69" t="s">
        <v>181</v>
      </c>
      <c r="F137" s="60">
        <v>149</v>
      </c>
      <c r="G137" s="59" t="s">
        <v>181</v>
      </c>
      <c r="H137" s="70">
        <v>336.59000000000009</v>
      </c>
      <c r="I137" s="70">
        <v>11701</v>
      </c>
      <c r="J137" s="70">
        <v>173</v>
      </c>
      <c r="K137" s="70">
        <v>655.01648890341346</v>
      </c>
      <c r="L137" s="70">
        <v>893</v>
      </c>
      <c r="M137" s="70">
        <v>13422.016488903413</v>
      </c>
    </row>
    <row r="138" spans="1:13" x14ac:dyDescent="0.25">
      <c r="A138" s="60">
        <v>426</v>
      </c>
      <c r="B138" s="60">
        <v>426149181</v>
      </c>
      <c r="C138" s="59" t="s">
        <v>498</v>
      </c>
      <c r="D138" s="60">
        <v>149</v>
      </c>
      <c r="E138" s="69" t="s">
        <v>181</v>
      </c>
      <c r="F138" s="60">
        <v>181</v>
      </c>
      <c r="G138" s="59" t="s">
        <v>213</v>
      </c>
      <c r="H138" s="70">
        <v>14.15</v>
      </c>
      <c r="I138" s="70">
        <v>10019</v>
      </c>
      <c r="J138" s="70">
        <v>647</v>
      </c>
      <c r="K138" s="70">
        <v>0</v>
      </c>
      <c r="L138" s="70">
        <v>893</v>
      </c>
      <c r="M138" s="70">
        <v>11559</v>
      </c>
    </row>
    <row r="139" spans="1:13" x14ac:dyDescent="0.25">
      <c r="A139" s="60">
        <v>426</v>
      </c>
      <c r="B139" s="60">
        <v>426149211</v>
      </c>
      <c r="C139" s="59" t="s">
        <v>498</v>
      </c>
      <c r="D139" s="60">
        <v>149</v>
      </c>
      <c r="E139" s="69" t="s">
        <v>181</v>
      </c>
      <c r="F139" s="60">
        <v>211</v>
      </c>
      <c r="G139" s="59" t="s">
        <v>243</v>
      </c>
      <c r="H139" s="70">
        <v>2</v>
      </c>
      <c r="I139" s="70">
        <v>13676</v>
      </c>
      <c r="J139" s="70">
        <v>2321</v>
      </c>
      <c r="K139" s="70">
        <v>0</v>
      </c>
      <c r="L139" s="70">
        <v>893</v>
      </c>
      <c r="M139" s="70">
        <v>16890</v>
      </c>
    </row>
    <row r="140" spans="1:13" x14ac:dyDescent="0.25">
      <c r="A140" s="60">
        <v>426</v>
      </c>
      <c r="B140" s="60">
        <v>426149295</v>
      </c>
      <c r="C140" s="59" t="s">
        <v>498</v>
      </c>
      <c r="D140" s="60">
        <v>149</v>
      </c>
      <c r="E140" s="69" t="s">
        <v>181</v>
      </c>
      <c r="F140" s="60">
        <v>295</v>
      </c>
      <c r="G140" s="59" t="s">
        <v>327</v>
      </c>
      <c r="H140" s="70">
        <v>0.94</v>
      </c>
      <c r="I140" s="70">
        <v>10019.359361151082</v>
      </c>
      <c r="J140" s="70">
        <v>5428</v>
      </c>
      <c r="K140" s="70">
        <v>0</v>
      </c>
      <c r="L140" s="70">
        <v>893</v>
      </c>
      <c r="M140" s="70">
        <v>16340.359361151082</v>
      </c>
    </row>
    <row r="141" spans="1:13" x14ac:dyDescent="0.25">
      <c r="A141" s="60">
        <v>428</v>
      </c>
      <c r="B141" s="60">
        <v>428035016</v>
      </c>
      <c r="C141" s="59" t="s">
        <v>499</v>
      </c>
      <c r="D141" s="60">
        <v>35</v>
      </c>
      <c r="E141" s="69" t="s">
        <v>67</v>
      </c>
      <c r="F141" s="60">
        <v>16</v>
      </c>
      <c r="G141" s="59" t="s">
        <v>48</v>
      </c>
      <c r="H141" s="70">
        <v>1</v>
      </c>
      <c r="I141" s="70">
        <v>11564.065731262874</v>
      </c>
      <c r="J141" s="70">
        <v>479</v>
      </c>
      <c r="K141" s="70">
        <v>0</v>
      </c>
      <c r="L141" s="70">
        <v>893</v>
      </c>
      <c r="M141" s="70">
        <v>12936.065731262874</v>
      </c>
    </row>
    <row r="142" spans="1:13" x14ac:dyDescent="0.25">
      <c r="A142" s="60">
        <v>428</v>
      </c>
      <c r="B142" s="60">
        <v>428035018</v>
      </c>
      <c r="C142" s="59" t="s">
        <v>499</v>
      </c>
      <c r="D142" s="60">
        <v>35</v>
      </c>
      <c r="E142" s="69" t="s">
        <v>67</v>
      </c>
      <c r="F142" s="60">
        <v>18</v>
      </c>
      <c r="G142" s="59" t="s">
        <v>50</v>
      </c>
      <c r="H142" s="70">
        <v>1</v>
      </c>
      <c r="I142" s="70">
        <v>11040.81823529412</v>
      </c>
      <c r="J142" s="70">
        <v>7638</v>
      </c>
      <c r="K142" s="70">
        <v>0</v>
      </c>
      <c r="L142" s="70">
        <v>893</v>
      </c>
      <c r="M142" s="70">
        <v>19571.818235294122</v>
      </c>
    </row>
    <row r="143" spans="1:13" x14ac:dyDescent="0.25">
      <c r="A143" s="60">
        <v>428</v>
      </c>
      <c r="B143" s="60">
        <v>428035025</v>
      </c>
      <c r="C143" s="59" t="s">
        <v>499</v>
      </c>
      <c r="D143" s="60">
        <v>35</v>
      </c>
      <c r="E143" s="69" t="s">
        <v>67</v>
      </c>
      <c r="F143" s="60">
        <v>25</v>
      </c>
      <c r="G143" s="59" t="s">
        <v>57</v>
      </c>
      <c r="H143" s="70">
        <v>1</v>
      </c>
      <c r="I143" s="70">
        <v>10232.887776824033</v>
      </c>
      <c r="J143" s="70">
        <v>4046</v>
      </c>
      <c r="K143" s="70">
        <v>0</v>
      </c>
      <c r="L143" s="70">
        <v>893</v>
      </c>
      <c r="M143" s="70">
        <v>15171.887776824033</v>
      </c>
    </row>
    <row r="144" spans="1:13" x14ac:dyDescent="0.25">
      <c r="A144" s="60">
        <v>428</v>
      </c>
      <c r="B144" s="60">
        <v>428035035</v>
      </c>
      <c r="C144" s="59" t="s">
        <v>499</v>
      </c>
      <c r="D144" s="60">
        <v>35</v>
      </c>
      <c r="E144" s="69" t="s">
        <v>67</v>
      </c>
      <c r="F144" s="60">
        <v>35</v>
      </c>
      <c r="G144" s="59" t="s">
        <v>67</v>
      </c>
      <c r="H144" s="70">
        <v>1557.1699999999992</v>
      </c>
      <c r="I144" s="70">
        <v>11830</v>
      </c>
      <c r="J144" s="70">
        <v>4079</v>
      </c>
      <c r="K144" s="70">
        <v>0</v>
      </c>
      <c r="L144" s="70">
        <v>893</v>
      </c>
      <c r="M144" s="70">
        <v>16802</v>
      </c>
    </row>
    <row r="145" spans="1:13" x14ac:dyDescent="0.25">
      <c r="A145" s="60">
        <v>428</v>
      </c>
      <c r="B145" s="60">
        <v>428035044</v>
      </c>
      <c r="C145" s="59" t="s">
        <v>499</v>
      </c>
      <c r="D145" s="60">
        <v>35</v>
      </c>
      <c r="E145" s="69" t="s">
        <v>67</v>
      </c>
      <c r="F145" s="60">
        <v>44</v>
      </c>
      <c r="G145" s="59" t="s">
        <v>76</v>
      </c>
      <c r="H145" s="70">
        <v>18.810000000000002</v>
      </c>
      <c r="I145" s="70">
        <v>9885</v>
      </c>
      <c r="J145" s="70">
        <v>199</v>
      </c>
      <c r="K145" s="70">
        <v>0</v>
      </c>
      <c r="L145" s="70">
        <v>893</v>
      </c>
      <c r="M145" s="70">
        <v>10977</v>
      </c>
    </row>
    <row r="146" spans="1:13" x14ac:dyDescent="0.25">
      <c r="A146" s="60">
        <v>428</v>
      </c>
      <c r="B146" s="60">
        <v>428035050</v>
      </c>
      <c r="C146" s="59" t="s">
        <v>499</v>
      </c>
      <c r="D146" s="60">
        <v>35</v>
      </c>
      <c r="E146" s="69" t="s">
        <v>67</v>
      </c>
      <c r="F146" s="60">
        <v>50</v>
      </c>
      <c r="G146" s="59" t="s">
        <v>82</v>
      </c>
      <c r="H146" s="70">
        <v>1</v>
      </c>
      <c r="I146" s="70">
        <v>13209</v>
      </c>
      <c r="J146" s="70">
        <v>5619</v>
      </c>
      <c r="K146" s="70">
        <v>0</v>
      </c>
      <c r="L146" s="70">
        <v>893</v>
      </c>
      <c r="M146" s="70">
        <v>19721</v>
      </c>
    </row>
    <row r="147" spans="1:13" x14ac:dyDescent="0.25">
      <c r="A147" s="60">
        <v>428</v>
      </c>
      <c r="B147" s="60">
        <v>428035057</v>
      </c>
      <c r="C147" s="59" t="s">
        <v>499</v>
      </c>
      <c r="D147" s="60">
        <v>35</v>
      </c>
      <c r="E147" s="69" t="s">
        <v>67</v>
      </c>
      <c r="F147" s="60">
        <v>57</v>
      </c>
      <c r="G147" s="59" t="s">
        <v>89</v>
      </c>
      <c r="H147" s="70">
        <v>148.71</v>
      </c>
      <c r="I147" s="70">
        <v>12112</v>
      </c>
      <c r="J147" s="70">
        <v>294</v>
      </c>
      <c r="K147" s="70">
        <v>0</v>
      </c>
      <c r="L147" s="70">
        <v>893</v>
      </c>
      <c r="M147" s="70">
        <v>13299</v>
      </c>
    </row>
    <row r="148" spans="1:13" x14ac:dyDescent="0.25">
      <c r="A148" s="60">
        <v>428</v>
      </c>
      <c r="B148" s="60">
        <v>428035073</v>
      </c>
      <c r="C148" s="59" t="s">
        <v>499</v>
      </c>
      <c r="D148" s="60">
        <v>35</v>
      </c>
      <c r="E148" s="69" t="s">
        <v>67</v>
      </c>
      <c r="F148" s="60">
        <v>73</v>
      </c>
      <c r="G148" s="59" t="s">
        <v>105</v>
      </c>
      <c r="H148" s="70">
        <v>11</v>
      </c>
      <c r="I148" s="70">
        <v>9720</v>
      </c>
      <c r="J148" s="70">
        <v>6771</v>
      </c>
      <c r="K148" s="70">
        <v>0</v>
      </c>
      <c r="L148" s="70">
        <v>893</v>
      </c>
      <c r="M148" s="70">
        <v>17384</v>
      </c>
    </row>
    <row r="149" spans="1:13" x14ac:dyDescent="0.25">
      <c r="A149" s="60">
        <v>428</v>
      </c>
      <c r="B149" s="60">
        <v>428035088</v>
      </c>
      <c r="C149" s="59" t="s">
        <v>499</v>
      </c>
      <c r="D149" s="60">
        <v>35</v>
      </c>
      <c r="E149" s="69" t="s">
        <v>67</v>
      </c>
      <c r="F149" s="60">
        <v>88</v>
      </c>
      <c r="G149" s="59" t="s">
        <v>120</v>
      </c>
      <c r="H149" s="70">
        <v>1.88</v>
      </c>
      <c r="I149" s="70">
        <v>9967.4776608671636</v>
      </c>
      <c r="J149" s="70">
        <v>3021</v>
      </c>
      <c r="K149" s="70">
        <v>0</v>
      </c>
      <c r="L149" s="70">
        <v>893</v>
      </c>
      <c r="M149" s="70">
        <v>13881.477660867164</v>
      </c>
    </row>
    <row r="150" spans="1:13" x14ac:dyDescent="0.25">
      <c r="A150" s="60">
        <v>428</v>
      </c>
      <c r="B150" s="60">
        <v>428035093</v>
      </c>
      <c r="C150" s="59" t="s">
        <v>499</v>
      </c>
      <c r="D150" s="60">
        <v>35</v>
      </c>
      <c r="E150" s="69" t="s">
        <v>67</v>
      </c>
      <c r="F150" s="60">
        <v>93</v>
      </c>
      <c r="G150" s="59" t="s">
        <v>125</v>
      </c>
      <c r="H150" s="70">
        <v>4.2699999999999996</v>
      </c>
      <c r="I150" s="70">
        <v>12785</v>
      </c>
      <c r="J150" s="70">
        <v>634</v>
      </c>
      <c r="K150" s="70">
        <v>0</v>
      </c>
      <c r="L150" s="70">
        <v>893</v>
      </c>
      <c r="M150" s="70">
        <v>14312</v>
      </c>
    </row>
    <row r="151" spans="1:13" x14ac:dyDescent="0.25">
      <c r="A151" s="60">
        <v>428</v>
      </c>
      <c r="B151" s="60">
        <v>428035099</v>
      </c>
      <c r="C151" s="59" t="s">
        <v>499</v>
      </c>
      <c r="D151" s="60">
        <v>35</v>
      </c>
      <c r="E151" s="69" t="s">
        <v>67</v>
      </c>
      <c r="F151" s="60">
        <v>99</v>
      </c>
      <c r="G151" s="59" t="s">
        <v>131</v>
      </c>
      <c r="H151" s="70">
        <v>1.46</v>
      </c>
      <c r="I151" s="70">
        <v>10489.150662906624</v>
      </c>
      <c r="J151" s="70">
        <v>5757</v>
      </c>
      <c r="K151" s="70">
        <v>0</v>
      </c>
      <c r="L151" s="70">
        <v>893</v>
      </c>
      <c r="M151" s="70">
        <v>17139.150662906624</v>
      </c>
    </row>
    <row r="152" spans="1:13" x14ac:dyDescent="0.25">
      <c r="A152" s="60">
        <v>428</v>
      </c>
      <c r="B152" s="60">
        <v>428035133</v>
      </c>
      <c r="C152" s="59" t="s">
        <v>499</v>
      </c>
      <c r="D152" s="60">
        <v>35</v>
      </c>
      <c r="E152" s="69" t="s">
        <v>67</v>
      </c>
      <c r="F152" s="60">
        <v>133</v>
      </c>
      <c r="G152" s="59" t="s">
        <v>165</v>
      </c>
      <c r="H152" s="70">
        <v>2</v>
      </c>
      <c r="I152" s="70">
        <v>13392</v>
      </c>
      <c r="J152" s="70">
        <v>3335</v>
      </c>
      <c r="K152" s="70">
        <v>0</v>
      </c>
      <c r="L152" s="70">
        <v>893</v>
      </c>
      <c r="M152" s="70">
        <v>17620</v>
      </c>
    </row>
    <row r="153" spans="1:13" x14ac:dyDescent="0.25">
      <c r="A153" s="60">
        <v>428</v>
      </c>
      <c r="B153" s="60">
        <v>428035163</v>
      </c>
      <c r="C153" s="59" t="s">
        <v>499</v>
      </c>
      <c r="D153" s="60">
        <v>35</v>
      </c>
      <c r="E153" s="69" t="s">
        <v>67</v>
      </c>
      <c r="F153" s="60">
        <v>163</v>
      </c>
      <c r="G153" s="59" t="s">
        <v>195</v>
      </c>
      <c r="H153" s="70">
        <v>13.530000000000001</v>
      </c>
      <c r="I153" s="70">
        <v>10291</v>
      </c>
      <c r="J153" s="70">
        <v>115</v>
      </c>
      <c r="K153" s="70">
        <v>0</v>
      </c>
      <c r="L153" s="70">
        <v>893</v>
      </c>
      <c r="M153" s="70">
        <v>11299</v>
      </c>
    </row>
    <row r="154" spans="1:13" x14ac:dyDescent="0.25">
      <c r="A154" s="60">
        <v>428</v>
      </c>
      <c r="B154" s="60">
        <v>428035165</v>
      </c>
      <c r="C154" s="59" t="s">
        <v>499</v>
      </c>
      <c r="D154" s="60">
        <v>35</v>
      </c>
      <c r="E154" s="69" t="s">
        <v>67</v>
      </c>
      <c r="F154" s="60">
        <v>165</v>
      </c>
      <c r="G154" s="59" t="s">
        <v>197</v>
      </c>
      <c r="H154" s="70">
        <v>3</v>
      </c>
      <c r="I154" s="70">
        <v>12877</v>
      </c>
      <c r="J154" s="70">
        <v>483</v>
      </c>
      <c r="K154" s="70">
        <v>0</v>
      </c>
      <c r="L154" s="70">
        <v>893</v>
      </c>
      <c r="M154" s="70">
        <v>14253</v>
      </c>
    </row>
    <row r="155" spans="1:13" x14ac:dyDescent="0.25">
      <c r="A155" s="60">
        <v>428</v>
      </c>
      <c r="B155" s="60">
        <v>428035189</v>
      </c>
      <c r="C155" s="59" t="s">
        <v>499</v>
      </c>
      <c r="D155" s="60">
        <v>35</v>
      </c>
      <c r="E155" s="69" t="s">
        <v>67</v>
      </c>
      <c r="F155" s="60">
        <v>189</v>
      </c>
      <c r="G155" s="59" t="s">
        <v>221</v>
      </c>
      <c r="H155" s="70">
        <v>1</v>
      </c>
      <c r="I155" s="70">
        <v>13576</v>
      </c>
      <c r="J155" s="70">
        <v>5220</v>
      </c>
      <c r="K155" s="70">
        <v>0</v>
      </c>
      <c r="L155" s="70">
        <v>893</v>
      </c>
      <c r="M155" s="70">
        <v>19689</v>
      </c>
    </row>
    <row r="156" spans="1:13" x14ac:dyDescent="0.25">
      <c r="A156" s="60">
        <v>428</v>
      </c>
      <c r="B156" s="60">
        <v>428035220</v>
      </c>
      <c r="C156" s="59" t="s">
        <v>499</v>
      </c>
      <c r="D156" s="60">
        <v>35</v>
      </c>
      <c r="E156" s="69" t="s">
        <v>67</v>
      </c>
      <c r="F156" s="60">
        <v>220</v>
      </c>
      <c r="G156" s="59" t="s">
        <v>252</v>
      </c>
      <c r="H156" s="70">
        <v>7</v>
      </c>
      <c r="I156" s="70">
        <v>12693</v>
      </c>
      <c r="J156" s="70">
        <v>5056</v>
      </c>
      <c r="K156" s="70">
        <v>0</v>
      </c>
      <c r="L156" s="70">
        <v>893</v>
      </c>
      <c r="M156" s="70">
        <v>18642</v>
      </c>
    </row>
    <row r="157" spans="1:13" x14ac:dyDescent="0.25">
      <c r="A157" s="60">
        <v>428</v>
      </c>
      <c r="B157" s="60">
        <v>428035243</v>
      </c>
      <c r="C157" s="59" t="s">
        <v>499</v>
      </c>
      <c r="D157" s="60">
        <v>35</v>
      </c>
      <c r="E157" s="69" t="s">
        <v>67</v>
      </c>
      <c r="F157" s="60">
        <v>243</v>
      </c>
      <c r="G157" s="59" t="s">
        <v>275</v>
      </c>
      <c r="H157" s="70">
        <v>6</v>
      </c>
      <c r="I157" s="70">
        <v>13104</v>
      </c>
      <c r="J157" s="70">
        <v>2723</v>
      </c>
      <c r="K157" s="70">
        <v>0</v>
      </c>
      <c r="L157" s="70">
        <v>893</v>
      </c>
      <c r="M157" s="70">
        <v>16720</v>
      </c>
    </row>
    <row r="158" spans="1:13" x14ac:dyDescent="0.25">
      <c r="A158" s="60">
        <v>428</v>
      </c>
      <c r="B158" s="60">
        <v>428035244</v>
      </c>
      <c r="C158" s="59" t="s">
        <v>499</v>
      </c>
      <c r="D158" s="60">
        <v>35</v>
      </c>
      <c r="E158" s="69" t="s">
        <v>67</v>
      </c>
      <c r="F158" s="60">
        <v>244</v>
      </c>
      <c r="G158" s="59" t="s">
        <v>276</v>
      </c>
      <c r="H158" s="70">
        <v>16.850000000000001</v>
      </c>
      <c r="I158" s="70">
        <v>10810</v>
      </c>
      <c r="J158" s="70">
        <v>4212</v>
      </c>
      <c r="K158" s="70">
        <v>0</v>
      </c>
      <c r="L158" s="70">
        <v>893</v>
      </c>
      <c r="M158" s="70">
        <v>15915</v>
      </c>
    </row>
    <row r="159" spans="1:13" x14ac:dyDescent="0.25">
      <c r="A159" s="60">
        <v>428</v>
      </c>
      <c r="B159" s="60">
        <v>428035248</v>
      </c>
      <c r="C159" s="59" t="s">
        <v>499</v>
      </c>
      <c r="D159" s="60">
        <v>35</v>
      </c>
      <c r="E159" s="69" t="s">
        <v>67</v>
      </c>
      <c r="F159" s="60">
        <v>248</v>
      </c>
      <c r="G159" s="59" t="s">
        <v>280</v>
      </c>
      <c r="H159" s="70">
        <v>30.64</v>
      </c>
      <c r="I159" s="70">
        <v>12122</v>
      </c>
      <c r="J159" s="70">
        <v>935</v>
      </c>
      <c r="K159" s="70">
        <v>0</v>
      </c>
      <c r="L159" s="70">
        <v>893</v>
      </c>
      <c r="M159" s="70">
        <v>13950</v>
      </c>
    </row>
    <row r="160" spans="1:13" x14ac:dyDescent="0.25">
      <c r="A160" s="60">
        <v>428</v>
      </c>
      <c r="B160" s="60">
        <v>428035293</v>
      </c>
      <c r="C160" s="59" t="s">
        <v>499</v>
      </c>
      <c r="D160" s="60">
        <v>35</v>
      </c>
      <c r="E160" s="69" t="s">
        <v>67</v>
      </c>
      <c r="F160" s="60">
        <v>293</v>
      </c>
      <c r="G160" s="59" t="s">
        <v>325</v>
      </c>
      <c r="H160" s="70">
        <v>2.91</v>
      </c>
      <c r="I160" s="70">
        <v>11641.935415948807</v>
      </c>
      <c r="J160" s="70">
        <v>897</v>
      </c>
      <c r="K160" s="70">
        <v>0</v>
      </c>
      <c r="L160" s="70">
        <v>893</v>
      </c>
      <c r="M160" s="70">
        <v>13431.935415948807</v>
      </c>
    </row>
    <row r="161" spans="1:13" x14ac:dyDescent="0.25">
      <c r="A161" s="60">
        <v>428</v>
      </c>
      <c r="B161" s="60">
        <v>428035305</v>
      </c>
      <c r="C161" s="59" t="s">
        <v>499</v>
      </c>
      <c r="D161" s="60">
        <v>35</v>
      </c>
      <c r="E161" s="69" t="s">
        <v>67</v>
      </c>
      <c r="F161" s="60">
        <v>305</v>
      </c>
      <c r="G161" s="59" t="s">
        <v>337</v>
      </c>
      <c r="H161" s="70">
        <v>1</v>
      </c>
      <c r="I161" s="70">
        <v>10424.134827431193</v>
      </c>
      <c r="J161" s="70">
        <v>3756</v>
      </c>
      <c r="K161" s="70">
        <v>0</v>
      </c>
      <c r="L161" s="70">
        <v>893</v>
      </c>
      <c r="M161" s="70">
        <v>15073.134827431193</v>
      </c>
    </row>
    <row r="162" spans="1:13" x14ac:dyDescent="0.25">
      <c r="A162" s="60">
        <v>428</v>
      </c>
      <c r="B162" s="60">
        <v>428035307</v>
      </c>
      <c r="C162" s="59" t="s">
        <v>499</v>
      </c>
      <c r="D162" s="60">
        <v>35</v>
      </c>
      <c r="E162" s="69" t="s">
        <v>67</v>
      </c>
      <c r="F162" s="60">
        <v>307</v>
      </c>
      <c r="G162" s="59" t="s">
        <v>339</v>
      </c>
      <c r="H162" s="70">
        <v>1</v>
      </c>
      <c r="I162" s="70">
        <v>10243.986503810289</v>
      </c>
      <c r="J162" s="70">
        <v>4023</v>
      </c>
      <c r="K162" s="70">
        <v>0</v>
      </c>
      <c r="L162" s="70">
        <v>893</v>
      </c>
      <c r="M162" s="70">
        <v>15159.986503810289</v>
      </c>
    </row>
    <row r="163" spans="1:13" x14ac:dyDescent="0.25">
      <c r="A163" s="60">
        <v>428</v>
      </c>
      <c r="B163" s="60">
        <v>428035336</v>
      </c>
      <c r="C163" s="59" t="s">
        <v>499</v>
      </c>
      <c r="D163" s="60">
        <v>35</v>
      </c>
      <c r="E163" s="69" t="s">
        <v>67</v>
      </c>
      <c r="F163" s="60">
        <v>336</v>
      </c>
      <c r="G163" s="59" t="s">
        <v>368</v>
      </c>
      <c r="H163" s="70">
        <v>1.1499999999999999</v>
      </c>
      <c r="I163" s="70">
        <v>11404.61762605592</v>
      </c>
      <c r="J163" s="70">
        <v>3014</v>
      </c>
      <c r="K163" s="70">
        <v>0</v>
      </c>
      <c r="L163" s="70">
        <v>893</v>
      </c>
      <c r="M163" s="70">
        <v>15311.61762605592</v>
      </c>
    </row>
    <row r="164" spans="1:13" x14ac:dyDescent="0.25">
      <c r="A164" s="60">
        <v>428</v>
      </c>
      <c r="B164" s="60">
        <v>428035346</v>
      </c>
      <c r="C164" s="59" t="s">
        <v>499</v>
      </c>
      <c r="D164" s="60">
        <v>35</v>
      </c>
      <c r="E164" s="69" t="s">
        <v>67</v>
      </c>
      <c r="F164" s="60">
        <v>346</v>
      </c>
      <c r="G164" s="59" t="s">
        <v>378</v>
      </c>
      <c r="H164" s="70">
        <v>11.370000000000001</v>
      </c>
      <c r="I164" s="70">
        <v>12665</v>
      </c>
      <c r="J164" s="70">
        <v>1201</v>
      </c>
      <c r="K164" s="70">
        <v>0</v>
      </c>
      <c r="L164" s="70">
        <v>893</v>
      </c>
      <c r="M164" s="70">
        <v>14759</v>
      </c>
    </row>
    <row r="165" spans="1:13" x14ac:dyDescent="0.25">
      <c r="A165" s="60">
        <v>429</v>
      </c>
      <c r="B165" s="60">
        <v>429163030</v>
      </c>
      <c r="C165" s="59" t="s">
        <v>500</v>
      </c>
      <c r="D165" s="60">
        <v>163</v>
      </c>
      <c r="E165" s="69" t="s">
        <v>195</v>
      </c>
      <c r="F165" s="60">
        <v>30</v>
      </c>
      <c r="G165" s="59" t="s">
        <v>62</v>
      </c>
      <c r="H165" s="70">
        <v>8.4</v>
      </c>
      <c r="I165" s="70">
        <v>12977</v>
      </c>
      <c r="J165" s="70">
        <v>3573</v>
      </c>
      <c r="K165" s="70">
        <v>0</v>
      </c>
      <c r="L165" s="70">
        <v>893</v>
      </c>
      <c r="M165" s="70">
        <v>17443</v>
      </c>
    </row>
    <row r="166" spans="1:13" x14ac:dyDescent="0.25">
      <c r="A166" s="60">
        <v>429</v>
      </c>
      <c r="B166" s="60">
        <v>429163035</v>
      </c>
      <c r="C166" s="59" t="s">
        <v>500</v>
      </c>
      <c r="D166" s="60">
        <v>163</v>
      </c>
      <c r="E166" s="69" t="s">
        <v>195</v>
      </c>
      <c r="F166" s="60">
        <v>35</v>
      </c>
      <c r="G166" s="59" t="s">
        <v>67</v>
      </c>
      <c r="H166" s="70">
        <v>1</v>
      </c>
      <c r="I166" s="70">
        <v>14107</v>
      </c>
      <c r="J166" s="70">
        <v>4864</v>
      </c>
      <c r="K166" s="70">
        <v>0</v>
      </c>
      <c r="L166" s="70">
        <v>893</v>
      </c>
      <c r="M166" s="70">
        <v>19864</v>
      </c>
    </row>
    <row r="167" spans="1:13" x14ac:dyDescent="0.25">
      <c r="A167" s="60">
        <v>429</v>
      </c>
      <c r="B167" s="60">
        <v>429163057</v>
      </c>
      <c r="C167" s="59" t="s">
        <v>500</v>
      </c>
      <c r="D167" s="60">
        <v>163</v>
      </c>
      <c r="E167" s="69" t="s">
        <v>195</v>
      </c>
      <c r="F167" s="60">
        <v>57</v>
      </c>
      <c r="G167" s="59" t="s">
        <v>89</v>
      </c>
      <c r="H167" s="70">
        <v>1</v>
      </c>
      <c r="I167" s="70">
        <v>14744</v>
      </c>
      <c r="J167" s="70">
        <v>358</v>
      </c>
      <c r="K167" s="70">
        <v>0</v>
      </c>
      <c r="L167" s="70">
        <v>893</v>
      </c>
      <c r="M167" s="70">
        <v>15995</v>
      </c>
    </row>
    <row r="168" spans="1:13" x14ac:dyDescent="0.25">
      <c r="A168" s="60">
        <v>429</v>
      </c>
      <c r="B168" s="60">
        <v>429163128</v>
      </c>
      <c r="C168" s="59" t="s">
        <v>500</v>
      </c>
      <c r="D168" s="60">
        <v>163</v>
      </c>
      <c r="E168" s="69" t="s">
        <v>195</v>
      </c>
      <c r="F168" s="60">
        <v>128</v>
      </c>
      <c r="G168" s="59" t="s">
        <v>160</v>
      </c>
      <c r="H168" s="70">
        <v>0.8</v>
      </c>
      <c r="I168" s="70">
        <v>11456.836107503608</v>
      </c>
      <c r="J168" s="70">
        <v>579</v>
      </c>
      <c r="K168" s="70">
        <v>0</v>
      </c>
      <c r="L168" s="70">
        <v>893</v>
      </c>
      <c r="M168" s="70">
        <v>12928.836107503608</v>
      </c>
    </row>
    <row r="169" spans="1:13" x14ac:dyDescent="0.25">
      <c r="A169" s="60">
        <v>429</v>
      </c>
      <c r="B169" s="60">
        <v>429163160</v>
      </c>
      <c r="C169" s="59" t="s">
        <v>500</v>
      </c>
      <c r="D169" s="60">
        <v>163</v>
      </c>
      <c r="E169" s="69" t="s">
        <v>195</v>
      </c>
      <c r="F169" s="60">
        <v>160</v>
      </c>
      <c r="G169" s="59" t="s">
        <v>192</v>
      </c>
      <c r="H169" s="70">
        <v>0.81</v>
      </c>
      <c r="I169" s="70">
        <v>12255.087011245676</v>
      </c>
      <c r="J169" s="70">
        <v>135</v>
      </c>
      <c r="K169" s="70">
        <v>0</v>
      </c>
      <c r="L169" s="70">
        <v>893</v>
      </c>
      <c r="M169" s="70">
        <v>13283.087011245676</v>
      </c>
    </row>
    <row r="170" spans="1:13" x14ac:dyDescent="0.25">
      <c r="A170" s="60">
        <v>429</v>
      </c>
      <c r="B170" s="60">
        <v>429163163</v>
      </c>
      <c r="C170" s="59" t="s">
        <v>500</v>
      </c>
      <c r="D170" s="60">
        <v>163</v>
      </c>
      <c r="E170" s="69" t="s">
        <v>195</v>
      </c>
      <c r="F170" s="60">
        <v>163</v>
      </c>
      <c r="G170" s="59" t="s">
        <v>195</v>
      </c>
      <c r="H170" s="70">
        <v>1395.4400000000005</v>
      </c>
      <c r="I170" s="70">
        <v>12148</v>
      </c>
      <c r="J170" s="70">
        <v>136</v>
      </c>
      <c r="K170" s="70">
        <v>450.71518660780811</v>
      </c>
      <c r="L170" s="70">
        <v>893</v>
      </c>
      <c r="M170" s="70">
        <v>13627.715186607807</v>
      </c>
    </row>
    <row r="171" spans="1:13" x14ac:dyDescent="0.25">
      <c r="A171" s="60">
        <v>429</v>
      </c>
      <c r="B171" s="60">
        <v>429163164</v>
      </c>
      <c r="C171" s="59" t="s">
        <v>500</v>
      </c>
      <c r="D171" s="60">
        <v>163</v>
      </c>
      <c r="E171" s="69" t="s">
        <v>195</v>
      </c>
      <c r="F171" s="60">
        <v>164</v>
      </c>
      <c r="G171" s="59" t="s">
        <v>196</v>
      </c>
      <c r="H171" s="70">
        <v>1</v>
      </c>
      <c r="I171" s="70">
        <v>12117</v>
      </c>
      <c r="J171" s="70">
        <v>5578</v>
      </c>
      <c r="K171" s="70">
        <v>0</v>
      </c>
      <c r="L171" s="70">
        <v>893</v>
      </c>
      <c r="M171" s="70">
        <v>18588</v>
      </c>
    </row>
    <row r="172" spans="1:13" x14ac:dyDescent="0.25">
      <c r="A172" s="60">
        <v>429</v>
      </c>
      <c r="B172" s="60">
        <v>429163168</v>
      </c>
      <c r="C172" s="59" t="s">
        <v>500</v>
      </c>
      <c r="D172" s="60">
        <v>163</v>
      </c>
      <c r="E172" s="69" t="s">
        <v>195</v>
      </c>
      <c r="F172" s="60">
        <v>168</v>
      </c>
      <c r="G172" s="59" t="s">
        <v>200</v>
      </c>
      <c r="H172" s="70">
        <v>2</v>
      </c>
      <c r="I172" s="70">
        <v>9269</v>
      </c>
      <c r="J172" s="70">
        <v>5000</v>
      </c>
      <c r="K172" s="70">
        <v>0</v>
      </c>
      <c r="L172" s="70">
        <v>893</v>
      </c>
      <c r="M172" s="70">
        <v>15162</v>
      </c>
    </row>
    <row r="173" spans="1:13" x14ac:dyDescent="0.25">
      <c r="A173" s="60">
        <v>429</v>
      </c>
      <c r="B173" s="60">
        <v>429163229</v>
      </c>
      <c r="C173" s="59" t="s">
        <v>500</v>
      </c>
      <c r="D173" s="60">
        <v>163</v>
      </c>
      <c r="E173" s="69" t="s">
        <v>195</v>
      </c>
      <c r="F173" s="60">
        <v>229</v>
      </c>
      <c r="G173" s="59" t="s">
        <v>261</v>
      </c>
      <c r="H173" s="70">
        <v>11.04</v>
      </c>
      <c r="I173" s="70">
        <v>12725</v>
      </c>
      <c r="J173" s="70">
        <v>2437</v>
      </c>
      <c r="K173" s="70">
        <v>0</v>
      </c>
      <c r="L173" s="70">
        <v>893</v>
      </c>
      <c r="M173" s="70">
        <v>16055</v>
      </c>
    </row>
    <row r="174" spans="1:13" x14ac:dyDescent="0.25">
      <c r="A174" s="60">
        <v>429</v>
      </c>
      <c r="B174" s="60">
        <v>429163248</v>
      </c>
      <c r="C174" s="59" t="s">
        <v>500</v>
      </c>
      <c r="D174" s="60">
        <v>163</v>
      </c>
      <c r="E174" s="69" t="s">
        <v>195</v>
      </c>
      <c r="F174" s="60">
        <v>248</v>
      </c>
      <c r="G174" s="59" t="s">
        <v>280</v>
      </c>
      <c r="H174" s="70">
        <v>5</v>
      </c>
      <c r="I174" s="70">
        <v>11418</v>
      </c>
      <c r="J174" s="70">
        <v>881</v>
      </c>
      <c r="K174" s="70">
        <v>0</v>
      </c>
      <c r="L174" s="70">
        <v>893</v>
      </c>
      <c r="M174" s="70">
        <v>13192</v>
      </c>
    </row>
    <row r="175" spans="1:13" x14ac:dyDescent="0.25">
      <c r="A175" s="60">
        <v>429</v>
      </c>
      <c r="B175" s="60">
        <v>429163258</v>
      </c>
      <c r="C175" s="59" t="s">
        <v>500</v>
      </c>
      <c r="D175" s="60">
        <v>163</v>
      </c>
      <c r="E175" s="69" t="s">
        <v>195</v>
      </c>
      <c r="F175" s="60">
        <v>258</v>
      </c>
      <c r="G175" s="59" t="s">
        <v>290</v>
      </c>
      <c r="H175" s="70">
        <v>14.14</v>
      </c>
      <c r="I175" s="70">
        <v>13479</v>
      </c>
      <c r="J175" s="70">
        <v>3886</v>
      </c>
      <c r="K175" s="70">
        <v>0</v>
      </c>
      <c r="L175" s="70">
        <v>893</v>
      </c>
      <c r="M175" s="70">
        <v>18258</v>
      </c>
    </row>
    <row r="176" spans="1:13" x14ac:dyDescent="0.25">
      <c r="A176" s="60">
        <v>429</v>
      </c>
      <c r="B176" s="60">
        <v>429163262</v>
      </c>
      <c r="C176" s="59" t="s">
        <v>500</v>
      </c>
      <c r="D176" s="60">
        <v>163</v>
      </c>
      <c r="E176" s="69" t="s">
        <v>195</v>
      </c>
      <c r="F176" s="60">
        <v>262</v>
      </c>
      <c r="G176" s="59" t="s">
        <v>294</v>
      </c>
      <c r="H176" s="70">
        <v>5.92</v>
      </c>
      <c r="I176" s="70">
        <v>11137</v>
      </c>
      <c r="J176" s="70">
        <v>5219</v>
      </c>
      <c r="K176" s="70">
        <v>0</v>
      </c>
      <c r="L176" s="70">
        <v>893</v>
      </c>
      <c r="M176" s="70">
        <v>17249</v>
      </c>
    </row>
    <row r="177" spans="1:13" x14ac:dyDescent="0.25">
      <c r="A177" s="60">
        <v>429</v>
      </c>
      <c r="B177" s="60">
        <v>429163291</v>
      </c>
      <c r="C177" s="59" t="s">
        <v>500</v>
      </c>
      <c r="D177" s="60">
        <v>163</v>
      </c>
      <c r="E177" s="69" t="s">
        <v>195</v>
      </c>
      <c r="F177" s="60">
        <v>291</v>
      </c>
      <c r="G177" s="59" t="s">
        <v>323</v>
      </c>
      <c r="H177" s="70">
        <v>5.68</v>
      </c>
      <c r="I177" s="70">
        <v>10148</v>
      </c>
      <c r="J177" s="70">
        <v>5592</v>
      </c>
      <c r="K177" s="70">
        <v>0</v>
      </c>
      <c r="L177" s="70">
        <v>893</v>
      </c>
      <c r="M177" s="70">
        <v>16633</v>
      </c>
    </row>
    <row r="178" spans="1:13" x14ac:dyDescent="0.25">
      <c r="A178" s="60">
        <v>430</v>
      </c>
      <c r="B178" s="60">
        <v>430170009</v>
      </c>
      <c r="C178" s="59" t="s">
        <v>501</v>
      </c>
      <c r="D178" s="60">
        <v>170</v>
      </c>
      <c r="E178" s="69" t="s">
        <v>202</v>
      </c>
      <c r="F178" s="60">
        <v>9</v>
      </c>
      <c r="G178" s="59" t="s">
        <v>41</v>
      </c>
      <c r="H178" s="70">
        <v>1</v>
      </c>
      <c r="I178" s="70">
        <v>10588</v>
      </c>
      <c r="J178" s="70">
        <v>6766</v>
      </c>
      <c r="K178" s="70">
        <v>0</v>
      </c>
      <c r="L178" s="70">
        <v>893</v>
      </c>
      <c r="M178" s="70">
        <v>18247</v>
      </c>
    </row>
    <row r="179" spans="1:13" x14ac:dyDescent="0.25">
      <c r="A179" s="60">
        <v>430</v>
      </c>
      <c r="B179" s="60">
        <v>430170014</v>
      </c>
      <c r="C179" s="59" t="s">
        <v>501</v>
      </c>
      <c r="D179" s="60">
        <v>170</v>
      </c>
      <c r="E179" s="69" t="s">
        <v>202</v>
      </c>
      <c r="F179" s="60">
        <v>14</v>
      </c>
      <c r="G179" s="59" t="s">
        <v>46</v>
      </c>
      <c r="H179" s="70">
        <v>12.55</v>
      </c>
      <c r="I179" s="70">
        <v>11021</v>
      </c>
      <c r="J179" s="70">
        <v>3441</v>
      </c>
      <c r="K179" s="70">
        <v>0</v>
      </c>
      <c r="L179" s="70">
        <v>893</v>
      </c>
      <c r="M179" s="70">
        <v>15355</v>
      </c>
    </row>
    <row r="180" spans="1:13" x14ac:dyDescent="0.25">
      <c r="A180" s="60">
        <v>430</v>
      </c>
      <c r="B180" s="60">
        <v>430170025</v>
      </c>
      <c r="C180" s="59" t="s">
        <v>501</v>
      </c>
      <c r="D180" s="60">
        <v>170</v>
      </c>
      <c r="E180" s="69" t="s">
        <v>202</v>
      </c>
      <c r="F180" s="60">
        <v>25</v>
      </c>
      <c r="G180" s="59" t="s">
        <v>57</v>
      </c>
      <c r="H180" s="70">
        <v>3</v>
      </c>
      <c r="I180" s="70">
        <v>12413</v>
      </c>
      <c r="J180" s="70">
        <v>4908</v>
      </c>
      <c r="K180" s="70">
        <v>0</v>
      </c>
      <c r="L180" s="70">
        <v>893</v>
      </c>
      <c r="M180" s="70">
        <v>18214</v>
      </c>
    </row>
    <row r="181" spans="1:13" x14ac:dyDescent="0.25">
      <c r="A181" s="60">
        <v>430</v>
      </c>
      <c r="B181" s="60">
        <v>430170056</v>
      </c>
      <c r="C181" s="59" t="s">
        <v>501</v>
      </c>
      <c r="D181" s="60">
        <v>170</v>
      </c>
      <c r="E181" s="69" t="s">
        <v>202</v>
      </c>
      <c r="F181" s="60">
        <v>56</v>
      </c>
      <c r="G181" s="59" t="s">
        <v>88</v>
      </c>
      <c r="H181" s="70">
        <v>0.97</v>
      </c>
      <c r="I181" s="70">
        <v>9986.1853672477428</v>
      </c>
      <c r="J181" s="70">
        <v>3404</v>
      </c>
      <c r="K181" s="70">
        <v>0</v>
      </c>
      <c r="L181" s="70">
        <v>893</v>
      </c>
      <c r="M181" s="70">
        <v>14283.185367247743</v>
      </c>
    </row>
    <row r="182" spans="1:13" x14ac:dyDescent="0.25">
      <c r="A182" s="60">
        <v>430</v>
      </c>
      <c r="B182" s="60">
        <v>430170064</v>
      </c>
      <c r="C182" s="59" t="s">
        <v>501</v>
      </c>
      <c r="D182" s="60">
        <v>170</v>
      </c>
      <c r="E182" s="69" t="s">
        <v>202</v>
      </c>
      <c r="F182" s="60">
        <v>64</v>
      </c>
      <c r="G182" s="59" t="s">
        <v>96</v>
      </c>
      <c r="H182" s="70">
        <v>66.63000000000001</v>
      </c>
      <c r="I182" s="70">
        <v>10030</v>
      </c>
      <c r="J182" s="70">
        <v>1663</v>
      </c>
      <c r="K182" s="70">
        <v>0</v>
      </c>
      <c r="L182" s="70">
        <v>893</v>
      </c>
      <c r="M182" s="70">
        <v>12586</v>
      </c>
    </row>
    <row r="183" spans="1:13" x14ac:dyDescent="0.25">
      <c r="A183" s="60">
        <v>430</v>
      </c>
      <c r="B183" s="60">
        <v>430170100</v>
      </c>
      <c r="C183" s="59" t="s">
        <v>501</v>
      </c>
      <c r="D183" s="60">
        <v>170</v>
      </c>
      <c r="E183" s="69" t="s">
        <v>202</v>
      </c>
      <c r="F183" s="60">
        <v>100</v>
      </c>
      <c r="G183" s="59" t="s">
        <v>132</v>
      </c>
      <c r="H183" s="70">
        <v>13</v>
      </c>
      <c r="I183" s="70">
        <v>10137</v>
      </c>
      <c r="J183" s="70">
        <v>4594</v>
      </c>
      <c r="K183" s="70">
        <v>0</v>
      </c>
      <c r="L183" s="70">
        <v>893</v>
      </c>
      <c r="M183" s="70">
        <v>15624</v>
      </c>
    </row>
    <row r="184" spans="1:13" x14ac:dyDescent="0.25">
      <c r="A184" s="60">
        <v>430</v>
      </c>
      <c r="B184" s="60">
        <v>430170110</v>
      </c>
      <c r="C184" s="59" t="s">
        <v>501</v>
      </c>
      <c r="D184" s="60">
        <v>170</v>
      </c>
      <c r="E184" s="69" t="s">
        <v>202</v>
      </c>
      <c r="F184" s="60">
        <v>110</v>
      </c>
      <c r="G184" s="59" t="s">
        <v>142</v>
      </c>
      <c r="H184" s="70">
        <v>23.31</v>
      </c>
      <c r="I184" s="70">
        <v>10447</v>
      </c>
      <c r="J184" s="70">
        <v>2120</v>
      </c>
      <c r="K184" s="70">
        <v>0</v>
      </c>
      <c r="L184" s="70">
        <v>893</v>
      </c>
      <c r="M184" s="70">
        <v>13460</v>
      </c>
    </row>
    <row r="185" spans="1:13" x14ac:dyDescent="0.25">
      <c r="A185" s="60">
        <v>430</v>
      </c>
      <c r="B185" s="60">
        <v>430170136</v>
      </c>
      <c r="C185" s="59" t="s">
        <v>501</v>
      </c>
      <c r="D185" s="60">
        <v>170</v>
      </c>
      <c r="E185" s="69" t="s">
        <v>202</v>
      </c>
      <c r="F185" s="60">
        <v>136</v>
      </c>
      <c r="G185" s="59" t="s">
        <v>168</v>
      </c>
      <c r="H185" s="70">
        <v>1.97</v>
      </c>
      <c r="I185" s="70">
        <v>10588</v>
      </c>
      <c r="J185" s="70">
        <v>3484</v>
      </c>
      <c r="K185" s="70">
        <v>0</v>
      </c>
      <c r="L185" s="70">
        <v>893</v>
      </c>
      <c r="M185" s="70">
        <v>14965</v>
      </c>
    </row>
    <row r="186" spans="1:13" x14ac:dyDescent="0.25">
      <c r="A186" s="60">
        <v>430</v>
      </c>
      <c r="B186" s="60">
        <v>430170139</v>
      </c>
      <c r="C186" s="59" t="s">
        <v>501</v>
      </c>
      <c r="D186" s="60">
        <v>170</v>
      </c>
      <c r="E186" s="69" t="s">
        <v>202</v>
      </c>
      <c r="F186" s="60">
        <v>139</v>
      </c>
      <c r="G186" s="59" t="s">
        <v>171</v>
      </c>
      <c r="H186" s="70">
        <v>6.97</v>
      </c>
      <c r="I186" s="70">
        <v>11580</v>
      </c>
      <c r="J186" s="70">
        <v>4009</v>
      </c>
      <c r="K186" s="70">
        <v>0</v>
      </c>
      <c r="L186" s="70">
        <v>893</v>
      </c>
      <c r="M186" s="70">
        <v>16482</v>
      </c>
    </row>
    <row r="187" spans="1:13" x14ac:dyDescent="0.25">
      <c r="A187" s="60">
        <v>430</v>
      </c>
      <c r="B187" s="60">
        <v>430170141</v>
      </c>
      <c r="C187" s="59" t="s">
        <v>501</v>
      </c>
      <c r="D187" s="60">
        <v>170</v>
      </c>
      <c r="E187" s="69" t="s">
        <v>202</v>
      </c>
      <c r="F187" s="60">
        <v>141</v>
      </c>
      <c r="G187" s="59" t="s">
        <v>173</v>
      </c>
      <c r="H187" s="70">
        <v>132.36000000000001</v>
      </c>
      <c r="I187" s="70">
        <v>10001</v>
      </c>
      <c r="J187" s="70">
        <v>4456</v>
      </c>
      <c r="K187" s="70">
        <v>0</v>
      </c>
      <c r="L187" s="70">
        <v>893</v>
      </c>
      <c r="M187" s="70">
        <v>15350</v>
      </c>
    </row>
    <row r="188" spans="1:13" x14ac:dyDescent="0.25">
      <c r="A188" s="60">
        <v>430</v>
      </c>
      <c r="B188" s="60">
        <v>430170153</v>
      </c>
      <c r="C188" s="59" t="s">
        <v>501</v>
      </c>
      <c r="D188" s="60">
        <v>170</v>
      </c>
      <c r="E188" s="69" t="s">
        <v>202</v>
      </c>
      <c r="F188" s="60">
        <v>153</v>
      </c>
      <c r="G188" s="59" t="s">
        <v>185</v>
      </c>
      <c r="H188" s="70">
        <v>2</v>
      </c>
      <c r="I188" s="70">
        <v>11778</v>
      </c>
      <c r="J188" s="70">
        <v>309</v>
      </c>
      <c r="K188" s="70">
        <v>0</v>
      </c>
      <c r="L188" s="70">
        <v>893</v>
      </c>
      <c r="M188" s="70">
        <v>12980</v>
      </c>
    </row>
    <row r="189" spans="1:13" x14ac:dyDescent="0.25">
      <c r="A189" s="60">
        <v>430</v>
      </c>
      <c r="B189" s="60">
        <v>430170158</v>
      </c>
      <c r="C189" s="59" t="s">
        <v>501</v>
      </c>
      <c r="D189" s="60">
        <v>170</v>
      </c>
      <c r="E189" s="69" t="s">
        <v>202</v>
      </c>
      <c r="F189" s="60">
        <v>158</v>
      </c>
      <c r="G189" s="59" t="s">
        <v>190</v>
      </c>
      <c r="H189" s="70">
        <v>2</v>
      </c>
      <c r="I189" s="70">
        <v>9687</v>
      </c>
      <c r="J189" s="70">
        <v>4931</v>
      </c>
      <c r="K189" s="70">
        <v>0</v>
      </c>
      <c r="L189" s="70">
        <v>893</v>
      </c>
      <c r="M189" s="70">
        <v>15511</v>
      </c>
    </row>
    <row r="190" spans="1:13" x14ac:dyDescent="0.25">
      <c r="A190" s="60">
        <v>430</v>
      </c>
      <c r="B190" s="60">
        <v>430170170</v>
      </c>
      <c r="C190" s="59" t="s">
        <v>501</v>
      </c>
      <c r="D190" s="60">
        <v>170</v>
      </c>
      <c r="E190" s="69" t="s">
        <v>202</v>
      </c>
      <c r="F190" s="60">
        <v>170</v>
      </c>
      <c r="G190" s="59" t="s">
        <v>202</v>
      </c>
      <c r="H190" s="70">
        <v>541.00000000000011</v>
      </c>
      <c r="I190" s="70">
        <v>10325</v>
      </c>
      <c r="J190" s="70">
        <v>3497</v>
      </c>
      <c r="K190" s="70">
        <v>0</v>
      </c>
      <c r="L190" s="70">
        <v>893</v>
      </c>
      <c r="M190" s="70">
        <v>14715</v>
      </c>
    </row>
    <row r="191" spans="1:13" x14ac:dyDescent="0.25">
      <c r="A191" s="60">
        <v>430</v>
      </c>
      <c r="B191" s="60">
        <v>430170174</v>
      </c>
      <c r="C191" s="59" t="s">
        <v>501</v>
      </c>
      <c r="D191" s="60">
        <v>170</v>
      </c>
      <c r="E191" s="69" t="s">
        <v>202</v>
      </c>
      <c r="F191" s="60">
        <v>174</v>
      </c>
      <c r="G191" s="59" t="s">
        <v>206</v>
      </c>
      <c r="H191" s="70">
        <v>48.209999999999994</v>
      </c>
      <c r="I191" s="70">
        <v>9915</v>
      </c>
      <c r="J191" s="70">
        <v>4940</v>
      </c>
      <c r="K191" s="70">
        <v>0</v>
      </c>
      <c r="L191" s="70">
        <v>893</v>
      </c>
      <c r="M191" s="70">
        <v>15748</v>
      </c>
    </row>
    <row r="192" spans="1:13" x14ac:dyDescent="0.25">
      <c r="A192" s="60">
        <v>430</v>
      </c>
      <c r="B192" s="60">
        <v>430170177</v>
      </c>
      <c r="C192" s="59" t="s">
        <v>501</v>
      </c>
      <c r="D192" s="60">
        <v>170</v>
      </c>
      <c r="E192" s="69" t="s">
        <v>202</v>
      </c>
      <c r="F192" s="60">
        <v>177</v>
      </c>
      <c r="G192" s="59" t="s">
        <v>209</v>
      </c>
      <c r="H192" s="70">
        <v>1</v>
      </c>
      <c r="I192" s="70">
        <v>10588</v>
      </c>
      <c r="J192" s="70">
        <v>4445</v>
      </c>
      <c r="K192" s="70">
        <v>0</v>
      </c>
      <c r="L192" s="70">
        <v>893</v>
      </c>
      <c r="M192" s="70">
        <v>15926</v>
      </c>
    </row>
    <row r="193" spans="1:13" x14ac:dyDescent="0.25">
      <c r="A193" s="60">
        <v>430</v>
      </c>
      <c r="B193" s="60">
        <v>430170185</v>
      </c>
      <c r="C193" s="59" t="s">
        <v>501</v>
      </c>
      <c r="D193" s="60">
        <v>170</v>
      </c>
      <c r="E193" s="69" t="s">
        <v>202</v>
      </c>
      <c r="F193" s="60">
        <v>185</v>
      </c>
      <c r="G193" s="59" t="s">
        <v>217</v>
      </c>
      <c r="H193" s="70">
        <v>1</v>
      </c>
      <c r="I193" s="70">
        <v>10588</v>
      </c>
      <c r="J193" s="70">
        <v>1973</v>
      </c>
      <c r="K193" s="70">
        <v>0</v>
      </c>
      <c r="L193" s="70">
        <v>893</v>
      </c>
      <c r="M193" s="70">
        <v>13454</v>
      </c>
    </row>
    <row r="194" spans="1:13" x14ac:dyDescent="0.25">
      <c r="A194" s="60">
        <v>430</v>
      </c>
      <c r="B194" s="60">
        <v>430170198</v>
      </c>
      <c r="C194" s="59" t="s">
        <v>501</v>
      </c>
      <c r="D194" s="60">
        <v>170</v>
      </c>
      <c r="E194" s="69" t="s">
        <v>202</v>
      </c>
      <c r="F194" s="60">
        <v>198</v>
      </c>
      <c r="G194" s="59" t="s">
        <v>230</v>
      </c>
      <c r="H194" s="70">
        <v>2</v>
      </c>
      <c r="I194" s="70">
        <v>9687</v>
      </c>
      <c r="J194" s="70">
        <v>4015</v>
      </c>
      <c r="K194" s="70">
        <v>0</v>
      </c>
      <c r="L194" s="70">
        <v>893</v>
      </c>
      <c r="M194" s="70">
        <v>14595</v>
      </c>
    </row>
    <row r="195" spans="1:13" x14ac:dyDescent="0.25">
      <c r="A195" s="60">
        <v>430</v>
      </c>
      <c r="B195" s="60">
        <v>430170213</v>
      </c>
      <c r="C195" s="59" t="s">
        <v>501</v>
      </c>
      <c r="D195" s="60">
        <v>170</v>
      </c>
      <c r="E195" s="69" t="s">
        <v>202</v>
      </c>
      <c r="F195" s="60">
        <v>213</v>
      </c>
      <c r="G195" s="59" t="s">
        <v>245</v>
      </c>
      <c r="H195" s="70">
        <v>2</v>
      </c>
      <c r="I195" s="70">
        <v>10877</v>
      </c>
      <c r="J195" s="70">
        <v>8841</v>
      </c>
      <c r="K195" s="70">
        <v>0</v>
      </c>
      <c r="L195" s="70">
        <v>893</v>
      </c>
      <c r="M195" s="70">
        <v>20611</v>
      </c>
    </row>
    <row r="196" spans="1:13" x14ac:dyDescent="0.25">
      <c r="A196" s="60">
        <v>430</v>
      </c>
      <c r="B196" s="60">
        <v>430170266</v>
      </c>
      <c r="C196" s="59" t="s">
        <v>501</v>
      </c>
      <c r="D196" s="60">
        <v>170</v>
      </c>
      <c r="E196" s="69" t="s">
        <v>202</v>
      </c>
      <c r="F196" s="60">
        <v>266</v>
      </c>
      <c r="G196" s="59" t="s">
        <v>298</v>
      </c>
      <c r="H196" s="70">
        <v>0.77</v>
      </c>
      <c r="I196" s="70">
        <v>10101.463345349914</v>
      </c>
      <c r="J196" s="70">
        <v>5084</v>
      </c>
      <c r="K196" s="70">
        <v>0</v>
      </c>
      <c r="L196" s="70">
        <v>893</v>
      </c>
      <c r="M196" s="70">
        <v>16078.463345349914</v>
      </c>
    </row>
    <row r="197" spans="1:13" x14ac:dyDescent="0.25">
      <c r="A197" s="60">
        <v>430</v>
      </c>
      <c r="B197" s="60">
        <v>430170271</v>
      </c>
      <c r="C197" s="59" t="s">
        <v>501</v>
      </c>
      <c r="D197" s="60">
        <v>170</v>
      </c>
      <c r="E197" s="69" t="s">
        <v>202</v>
      </c>
      <c r="F197" s="60">
        <v>271</v>
      </c>
      <c r="G197" s="59" t="s">
        <v>303</v>
      </c>
      <c r="H197" s="70">
        <v>26.42</v>
      </c>
      <c r="I197" s="70">
        <v>10595</v>
      </c>
      <c r="J197" s="70">
        <v>2983</v>
      </c>
      <c r="K197" s="70">
        <v>0</v>
      </c>
      <c r="L197" s="70">
        <v>893</v>
      </c>
      <c r="M197" s="70">
        <v>14471</v>
      </c>
    </row>
    <row r="198" spans="1:13" x14ac:dyDescent="0.25">
      <c r="A198" s="60">
        <v>430</v>
      </c>
      <c r="B198" s="60">
        <v>430170276</v>
      </c>
      <c r="C198" s="59" t="s">
        <v>501</v>
      </c>
      <c r="D198" s="60">
        <v>170</v>
      </c>
      <c r="E198" s="69" t="s">
        <v>202</v>
      </c>
      <c r="F198" s="60">
        <v>276</v>
      </c>
      <c r="G198" s="59" t="s">
        <v>308</v>
      </c>
      <c r="H198" s="70">
        <v>3</v>
      </c>
      <c r="I198" s="70">
        <v>8786</v>
      </c>
      <c r="J198" s="70">
        <v>8570</v>
      </c>
      <c r="K198" s="70">
        <v>0</v>
      </c>
      <c r="L198" s="70">
        <v>893</v>
      </c>
      <c r="M198" s="70">
        <v>18249</v>
      </c>
    </row>
    <row r="199" spans="1:13" x14ac:dyDescent="0.25">
      <c r="A199" s="60">
        <v>430</v>
      </c>
      <c r="B199" s="60">
        <v>430170288</v>
      </c>
      <c r="C199" s="59" t="s">
        <v>501</v>
      </c>
      <c r="D199" s="60">
        <v>170</v>
      </c>
      <c r="E199" s="69" t="s">
        <v>202</v>
      </c>
      <c r="F199" s="60">
        <v>288</v>
      </c>
      <c r="G199" s="59" t="s">
        <v>320</v>
      </c>
      <c r="H199" s="70">
        <v>1.69</v>
      </c>
      <c r="I199" s="70">
        <v>8786</v>
      </c>
      <c r="J199" s="70">
        <v>5580</v>
      </c>
      <c r="K199" s="70">
        <v>0</v>
      </c>
      <c r="L199" s="70">
        <v>893</v>
      </c>
      <c r="M199" s="70">
        <v>15259</v>
      </c>
    </row>
    <row r="200" spans="1:13" x14ac:dyDescent="0.25">
      <c r="A200" s="60">
        <v>430</v>
      </c>
      <c r="B200" s="60">
        <v>430170321</v>
      </c>
      <c r="C200" s="59" t="s">
        <v>501</v>
      </c>
      <c r="D200" s="60">
        <v>170</v>
      </c>
      <c r="E200" s="69" t="s">
        <v>202</v>
      </c>
      <c r="F200" s="60">
        <v>321</v>
      </c>
      <c r="G200" s="59" t="s">
        <v>353</v>
      </c>
      <c r="H200" s="70">
        <v>11</v>
      </c>
      <c r="I200" s="70">
        <v>10187</v>
      </c>
      <c r="J200" s="70">
        <v>5615</v>
      </c>
      <c r="K200" s="70">
        <v>0</v>
      </c>
      <c r="L200" s="70">
        <v>893</v>
      </c>
      <c r="M200" s="70">
        <v>16695</v>
      </c>
    </row>
    <row r="201" spans="1:13" x14ac:dyDescent="0.25">
      <c r="A201" s="60">
        <v>430</v>
      </c>
      <c r="B201" s="60">
        <v>430170322</v>
      </c>
      <c r="C201" s="59" t="s">
        <v>501</v>
      </c>
      <c r="D201" s="60">
        <v>170</v>
      </c>
      <c r="E201" s="69" t="s">
        <v>202</v>
      </c>
      <c r="F201" s="60">
        <v>322</v>
      </c>
      <c r="G201" s="59" t="s">
        <v>354</v>
      </c>
      <c r="H201" s="70">
        <v>4.1899999999999995</v>
      </c>
      <c r="I201" s="70">
        <v>10187</v>
      </c>
      <c r="J201" s="70">
        <v>5421</v>
      </c>
      <c r="K201" s="70">
        <v>0</v>
      </c>
      <c r="L201" s="70">
        <v>893</v>
      </c>
      <c r="M201" s="70">
        <v>16501</v>
      </c>
    </row>
    <row r="202" spans="1:13" x14ac:dyDescent="0.25">
      <c r="A202" s="60">
        <v>430</v>
      </c>
      <c r="B202" s="60">
        <v>430170348</v>
      </c>
      <c r="C202" s="59" t="s">
        <v>501</v>
      </c>
      <c r="D202" s="60">
        <v>170</v>
      </c>
      <c r="E202" s="69" t="s">
        <v>202</v>
      </c>
      <c r="F202" s="60">
        <v>348</v>
      </c>
      <c r="G202" s="59" t="s">
        <v>380</v>
      </c>
      <c r="H202" s="70">
        <v>15.41</v>
      </c>
      <c r="I202" s="70">
        <v>11254</v>
      </c>
      <c r="J202" s="70">
        <v>108</v>
      </c>
      <c r="K202" s="70">
        <v>0</v>
      </c>
      <c r="L202" s="70">
        <v>893</v>
      </c>
      <c r="M202" s="70">
        <v>12255</v>
      </c>
    </row>
    <row r="203" spans="1:13" x14ac:dyDescent="0.25">
      <c r="A203" s="60">
        <v>430</v>
      </c>
      <c r="B203" s="60">
        <v>430170616</v>
      </c>
      <c r="C203" s="59" t="s">
        <v>501</v>
      </c>
      <c r="D203" s="60">
        <v>170</v>
      </c>
      <c r="E203" s="69" t="s">
        <v>202</v>
      </c>
      <c r="F203" s="60">
        <v>616</v>
      </c>
      <c r="G203" s="59" t="s">
        <v>391</v>
      </c>
      <c r="H203" s="70">
        <v>1</v>
      </c>
      <c r="I203" s="70">
        <v>10588</v>
      </c>
      <c r="J203" s="70">
        <v>3562</v>
      </c>
      <c r="K203" s="70">
        <v>0</v>
      </c>
      <c r="L203" s="70">
        <v>893</v>
      </c>
      <c r="M203" s="70">
        <v>15043</v>
      </c>
    </row>
    <row r="204" spans="1:13" x14ac:dyDescent="0.25">
      <c r="A204" s="60">
        <v>430</v>
      </c>
      <c r="B204" s="60">
        <v>430170620</v>
      </c>
      <c r="C204" s="59" t="s">
        <v>501</v>
      </c>
      <c r="D204" s="60">
        <v>170</v>
      </c>
      <c r="E204" s="69" t="s">
        <v>202</v>
      </c>
      <c r="F204" s="60">
        <v>620</v>
      </c>
      <c r="G204" s="59" t="s">
        <v>393</v>
      </c>
      <c r="H204" s="70">
        <v>11.27</v>
      </c>
      <c r="I204" s="70">
        <v>10848</v>
      </c>
      <c r="J204" s="70">
        <v>4358</v>
      </c>
      <c r="K204" s="70">
        <v>0</v>
      </c>
      <c r="L204" s="70">
        <v>893</v>
      </c>
      <c r="M204" s="70">
        <v>16099</v>
      </c>
    </row>
    <row r="205" spans="1:13" x14ac:dyDescent="0.25">
      <c r="A205" s="60">
        <v>430</v>
      </c>
      <c r="B205" s="60">
        <v>430170695</v>
      </c>
      <c r="C205" s="59" t="s">
        <v>501</v>
      </c>
      <c r="D205" s="60">
        <v>170</v>
      </c>
      <c r="E205" s="69" t="s">
        <v>202</v>
      </c>
      <c r="F205" s="60">
        <v>695</v>
      </c>
      <c r="G205" s="59" t="s">
        <v>415</v>
      </c>
      <c r="H205" s="70">
        <v>1</v>
      </c>
      <c r="I205" s="70">
        <v>10588</v>
      </c>
      <c r="J205" s="70">
        <v>6521</v>
      </c>
      <c r="K205" s="70">
        <v>0</v>
      </c>
      <c r="L205" s="70">
        <v>893</v>
      </c>
      <c r="M205" s="70">
        <v>18002</v>
      </c>
    </row>
    <row r="206" spans="1:13" x14ac:dyDescent="0.25">
      <c r="A206" s="60">
        <v>430</v>
      </c>
      <c r="B206" s="60">
        <v>430170710</v>
      </c>
      <c r="C206" s="59" t="s">
        <v>501</v>
      </c>
      <c r="D206" s="60">
        <v>170</v>
      </c>
      <c r="E206" s="69" t="s">
        <v>202</v>
      </c>
      <c r="F206" s="60">
        <v>710</v>
      </c>
      <c r="G206" s="59" t="s">
        <v>419</v>
      </c>
      <c r="H206" s="70">
        <v>4</v>
      </c>
      <c r="I206" s="70">
        <v>9987</v>
      </c>
      <c r="J206" s="70">
        <v>4557</v>
      </c>
      <c r="K206" s="70">
        <v>0</v>
      </c>
      <c r="L206" s="70">
        <v>893</v>
      </c>
      <c r="M206" s="70">
        <v>15437</v>
      </c>
    </row>
    <row r="207" spans="1:13" x14ac:dyDescent="0.25">
      <c r="A207" s="60">
        <v>430</v>
      </c>
      <c r="B207" s="60">
        <v>430170725</v>
      </c>
      <c r="C207" s="59" t="s">
        <v>501</v>
      </c>
      <c r="D207" s="60">
        <v>170</v>
      </c>
      <c r="E207" s="69" t="s">
        <v>202</v>
      </c>
      <c r="F207" s="60">
        <v>725</v>
      </c>
      <c r="G207" s="59" t="s">
        <v>424</v>
      </c>
      <c r="H207" s="70">
        <v>13.31</v>
      </c>
      <c r="I207" s="70">
        <v>9791</v>
      </c>
      <c r="J207" s="70">
        <v>3213</v>
      </c>
      <c r="K207" s="70">
        <v>0</v>
      </c>
      <c r="L207" s="70">
        <v>893</v>
      </c>
      <c r="M207" s="70">
        <v>13897</v>
      </c>
    </row>
    <row r="208" spans="1:13" x14ac:dyDescent="0.25">
      <c r="A208" s="60">
        <v>430</v>
      </c>
      <c r="B208" s="60">
        <v>430170730</v>
      </c>
      <c r="C208" s="59" t="s">
        <v>501</v>
      </c>
      <c r="D208" s="60">
        <v>170</v>
      </c>
      <c r="E208" s="69" t="s">
        <v>202</v>
      </c>
      <c r="F208" s="60">
        <v>730</v>
      </c>
      <c r="G208" s="59" t="s">
        <v>426</v>
      </c>
      <c r="H208" s="70">
        <v>14.67</v>
      </c>
      <c r="I208" s="70">
        <v>10588</v>
      </c>
      <c r="J208" s="70">
        <v>3324</v>
      </c>
      <c r="K208" s="70">
        <v>0</v>
      </c>
      <c r="L208" s="70">
        <v>893</v>
      </c>
      <c r="M208" s="70">
        <v>14805</v>
      </c>
    </row>
    <row r="209" spans="1:13" x14ac:dyDescent="0.25">
      <c r="A209" s="60">
        <v>430</v>
      </c>
      <c r="B209" s="60">
        <v>430170735</v>
      </c>
      <c r="C209" s="59" t="s">
        <v>501</v>
      </c>
      <c r="D209" s="60">
        <v>170</v>
      </c>
      <c r="E209" s="69" t="s">
        <v>202</v>
      </c>
      <c r="F209" s="60">
        <v>735</v>
      </c>
      <c r="G209" s="59" t="s">
        <v>427</v>
      </c>
      <c r="H209" s="70">
        <v>2</v>
      </c>
      <c r="I209" s="70">
        <v>9987</v>
      </c>
      <c r="J209" s="70">
        <v>4150</v>
      </c>
      <c r="K209" s="70">
        <v>0</v>
      </c>
      <c r="L209" s="70">
        <v>893</v>
      </c>
      <c r="M209" s="70">
        <v>15030</v>
      </c>
    </row>
    <row r="210" spans="1:13" x14ac:dyDescent="0.25">
      <c r="A210" s="60">
        <v>430</v>
      </c>
      <c r="B210" s="60">
        <v>430170775</v>
      </c>
      <c r="C210" s="59" t="s">
        <v>501</v>
      </c>
      <c r="D210" s="60">
        <v>170</v>
      </c>
      <c r="E210" s="69" t="s">
        <v>202</v>
      </c>
      <c r="F210" s="60">
        <v>775</v>
      </c>
      <c r="G210" s="59" t="s">
        <v>441</v>
      </c>
      <c r="H210" s="70">
        <v>2</v>
      </c>
      <c r="I210" s="70">
        <v>10588</v>
      </c>
      <c r="J210" s="70">
        <v>2264</v>
      </c>
      <c r="K210" s="70">
        <v>0</v>
      </c>
      <c r="L210" s="70">
        <v>893</v>
      </c>
      <c r="M210" s="70">
        <v>13745</v>
      </c>
    </row>
    <row r="211" spans="1:13" x14ac:dyDescent="0.25">
      <c r="A211" s="60">
        <v>431</v>
      </c>
      <c r="B211" s="60">
        <v>431149128</v>
      </c>
      <c r="C211" s="59" t="s">
        <v>502</v>
      </c>
      <c r="D211" s="60">
        <v>149</v>
      </c>
      <c r="E211" s="69" t="s">
        <v>181</v>
      </c>
      <c r="F211" s="60">
        <v>128</v>
      </c>
      <c r="G211" s="59" t="s">
        <v>160</v>
      </c>
      <c r="H211" s="70">
        <v>6</v>
      </c>
      <c r="I211" s="70">
        <v>8580</v>
      </c>
      <c r="J211" s="70">
        <v>434</v>
      </c>
      <c r="K211" s="70">
        <v>0</v>
      </c>
      <c r="L211" s="70">
        <v>893</v>
      </c>
      <c r="M211" s="70">
        <v>9907</v>
      </c>
    </row>
    <row r="212" spans="1:13" x14ac:dyDescent="0.25">
      <c r="A212" s="60">
        <v>431</v>
      </c>
      <c r="B212" s="60">
        <v>431149149</v>
      </c>
      <c r="C212" s="59" t="s">
        <v>502</v>
      </c>
      <c r="D212" s="60">
        <v>149</v>
      </c>
      <c r="E212" s="69" t="s">
        <v>181</v>
      </c>
      <c r="F212" s="60">
        <v>149</v>
      </c>
      <c r="G212" s="59" t="s">
        <v>181</v>
      </c>
      <c r="H212" s="70">
        <v>335.91</v>
      </c>
      <c r="I212" s="70">
        <v>11658</v>
      </c>
      <c r="J212" s="70">
        <v>173</v>
      </c>
      <c r="K212" s="70">
        <v>840.06727992617061</v>
      </c>
      <c r="L212" s="70">
        <v>893</v>
      </c>
      <c r="M212" s="70">
        <v>13564.06727992617</v>
      </c>
    </row>
    <row r="213" spans="1:13" x14ac:dyDescent="0.25">
      <c r="A213" s="60">
        <v>431</v>
      </c>
      <c r="B213" s="60">
        <v>431149181</v>
      </c>
      <c r="C213" s="59" t="s">
        <v>502</v>
      </c>
      <c r="D213" s="60">
        <v>149</v>
      </c>
      <c r="E213" s="69" t="s">
        <v>181</v>
      </c>
      <c r="F213" s="60">
        <v>181</v>
      </c>
      <c r="G213" s="59" t="s">
        <v>213</v>
      </c>
      <c r="H213" s="70">
        <v>18</v>
      </c>
      <c r="I213" s="70">
        <v>11255</v>
      </c>
      <c r="J213" s="70">
        <v>727</v>
      </c>
      <c r="K213" s="70">
        <v>0</v>
      </c>
      <c r="L213" s="70">
        <v>893</v>
      </c>
      <c r="M213" s="70">
        <v>12875</v>
      </c>
    </row>
    <row r="214" spans="1:13" x14ac:dyDescent="0.25">
      <c r="A214" s="60">
        <v>432</v>
      </c>
      <c r="B214" s="60">
        <v>432712020</v>
      </c>
      <c r="C214" s="59" t="s">
        <v>503</v>
      </c>
      <c r="D214" s="60">
        <v>712</v>
      </c>
      <c r="E214" s="69" t="s">
        <v>420</v>
      </c>
      <c r="F214" s="60">
        <v>20</v>
      </c>
      <c r="G214" s="59" t="s">
        <v>52</v>
      </c>
      <c r="H214" s="70">
        <v>60.230000000000004</v>
      </c>
      <c r="I214" s="70">
        <v>8845</v>
      </c>
      <c r="J214" s="70">
        <v>2250</v>
      </c>
      <c r="K214" s="70">
        <v>0</v>
      </c>
      <c r="L214" s="70">
        <v>893</v>
      </c>
      <c r="M214" s="70">
        <v>11988</v>
      </c>
    </row>
    <row r="215" spans="1:13" x14ac:dyDescent="0.25">
      <c r="A215" s="60">
        <v>432</v>
      </c>
      <c r="B215" s="60">
        <v>432712036</v>
      </c>
      <c r="C215" s="59" t="s">
        <v>503</v>
      </c>
      <c r="D215" s="60">
        <v>712</v>
      </c>
      <c r="E215" s="69" t="s">
        <v>420</v>
      </c>
      <c r="F215" s="60">
        <v>36</v>
      </c>
      <c r="G215" s="59" t="s">
        <v>68</v>
      </c>
      <c r="H215" s="70">
        <v>1</v>
      </c>
      <c r="I215" s="70">
        <v>8410</v>
      </c>
      <c r="J215" s="70">
        <v>3327</v>
      </c>
      <c r="K215" s="70">
        <v>0</v>
      </c>
      <c r="L215" s="70">
        <v>893</v>
      </c>
      <c r="M215" s="70">
        <v>12630</v>
      </c>
    </row>
    <row r="216" spans="1:13" x14ac:dyDescent="0.25">
      <c r="A216" s="60">
        <v>432</v>
      </c>
      <c r="B216" s="60">
        <v>432712096</v>
      </c>
      <c r="C216" s="59" t="s">
        <v>503</v>
      </c>
      <c r="D216" s="60">
        <v>712</v>
      </c>
      <c r="E216" s="69" t="s">
        <v>420</v>
      </c>
      <c r="F216" s="60">
        <v>96</v>
      </c>
      <c r="G216" s="59" t="s">
        <v>128</v>
      </c>
      <c r="H216" s="70">
        <v>2</v>
      </c>
      <c r="I216" s="70">
        <v>10952.118463350018</v>
      </c>
      <c r="J216" s="70">
        <v>5818</v>
      </c>
      <c r="K216" s="70">
        <v>0</v>
      </c>
      <c r="L216" s="70">
        <v>893</v>
      </c>
      <c r="M216" s="70">
        <v>17663.118463350016</v>
      </c>
    </row>
    <row r="217" spans="1:13" x14ac:dyDescent="0.25">
      <c r="A217" s="60">
        <v>432</v>
      </c>
      <c r="B217" s="60">
        <v>432712172</v>
      </c>
      <c r="C217" s="59" t="s">
        <v>503</v>
      </c>
      <c r="D217" s="60">
        <v>712</v>
      </c>
      <c r="E217" s="69" t="s">
        <v>420</v>
      </c>
      <c r="F217" s="60">
        <v>172</v>
      </c>
      <c r="G217" s="59" t="s">
        <v>204</v>
      </c>
      <c r="H217" s="70">
        <v>1</v>
      </c>
      <c r="I217" s="70">
        <v>12390</v>
      </c>
      <c r="J217" s="70">
        <v>7269</v>
      </c>
      <c r="K217" s="70">
        <v>0</v>
      </c>
      <c r="L217" s="70">
        <v>893</v>
      </c>
      <c r="M217" s="70">
        <v>20552</v>
      </c>
    </row>
    <row r="218" spans="1:13" x14ac:dyDescent="0.25">
      <c r="A218" s="60">
        <v>432</v>
      </c>
      <c r="B218" s="60">
        <v>432712242</v>
      </c>
      <c r="C218" s="59" t="s">
        <v>503</v>
      </c>
      <c r="D218" s="60">
        <v>712</v>
      </c>
      <c r="E218" s="69" t="s">
        <v>420</v>
      </c>
      <c r="F218" s="60">
        <v>242</v>
      </c>
      <c r="G218" s="59" t="s">
        <v>274</v>
      </c>
      <c r="H218" s="70">
        <v>1</v>
      </c>
      <c r="I218" s="70">
        <v>8410</v>
      </c>
      <c r="J218" s="70">
        <v>23580</v>
      </c>
      <c r="K218" s="70">
        <v>0</v>
      </c>
      <c r="L218" s="70">
        <v>893</v>
      </c>
      <c r="M218" s="70">
        <v>32883</v>
      </c>
    </row>
    <row r="219" spans="1:13" x14ac:dyDescent="0.25">
      <c r="A219" s="60">
        <v>432</v>
      </c>
      <c r="B219" s="60">
        <v>432712261</v>
      </c>
      <c r="C219" s="59" t="s">
        <v>503</v>
      </c>
      <c r="D219" s="60">
        <v>712</v>
      </c>
      <c r="E219" s="69" t="s">
        <v>420</v>
      </c>
      <c r="F219" s="60">
        <v>261</v>
      </c>
      <c r="G219" s="59" t="s">
        <v>293</v>
      </c>
      <c r="H219" s="70">
        <v>12</v>
      </c>
      <c r="I219" s="70">
        <v>8904</v>
      </c>
      <c r="J219" s="70">
        <v>5442</v>
      </c>
      <c r="K219" s="70">
        <v>0</v>
      </c>
      <c r="L219" s="70">
        <v>893</v>
      </c>
      <c r="M219" s="70">
        <v>15239</v>
      </c>
    </row>
    <row r="220" spans="1:13" x14ac:dyDescent="0.25">
      <c r="A220" s="60">
        <v>432</v>
      </c>
      <c r="B220" s="60">
        <v>432712300</v>
      </c>
      <c r="C220" s="59" t="s">
        <v>503</v>
      </c>
      <c r="D220" s="60">
        <v>712</v>
      </c>
      <c r="E220" s="69" t="s">
        <v>420</v>
      </c>
      <c r="F220" s="60">
        <v>300</v>
      </c>
      <c r="G220" s="59" t="s">
        <v>332</v>
      </c>
      <c r="H220" s="70">
        <v>3</v>
      </c>
      <c r="I220" s="70">
        <v>8410</v>
      </c>
      <c r="J220" s="70">
        <v>19037</v>
      </c>
      <c r="K220" s="70">
        <v>0</v>
      </c>
      <c r="L220" s="70">
        <v>893</v>
      </c>
      <c r="M220" s="70">
        <v>28340</v>
      </c>
    </row>
    <row r="221" spans="1:13" x14ac:dyDescent="0.25">
      <c r="A221" s="60">
        <v>432</v>
      </c>
      <c r="B221" s="60">
        <v>432712645</v>
      </c>
      <c r="C221" s="59" t="s">
        <v>503</v>
      </c>
      <c r="D221" s="60">
        <v>712</v>
      </c>
      <c r="E221" s="69" t="s">
        <v>420</v>
      </c>
      <c r="F221" s="60">
        <v>645</v>
      </c>
      <c r="G221" s="59" t="s">
        <v>399</v>
      </c>
      <c r="H221" s="70">
        <v>61.79</v>
      </c>
      <c r="I221" s="70">
        <v>9608</v>
      </c>
      <c r="J221" s="70">
        <v>3862</v>
      </c>
      <c r="K221" s="70">
        <v>0</v>
      </c>
      <c r="L221" s="70">
        <v>893</v>
      </c>
      <c r="M221" s="70">
        <v>14363</v>
      </c>
    </row>
    <row r="222" spans="1:13" x14ac:dyDescent="0.25">
      <c r="A222" s="60">
        <v>432</v>
      </c>
      <c r="B222" s="60">
        <v>432712660</v>
      </c>
      <c r="C222" s="59" t="s">
        <v>503</v>
      </c>
      <c r="D222" s="60">
        <v>712</v>
      </c>
      <c r="E222" s="69" t="s">
        <v>420</v>
      </c>
      <c r="F222" s="60">
        <v>660</v>
      </c>
      <c r="G222" s="59" t="s">
        <v>403</v>
      </c>
      <c r="H222" s="70">
        <v>55</v>
      </c>
      <c r="I222" s="70">
        <v>9362</v>
      </c>
      <c r="J222" s="70">
        <v>8619</v>
      </c>
      <c r="K222" s="70">
        <v>0</v>
      </c>
      <c r="L222" s="70">
        <v>893</v>
      </c>
      <c r="M222" s="70">
        <v>18874</v>
      </c>
    </row>
    <row r="223" spans="1:13" x14ac:dyDescent="0.25">
      <c r="A223" s="60">
        <v>432</v>
      </c>
      <c r="B223" s="60">
        <v>432712712</v>
      </c>
      <c r="C223" s="59" t="s">
        <v>503</v>
      </c>
      <c r="D223" s="60">
        <v>712</v>
      </c>
      <c r="E223" s="69" t="s">
        <v>420</v>
      </c>
      <c r="F223" s="60">
        <v>712</v>
      </c>
      <c r="G223" s="59" t="s">
        <v>420</v>
      </c>
      <c r="H223" s="70">
        <v>45.04</v>
      </c>
      <c r="I223" s="70">
        <v>9330</v>
      </c>
      <c r="J223" s="70">
        <v>6901</v>
      </c>
      <c r="K223" s="70">
        <v>0</v>
      </c>
      <c r="L223" s="70">
        <v>893</v>
      </c>
      <c r="M223" s="70">
        <v>17124</v>
      </c>
    </row>
    <row r="224" spans="1:13" x14ac:dyDescent="0.25">
      <c r="A224" s="60">
        <v>435</v>
      </c>
      <c r="B224" s="60">
        <v>435301031</v>
      </c>
      <c r="C224" s="59" t="s">
        <v>504</v>
      </c>
      <c r="D224" s="60">
        <v>301</v>
      </c>
      <c r="E224" s="69" t="s">
        <v>333</v>
      </c>
      <c r="F224" s="60">
        <v>31</v>
      </c>
      <c r="G224" s="59" t="s">
        <v>63</v>
      </c>
      <c r="H224" s="70">
        <v>117.48</v>
      </c>
      <c r="I224" s="70">
        <v>9769</v>
      </c>
      <c r="J224" s="70">
        <v>4656</v>
      </c>
      <c r="K224" s="70">
        <v>0</v>
      </c>
      <c r="L224" s="70">
        <v>893</v>
      </c>
      <c r="M224" s="70">
        <v>15318</v>
      </c>
    </row>
    <row r="225" spans="1:13" x14ac:dyDescent="0.25">
      <c r="A225" s="60">
        <v>435</v>
      </c>
      <c r="B225" s="60">
        <v>435301048</v>
      </c>
      <c r="C225" s="59" t="s">
        <v>504</v>
      </c>
      <c r="D225" s="60">
        <v>301</v>
      </c>
      <c r="E225" s="69" t="s">
        <v>333</v>
      </c>
      <c r="F225" s="60">
        <v>48</v>
      </c>
      <c r="G225" s="59" t="s">
        <v>80</v>
      </c>
      <c r="H225" s="70">
        <v>2</v>
      </c>
      <c r="I225" s="70">
        <v>10127</v>
      </c>
      <c r="J225" s="70">
        <v>8200</v>
      </c>
      <c r="K225" s="70">
        <v>0</v>
      </c>
      <c r="L225" s="70">
        <v>893</v>
      </c>
      <c r="M225" s="70">
        <v>19220</v>
      </c>
    </row>
    <row r="226" spans="1:13" x14ac:dyDescent="0.25">
      <c r="A226" s="60">
        <v>435</v>
      </c>
      <c r="B226" s="60">
        <v>435301056</v>
      </c>
      <c r="C226" s="59" t="s">
        <v>504</v>
      </c>
      <c r="D226" s="60">
        <v>301</v>
      </c>
      <c r="E226" s="69" t="s">
        <v>333</v>
      </c>
      <c r="F226" s="60">
        <v>56</v>
      </c>
      <c r="G226" s="59" t="s">
        <v>88</v>
      </c>
      <c r="H226" s="70">
        <v>101.64</v>
      </c>
      <c r="I226" s="70">
        <v>9548</v>
      </c>
      <c r="J226" s="70">
        <v>3254</v>
      </c>
      <c r="K226" s="70">
        <v>0</v>
      </c>
      <c r="L226" s="70">
        <v>893</v>
      </c>
      <c r="M226" s="70">
        <v>13695</v>
      </c>
    </row>
    <row r="227" spans="1:13" x14ac:dyDescent="0.25">
      <c r="A227" s="60">
        <v>435</v>
      </c>
      <c r="B227" s="60">
        <v>435301079</v>
      </c>
      <c r="C227" s="59" t="s">
        <v>504</v>
      </c>
      <c r="D227" s="60">
        <v>301</v>
      </c>
      <c r="E227" s="69" t="s">
        <v>333</v>
      </c>
      <c r="F227" s="60">
        <v>79</v>
      </c>
      <c r="G227" s="59" t="s">
        <v>111</v>
      </c>
      <c r="H227" s="70">
        <v>163.74000000000004</v>
      </c>
      <c r="I227" s="70">
        <v>9651</v>
      </c>
      <c r="J227" s="70">
        <v>601</v>
      </c>
      <c r="K227" s="70">
        <v>0</v>
      </c>
      <c r="L227" s="70">
        <v>893</v>
      </c>
      <c r="M227" s="70">
        <v>11145</v>
      </c>
    </row>
    <row r="228" spans="1:13" x14ac:dyDescent="0.25">
      <c r="A228" s="60">
        <v>435</v>
      </c>
      <c r="B228" s="60">
        <v>435301128</v>
      </c>
      <c r="C228" s="59" t="s">
        <v>504</v>
      </c>
      <c r="D228" s="60">
        <v>301</v>
      </c>
      <c r="E228" s="69" t="s">
        <v>333</v>
      </c>
      <c r="F228" s="60">
        <v>128</v>
      </c>
      <c r="G228" s="59" t="s">
        <v>160</v>
      </c>
      <c r="H228" s="70">
        <v>2</v>
      </c>
      <c r="I228" s="70">
        <v>10127</v>
      </c>
      <c r="J228" s="70">
        <v>512</v>
      </c>
      <c r="K228" s="70">
        <v>0</v>
      </c>
      <c r="L228" s="70">
        <v>893</v>
      </c>
      <c r="M228" s="70">
        <v>11532</v>
      </c>
    </row>
    <row r="229" spans="1:13" x14ac:dyDescent="0.25">
      <c r="A229" s="60">
        <v>435</v>
      </c>
      <c r="B229" s="60">
        <v>435301160</v>
      </c>
      <c r="C229" s="59" t="s">
        <v>504</v>
      </c>
      <c r="D229" s="60">
        <v>301</v>
      </c>
      <c r="E229" s="69" t="s">
        <v>333</v>
      </c>
      <c r="F229" s="60">
        <v>160</v>
      </c>
      <c r="G229" s="59" t="s">
        <v>192</v>
      </c>
      <c r="H229" s="70">
        <v>240.38000000000002</v>
      </c>
      <c r="I229" s="70">
        <v>10166</v>
      </c>
      <c r="J229" s="70">
        <v>112</v>
      </c>
      <c r="K229" s="70">
        <v>0</v>
      </c>
      <c r="L229" s="70">
        <v>893</v>
      </c>
      <c r="M229" s="70">
        <v>11171</v>
      </c>
    </row>
    <row r="230" spans="1:13" x14ac:dyDescent="0.25">
      <c r="A230" s="60">
        <v>435</v>
      </c>
      <c r="B230" s="60">
        <v>435301181</v>
      </c>
      <c r="C230" s="59" t="s">
        <v>504</v>
      </c>
      <c r="D230" s="60">
        <v>301</v>
      </c>
      <c r="E230" s="69" t="s">
        <v>333</v>
      </c>
      <c r="F230" s="60">
        <v>181</v>
      </c>
      <c r="G230" s="59" t="s">
        <v>213</v>
      </c>
      <c r="H230" s="70">
        <v>0.39</v>
      </c>
      <c r="I230" s="70">
        <v>10127</v>
      </c>
      <c r="J230" s="70">
        <v>654</v>
      </c>
      <c r="K230" s="70">
        <v>0</v>
      </c>
      <c r="L230" s="70">
        <v>893</v>
      </c>
      <c r="M230" s="70">
        <v>11674</v>
      </c>
    </row>
    <row r="231" spans="1:13" x14ac:dyDescent="0.25">
      <c r="A231" s="60">
        <v>435</v>
      </c>
      <c r="B231" s="60">
        <v>435301211</v>
      </c>
      <c r="C231" s="59" t="s">
        <v>504</v>
      </c>
      <c r="D231" s="60">
        <v>301</v>
      </c>
      <c r="E231" s="69" t="s">
        <v>333</v>
      </c>
      <c r="F231" s="60">
        <v>211</v>
      </c>
      <c r="G231" s="59" t="s">
        <v>243</v>
      </c>
      <c r="H231" s="70">
        <v>2</v>
      </c>
      <c r="I231" s="70">
        <v>11259</v>
      </c>
      <c r="J231" s="70">
        <v>1911</v>
      </c>
      <c r="K231" s="70">
        <v>0</v>
      </c>
      <c r="L231" s="70">
        <v>893</v>
      </c>
      <c r="M231" s="70">
        <v>14063</v>
      </c>
    </row>
    <row r="232" spans="1:13" x14ac:dyDescent="0.25">
      <c r="A232" s="60">
        <v>435</v>
      </c>
      <c r="B232" s="60">
        <v>435301295</v>
      </c>
      <c r="C232" s="59" t="s">
        <v>504</v>
      </c>
      <c r="D232" s="60">
        <v>301</v>
      </c>
      <c r="E232" s="69" t="s">
        <v>333</v>
      </c>
      <c r="F232" s="60">
        <v>295</v>
      </c>
      <c r="G232" s="59" t="s">
        <v>327</v>
      </c>
      <c r="H232" s="70">
        <v>63.1</v>
      </c>
      <c r="I232" s="70">
        <v>9600</v>
      </c>
      <c r="J232" s="70">
        <v>5201</v>
      </c>
      <c r="K232" s="70">
        <v>0</v>
      </c>
      <c r="L232" s="70">
        <v>893</v>
      </c>
      <c r="M232" s="70">
        <v>15694</v>
      </c>
    </row>
    <row r="233" spans="1:13" x14ac:dyDescent="0.25">
      <c r="A233" s="60">
        <v>435</v>
      </c>
      <c r="B233" s="60">
        <v>435301301</v>
      </c>
      <c r="C233" s="59" t="s">
        <v>504</v>
      </c>
      <c r="D233" s="60">
        <v>301</v>
      </c>
      <c r="E233" s="69" t="s">
        <v>333</v>
      </c>
      <c r="F233" s="60">
        <v>301</v>
      </c>
      <c r="G233" s="59" t="s">
        <v>333</v>
      </c>
      <c r="H233" s="70">
        <v>71.009999999999991</v>
      </c>
      <c r="I233" s="70">
        <v>9778</v>
      </c>
      <c r="J233" s="70">
        <v>4276</v>
      </c>
      <c r="K233" s="70">
        <v>0</v>
      </c>
      <c r="L233" s="70">
        <v>893</v>
      </c>
      <c r="M233" s="70">
        <v>14947</v>
      </c>
    </row>
    <row r="234" spans="1:13" x14ac:dyDescent="0.25">
      <c r="A234" s="60">
        <v>435</v>
      </c>
      <c r="B234" s="60">
        <v>435301326</v>
      </c>
      <c r="C234" s="59" t="s">
        <v>504</v>
      </c>
      <c r="D234" s="60">
        <v>301</v>
      </c>
      <c r="E234" s="69" t="s">
        <v>333</v>
      </c>
      <c r="F234" s="60">
        <v>326</v>
      </c>
      <c r="G234" s="59" t="s">
        <v>358</v>
      </c>
      <c r="H234" s="70">
        <v>9</v>
      </c>
      <c r="I234" s="70">
        <v>9630</v>
      </c>
      <c r="J234" s="70">
        <v>3557</v>
      </c>
      <c r="K234" s="70">
        <v>0</v>
      </c>
      <c r="L234" s="70">
        <v>893</v>
      </c>
      <c r="M234" s="70">
        <v>14080</v>
      </c>
    </row>
    <row r="235" spans="1:13" x14ac:dyDescent="0.25">
      <c r="A235" s="60">
        <v>435</v>
      </c>
      <c r="B235" s="60">
        <v>435301673</v>
      </c>
      <c r="C235" s="59" t="s">
        <v>504</v>
      </c>
      <c r="D235" s="60">
        <v>301</v>
      </c>
      <c r="E235" s="69" t="s">
        <v>333</v>
      </c>
      <c r="F235" s="60">
        <v>673</v>
      </c>
      <c r="G235" s="59" t="s">
        <v>408</v>
      </c>
      <c r="H235" s="70">
        <v>17.28</v>
      </c>
      <c r="I235" s="70">
        <v>9370</v>
      </c>
      <c r="J235" s="70">
        <v>4751</v>
      </c>
      <c r="K235" s="70">
        <v>0</v>
      </c>
      <c r="L235" s="70">
        <v>893</v>
      </c>
      <c r="M235" s="70">
        <v>15014</v>
      </c>
    </row>
    <row r="236" spans="1:13" x14ac:dyDescent="0.25">
      <c r="A236" s="60">
        <v>435</v>
      </c>
      <c r="B236" s="60">
        <v>435301725</v>
      </c>
      <c r="C236" s="59" t="s">
        <v>504</v>
      </c>
      <c r="D236" s="60">
        <v>301</v>
      </c>
      <c r="E236" s="69" t="s">
        <v>333</v>
      </c>
      <c r="F236" s="60">
        <v>725</v>
      </c>
      <c r="G236" s="59" t="s">
        <v>424</v>
      </c>
      <c r="H236" s="70">
        <v>1</v>
      </c>
      <c r="I236" s="70">
        <v>8749</v>
      </c>
      <c r="J236" s="70">
        <v>2871</v>
      </c>
      <c r="K236" s="70">
        <v>0</v>
      </c>
      <c r="L236" s="70">
        <v>893</v>
      </c>
      <c r="M236" s="70">
        <v>12513</v>
      </c>
    </row>
    <row r="237" spans="1:13" x14ac:dyDescent="0.25">
      <c r="A237" s="60">
        <v>435</v>
      </c>
      <c r="B237" s="60">
        <v>435301735</v>
      </c>
      <c r="C237" s="59" t="s">
        <v>504</v>
      </c>
      <c r="D237" s="60">
        <v>301</v>
      </c>
      <c r="E237" s="69" t="s">
        <v>333</v>
      </c>
      <c r="F237" s="60">
        <v>735</v>
      </c>
      <c r="G237" s="59" t="s">
        <v>427</v>
      </c>
      <c r="H237" s="70">
        <v>2.67</v>
      </c>
      <c r="I237" s="70">
        <v>9555</v>
      </c>
      <c r="J237" s="70">
        <v>3971</v>
      </c>
      <c r="K237" s="70">
        <v>0</v>
      </c>
      <c r="L237" s="70">
        <v>893</v>
      </c>
      <c r="M237" s="70">
        <v>14419</v>
      </c>
    </row>
    <row r="238" spans="1:13" x14ac:dyDescent="0.25">
      <c r="A238" s="60">
        <v>436</v>
      </c>
      <c r="B238" s="60">
        <v>436049001</v>
      </c>
      <c r="C238" s="59" t="s">
        <v>505</v>
      </c>
      <c r="D238" s="60">
        <v>49</v>
      </c>
      <c r="E238" s="69" t="s">
        <v>81</v>
      </c>
      <c r="F238" s="60">
        <v>1</v>
      </c>
      <c r="G238" s="59" t="s">
        <v>33</v>
      </c>
      <c r="H238" s="70">
        <v>1</v>
      </c>
      <c r="I238" s="70">
        <v>10922</v>
      </c>
      <c r="J238" s="70">
        <v>2557</v>
      </c>
      <c r="K238" s="70">
        <v>0</v>
      </c>
      <c r="L238" s="70">
        <v>893</v>
      </c>
      <c r="M238" s="70">
        <v>14372</v>
      </c>
    </row>
    <row r="239" spans="1:13" x14ac:dyDescent="0.25">
      <c r="A239" s="60">
        <v>436</v>
      </c>
      <c r="B239" s="60">
        <v>436049035</v>
      </c>
      <c r="C239" s="59" t="s">
        <v>505</v>
      </c>
      <c r="D239" s="60">
        <v>49</v>
      </c>
      <c r="E239" s="69" t="s">
        <v>81</v>
      </c>
      <c r="F239" s="60">
        <v>35</v>
      </c>
      <c r="G239" s="59" t="s">
        <v>67</v>
      </c>
      <c r="H239" s="70">
        <v>51.57</v>
      </c>
      <c r="I239" s="70">
        <v>12272</v>
      </c>
      <c r="J239" s="70">
        <v>4232</v>
      </c>
      <c r="K239" s="70">
        <v>0</v>
      </c>
      <c r="L239" s="70">
        <v>893</v>
      </c>
      <c r="M239" s="70">
        <v>17397</v>
      </c>
    </row>
    <row r="240" spans="1:13" x14ac:dyDescent="0.25">
      <c r="A240" s="60">
        <v>436</v>
      </c>
      <c r="B240" s="60">
        <v>436049044</v>
      </c>
      <c r="C240" s="59" t="s">
        <v>505</v>
      </c>
      <c r="D240" s="60">
        <v>49</v>
      </c>
      <c r="E240" s="69" t="s">
        <v>81</v>
      </c>
      <c r="F240" s="60">
        <v>44</v>
      </c>
      <c r="G240" s="59" t="s">
        <v>76</v>
      </c>
      <c r="H240" s="70">
        <v>3</v>
      </c>
      <c r="I240" s="70">
        <v>13702</v>
      </c>
      <c r="J240" s="70">
        <v>276</v>
      </c>
      <c r="K240" s="70">
        <v>0</v>
      </c>
      <c r="L240" s="70">
        <v>893</v>
      </c>
      <c r="M240" s="70">
        <v>14871</v>
      </c>
    </row>
    <row r="241" spans="1:13" x14ac:dyDescent="0.25">
      <c r="A241" s="60">
        <v>436</v>
      </c>
      <c r="B241" s="60">
        <v>436049049</v>
      </c>
      <c r="C241" s="59" t="s">
        <v>505</v>
      </c>
      <c r="D241" s="60">
        <v>49</v>
      </c>
      <c r="E241" s="69" t="s">
        <v>81</v>
      </c>
      <c r="F241" s="60">
        <v>49</v>
      </c>
      <c r="G241" s="59" t="s">
        <v>81</v>
      </c>
      <c r="H241" s="70">
        <v>177.42000000000004</v>
      </c>
      <c r="I241" s="70">
        <v>12298</v>
      </c>
      <c r="J241" s="70">
        <v>15494</v>
      </c>
      <c r="K241" s="70">
        <v>0</v>
      </c>
      <c r="L241" s="70">
        <v>893</v>
      </c>
      <c r="M241" s="70">
        <v>28685</v>
      </c>
    </row>
    <row r="242" spans="1:13" x14ac:dyDescent="0.25">
      <c r="A242" s="60">
        <v>436</v>
      </c>
      <c r="B242" s="60">
        <v>436049057</v>
      </c>
      <c r="C242" s="59" t="s">
        <v>505</v>
      </c>
      <c r="D242" s="60">
        <v>49</v>
      </c>
      <c r="E242" s="69" t="s">
        <v>81</v>
      </c>
      <c r="F242" s="60">
        <v>57</v>
      </c>
      <c r="G242" s="59" t="s">
        <v>89</v>
      </c>
      <c r="H242" s="70">
        <v>4</v>
      </c>
      <c r="I242" s="70">
        <v>10686</v>
      </c>
      <c r="J242" s="70">
        <v>259</v>
      </c>
      <c r="K242" s="70">
        <v>0</v>
      </c>
      <c r="L242" s="70">
        <v>893</v>
      </c>
      <c r="M242" s="70">
        <v>11838</v>
      </c>
    </row>
    <row r="243" spans="1:13" x14ac:dyDescent="0.25">
      <c r="A243" s="60">
        <v>436</v>
      </c>
      <c r="B243" s="60">
        <v>436049093</v>
      </c>
      <c r="C243" s="59" t="s">
        <v>505</v>
      </c>
      <c r="D243" s="60">
        <v>49</v>
      </c>
      <c r="E243" s="69" t="s">
        <v>81</v>
      </c>
      <c r="F243" s="60">
        <v>93</v>
      </c>
      <c r="G243" s="59" t="s">
        <v>125</v>
      </c>
      <c r="H243" s="70">
        <v>10.1</v>
      </c>
      <c r="I243" s="70">
        <v>12087</v>
      </c>
      <c r="J243" s="70">
        <v>600</v>
      </c>
      <c r="K243" s="70">
        <v>0</v>
      </c>
      <c r="L243" s="70">
        <v>893</v>
      </c>
      <c r="M243" s="70">
        <v>13580</v>
      </c>
    </row>
    <row r="244" spans="1:13" x14ac:dyDescent="0.25">
      <c r="A244" s="60">
        <v>436</v>
      </c>
      <c r="B244" s="60">
        <v>436049133</v>
      </c>
      <c r="C244" s="59" t="s">
        <v>505</v>
      </c>
      <c r="D244" s="60">
        <v>49</v>
      </c>
      <c r="E244" s="69" t="s">
        <v>81</v>
      </c>
      <c r="F244" s="60">
        <v>133</v>
      </c>
      <c r="G244" s="59" t="s">
        <v>165</v>
      </c>
      <c r="H244" s="70">
        <v>2</v>
      </c>
      <c r="I244" s="70">
        <v>10922</v>
      </c>
      <c r="J244" s="70">
        <v>2720</v>
      </c>
      <c r="K244" s="70">
        <v>0</v>
      </c>
      <c r="L244" s="70">
        <v>893</v>
      </c>
      <c r="M244" s="70">
        <v>14535</v>
      </c>
    </row>
    <row r="245" spans="1:13" x14ac:dyDescent="0.25">
      <c r="A245" s="60">
        <v>436</v>
      </c>
      <c r="B245" s="60">
        <v>436049149</v>
      </c>
      <c r="C245" s="59" t="s">
        <v>505</v>
      </c>
      <c r="D245" s="60">
        <v>49</v>
      </c>
      <c r="E245" s="69" t="s">
        <v>81</v>
      </c>
      <c r="F245" s="60">
        <v>149</v>
      </c>
      <c r="G245" s="59" t="s">
        <v>181</v>
      </c>
      <c r="H245" s="70">
        <v>1</v>
      </c>
      <c r="I245" s="70">
        <v>9991</v>
      </c>
      <c r="J245" s="70">
        <v>148</v>
      </c>
      <c r="K245" s="70">
        <v>0</v>
      </c>
      <c r="L245" s="70">
        <v>893</v>
      </c>
      <c r="M245" s="70">
        <v>11032</v>
      </c>
    </row>
    <row r="246" spans="1:13" x14ac:dyDescent="0.25">
      <c r="A246" s="60">
        <v>436</v>
      </c>
      <c r="B246" s="60">
        <v>436049155</v>
      </c>
      <c r="C246" s="59" t="s">
        <v>505</v>
      </c>
      <c r="D246" s="60">
        <v>49</v>
      </c>
      <c r="E246" s="69" t="s">
        <v>81</v>
      </c>
      <c r="F246" s="60">
        <v>155</v>
      </c>
      <c r="G246" s="59" t="s">
        <v>187</v>
      </c>
      <c r="H246" s="70">
        <v>1</v>
      </c>
      <c r="I246" s="70">
        <v>10438.823776541147</v>
      </c>
      <c r="J246" s="70">
        <v>7304</v>
      </c>
      <c r="K246" s="70">
        <v>0</v>
      </c>
      <c r="L246" s="70">
        <v>893</v>
      </c>
      <c r="M246" s="70">
        <v>18635.823776541147</v>
      </c>
    </row>
    <row r="247" spans="1:13" x14ac:dyDescent="0.25">
      <c r="A247" s="60">
        <v>436</v>
      </c>
      <c r="B247" s="60">
        <v>436049163</v>
      </c>
      <c r="C247" s="59" t="s">
        <v>505</v>
      </c>
      <c r="D247" s="60">
        <v>49</v>
      </c>
      <c r="E247" s="69" t="s">
        <v>81</v>
      </c>
      <c r="F247" s="60">
        <v>163</v>
      </c>
      <c r="G247" s="59" t="s">
        <v>195</v>
      </c>
      <c r="H247" s="70">
        <v>2</v>
      </c>
      <c r="I247" s="70">
        <v>12155</v>
      </c>
      <c r="J247" s="70">
        <v>136</v>
      </c>
      <c r="K247" s="70">
        <v>0</v>
      </c>
      <c r="L247" s="70">
        <v>893</v>
      </c>
      <c r="M247" s="70">
        <v>13184</v>
      </c>
    </row>
    <row r="248" spans="1:13" x14ac:dyDescent="0.25">
      <c r="A248" s="60">
        <v>436</v>
      </c>
      <c r="B248" s="60">
        <v>436049165</v>
      </c>
      <c r="C248" s="59" t="s">
        <v>505</v>
      </c>
      <c r="D248" s="60">
        <v>49</v>
      </c>
      <c r="E248" s="69" t="s">
        <v>81</v>
      </c>
      <c r="F248" s="60">
        <v>165</v>
      </c>
      <c r="G248" s="59" t="s">
        <v>197</v>
      </c>
      <c r="H248" s="70">
        <v>27.28</v>
      </c>
      <c r="I248" s="70">
        <v>11193</v>
      </c>
      <c r="J248" s="70">
        <v>420</v>
      </c>
      <c r="K248" s="70">
        <v>0</v>
      </c>
      <c r="L248" s="70">
        <v>893</v>
      </c>
      <c r="M248" s="70">
        <v>12506</v>
      </c>
    </row>
    <row r="249" spans="1:13" x14ac:dyDescent="0.25">
      <c r="A249" s="60">
        <v>436</v>
      </c>
      <c r="B249" s="60">
        <v>436049176</v>
      </c>
      <c r="C249" s="59" t="s">
        <v>505</v>
      </c>
      <c r="D249" s="60">
        <v>49</v>
      </c>
      <c r="E249" s="69" t="s">
        <v>81</v>
      </c>
      <c r="F249" s="60">
        <v>176</v>
      </c>
      <c r="G249" s="59" t="s">
        <v>208</v>
      </c>
      <c r="H249" s="70">
        <v>17</v>
      </c>
      <c r="I249" s="70">
        <v>11263</v>
      </c>
      <c r="J249" s="70">
        <v>4034</v>
      </c>
      <c r="K249" s="70">
        <v>0</v>
      </c>
      <c r="L249" s="70">
        <v>893</v>
      </c>
      <c r="M249" s="70">
        <v>16190</v>
      </c>
    </row>
    <row r="250" spans="1:13" x14ac:dyDescent="0.25">
      <c r="A250" s="60">
        <v>436</v>
      </c>
      <c r="B250" s="60">
        <v>436049199</v>
      </c>
      <c r="C250" s="59" t="s">
        <v>505</v>
      </c>
      <c r="D250" s="60">
        <v>49</v>
      </c>
      <c r="E250" s="69" t="s">
        <v>81</v>
      </c>
      <c r="F250" s="60">
        <v>199</v>
      </c>
      <c r="G250" s="59" t="s">
        <v>231</v>
      </c>
      <c r="H250" s="70">
        <v>1</v>
      </c>
      <c r="I250" s="70">
        <v>13387</v>
      </c>
      <c r="J250" s="70">
        <v>8997</v>
      </c>
      <c r="K250" s="70">
        <v>0</v>
      </c>
      <c r="L250" s="70">
        <v>893</v>
      </c>
      <c r="M250" s="70">
        <v>23277</v>
      </c>
    </row>
    <row r="251" spans="1:13" x14ac:dyDescent="0.25">
      <c r="A251" s="60">
        <v>436</v>
      </c>
      <c r="B251" s="60">
        <v>436049243</v>
      </c>
      <c r="C251" s="59" t="s">
        <v>505</v>
      </c>
      <c r="D251" s="60">
        <v>49</v>
      </c>
      <c r="E251" s="69" t="s">
        <v>81</v>
      </c>
      <c r="F251" s="60">
        <v>243</v>
      </c>
      <c r="G251" s="59" t="s">
        <v>275</v>
      </c>
      <c r="H251" s="70">
        <v>1</v>
      </c>
      <c r="I251" s="70">
        <v>12488.506008868042</v>
      </c>
      <c r="J251" s="70">
        <v>2595</v>
      </c>
      <c r="K251" s="70">
        <v>0</v>
      </c>
      <c r="L251" s="70">
        <v>893</v>
      </c>
      <c r="M251" s="70">
        <v>15976.506008868042</v>
      </c>
    </row>
    <row r="252" spans="1:13" x14ac:dyDescent="0.25">
      <c r="A252" s="60">
        <v>436</v>
      </c>
      <c r="B252" s="60">
        <v>436049244</v>
      </c>
      <c r="C252" s="59" t="s">
        <v>505</v>
      </c>
      <c r="D252" s="60">
        <v>49</v>
      </c>
      <c r="E252" s="69" t="s">
        <v>81</v>
      </c>
      <c r="F252" s="60">
        <v>244</v>
      </c>
      <c r="G252" s="59" t="s">
        <v>276</v>
      </c>
      <c r="H252" s="70">
        <v>7.21</v>
      </c>
      <c r="I252" s="70">
        <v>12023</v>
      </c>
      <c r="J252" s="70">
        <v>4684</v>
      </c>
      <c r="K252" s="70">
        <v>0</v>
      </c>
      <c r="L252" s="70">
        <v>893</v>
      </c>
      <c r="M252" s="70">
        <v>17600</v>
      </c>
    </row>
    <row r="253" spans="1:13" x14ac:dyDescent="0.25">
      <c r="A253" s="60">
        <v>436</v>
      </c>
      <c r="B253" s="60">
        <v>436049248</v>
      </c>
      <c r="C253" s="59" t="s">
        <v>505</v>
      </c>
      <c r="D253" s="60">
        <v>49</v>
      </c>
      <c r="E253" s="69" t="s">
        <v>81</v>
      </c>
      <c r="F253" s="60">
        <v>248</v>
      </c>
      <c r="G253" s="59" t="s">
        <v>280</v>
      </c>
      <c r="H253" s="70">
        <v>5</v>
      </c>
      <c r="I253" s="70">
        <v>11019</v>
      </c>
      <c r="J253" s="70">
        <v>850</v>
      </c>
      <c r="K253" s="70">
        <v>0</v>
      </c>
      <c r="L253" s="70">
        <v>893</v>
      </c>
      <c r="M253" s="70">
        <v>12762</v>
      </c>
    </row>
    <row r="254" spans="1:13" x14ac:dyDescent="0.25">
      <c r="A254" s="60">
        <v>436</v>
      </c>
      <c r="B254" s="60">
        <v>436049262</v>
      </c>
      <c r="C254" s="59" t="s">
        <v>505</v>
      </c>
      <c r="D254" s="60">
        <v>49</v>
      </c>
      <c r="E254" s="69" t="s">
        <v>81</v>
      </c>
      <c r="F254" s="60">
        <v>262</v>
      </c>
      <c r="G254" s="59" t="s">
        <v>294</v>
      </c>
      <c r="H254" s="70">
        <v>1.1800000000000002</v>
      </c>
      <c r="I254" s="70">
        <v>12155</v>
      </c>
      <c r="J254" s="70">
        <v>5696</v>
      </c>
      <c r="K254" s="70">
        <v>0</v>
      </c>
      <c r="L254" s="70">
        <v>893</v>
      </c>
      <c r="M254" s="70">
        <v>18744</v>
      </c>
    </row>
    <row r="255" spans="1:13" x14ac:dyDescent="0.25">
      <c r="A255" s="60">
        <v>436</v>
      </c>
      <c r="B255" s="60">
        <v>436049274</v>
      </c>
      <c r="C255" s="59" t="s">
        <v>505</v>
      </c>
      <c r="D255" s="60">
        <v>49</v>
      </c>
      <c r="E255" s="69" t="s">
        <v>81</v>
      </c>
      <c r="F255" s="60">
        <v>274</v>
      </c>
      <c r="G255" s="59" t="s">
        <v>306</v>
      </c>
      <c r="H255" s="70">
        <v>6.38</v>
      </c>
      <c r="I255" s="70">
        <v>11428</v>
      </c>
      <c r="J255" s="70">
        <v>5467</v>
      </c>
      <c r="K255" s="70">
        <v>0</v>
      </c>
      <c r="L255" s="70">
        <v>893</v>
      </c>
      <c r="M255" s="70">
        <v>17788</v>
      </c>
    </row>
    <row r="256" spans="1:13" x14ac:dyDescent="0.25">
      <c r="A256" s="60">
        <v>436</v>
      </c>
      <c r="B256" s="60">
        <v>436049284</v>
      </c>
      <c r="C256" s="59" t="s">
        <v>505</v>
      </c>
      <c r="D256" s="60">
        <v>49</v>
      </c>
      <c r="E256" s="69" t="s">
        <v>81</v>
      </c>
      <c r="F256" s="60">
        <v>284</v>
      </c>
      <c r="G256" s="59" t="s">
        <v>316</v>
      </c>
      <c r="H256" s="70">
        <v>1</v>
      </c>
      <c r="I256" s="70">
        <v>10922</v>
      </c>
      <c r="J256" s="70">
        <v>4744</v>
      </c>
      <c r="K256" s="70">
        <v>0</v>
      </c>
      <c r="L256" s="70">
        <v>893</v>
      </c>
      <c r="M256" s="70">
        <v>16559</v>
      </c>
    </row>
    <row r="257" spans="1:13" x14ac:dyDescent="0.25">
      <c r="A257" s="60">
        <v>436</v>
      </c>
      <c r="B257" s="60">
        <v>436049308</v>
      </c>
      <c r="C257" s="59" t="s">
        <v>505</v>
      </c>
      <c r="D257" s="60">
        <v>49</v>
      </c>
      <c r="E257" s="69" t="s">
        <v>81</v>
      </c>
      <c r="F257" s="60">
        <v>308</v>
      </c>
      <c r="G257" s="59" t="s">
        <v>340</v>
      </c>
      <c r="H257" s="70">
        <v>4</v>
      </c>
      <c r="I257" s="70">
        <v>12621</v>
      </c>
      <c r="J257" s="70">
        <v>6776</v>
      </c>
      <c r="K257" s="70">
        <v>0</v>
      </c>
      <c r="L257" s="70">
        <v>893</v>
      </c>
      <c r="M257" s="70">
        <v>20290</v>
      </c>
    </row>
    <row r="258" spans="1:13" x14ac:dyDescent="0.25">
      <c r="A258" s="60">
        <v>436</v>
      </c>
      <c r="B258" s="60">
        <v>436049336</v>
      </c>
      <c r="C258" s="59" t="s">
        <v>505</v>
      </c>
      <c r="D258" s="60">
        <v>49</v>
      </c>
      <c r="E258" s="69" t="s">
        <v>81</v>
      </c>
      <c r="F258" s="60">
        <v>336</v>
      </c>
      <c r="G258" s="59" t="s">
        <v>368</v>
      </c>
      <c r="H258" s="70">
        <v>2</v>
      </c>
      <c r="I258" s="70">
        <v>9991</v>
      </c>
      <c r="J258" s="70">
        <v>2641</v>
      </c>
      <c r="K258" s="70">
        <v>0</v>
      </c>
      <c r="L258" s="70">
        <v>893</v>
      </c>
      <c r="M258" s="70">
        <v>13525</v>
      </c>
    </row>
    <row r="259" spans="1:13" x14ac:dyDescent="0.25">
      <c r="A259" s="60">
        <v>436</v>
      </c>
      <c r="B259" s="60">
        <v>436049346</v>
      </c>
      <c r="C259" s="59" t="s">
        <v>505</v>
      </c>
      <c r="D259" s="60">
        <v>49</v>
      </c>
      <c r="E259" s="69" t="s">
        <v>81</v>
      </c>
      <c r="F259" s="60">
        <v>346</v>
      </c>
      <c r="G259" s="59" t="s">
        <v>378</v>
      </c>
      <c r="H259" s="70">
        <v>1</v>
      </c>
      <c r="I259" s="70">
        <v>10922</v>
      </c>
      <c r="J259" s="70">
        <v>1035</v>
      </c>
      <c r="K259" s="70">
        <v>0</v>
      </c>
      <c r="L259" s="70">
        <v>893</v>
      </c>
      <c r="M259" s="70">
        <v>12850</v>
      </c>
    </row>
    <row r="260" spans="1:13" x14ac:dyDescent="0.25">
      <c r="A260" s="60">
        <v>436</v>
      </c>
      <c r="B260" s="60">
        <v>436049347</v>
      </c>
      <c r="C260" s="59" t="s">
        <v>505</v>
      </c>
      <c r="D260" s="60">
        <v>49</v>
      </c>
      <c r="E260" s="69" t="s">
        <v>81</v>
      </c>
      <c r="F260" s="60">
        <v>347</v>
      </c>
      <c r="G260" s="59" t="s">
        <v>379</v>
      </c>
      <c r="H260" s="70">
        <v>0.93</v>
      </c>
      <c r="I260" s="70">
        <v>9060</v>
      </c>
      <c r="J260" s="70">
        <v>4094</v>
      </c>
      <c r="K260" s="70">
        <v>0</v>
      </c>
      <c r="L260" s="70">
        <v>893</v>
      </c>
      <c r="M260" s="70">
        <v>14047</v>
      </c>
    </row>
    <row r="261" spans="1:13" x14ac:dyDescent="0.25">
      <c r="A261" s="60">
        <v>436</v>
      </c>
      <c r="B261" s="60">
        <v>436049625</v>
      </c>
      <c r="C261" s="59" t="s">
        <v>505</v>
      </c>
      <c r="D261" s="60">
        <v>49</v>
      </c>
      <c r="E261" s="69" t="s">
        <v>81</v>
      </c>
      <c r="F261" s="60">
        <v>625</v>
      </c>
      <c r="G261" s="59" t="s">
        <v>395</v>
      </c>
      <c r="H261" s="70">
        <v>2</v>
      </c>
      <c r="I261" s="70">
        <v>10048.638756043141</v>
      </c>
      <c r="J261" s="70">
        <v>1748</v>
      </c>
      <c r="K261" s="70">
        <v>0</v>
      </c>
      <c r="L261" s="70">
        <v>893</v>
      </c>
      <c r="M261" s="70">
        <v>12689.638756043141</v>
      </c>
    </row>
    <row r="262" spans="1:13" x14ac:dyDescent="0.25">
      <c r="A262" s="60">
        <v>437</v>
      </c>
      <c r="B262" s="60">
        <v>437035035</v>
      </c>
      <c r="C262" s="59" t="s">
        <v>506</v>
      </c>
      <c r="D262" s="60">
        <v>35</v>
      </c>
      <c r="E262" s="69" t="s">
        <v>67</v>
      </c>
      <c r="F262" s="60">
        <v>35</v>
      </c>
      <c r="G262" s="59" t="s">
        <v>67</v>
      </c>
      <c r="H262" s="70">
        <v>252.63000000000002</v>
      </c>
      <c r="I262" s="70">
        <v>13770</v>
      </c>
      <c r="J262" s="70">
        <v>4748</v>
      </c>
      <c r="K262" s="70">
        <v>654.55804932114154</v>
      </c>
      <c r="L262" s="70">
        <v>893</v>
      </c>
      <c r="M262" s="70">
        <v>20065.558049321142</v>
      </c>
    </row>
    <row r="263" spans="1:13" x14ac:dyDescent="0.25">
      <c r="A263" s="60">
        <v>437</v>
      </c>
      <c r="B263" s="60">
        <v>437035093</v>
      </c>
      <c r="C263" s="59" t="s">
        <v>506</v>
      </c>
      <c r="D263" s="60">
        <v>35</v>
      </c>
      <c r="E263" s="69" t="s">
        <v>67</v>
      </c>
      <c r="F263" s="60">
        <v>93</v>
      </c>
      <c r="G263" s="59" t="s">
        <v>125</v>
      </c>
      <c r="H263" s="70">
        <v>1</v>
      </c>
      <c r="I263" s="70">
        <v>12450.756626890934</v>
      </c>
      <c r="J263" s="70">
        <v>618</v>
      </c>
      <c r="K263" s="70">
        <v>0</v>
      </c>
      <c r="L263" s="70">
        <v>893</v>
      </c>
      <c r="M263" s="70">
        <v>13961.756626890934</v>
      </c>
    </row>
    <row r="264" spans="1:13" x14ac:dyDescent="0.25">
      <c r="A264" s="60">
        <v>437</v>
      </c>
      <c r="B264" s="60">
        <v>437035100</v>
      </c>
      <c r="C264" s="59" t="s">
        <v>506</v>
      </c>
      <c r="D264" s="60">
        <v>35</v>
      </c>
      <c r="E264" s="69" t="s">
        <v>67</v>
      </c>
      <c r="F264" s="60">
        <v>100</v>
      </c>
      <c r="G264" s="59" t="s">
        <v>132</v>
      </c>
      <c r="H264" s="70">
        <v>1</v>
      </c>
      <c r="I264" s="70">
        <v>15045</v>
      </c>
      <c r="J264" s="70">
        <v>6818</v>
      </c>
      <c r="K264" s="70">
        <v>0</v>
      </c>
      <c r="L264" s="70">
        <v>893</v>
      </c>
      <c r="M264" s="70">
        <v>22756</v>
      </c>
    </row>
    <row r="265" spans="1:13" x14ac:dyDescent="0.25">
      <c r="A265" s="60">
        <v>437</v>
      </c>
      <c r="B265" s="60">
        <v>437035189</v>
      </c>
      <c r="C265" s="59" t="s">
        <v>506</v>
      </c>
      <c r="D265" s="60">
        <v>35</v>
      </c>
      <c r="E265" s="69" t="s">
        <v>67</v>
      </c>
      <c r="F265" s="60">
        <v>189</v>
      </c>
      <c r="G265" s="59" t="s">
        <v>221</v>
      </c>
      <c r="H265" s="70">
        <v>1.1000000000000001</v>
      </c>
      <c r="I265" s="70">
        <v>15045</v>
      </c>
      <c r="J265" s="70">
        <v>5784</v>
      </c>
      <c r="K265" s="70">
        <v>0</v>
      </c>
      <c r="L265" s="70">
        <v>893</v>
      </c>
      <c r="M265" s="70">
        <v>21722</v>
      </c>
    </row>
    <row r="266" spans="1:13" x14ac:dyDescent="0.25">
      <c r="A266" s="60">
        <v>437</v>
      </c>
      <c r="B266" s="60">
        <v>437035243</v>
      </c>
      <c r="C266" s="59" t="s">
        <v>506</v>
      </c>
      <c r="D266" s="60">
        <v>35</v>
      </c>
      <c r="E266" s="69" t="s">
        <v>67</v>
      </c>
      <c r="F266" s="60">
        <v>243</v>
      </c>
      <c r="G266" s="59" t="s">
        <v>275</v>
      </c>
      <c r="H266" s="70">
        <v>0.97</v>
      </c>
      <c r="I266" s="70">
        <v>12488.506008868042</v>
      </c>
      <c r="J266" s="70">
        <v>2595</v>
      </c>
      <c r="K266" s="70">
        <v>0</v>
      </c>
      <c r="L266" s="70">
        <v>893</v>
      </c>
      <c r="M266" s="70">
        <v>15976.506008868042</v>
      </c>
    </row>
    <row r="267" spans="1:13" x14ac:dyDescent="0.25">
      <c r="A267" s="60">
        <v>437</v>
      </c>
      <c r="B267" s="60">
        <v>437035244</v>
      </c>
      <c r="C267" s="59" t="s">
        <v>506</v>
      </c>
      <c r="D267" s="60">
        <v>35</v>
      </c>
      <c r="E267" s="69" t="s">
        <v>67</v>
      </c>
      <c r="F267" s="60">
        <v>244</v>
      </c>
      <c r="G267" s="59" t="s">
        <v>276</v>
      </c>
      <c r="H267" s="70">
        <v>0.12</v>
      </c>
      <c r="I267" s="70">
        <v>15045</v>
      </c>
      <c r="J267" s="70">
        <v>5862</v>
      </c>
      <c r="K267" s="70">
        <v>0</v>
      </c>
      <c r="L267" s="70">
        <v>893</v>
      </c>
      <c r="M267" s="70">
        <v>21800</v>
      </c>
    </row>
    <row r="268" spans="1:13" x14ac:dyDescent="0.25">
      <c r="A268" s="60">
        <v>437</v>
      </c>
      <c r="B268" s="60">
        <v>437035285</v>
      </c>
      <c r="C268" s="59" t="s">
        <v>506</v>
      </c>
      <c r="D268" s="60">
        <v>35</v>
      </c>
      <c r="E268" s="69" t="s">
        <v>67</v>
      </c>
      <c r="F268" s="60">
        <v>285</v>
      </c>
      <c r="G268" s="59" t="s">
        <v>317</v>
      </c>
      <c r="H268" s="70">
        <v>1</v>
      </c>
      <c r="I268" s="70">
        <v>11088.295368529887</v>
      </c>
      <c r="J268" s="70">
        <v>3128</v>
      </c>
      <c r="K268" s="70">
        <v>0</v>
      </c>
      <c r="L268" s="70">
        <v>893</v>
      </c>
      <c r="M268" s="70">
        <v>15109.295368529887</v>
      </c>
    </row>
    <row r="269" spans="1:13" x14ac:dyDescent="0.25">
      <c r="A269" s="60">
        <v>438</v>
      </c>
      <c r="B269" s="60">
        <v>438035035</v>
      </c>
      <c r="C269" s="59" t="s">
        <v>507</v>
      </c>
      <c r="D269" s="60">
        <v>35</v>
      </c>
      <c r="E269" s="69" t="s">
        <v>67</v>
      </c>
      <c r="F269" s="60">
        <v>35</v>
      </c>
      <c r="G269" s="59" t="s">
        <v>67</v>
      </c>
      <c r="H269" s="70">
        <v>335.51999999999992</v>
      </c>
      <c r="I269" s="70">
        <v>12611</v>
      </c>
      <c r="J269" s="70">
        <v>4348</v>
      </c>
      <c r="K269" s="70">
        <v>86.599904625655725</v>
      </c>
      <c r="L269" s="70">
        <v>893</v>
      </c>
      <c r="M269" s="70">
        <v>17938.599904625655</v>
      </c>
    </row>
    <row r="270" spans="1:13" x14ac:dyDescent="0.25">
      <c r="A270" s="60">
        <v>438</v>
      </c>
      <c r="B270" s="60">
        <v>438035050</v>
      </c>
      <c r="C270" s="59" t="s">
        <v>507</v>
      </c>
      <c r="D270" s="60">
        <v>35</v>
      </c>
      <c r="E270" s="69" t="s">
        <v>67</v>
      </c>
      <c r="F270" s="60">
        <v>50</v>
      </c>
      <c r="G270" s="59" t="s">
        <v>82</v>
      </c>
      <c r="H270" s="70">
        <v>0.98</v>
      </c>
      <c r="I270" s="70">
        <v>10507.816296890631</v>
      </c>
      <c r="J270" s="70">
        <v>4470</v>
      </c>
      <c r="K270" s="70">
        <v>0</v>
      </c>
      <c r="L270" s="70">
        <v>893</v>
      </c>
      <c r="M270" s="70">
        <v>15870.816296890631</v>
      </c>
    </row>
    <row r="271" spans="1:13" x14ac:dyDescent="0.25">
      <c r="A271" s="60">
        <v>438</v>
      </c>
      <c r="B271" s="60">
        <v>438035057</v>
      </c>
      <c r="C271" s="59" t="s">
        <v>507</v>
      </c>
      <c r="D271" s="60">
        <v>35</v>
      </c>
      <c r="E271" s="69" t="s">
        <v>67</v>
      </c>
      <c r="F271" s="60">
        <v>57</v>
      </c>
      <c r="G271" s="59" t="s">
        <v>89</v>
      </c>
      <c r="H271" s="70">
        <v>2</v>
      </c>
      <c r="I271" s="70">
        <v>9103</v>
      </c>
      <c r="J271" s="70">
        <v>221</v>
      </c>
      <c r="K271" s="70">
        <v>0</v>
      </c>
      <c r="L271" s="70">
        <v>893</v>
      </c>
      <c r="M271" s="70">
        <v>10217</v>
      </c>
    </row>
    <row r="272" spans="1:13" x14ac:dyDescent="0.25">
      <c r="A272" s="60">
        <v>438</v>
      </c>
      <c r="B272" s="60">
        <v>438035244</v>
      </c>
      <c r="C272" s="59" t="s">
        <v>507</v>
      </c>
      <c r="D272" s="60">
        <v>35</v>
      </c>
      <c r="E272" s="69" t="s">
        <v>67</v>
      </c>
      <c r="F272" s="60">
        <v>244</v>
      </c>
      <c r="G272" s="59" t="s">
        <v>276</v>
      </c>
      <c r="H272" s="70">
        <v>5</v>
      </c>
      <c r="I272" s="70">
        <v>9532</v>
      </c>
      <c r="J272" s="70">
        <v>3714</v>
      </c>
      <c r="K272" s="70">
        <v>0</v>
      </c>
      <c r="L272" s="70">
        <v>893</v>
      </c>
      <c r="M272" s="70">
        <v>14139</v>
      </c>
    </row>
    <row r="273" spans="1:13" x14ac:dyDescent="0.25">
      <c r="A273" s="60">
        <v>438</v>
      </c>
      <c r="B273" s="60">
        <v>438035336</v>
      </c>
      <c r="C273" s="59" t="s">
        <v>507</v>
      </c>
      <c r="D273" s="60">
        <v>35</v>
      </c>
      <c r="E273" s="69" t="s">
        <v>67</v>
      </c>
      <c r="F273" s="60">
        <v>336</v>
      </c>
      <c r="G273" s="59" t="s">
        <v>368</v>
      </c>
      <c r="H273" s="70">
        <v>1</v>
      </c>
      <c r="I273" s="70">
        <v>9311</v>
      </c>
      <c r="J273" s="70">
        <v>2461</v>
      </c>
      <c r="K273" s="70">
        <v>0</v>
      </c>
      <c r="L273" s="70">
        <v>893</v>
      </c>
      <c r="M273" s="70">
        <v>12665</v>
      </c>
    </row>
    <row r="274" spans="1:13" x14ac:dyDescent="0.25">
      <c r="A274" s="60">
        <v>439</v>
      </c>
      <c r="B274" s="60">
        <v>439035035</v>
      </c>
      <c r="C274" s="59" t="s">
        <v>508</v>
      </c>
      <c r="D274" s="60">
        <v>35</v>
      </c>
      <c r="E274" s="69" t="s">
        <v>67</v>
      </c>
      <c r="F274" s="60">
        <v>35</v>
      </c>
      <c r="G274" s="59" t="s">
        <v>67</v>
      </c>
      <c r="H274" s="70">
        <v>439.95999999999992</v>
      </c>
      <c r="I274" s="70">
        <v>11693</v>
      </c>
      <c r="J274" s="70">
        <v>4032</v>
      </c>
      <c r="K274" s="70">
        <v>0</v>
      </c>
      <c r="L274" s="70">
        <v>893</v>
      </c>
      <c r="M274" s="70">
        <v>16618</v>
      </c>
    </row>
    <row r="275" spans="1:13" x14ac:dyDescent="0.25">
      <c r="A275" s="60">
        <v>439</v>
      </c>
      <c r="B275" s="60">
        <v>439035049</v>
      </c>
      <c r="C275" s="59" t="s">
        <v>508</v>
      </c>
      <c r="D275" s="60">
        <v>35</v>
      </c>
      <c r="E275" s="69" t="s">
        <v>67</v>
      </c>
      <c r="F275" s="60">
        <v>49</v>
      </c>
      <c r="G275" s="59" t="s">
        <v>81</v>
      </c>
      <c r="H275" s="70">
        <v>0.43</v>
      </c>
      <c r="I275" s="70">
        <v>12065.782334362619</v>
      </c>
      <c r="J275" s="70">
        <v>15201</v>
      </c>
      <c r="K275" s="70">
        <v>0</v>
      </c>
      <c r="L275" s="70">
        <v>893</v>
      </c>
      <c r="M275" s="70">
        <v>28159.782334362619</v>
      </c>
    </row>
    <row r="276" spans="1:13" x14ac:dyDescent="0.25">
      <c r="A276" s="60">
        <v>439</v>
      </c>
      <c r="B276" s="60">
        <v>439035133</v>
      </c>
      <c r="C276" s="59" t="s">
        <v>508</v>
      </c>
      <c r="D276" s="60">
        <v>35</v>
      </c>
      <c r="E276" s="69" t="s">
        <v>67</v>
      </c>
      <c r="F276" s="60">
        <v>133</v>
      </c>
      <c r="G276" s="59" t="s">
        <v>165</v>
      </c>
      <c r="H276" s="70">
        <v>2</v>
      </c>
      <c r="I276" s="70">
        <v>8944</v>
      </c>
      <c r="J276" s="70">
        <v>2228</v>
      </c>
      <c r="K276" s="70">
        <v>0</v>
      </c>
      <c r="L276" s="70">
        <v>893</v>
      </c>
      <c r="M276" s="70">
        <v>12065</v>
      </c>
    </row>
    <row r="277" spans="1:13" x14ac:dyDescent="0.25">
      <c r="A277" s="60">
        <v>439</v>
      </c>
      <c r="B277" s="60">
        <v>439035220</v>
      </c>
      <c r="C277" s="59" t="s">
        <v>508</v>
      </c>
      <c r="D277" s="60">
        <v>35</v>
      </c>
      <c r="E277" s="69" t="s">
        <v>67</v>
      </c>
      <c r="F277" s="60">
        <v>220</v>
      </c>
      <c r="G277" s="59" t="s">
        <v>252</v>
      </c>
      <c r="H277" s="70">
        <v>0.09</v>
      </c>
      <c r="I277" s="70">
        <v>11093.762837015447</v>
      </c>
      <c r="J277" s="70">
        <v>4419</v>
      </c>
      <c r="K277" s="70">
        <v>0</v>
      </c>
      <c r="L277" s="70">
        <v>893</v>
      </c>
      <c r="M277" s="70">
        <v>16405.762837015449</v>
      </c>
    </row>
    <row r="278" spans="1:13" x14ac:dyDescent="0.25">
      <c r="A278" s="60">
        <v>439</v>
      </c>
      <c r="B278" s="60">
        <v>439035244</v>
      </c>
      <c r="C278" s="59" t="s">
        <v>508</v>
      </c>
      <c r="D278" s="60">
        <v>35</v>
      </c>
      <c r="E278" s="69" t="s">
        <v>67</v>
      </c>
      <c r="F278" s="60">
        <v>244</v>
      </c>
      <c r="G278" s="59" t="s">
        <v>276</v>
      </c>
      <c r="H278" s="70">
        <v>1</v>
      </c>
      <c r="I278" s="70">
        <v>11689</v>
      </c>
      <c r="J278" s="70">
        <v>4554</v>
      </c>
      <c r="K278" s="70">
        <v>0</v>
      </c>
      <c r="L278" s="70">
        <v>893</v>
      </c>
      <c r="M278" s="70">
        <v>17136</v>
      </c>
    </row>
    <row r="279" spans="1:13" x14ac:dyDescent="0.25">
      <c r="A279" s="60">
        <v>439</v>
      </c>
      <c r="B279" s="60">
        <v>439035665</v>
      </c>
      <c r="C279" s="59" t="s">
        <v>508</v>
      </c>
      <c r="D279" s="60">
        <v>35</v>
      </c>
      <c r="E279" s="69" t="s">
        <v>67</v>
      </c>
      <c r="F279" s="60">
        <v>665</v>
      </c>
      <c r="G279" s="59" t="s">
        <v>405</v>
      </c>
      <c r="H279" s="70">
        <v>2</v>
      </c>
      <c r="I279" s="70">
        <v>10076.643913196895</v>
      </c>
      <c r="J279" s="70">
        <v>1781</v>
      </c>
      <c r="K279" s="70">
        <v>0</v>
      </c>
      <c r="L279" s="70">
        <v>893</v>
      </c>
      <c r="M279" s="70">
        <v>12750.643913196895</v>
      </c>
    </row>
    <row r="280" spans="1:13" x14ac:dyDescent="0.25">
      <c r="A280" s="60">
        <v>440</v>
      </c>
      <c r="B280" s="60">
        <v>440149009</v>
      </c>
      <c r="C280" s="59" t="s">
        <v>509</v>
      </c>
      <c r="D280" s="60">
        <v>149</v>
      </c>
      <c r="E280" s="69" t="s">
        <v>181</v>
      </c>
      <c r="F280" s="60">
        <v>9</v>
      </c>
      <c r="G280" s="59" t="s">
        <v>41</v>
      </c>
      <c r="H280" s="70">
        <v>0.94</v>
      </c>
      <c r="I280" s="70">
        <v>12559</v>
      </c>
      <c r="J280" s="70">
        <v>8025</v>
      </c>
      <c r="K280" s="70">
        <v>0</v>
      </c>
      <c r="L280" s="70">
        <v>893</v>
      </c>
      <c r="M280" s="70">
        <v>21477</v>
      </c>
    </row>
    <row r="281" spans="1:13" x14ac:dyDescent="0.25">
      <c r="A281" s="60">
        <v>440</v>
      </c>
      <c r="B281" s="60">
        <v>440149128</v>
      </c>
      <c r="C281" s="59" t="s">
        <v>509</v>
      </c>
      <c r="D281" s="60">
        <v>149</v>
      </c>
      <c r="E281" s="69" t="s">
        <v>181</v>
      </c>
      <c r="F281" s="60">
        <v>128</v>
      </c>
      <c r="G281" s="59" t="s">
        <v>160</v>
      </c>
      <c r="H281" s="70">
        <v>2.58</v>
      </c>
      <c r="I281" s="70">
        <v>14961</v>
      </c>
      <c r="J281" s="70">
        <v>756</v>
      </c>
      <c r="K281" s="70">
        <v>0</v>
      </c>
      <c r="L281" s="70">
        <v>893</v>
      </c>
      <c r="M281" s="70">
        <v>16610</v>
      </c>
    </row>
    <row r="282" spans="1:13" x14ac:dyDescent="0.25">
      <c r="A282" s="60">
        <v>440</v>
      </c>
      <c r="B282" s="60">
        <v>440149149</v>
      </c>
      <c r="C282" s="59" t="s">
        <v>509</v>
      </c>
      <c r="D282" s="60">
        <v>149</v>
      </c>
      <c r="E282" s="69" t="s">
        <v>181</v>
      </c>
      <c r="F282" s="60">
        <v>149</v>
      </c>
      <c r="G282" s="59" t="s">
        <v>181</v>
      </c>
      <c r="H282" s="70">
        <v>373.45000000000005</v>
      </c>
      <c r="I282" s="70">
        <v>11907</v>
      </c>
      <c r="J282" s="70">
        <v>176</v>
      </c>
      <c r="K282" s="70">
        <v>335.15597804257595</v>
      </c>
      <c r="L282" s="70">
        <v>893</v>
      </c>
      <c r="M282" s="70">
        <v>13311.155978042576</v>
      </c>
    </row>
    <row r="283" spans="1:13" x14ac:dyDescent="0.25">
      <c r="A283" s="60">
        <v>440</v>
      </c>
      <c r="B283" s="60">
        <v>440149160</v>
      </c>
      <c r="C283" s="59" t="s">
        <v>509</v>
      </c>
      <c r="D283" s="60">
        <v>149</v>
      </c>
      <c r="E283" s="69" t="s">
        <v>181</v>
      </c>
      <c r="F283" s="60">
        <v>160</v>
      </c>
      <c r="G283" s="59" t="s">
        <v>192</v>
      </c>
      <c r="H283" s="70">
        <v>1</v>
      </c>
      <c r="I283" s="70">
        <v>12255.087011245676</v>
      </c>
      <c r="J283" s="70">
        <v>135</v>
      </c>
      <c r="K283" s="70">
        <v>0</v>
      </c>
      <c r="L283" s="70">
        <v>893</v>
      </c>
      <c r="M283" s="70">
        <v>13283.087011245676</v>
      </c>
    </row>
    <row r="284" spans="1:13" x14ac:dyDescent="0.25">
      <c r="A284" s="60">
        <v>440</v>
      </c>
      <c r="B284" s="60">
        <v>440149181</v>
      </c>
      <c r="C284" s="59" t="s">
        <v>509</v>
      </c>
      <c r="D284" s="60">
        <v>149</v>
      </c>
      <c r="E284" s="69" t="s">
        <v>181</v>
      </c>
      <c r="F284" s="60">
        <v>181</v>
      </c>
      <c r="G284" s="59" t="s">
        <v>213</v>
      </c>
      <c r="H284" s="70">
        <v>21</v>
      </c>
      <c r="I284" s="70">
        <v>10710</v>
      </c>
      <c r="J284" s="70">
        <v>691</v>
      </c>
      <c r="K284" s="70">
        <v>0</v>
      </c>
      <c r="L284" s="70">
        <v>893</v>
      </c>
      <c r="M284" s="70">
        <v>12294</v>
      </c>
    </row>
    <row r="285" spans="1:13" x14ac:dyDescent="0.25">
      <c r="A285" s="60">
        <v>440</v>
      </c>
      <c r="B285" s="60">
        <v>440149745</v>
      </c>
      <c r="C285" s="59" t="s">
        <v>509</v>
      </c>
      <c r="D285" s="60">
        <v>149</v>
      </c>
      <c r="E285" s="69" t="s">
        <v>181</v>
      </c>
      <c r="F285" s="60">
        <v>745</v>
      </c>
      <c r="G285" s="59" t="s">
        <v>429</v>
      </c>
      <c r="H285" s="70">
        <v>1</v>
      </c>
      <c r="I285" s="70">
        <v>9841.0216139907279</v>
      </c>
      <c r="J285" s="70">
        <v>4496</v>
      </c>
      <c r="K285" s="70">
        <v>0</v>
      </c>
      <c r="L285" s="70">
        <v>893</v>
      </c>
      <c r="M285" s="70">
        <v>15230.021613990728</v>
      </c>
    </row>
    <row r="286" spans="1:13" x14ac:dyDescent="0.25">
      <c r="A286" s="60">
        <v>441</v>
      </c>
      <c r="B286" s="60">
        <v>441281005</v>
      </c>
      <c r="C286" s="59" t="s">
        <v>510</v>
      </c>
      <c r="D286" s="60">
        <v>281</v>
      </c>
      <c r="E286" s="69" t="s">
        <v>313</v>
      </c>
      <c r="F286" s="60">
        <v>5</v>
      </c>
      <c r="G286" s="59" t="s">
        <v>37</v>
      </c>
      <c r="H286" s="70">
        <v>4.59</v>
      </c>
      <c r="I286" s="70">
        <v>10953.106366286775</v>
      </c>
      <c r="J286" s="70">
        <v>4693</v>
      </c>
      <c r="K286" s="70">
        <v>0</v>
      </c>
      <c r="L286" s="70">
        <v>893</v>
      </c>
      <c r="M286" s="70">
        <v>16539.106366286775</v>
      </c>
    </row>
    <row r="287" spans="1:13" x14ac:dyDescent="0.25">
      <c r="A287" s="60">
        <v>441</v>
      </c>
      <c r="B287" s="60">
        <v>441281061</v>
      </c>
      <c r="C287" s="59" t="s">
        <v>510</v>
      </c>
      <c r="D287" s="60">
        <v>281</v>
      </c>
      <c r="E287" s="69" t="s">
        <v>313</v>
      </c>
      <c r="F287" s="60">
        <v>61</v>
      </c>
      <c r="G287" s="59" t="s">
        <v>93</v>
      </c>
      <c r="H287" s="70">
        <v>2.67</v>
      </c>
      <c r="I287" s="70">
        <v>10739</v>
      </c>
      <c r="J287" s="70">
        <v>775</v>
      </c>
      <c r="K287" s="70">
        <v>0</v>
      </c>
      <c r="L287" s="70">
        <v>893</v>
      </c>
      <c r="M287" s="70">
        <v>12407</v>
      </c>
    </row>
    <row r="288" spans="1:13" x14ac:dyDescent="0.25">
      <c r="A288" s="60">
        <v>441</v>
      </c>
      <c r="B288" s="60">
        <v>441281087</v>
      </c>
      <c r="C288" s="59" t="s">
        <v>510</v>
      </c>
      <c r="D288" s="60">
        <v>281</v>
      </c>
      <c r="E288" s="69" t="s">
        <v>313</v>
      </c>
      <c r="F288" s="60">
        <v>87</v>
      </c>
      <c r="G288" s="59" t="s">
        <v>119</v>
      </c>
      <c r="H288" s="70">
        <v>4.5</v>
      </c>
      <c r="I288" s="70">
        <v>10955</v>
      </c>
      <c r="J288" s="70">
        <v>3832</v>
      </c>
      <c r="K288" s="70">
        <v>0</v>
      </c>
      <c r="L288" s="70">
        <v>893</v>
      </c>
      <c r="M288" s="70">
        <v>15680</v>
      </c>
    </row>
    <row r="289" spans="1:13" x14ac:dyDescent="0.25">
      <c r="A289" s="60">
        <v>441</v>
      </c>
      <c r="B289" s="60">
        <v>441281137</v>
      </c>
      <c r="C289" s="59" t="s">
        <v>510</v>
      </c>
      <c r="D289" s="60">
        <v>281</v>
      </c>
      <c r="E289" s="69" t="s">
        <v>313</v>
      </c>
      <c r="F289" s="60">
        <v>137</v>
      </c>
      <c r="G289" s="59" t="s">
        <v>169</v>
      </c>
      <c r="H289" s="70">
        <v>4.37</v>
      </c>
      <c r="I289" s="70">
        <v>13005.842612954186</v>
      </c>
      <c r="J289" s="70">
        <v>17</v>
      </c>
      <c r="K289" s="70">
        <v>0</v>
      </c>
      <c r="L289" s="70">
        <v>893</v>
      </c>
      <c r="M289" s="70">
        <v>13915.842612954186</v>
      </c>
    </row>
    <row r="290" spans="1:13" x14ac:dyDescent="0.25">
      <c r="A290" s="60">
        <v>441</v>
      </c>
      <c r="B290" s="60">
        <v>441281159</v>
      </c>
      <c r="C290" s="59" t="s">
        <v>510</v>
      </c>
      <c r="D290" s="60">
        <v>281</v>
      </c>
      <c r="E290" s="69" t="s">
        <v>313</v>
      </c>
      <c r="F290" s="60">
        <v>159</v>
      </c>
      <c r="G290" s="59" t="s">
        <v>191</v>
      </c>
      <c r="H290" s="70">
        <v>2.44</v>
      </c>
      <c r="I290" s="70">
        <v>12390</v>
      </c>
      <c r="J290" s="70">
        <v>5655</v>
      </c>
      <c r="K290" s="70">
        <v>0</v>
      </c>
      <c r="L290" s="70">
        <v>893</v>
      </c>
      <c r="M290" s="70">
        <v>18938</v>
      </c>
    </row>
    <row r="291" spans="1:13" x14ac:dyDescent="0.25">
      <c r="A291" s="60">
        <v>441</v>
      </c>
      <c r="B291" s="60">
        <v>441281161</v>
      </c>
      <c r="C291" s="59" t="s">
        <v>510</v>
      </c>
      <c r="D291" s="60">
        <v>281</v>
      </c>
      <c r="E291" s="69" t="s">
        <v>313</v>
      </c>
      <c r="F291" s="60">
        <v>161</v>
      </c>
      <c r="G291" s="59" t="s">
        <v>193</v>
      </c>
      <c r="H291" s="70">
        <v>3</v>
      </c>
      <c r="I291" s="70">
        <v>12729</v>
      </c>
      <c r="J291" s="70">
        <v>5309</v>
      </c>
      <c r="K291" s="70">
        <v>0</v>
      </c>
      <c r="L291" s="70">
        <v>893</v>
      </c>
      <c r="M291" s="70">
        <v>18931</v>
      </c>
    </row>
    <row r="292" spans="1:13" x14ac:dyDescent="0.25">
      <c r="A292" s="60">
        <v>441</v>
      </c>
      <c r="B292" s="60">
        <v>441281227</v>
      </c>
      <c r="C292" s="59" t="s">
        <v>510</v>
      </c>
      <c r="D292" s="60">
        <v>281</v>
      </c>
      <c r="E292" s="69" t="s">
        <v>313</v>
      </c>
      <c r="F292" s="60">
        <v>227</v>
      </c>
      <c r="G292" s="59" t="s">
        <v>259</v>
      </c>
      <c r="H292" s="70">
        <v>3</v>
      </c>
      <c r="I292" s="70">
        <v>11118.78403806934</v>
      </c>
      <c r="J292" s="70">
        <v>3218</v>
      </c>
      <c r="K292" s="70">
        <v>0</v>
      </c>
      <c r="L292" s="70">
        <v>893</v>
      </c>
      <c r="M292" s="70">
        <v>15229.78403806934</v>
      </c>
    </row>
    <row r="293" spans="1:13" x14ac:dyDescent="0.25">
      <c r="A293" s="60">
        <v>441</v>
      </c>
      <c r="B293" s="60">
        <v>441281281</v>
      </c>
      <c r="C293" s="59" t="s">
        <v>510</v>
      </c>
      <c r="D293" s="60">
        <v>281</v>
      </c>
      <c r="E293" s="69" t="s">
        <v>313</v>
      </c>
      <c r="F293" s="60">
        <v>281</v>
      </c>
      <c r="G293" s="59" t="s">
        <v>313</v>
      </c>
      <c r="H293" s="70">
        <v>1544.4800000000002</v>
      </c>
      <c r="I293" s="70">
        <v>10930</v>
      </c>
      <c r="J293" s="70">
        <v>84</v>
      </c>
      <c r="K293" s="70">
        <v>0</v>
      </c>
      <c r="L293" s="70">
        <v>893</v>
      </c>
      <c r="M293" s="70">
        <v>11907</v>
      </c>
    </row>
    <row r="294" spans="1:13" x14ac:dyDescent="0.25">
      <c r="A294" s="60">
        <v>441</v>
      </c>
      <c r="B294" s="60">
        <v>441281332</v>
      </c>
      <c r="C294" s="59" t="s">
        <v>510</v>
      </c>
      <c r="D294" s="60">
        <v>281</v>
      </c>
      <c r="E294" s="69" t="s">
        <v>313</v>
      </c>
      <c r="F294" s="60">
        <v>332</v>
      </c>
      <c r="G294" s="59" t="s">
        <v>364</v>
      </c>
      <c r="H294" s="70">
        <v>1</v>
      </c>
      <c r="I294" s="70">
        <v>11778.006631758404</v>
      </c>
      <c r="J294" s="70">
        <v>1089</v>
      </c>
      <c r="K294" s="70">
        <v>0</v>
      </c>
      <c r="L294" s="70">
        <v>893</v>
      </c>
      <c r="M294" s="70">
        <v>13760.006631758404</v>
      </c>
    </row>
    <row r="295" spans="1:13" x14ac:dyDescent="0.25">
      <c r="A295" s="60">
        <v>441</v>
      </c>
      <c r="B295" s="60">
        <v>441281680</v>
      </c>
      <c r="C295" s="59" t="s">
        <v>510</v>
      </c>
      <c r="D295" s="60">
        <v>281</v>
      </c>
      <c r="E295" s="69" t="s">
        <v>313</v>
      </c>
      <c r="F295" s="60">
        <v>680</v>
      </c>
      <c r="G295" s="59" t="s">
        <v>411</v>
      </c>
      <c r="H295" s="70">
        <v>2</v>
      </c>
      <c r="I295" s="70">
        <v>12729</v>
      </c>
      <c r="J295" s="70">
        <v>4831</v>
      </c>
      <c r="K295" s="70">
        <v>0</v>
      </c>
      <c r="L295" s="70">
        <v>893</v>
      </c>
      <c r="M295" s="70">
        <v>18453</v>
      </c>
    </row>
    <row r="296" spans="1:13" x14ac:dyDescent="0.25">
      <c r="A296" s="60">
        <v>444</v>
      </c>
      <c r="B296" s="60">
        <v>444035001</v>
      </c>
      <c r="C296" s="59" t="s">
        <v>511</v>
      </c>
      <c r="D296" s="60">
        <v>35</v>
      </c>
      <c r="E296" s="69" t="s">
        <v>67</v>
      </c>
      <c r="F296" s="60">
        <v>1</v>
      </c>
      <c r="G296" s="59" t="s">
        <v>33</v>
      </c>
      <c r="H296" s="70">
        <v>1</v>
      </c>
      <c r="I296" s="70">
        <v>8944</v>
      </c>
      <c r="J296" s="70">
        <v>2094</v>
      </c>
      <c r="K296" s="70">
        <v>0</v>
      </c>
      <c r="L296" s="70">
        <v>893</v>
      </c>
      <c r="M296" s="70">
        <v>11931</v>
      </c>
    </row>
    <row r="297" spans="1:13" x14ac:dyDescent="0.25">
      <c r="A297" s="60">
        <v>444</v>
      </c>
      <c r="B297" s="60">
        <v>444035035</v>
      </c>
      <c r="C297" s="59" t="s">
        <v>511</v>
      </c>
      <c r="D297" s="60">
        <v>35</v>
      </c>
      <c r="E297" s="69" t="s">
        <v>67</v>
      </c>
      <c r="F297" s="60">
        <v>35</v>
      </c>
      <c r="G297" s="59" t="s">
        <v>67</v>
      </c>
      <c r="H297" s="70">
        <v>627.78999999999985</v>
      </c>
      <c r="I297" s="70">
        <v>11338</v>
      </c>
      <c r="J297" s="70">
        <v>3910</v>
      </c>
      <c r="K297" s="70">
        <v>0</v>
      </c>
      <c r="L297" s="70">
        <v>893</v>
      </c>
      <c r="M297" s="70">
        <v>16141</v>
      </c>
    </row>
    <row r="298" spans="1:13" x14ac:dyDescent="0.25">
      <c r="A298" s="60">
        <v>444</v>
      </c>
      <c r="B298" s="60">
        <v>444035044</v>
      </c>
      <c r="C298" s="59" t="s">
        <v>511</v>
      </c>
      <c r="D298" s="60">
        <v>35</v>
      </c>
      <c r="E298" s="69" t="s">
        <v>67</v>
      </c>
      <c r="F298" s="60">
        <v>44</v>
      </c>
      <c r="G298" s="59" t="s">
        <v>76</v>
      </c>
      <c r="H298" s="70">
        <v>2</v>
      </c>
      <c r="I298" s="70">
        <v>10323</v>
      </c>
      <c r="J298" s="70">
        <v>208</v>
      </c>
      <c r="K298" s="70">
        <v>0</v>
      </c>
      <c r="L298" s="70">
        <v>893</v>
      </c>
      <c r="M298" s="70">
        <v>11424</v>
      </c>
    </row>
    <row r="299" spans="1:13" x14ac:dyDescent="0.25">
      <c r="A299" s="60">
        <v>444</v>
      </c>
      <c r="B299" s="60">
        <v>444035199</v>
      </c>
      <c r="C299" s="59" t="s">
        <v>511</v>
      </c>
      <c r="D299" s="60">
        <v>35</v>
      </c>
      <c r="E299" s="69" t="s">
        <v>67</v>
      </c>
      <c r="F299" s="60">
        <v>199</v>
      </c>
      <c r="G299" s="59" t="s">
        <v>231</v>
      </c>
      <c r="H299" s="70">
        <v>1</v>
      </c>
      <c r="I299" s="70">
        <v>10270.273693743404</v>
      </c>
      <c r="J299" s="70">
        <v>6902</v>
      </c>
      <c r="K299" s="70">
        <v>0</v>
      </c>
      <c r="L299" s="70">
        <v>893</v>
      </c>
      <c r="M299" s="70">
        <v>18065.273693743402</v>
      </c>
    </row>
    <row r="300" spans="1:13" x14ac:dyDescent="0.25">
      <c r="A300" s="60">
        <v>444</v>
      </c>
      <c r="B300" s="60">
        <v>444035220</v>
      </c>
      <c r="C300" s="59" t="s">
        <v>511</v>
      </c>
      <c r="D300" s="60">
        <v>35</v>
      </c>
      <c r="E300" s="69" t="s">
        <v>67</v>
      </c>
      <c r="F300" s="60">
        <v>220</v>
      </c>
      <c r="G300" s="59" t="s">
        <v>252</v>
      </c>
      <c r="H300" s="70">
        <v>1.95</v>
      </c>
      <c r="I300" s="70">
        <v>11093.762837015447</v>
      </c>
      <c r="J300" s="70">
        <v>4419</v>
      </c>
      <c r="K300" s="70">
        <v>0</v>
      </c>
      <c r="L300" s="70">
        <v>893</v>
      </c>
      <c r="M300" s="70">
        <v>16405.762837015449</v>
      </c>
    </row>
    <row r="301" spans="1:13" x14ac:dyDescent="0.25">
      <c r="A301" s="60">
        <v>444</v>
      </c>
      <c r="B301" s="60">
        <v>444035244</v>
      </c>
      <c r="C301" s="59" t="s">
        <v>511</v>
      </c>
      <c r="D301" s="60">
        <v>35</v>
      </c>
      <c r="E301" s="69" t="s">
        <v>67</v>
      </c>
      <c r="F301" s="60">
        <v>244</v>
      </c>
      <c r="G301" s="59" t="s">
        <v>276</v>
      </c>
      <c r="H301" s="70">
        <v>6.37</v>
      </c>
      <c r="I301" s="70">
        <v>10673</v>
      </c>
      <c r="J301" s="70">
        <v>4158</v>
      </c>
      <c r="K301" s="70">
        <v>0</v>
      </c>
      <c r="L301" s="70">
        <v>893</v>
      </c>
      <c r="M301" s="70">
        <v>15724</v>
      </c>
    </row>
    <row r="302" spans="1:13" x14ac:dyDescent="0.25">
      <c r="A302" s="60">
        <v>444</v>
      </c>
      <c r="B302" s="60">
        <v>444035336</v>
      </c>
      <c r="C302" s="59" t="s">
        <v>511</v>
      </c>
      <c r="D302" s="60">
        <v>35</v>
      </c>
      <c r="E302" s="69" t="s">
        <v>67</v>
      </c>
      <c r="F302" s="60">
        <v>336</v>
      </c>
      <c r="G302" s="59" t="s">
        <v>368</v>
      </c>
      <c r="H302" s="70">
        <v>2</v>
      </c>
      <c r="I302" s="70">
        <v>10317</v>
      </c>
      <c r="J302" s="70">
        <v>2727</v>
      </c>
      <c r="K302" s="70">
        <v>0</v>
      </c>
      <c r="L302" s="70">
        <v>893</v>
      </c>
      <c r="M302" s="70">
        <v>13937</v>
      </c>
    </row>
    <row r="303" spans="1:13" x14ac:dyDescent="0.25">
      <c r="A303" s="60">
        <v>445</v>
      </c>
      <c r="B303" s="60">
        <v>445348017</v>
      </c>
      <c r="C303" s="59" t="s">
        <v>512</v>
      </c>
      <c r="D303" s="60">
        <v>348</v>
      </c>
      <c r="E303" s="69" t="s">
        <v>380</v>
      </c>
      <c r="F303" s="60">
        <v>17</v>
      </c>
      <c r="G303" s="59" t="s">
        <v>49</v>
      </c>
      <c r="H303" s="70">
        <v>15</v>
      </c>
      <c r="I303" s="70">
        <v>11172</v>
      </c>
      <c r="J303" s="70">
        <v>2834</v>
      </c>
      <c r="K303" s="70">
        <v>0</v>
      </c>
      <c r="L303" s="70">
        <v>893</v>
      </c>
      <c r="M303" s="70">
        <v>14899</v>
      </c>
    </row>
    <row r="304" spans="1:13" x14ac:dyDescent="0.25">
      <c r="A304" s="60">
        <v>445</v>
      </c>
      <c r="B304" s="60">
        <v>445348064</v>
      </c>
      <c r="C304" s="59" t="s">
        <v>512</v>
      </c>
      <c r="D304" s="60">
        <v>348</v>
      </c>
      <c r="E304" s="69" t="s">
        <v>380</v>
      </c>
      <c r="F304" s="60">
        <v>64</v>
      </c>
      <c r="G304" s="59" t="s">
        <v>96</v>
      </c>
      <c r="H304" s="70">
        <v>2</v>
      </c>
      <c r="I304" s="70">
        <v>9269</v>
      </c>
      <c r="J304" s="70">
        <v>1537</v>
      </c>
      <c r="K304" s="70">
        <v>0</v>
      </c>
      <c r="L304" s="70">
        <v>893</v>
      </c>
      <c r="M304" s="70">
        <v>11699</v>
      </c>
    </row>
    <row r="305" spans="1:13" x14ac:dyDescent="0.25">
      <c r="A305" s="60">
        <v>445</v>
      </c>
      <c r="B305" s="60">
        <v>445348110</v>
      </c>
      <c r="C305" s="59" t="s">
        <v>512</v>
      </c>
      <c r="D305" s="60">
        <v>348</v>
      </c>
      <c r="E305" s="69" t="s">
        <v>380</v>
      </c>
      <c r="F305" s="60">
        <v>110</v>
      </c>
      <c r="G305" s="59" t="s">
        <v>142</v>
      </c>
      <c r="H305" s="70">
        <v>4</v>
      </c>
      <c r="I305" s="70">
        <v>8749</v>
      </c>
      <c r="J305" s="70">
        <v>1776</v>
      </c>
      <c r="K305" s="70">
        <v>0</v>
      </c>
      <c r="L305" s="70">
        <v>893</v>
      </c>
      <c r="M305" s="70">
        <v>11418</v>
      </c>
    </row>
    <row r="306" spans="1:13" x14ac:dyDescent="0.25">
      <c r="A306" s="60">
        <v>445</v>
      </c>
      <c r="B306" s="60">
        <v>445348151</v>
      </c>
      <c r="C306" s="59" t="s">
        <v>512</v>
      </c>
      <c r="D306" s="60">
        <v>348</v>
      </c>
      <c r="E306" s="69" t="s">
        <v>380</v>
      </c>
      <c r="F306" s="60">
        <v>151</v>
      </c>
      <c r="G306" s="59" t="s">
        <v>183</v>
      </c>
      <c r="H306" s="70">
        <v>14</v>
      </c>
      <c r="I306" s="70">
        <v>10838</v>
      </c>
      <c r="J306" s="70">
        <v>1732</v>
      </c>
      <c r="K306" s="70">
        <v>0</v>
      </c>
      <c r="L306" s="70">
        <v>893</v>
      </c>
      <c r="M306" s="70">
        <v>13463</v>
      </c>
    </row>
    <row r="307" spans="1:13" x14ac:dyDescent="0.25">
      <c r="A307" s="60">
        <v>445</v>
      </c>
      <c r="B307" s="60">
        <v>445348153</v>
      </c>
      <c r="C307" s="59" t="s">
        <v>512</v>
      </c>
      <c r="D307" s="60">
        <v>348</v>
      </c>
      <c r="E307" s="69" t="s">
        <v>380</v>
      </c>
      <c r="F307" s="60">
        <v>153</v>
      </c>
      <c r="G307" s="59" t="s">
        <v>185</v>
      </c>
      <c r="H307" s="70">
        <v>0.04</v>
      </c>
      <c r="I307" s="70">
        <v>8410</v>
      </c>
      <c r="J307" s="70">
        <v>220</v>
      </c>
      <c r="K307" s="70">
        <v>0</v>
      </c>
      <c r="L307" s="70">
        <v>893</v>
      </c>
      <c r="M307" s="70">
        <v>9523</v>
      </c>
    </row>
    <row r="308" spans="1:13" x14ac:dyDescent="0.25">
      <c r="A308" s="60">
        <v>445</v>
      </c>
      <c r="B308" s="60">
        <v>445348186</v>
      </c>
      <c r="C308" s="59" t="s">
        <v>512</v>
      </c>
      <c r="D308" s="60">
        <v>348</v>
      </c>
      <c r="E308" s="69" t="s">
        <v>380</v>
      </c>
      <c r="F308" s="60">
        <v>186</v>
      </c>
      <c r="G308" s="59" t="s">
        <v>218</v>
      </c>
      <c r="H308" s="70">
        <v>5.9399999999999995</v>
      </c>
      <c r="I308" s="70">
        <v>10361</v>
      </c>
      <c r="J308" s="70">
        <v>4286</v>
      </c>
      <c r="K308" s="70">
        <v>0</v>
      </c>
      <c r="L308" s="70">
        <v>893</v>
      </c>
      <c r="M308" s="70">
        <v>15540</v>
      </c>
    </row>
    <row r="309" spans="1:13" x14ac:dyDescent="0.25">
      <c r="A309" s="60">
        <v>445</v>
      </c>
      <c r="B309" s="60">
        <v>445348214</v>
      </c>
      <c r="C309" s="59" t="s">
        <v>512</v>
      </c>
      <c r="D309" s="60">
        <v>348</v>
      </c>
      <c r="E309" s="69" t="s">
        <v>380</v>
      </c>
      <c r="F309" s="60">
        <v>214</v>
      </c>
      <c r="G309" s="59" t="s">
        <v>246</v>
      </c>
      <c r="H309" s="70">
        <v>2</v>
      </c>
      <c r="I309" s="70">
        <v>10575.507690582961</v>
      </c>
      <c r="J309" s="70">
        <v>2021</v>
      </c>
      <c r="K309" s="70">
        <v>0</v>
      </c>
      <c r="L309" s="70">
        <v>893</v>
      </c>
      <c r="M309" s="70">
        <v>13489.507690582961</v>
      </c>
    </row>
    <row r="310" spans="1:13" x14ac:dyDescent="0.25">
      <c r="A310" s="60">
        <v>445</v>
      </c>
      <c r="B310" s="60">
        <v>445348226</v>
      </c>
      <c r="C310" s="59" t="s">
        <v>512</v>
      </c>
      <c r="D310" s="60">
        <v>348</v>
      </c>
      <c r="E310" s="69" t="s">
        <v>380</v>
      </c>
      <c r="F310" s="60">
        <v>226</v>
      </c>
      <c r="G310" s="59" t="s">
        <v>258</v>
      </c>
      <c r="H310" s="70">
        <v>28</v>
      </c>
      <c r="I310" s="70">
        <v>10768</v>
      </c>
      <c r="J310" s="70">
        <v>1263</v>
      </c>
      <c r="K310" s="70">
        <v>0</v>
      </c>
      <c r="L310" s="70">
        <v>893</v>
      </c>
      <c r="M310" s="70">
        <v>12924</v>
      </c>
    </row>
    <row r="311" spans="1:13" x14ac:dyDescent="0.25">
      <c r="A311" s="60">
        <v>445</v>
      </c>
      <c r="B311" s="60">
        <v>445348271</v>
      </c>
      <c r="C311" s="59" t="s">
        <v>512</v>
      </c>
      <c r="D311" s="60">
        <v>348</v>
      </c>
      <c r="E311" s="69" t="s">
        <v>380</v>
      </c>
      <c r="F311" s="60">
        <v>271</v>
      </c>
      <c r="G311" s="59" t="s">
        <v>303</v>
      </c>
      <c r="H311" s="70">
        <v>2.82</v>
      </c>
      <c r="I311" s="70">
        <v>11072</v>
      </c>
      <c r="J311" s="70">
        <v>3117</v>
      </c>
      <c r="K311" s="70">
        <v>0</v>
      </c>
      <c r="L311" s="70">
        <v>893</v>
      </c>
      <c r="M311" s="70">
        <v>15082</v>
      </c>
    </row>
    <row r="312" spans="1:13" x14ac:dyDescent="0.25">
      <c r="A312" s="60">
        <v>445</v>
      </c>
      <c r="B312" s="60">
        <v>445348316</v>
      </c>
      <c r="C312" s="59" t="s">
        <v>512</v>
      </c>
      <c r="D312" s="60">
        <v>348</v>
      </c>
      <c r="E312" s="69" t="s">
        <v>380</v>
      </c>
      <c r="F312" s="60">
        <v>316</v>
      </c>
      <c r="G312" s="59" t="s">
        <v>348</v>
      </c>
      <c r="H312" s="70">
        <v>5</v>
      </c>
      <c r="I312" s="70">
        <v>10458</v>
      </c>
      <c r="J312" s="70">
        <v>1456</v>
      </c>
      <c r="K312" s="70">
        <v>0</v>
      </c>
      <c r="L312" s="70">
        <v>893</v>
      </c>
      <c r="M312" s="70">
        <v>12807</v>
      </c>
    </row>
    <row r="313" spans="1:13" x14ac:dyDescent="0.25">
      <c r="A313" s="60">
        <v>445</v>
      </c>
      <c r="B313" s="60">
        <v>445348322</v>
      </c>
      <c r="C313" s="59" t="s">
        <v>512</v>
      </c>
      <c r="D313" s="60">
        <v>348</v>
      </c>
      <c r="E313" s="69" t="s">
        <v>380</v>
      </c>
      <c r="F313" s="60">
        <v>322</v>
      </c>
      <c r="G313" s="59" t="s">
        <v>354</v>
      </c>
      <c r="H313" s="70">
        <v>4.09</v>
      </c>
      <c r="I313" s="70">
        <v>8749</v>
      </c>
      <c r="J313" s="70">
        <v>4656</v>
      </c>
      <c r="K313" s="70">
        <v>0</v>
      </c>
      <c r="L313" s="70">
        <v>893</v>
      </c>
      <c r="M313" s="70">
        <v>14298</v>
      </c>
    </row>
    <row r="314" spans="1:13" x14ac:dyDescent="0.25">
      <c r="A314" s="60">
        <v>445</v>
      </c>
      <c r="B314" s="60">
        <v>445348348</v>
      </c>
      <c r="C314" s="59" t="s">
        <v>512</v>
      </c>
      <c r="D314" s="60">
        <v>348</v>
      </c>
      <c r="E314" s="69" t="s">
        <v>380</v>
      </c>
      <c r="F314" s="60">
        <v>348</v>
      </c>
      <c r="G314" s="59" t="s">
        <v>380</v>
      </c>
      <c r="H314" s="70">
        <v>1323.0899999999992</v>
      </c>
      <c r="I314" s="70">
        <v>11141</v>
      </c>
      <c r="J314" s="70">
        <v>107</v>
      </c>
      <c r="K314" s="70">
        <v>838.72147775283668</v>
      </c>
      <c r="L314" s="70">
        <v>893</v>
      </c>
      <c r="M314" s="70">
        <v>12979.721477752837</v>
      </c>
    </row>
    <row r="315" spans="1:13" x14ac:dyDescent="0.25">
      <c r="A315" s="60">
        <v>445</v>
      </c>
      <c r="B315" s="60">
        <v>445348615</v>
      </c>
      <c r="C315" s="59" t="s">
        <v>512</v>
      </c>
      <c r="D315" s="60">
        <v>348</v>
      </c>
      <c r="E315" s="69" t="s">
        <v>380</v>
      </c>
      <c r="F315" s="60">
        <v>615</v>
      </c>
      <c r="G315" s="59" t="s">
        <v>390</v>
      </c>
      <c r="H315" s="70">
        <v>1.44</v>
      </c>
      <c r="I315" s="70">
        <v>11211.879177215191</v>
      </c>
      <c r="J315" s="70">
        <v>1372</v>
      </c>
      <c r="K315" s="70">
        <v>0</v>
      </c>
      <c r="L315" s="70">
        <v>893</v>
      </c>
      <c r="M315" s="70">
        <v>13476.879177215191</v>
      </c>
    </row>
    <row r="316" spans="1:13" x14ac:dyDescent="0.25">
      <c r="A316" s="60">
        <v>445</v>
      </c>
      <c r="B316" s="60">
        <v>445348658</v>
      </c>
      <c r="C316" s="59" t="s">
        <v>512</v>
      </c>
      <c r="D316" s="60">
        <v>348</v>
      </c>
      <c r="E316" s="69" t="s">
        <v>380</v>
      </c>
      <c r="F316" s="60">
        <v>658</v>
      </c>
      <c r="G316" s="59" t="s">
        <v>402</v>
      </c>
      <c r="H316" s="70">
        <v>1</v>
      </c>
      <c r="I316" s="70">
        <v>8749</v>
      </c>
      <c r="J316" s="70">
        <v>1215</v>
      </c>
      <c r="K316" s="70">
        <v>0</v>
      </c>
      <c r="L316" s="70">
        <v>893</v>
      </c>
      <c r="M316" s="70">
        <v>10857</v>
      </c>
    </row>
    <row r="317" spans="1:13" x14ac:dyDescent="0.25">
      <c r="A317" s="60">
        <v>445</v>
      </c>
      <c r="B317" s="60">
        <v>445348753</v>
      </c>
      <c r="C317" s="59" t="s">
        <v>512</v>
      </c>
      <c r="D317" s="60">
        <v>348</v>
      </c>
      <c r="E317" s="69" t="s">
        <v>380</v>
      </c>
      <c r="F317" s="60">
        <v>753</v>
      </c>
      <c r="G317" s="59" t="s">
        <v>431</v>
      </c>
      <c r="H317" s="70">
        <v>1</v>
      </c>
      <c r="I317" s="70">
        <v>10576.332244208495</v>
      </c>
      <c r="J317" s="70">
        <v>4011</v>
      </c>
      <c r="K317" s="70">
        <v>0</v>
      </c>
      <c r="L317" s="70">
        <v>893</v>
      </c>
      <c r="M317" s="70">
        <v>15480.332244208495</v>
      </c>
    </row>
    <row r="318" spans="1:13" x14ac:dyDescent="0.25">
      <c r="A318" s="60">
        <v>445</v>
      </c>
      <c r="B318" s="60">
        <v>445348767</v>
      </c>
      <c r="C318" s="59" t="s">
        <v>512</v>
      </c>
      <c r="D318" s="60">
        <v>348</v>
      </c>
      <c r="E318" s="69" t="s">
        <v>380</v>
      </c>
      <c r="F318" s="60">
        <v>767</v>
      </c>
      <c r="G318" s="59" t="s">
        <v>437</v>
      </c>
      <c r="H318" s="70">
        <v>3</v>
      </c>
      <c r="I318" s="70">
        <v>9009</v>
      </c>
      <c r="J318" s="70">
        <v>1990</v>
      </c>
      <c r="K318" s="70">
        <v>0</v>
      </c>
      <c r="L318" s="70">
        <v>893</v>
      </c>
      <c r="M318" s="70">
        <v>11892</v>
      </c>
    </row>
    <row r="319" spans="1:13" x14ac:dyDescent="0.25">
      <c r="A319" s="60">
        <v>445</v>
      </c>
      <c r="B319" s="60">
        <v>445348775</v>
      </c>
      <c r="C319" s="59" t="s">
        <v>512</v>
      </c>
      <c r="D319" s="60">
        <v>348</v>
      </c>
      <c r="E319" s="69" t="s">
        <v>380</v>
      </c>
      <c r="F319" s="60">
        <v>775</v>
      </c>
      <c r="G319" s="59" t="s">
        <v>441</v>
      </c>
      <c r="H319" s="70">
        <v>13</v>
      </c>
      <c r="I319" s="70">
        <v>10048</v>
      </c>
      <c r="J319" s="70">
        <v>2148</v>
      </c>
      <c r="K319" s="70">
        <v>0</v>
      </c>
      <c r="L319" s="70">
        <v>893</v>
      </c>
      <c r="M319" s="70">
        <v>13089</v>
      </c>
    </row>
    <row r="320" spans="1:13" x14ac:dyDescent="0.25">
      <c r="A320" s="60">
        <v>446</v>
      </c>
      <c r="B320" s="60">
        <v>446099016</v>
      </c>
      <c r="C320" s="59" t="s">
        <v>513</v>
      </c>
      <c r="D320" s="60">
        <v>99</v>
      </c>
      <c r="E320" s="69" t="s">
        <v>131</v>
      </c>
      <c r="F320" s="60">
        <v>16</v>
      </c>
      <c r="G320" s="59" t="s">
        <v>48</v>
      </c>
      <c r="H320" s="70">
        <v>341.96</v>
      </c>
      <c r="I320" s="70">
        <v>10089</v>
      </c>
      <c r="J320" s="70">
        <v>418</v>
      </c>
      <c r="K320" s="70">
        <v>0</v>
      </c>
      <c r="L320" s="70">
        <v>893</v>
      </c>
      <c r="M320" s="70">
        <v>11400</v>
      </c>
    </row>
    <row r="321" spans="1:13" x14ac:dyDescent="0.25">
      <c r="A321" s="60">
        <v>446</v>
      </c>
      <c r="B321" s="60">
        <v>446099018</v>
      </c>
      <c r="C321" s="59" t="s">
        <v>513</v>
      </c>
      <c r="D321" s="60">
        <v>99</v>
      </c>
      <c r="E321" s="69" t="s">
        <v>131</v>
      </c>
      <c r="F321" s="60">
        <v>18</v>
      </c>
      <c r="G321" s="59" t="s">
        <v>50</v>
      </c>
      <c r="H321" s="70">
        <v>5.91</v>
      </c>
      <c r="I321" s="70">
        <v>11283</v>
      </c>
      <c r="J321" s="70">
        <v>7806</v>
      </c>
      <c r="K321" s="70">
        <v>0</v>
      </c>
      <c r="L321" s="70">
        <v>893</v>
      </c>
      <c r="M321" s="70">
        <v>19982</v>
      </c>
    </row>
    <row r="322" spans="1:13" x14ac:dyDescent="0.25">
      <c r="A322" s="60">
        <v>446</v>
      </c>
      <c r="B322" s="60">
        <v>446099035</v>
      </c>
      <c r="C322" s="59" t="s">
        <v>513</v>
      </c>
      <c r="D322" s="60">
        <v>99</v>
      </c>
      <c r="E322" s="69" t="s">
        <v>131</v>
      </c>
      <c r="F322" s="60">
        <v>35</v>
      </c>
      <c r="G322" s="59" t="s">
        <v>67</v>
      </c>
      <c r="H322" s="70">
        <v>7.3100000000000005</v>
      </c>
      <c r="I322" s="70">
        <v>12504</v>
      </c>
      <c r="J322" s="70">
        <v>4312</v>
      </c>
      <c r="K322" s="70">
        <v>0</v>
      </c>
      <c r="L322" s="70">
        <v>893</v>
      </c>
      <c r="M322" s="70">
        <v>17709</v>
      </c>
    </row>
    <row r="323" spans="1:13" x14ac:dyDescent="0.25">
      <c r="A323" s="60">
        <v>446</v>
      </c>
      <c r="B323" s="60">
        <v>446099044</v>
      </c>
      <c r="C323" s="59" t="s">
        <v>513</v>
      </c>
      <c r="D323" s="60">
        <v>99</v>
      </c>
      <c r="E323" s="69" t="s">
        <v>131</v>
      </c>
      <c r="F323" s="60">
        <v>44</v>
      </c>
      <c r="G323" s="59" t="s">
        <v>76</v>
      </c>
      <c r="H323" s="70">
        <v>513.7299999999999</v>
      </c>
      <c r="I323" s="70">
        <v>11413</v>
      </c>
      <c r="J323" s="70">
        <v>230</v>
      </c>
      <c r="K323" s="70">
        <v>0</v>
      </c>
      <c r="L323" s="70">
        <v>893</v>
      </c>
      <c r="M323" s="70">
        <v>12536</v>
      </c>
    </row>
    <row r="324" spans="1:13" x14ac:dyDescent="0.25">
      <c r="A324" s="60">
        <v>446</v>
      </c>
      <c r="B324" s="60">
        <v>446099050</v>
      </c>
      <c r="C324" s="59" t="s">
        <v>513</v>
      </c>
      <c r="D324" s="60">
        <v>99</v>
      </c>
      <c r="E324" s="69" t="s">
        <v>131</v>
      </c>
      <c r="F324" s="60">
        <v>50</v>
      </c>
      <c r="G324" s="59" t="s">
        <v>82</v>
      </c>
      <c r="H324" s="70">
        <v>7.54</v>
      </c>
      <c r="I324" s="70">
        <v>10383</v>
      </c>
      <c r="J324" s="70">
        <v>4417</v>
      </c>
      <c r="K324" s="70">
        <v>0</v>
      </c>
      <c r="L324" s="70">
        <v>893</v>
      </c>
      <c r="M324" s="70">
        <v>15693</v>
      </c>
    </row>
    <row r="325" spans="1:13" x14ac:dyDescent="0.25">
      <c r="A325" s="60">
        <v>446</v>
      </c>
      <c r="B325" s="60">
        <v>446099073</v>
      </c>
      <c r="C325" s="59" t="s">
        <v>513</v>
      </c>
      <c r="D325" s="60">
        <v>99</v>
      </c>
      <c r="E325" s="69" t="s">
        <v>131</v>
      </c>
      <c r="F325" s="60">
        <v>73</v>
      </c>
      <c r="G325" s="59" t="s">
        <v>105</v>
      </c>
      <c r="H325" s="70">
        <v>3</v>
      </c>
      <c r="I325" s="70">
        <v>10755.2580295355</v>
      </c>
      <c r="J325" s="70">
        <v>7492</v>
      </c>
      <c r="K325" s="70">
        <v>0</v>
      </c>
      <c r="L325" s="70">
        <v>893</v>
      </c>
      <c r="M325" s="70">
        <v>19140.2580295355</v>
      </c>
    </row>
    <row r="326" spans="1:13" x14ac:dyDescent="0.25">
      <c r="A326" s="60">
        <v>446</v>
      </c>
      <c r="B326" s="60">
        <v>446099083</v>
      </c>
      <c r="C326" s="59" t="s">
        <v>513</v>
      </c>
      <c r="D326" s="60">
        <v>99</v>
      </c>
      <c r="E326" s="69" t="s">
        <v>131</v>
      </c>
      <c r="F326" s="60">
        <v>83</v>
      </c>
      <c r="G326" s="59" t="s">
        <v>115</v>
      </c>
      <c r="H326" s="70">
        <v>4</v>
      </c>
      <c r="I326" s="70">
        <v>11147</v>
      </c>
      <c r="J326" s="70">
        <v>1871</v>
      </c>
      <c r="K326" s="70">
        <v>0</v>
      </c>
      <c r="L326" s="70">
        <v>893</v>
      </c>
      <c r="M326" s="70">
        <v>13911</v>
      </c>
    </row>
    <row r="327" spans="1:13" x14ac:dyDescent="0.25">
      <c r="A327" s="60">
        <v>446</v>
      </c>
      <c r="B327" s="60">
        <v>446099088</v>
      </c>
      <c r="C327" s="59" t="s">
        <v>513</v>
      </c>
      <c r="D327" s="60">
        <v>99</v>
      </c>
      <c r="E327" s="69" t="s">
        <v>131</v>
      </c>
      <c r="F327" s="60">
        <v>88</v>
      </c>
      <c r="G327" s="59" t="s">
        <v>120</v>
      </c>
      <c r="H327" s="70">
        <v>21.72</v>
      </c>
      <c r="I327" s="70">
        <v>10879</v>
      </c>
      <c r="J327" s="70">
        <v>3297</v>
      </c>
      <c r="K327" s="70">
        <v>0</v>
      </c>
      <c r="L327" s="70">
        <v>893</v>
      </c>
      <c r="M327" s="70">
        <v>15069</v>
      </c>
    </row>
    <row r="328" spans="1:13" x14ac:dyDescent="0.25">
      <c r="A328" s="60">
        <v>446</v>
      </c>
      <c r="B328" s="60">
        <v>446099099</v>
      </c>
      <c r="C328" s="59" t="s">
        <v>513</v>
      </c>
      <c r="D328" s="60">
        <v>99</v>
      </c>
      <c r="E328" s="69" t="s">
        <v>131</v>
      </c>
      <c r="F328" s="60">
        <v>99</v>
      </c>
      <c r="G328" s="59" t="s">
        <v>131</v>
      </c>
      <c r="H328" s="70">
        <v>111.75999999999999</v>
      </c>
      <c r="I328" s="70">
        <v>10319</v>
      </c>
      <c r="J328" s="70">
        <v>5663</v>
      </c>
      <c r="K328" s="70">
        <v>0</v>
      </c>
      <c r="L328" s="70">
        <v>893</v>
      </c>
      <c r="M328" s="70">
        <v>16875</v>
      </c>
    </row>
    <row r="329" spans="1:13" x14ac:dyDescent="0.25">
      <c r="A329" s="60">
        <v>446</v>
      </c>
      <c r="B329" s="60">
        <v>446099101</v>
      </c>
      <c r="C329" s="59" t="s">
        <v>513</v>
      </c>
      <c r="D329" s="60">
        <v>99</v>
      </c>
      <c r="E329" s="69" t="s">
        <v>131</v>
      </c>
      <c r="F329" s="60">
        <v>101</v>
      </c>
      <c r="G329" s="59" t="s">
        <v>133</v>
      </c>
      <c r="H329" s="70">
        <v>0.68</v>
      </c>
      <c r="I329" s="70">
        <v>10193.545552140467</v>
      </c>
      <c r="J329" s="70">
        <v>2707</v>
      </c>
      <c r="K329" s="70">
        <v>0</v>
      </c>
      <c r="L329" s="70">
        <v>893</v>
      </c>
      <c r="M329" s="70">
        <v>13793.545552140467</v>
      </c>
    </row>
    <row r="330" spans="1:13" x14ac:dyDescent="0.25">
      <c r="A330" s="60">
        <v>446</v>
      </c>
      <c r="B330" s="60">
        <v>446099133</v>
      </c>
      <c r="C330" s="59" t="s">
        <v>513</v>
      </c>
      <c r="D330" s="60">
        <v>99</v>
      </c>
      <c r="E330" s="69" t="s">
        <v>131</v>
      </c>
      <c r="F330" s="60">
        <v>133</v>
      </c>
      <c r="G330" s="59" t="s">
        <v>165</v>
      </c>
      <c r="H330" s="70">
        <v>4</v>
      </c>
      <c r="I330" s="70">
        <v>15241</v>
      </c>
      <c r="J330" s="70">
        <v>3796</v>
      </c>
      <c r="K330" s="70">
        <v>0</v>
      </c>
      <c r="L330" s="70">
        <v>893</v>
      </c>
      <c r="M330" s="70">
        <v>19930</v>
      </c>
    </row>
    <row r="331" spans="1:13" x14ac:dyDescent="0.25">
      <c r="A331" s="60">
        <v>446</v>
      </c>
      <c r="B331" s="60">
        <v>446099167</v>
      </c>
      <c r="C331" s="59" t="s">
        <v>513</v>
      </c>
      <c r="D331" s="60">
        <v>99</v>
      </c>
      <c r="E331" s="69" t="s">
        <v>131</v>
      </c>
      <c r="F331" s="60">
        <v>167</v>
      </c>
      <c r="G331" s="59" t="s">
        <v>199</v>
      </c>
      <c r="H331" s="70">
        <v>76.489999999999995</v>
      </c>
      <c r="I331" s="70">
        <v>10398</v>
      </c>
      <c r="J331" s="70">
        <v>4006</v>
      </c>
      <c r="K331" s="70">
        <v>0</v>
      </c>
      <c r="L331" s="70">
        <v>893</v>
      </c>
      <c r="M331" s="70">
        <v>15297</v>
      </c>
    </row>
    <row r="332" spans="1:13" x14ac:dyDescent="0.25">
      <c r="A332" s="60">
        <v>446</v>
      </c>
      <c r="B332" s="60">
        <v>446099170</v>
      </c>
      <c r="C332" s="59" t="s">
        <v>513</v>
      </c>
      <c r="D332" s="60">
        <v>99</v>
      </c>
      <c r="E332" s="69" t="s">
        <v>131</v>
      </c>
      <c r="F332" s="60">
        <v>170</v>
      </c>
      <c r="G332" s="59" t="s">
        <v>202</v>
      </c>
      <c r="H332" s="70">
        <v>1</v>
      </c>
      <c r="I332" s="70">
        <v>9138</v>
      </c>
      <c r="J332" s="70">
        <v>3095</v>
      </c>
      <c r="K332" s="70">
        <v>0</v>
      </c>
      <c r="L332" s="70">
        <v>893</v>
      </c>
      <c r="M332" s="70">
        <v>13126</v>
      </c>
    </row>
    <row r="333" spans="1:13" x14ac:dyDescent="0.25">
      <c r="A333" s="60">
        <v>446</v>
      </c>
      <c r="B333" s="60">
        <v>446099177</v>
      </c>
      <c r="C333" s="59" t="s">
        <v>513</v>
      </c>
      <c r="D333" s="60">
        <v>99</v>
      </c>
      <c r="E333" s="69" t="s">
        <v>131</v>
      </c>
      <c r="F333" s="60">
        <v>177</v>
      </c>
      <c r="G333" s="59" t="s">
        <v>209</v>
      </c>
      <c r="H333" s="70">
        <v>2</v>
      </c>
      <c r="I333" s="70">
        <v>12336</v>
      </c>
      <c r="J333" s="70">
        <v>5179</v>
      </c>
      <c r="K333" s="70">
        <v>0</v>
      </c>
      <c r="L333" s="70">
        <v>893</v>
      </c>
      <c r="M333" s="70">
        <v>18408</v>
      </c>
    </row>
    <row r="334" spans="1:13" x14ac:dyDescent="0.25">
      <c r="A334" s="60">
        <v>446</v>
      </c>
      <c r="B334" s="60">
        <v>446099182</v>
      </c>
      <c r="C334" s="59" t="s">
        <v>513</v>
      </c>
      <c r="D334" s="60">
        <v>99</v>
      </c>
      <c r="E334" s="69" t="s">
        <v>131</v>
      </c>
      <c r="F334" s="60">
        <v>182</v>
      </c>
      <c r="G334" s="59" t="s">
        <v>214</v>
      </c>
      <c r="H334" s="70">
        <v>1</v>
      </c>
      <c r="I334" s="70">
        <v>10563.654929066313</v>
      </c>
      <c r="J334" s="70">
        <v>2486</v>
      </c>
      <c r="K334" s="70">
        <v>0</v>
      </c>
      <c r="L334" s="70">
        <v>893</v>
      </c>
      <c r="M334" s="70">
        <v>13942.654929066313</v>
      </c>
    </row>
    <row r="335" spans="1:13" x14ac:dyDescent="0.25">
      <c r="A335" s="60">
        <v>446</v>
      </c>
      <c r="B335" s="60">
        <v>446099208</v>
      </c>
      <c r="C335" s="59" t="s">
        <v>513</v>
      </c>
      <c r="D335" s="60">
        <v>99</v>
      </c>
      <c r="E335" s="69" t="s">
        <v>131</v>
      </c>
      <c r="F335" s="60">
        <v>208</v>
      </c>
      <c r="G335" s="59" t="s">
        <v>240</v>
      </c>
      <c r="H335" s="70">
        <v>2</v>
      </c>
      <c r="I335" s="70">
        <v>9090</v>
      </c>
      <c r="J335" s="70">
        <v>5337</v>
      </c>
      <c r="K335" s="70">
        <v>0</v>
      </c>
      <c r="L335" s="70">
        <v>893</v>
      </c>
      <c r="M335" s="70">
        <v>15320</v>
      </c>
    </row>
    <row r="336" spans="1:13" x14ac:dyDescent="0.25">
      <c r="A336" s="60">
        <v>446</v>
      </c>
      <c r="B336" s="60">
        <v>446099212</v>
      </c>
      <c r="C336" s="59" t="s">
        <v>513</v>
      </c>
      <c r="D336" s="60">
        <v>99</v>
      </c>
      <c r="E336" s="69" t="s">
        <v>131</v>
      </c>
      <c r="F336" s="60">
        <v>212</v>
      </c>
      <c r="G336" s="59" t="s">
        <v>244</v>
      </c>
      <c r="H336" s="70">
        <v>141.13</v>
      </c>
      <c r="I336" s="70">
        <v>10322</v>
      </c>
      <c r="J336" s="70">
        <v>2333</v>
      </c>
      <c r="K336" s="70">
        <v>0</v>
      </c>
      <c r="L336" s="70">
        <v>893</v>
      </c>
      <c r="M336" s="70">
        <v>13548</v>
      </c>
    </row>
    <row r="337" spans="1:13" x14ac:dyDescent="0.25">
      <c r="A337" s="60">
        <v>446</v>
      </c>
      <c r="B337" s="60">
        <v>446099218</v>
      </c>
      <c r="C337" s="59" t="s">
        <v>513</v>
      </c>
      <c r="D337" s="60">
        <v>99</v>
      </c>
      <c r="E337" s="69" t="s">
        <v>131</v>
      </c>
      <c r="F337" s="60">
        <v>218</v>
      </c>
      <c r="G337" s="59" t="s">
        <v>250</v>
      </c>
      <c r="H337" s="70">
        <v>93.04</v>
      </c>
      <c r="I337" s="70">
        <v>9827</v>
      </c>
      <c r="J337" s="70">
        <v>3106</v>
      </c>
      <c r="K337" s="70">
        <v>0</v>
      </c>
      <c r="L337" s="70">
        <v>893</v>
      </c>
      <c r="M337" s="70">
        <v>13826</v>
      </c>
    </row>
    <row r="338" spans="1:13" x14ac:dyDescent="0.25">
      <c r="A338" s="60">
        <v>446</v>
      </c>
      <c r="B338" s="60">
        <v>446099220</v>
      </c>
      <c r="C338" s="59" t="s">
        <v>513</v>
      </c>
      <c r="D338" s="60">
        <v>99</v>
      </c>
      <c r="E338" s="69" t="s">
        <v>131</v>
      </c>
      <c r="F338" s="60">
        <v>220</v>
      </c>
      <c r="G338" s="59" t="s">
        <v>252</v>
      </c>
      <c r="H338" s="70">
        <v>29.96</v>
      </c>
      <c r="I338" s="70">
        <v>10636</v>
      </c>
      <c r="J338" s="70">
        <v>4236</v>
      </c>
      <c r="K338" s="70">
        <v>0</v>
      </c>
      <c r="L338" s="70">
        <v>893</v>
      </c>
      <c r="M338" s="70">
        <v>15765</v>
      </c>
    </row>
    <row r="339" spans="1:13" x14ac:dyDescent="0.25">
      <c r="A339" s="60">
        <v>446</v>
      </c>
      <c r="B339" s="60">
        <v>446099238</v>
      </c>
      <c r="C339" s="59" t="s">
        <v>513</v>
      </c>
      <c r="D339" s="60">
        <v>99</v>
      </c>
      <c r="E339" s="69" t="s">
        <v>131</v>
      </c>
      <c r="F339" s="60">
        <v>238</v>
      </c>
      <c r="G339" s="59" t="s">
        <v>270</v>
      </c>
      <c r="H339" s="70">
        <v>27.95</v>
      </c>
      <c r="I339" s="70">
        <v>10546</v>
      </c>
      <c r="J339" s="70">
        <v>7098</v>
      </c>
      <c r="K339" s="70">
        <v>0</v>
      </c>
      <c r="L339" s="70">
        <v>893</v>
      </c>
      <c r="M339" s="70">
        <v>18537</v>
      </c>
    </row>
    <row r="340" spans="1:13" x14ac:dyDescent="0.25">
      <c r="A340" s="60">
        <v>446</v>
      </c>
      <c r="B340" s="60">
        <v>446099244</v>
      </c>
      <c r="C340" s="59" t="s">
        <v>513</v>
      </c>
      <c r="D340" s="60">
        <v>99</v>
      </c>
      <c r="E340" s="69" t="s">
        <v>131</v>
      </c>
      <c r="F340" s="60">
        <v>244</v>
      </c>
      <c r="G340" s="59" t="s">
        <v>276</v>
      </c>
      <c r="H340" s="70">
        <v>31.080000000000002</v>
      </c>
      <c r="I340" s="70">
        <v>12455</v>
      </c>
      <c r="J340" s="70">
        <v>4853</v>
      </c>
      <c r="K340" s="70">
        <v>0</v>
      </c>
      <c r="L340" s="70">
        <v>893</v>
      </c>
      <c r="M340" s="70">
        <v>18201</v>
      </c>
    </row>
    <row r="341" spans="1:13" x14ac:dyDescent="0.25">
      <c r="A341" s="60">
        <v>446</v>
      </c>
      <c r="B341" s="60">
        <v>446099266</v>
      </c>
      <c r="C341" s="59" t="s">
        <v>513</v>
      </c>
      <c r="D341" s="60">
        <v>99</v>
      </c>
      <c r="E341" s="69" t="s">
        <v>131</v>
      </c>
      <c r="F341" s="60">
        <v>266</v>
      </c>
      <c r="G341" s="59" t="s">
        <v>298</v>
      </c>
      <c r="H341" s="70">
        <v>5</v>
      </c>
      <c r="I341" s="70">
        <v>9018</v>
      </c>
      <c r="J341" s="70">
        <v>4539</v>
      </c>
      <c r="K341" s="70">
        <v>0</v>
      </c>
      <c r="L341" s="70">
        <v>893</v>
      </c>
      <c r="M341" s="70">
        <v>14450</v>
      </c>
    </row>
    <row r="342" spans="1:13" x14ac:dyDescent="0.25">
      <c r="A342" s="60">
        <v>446</v>
      </c>
      <c r="B342" s="60">
        <v>446099285</v>
      </c>
      <c r="C342" s="59" t="s">
        <v>513</v>
      </c>
      <c r="D342" s="60">
        <v>99</v>
      </c>
      <c r="E342" s="69" t="s">
        <v>131</v>
      </c>
      <c r="F342" s="60">
        <v>285</v>
      </c>
      <c r="G342" s="59" t="s">
        <v>317</v>
      </c>
      <c r="H342" s="70">
        <v>110.64999999999999</v>
      </c>
      <c r="I342" s="70">
        <v>10605</v>
      </c>
      <c r="J342" s="70">
        <v>2991</v>
      </c>
      <c r="K342" s="70">
        <v>0</v>
      </c>
      <c r="L342" s="70">
        <v>893</v>
      </c>
      <c r="M342" s="70">
        <v>14489</v>
      </c>
    </row>
    <row r="343" spans="1:13" x14ac:dyDescent="0.25">
      <c r="A343" s="60">
        <v>446</v>
      </c>
      <c r="B343" s="60">
        <v>446099293</v>
      </c>
      <c r="C343" s="59" t="s">
        <v>513</v>
      </c>
      <c r="D343" s="60">
        <v>99</v>
      </c>
      <c r="E343" s="69" t="s">
        <v>131</v>
      </c>
      <c r="F343" s="60">
        <v>293</v>
      </c>
      <c r="G343" s="59" t="s">
        <v>325</v>
      </c>
      <c r="H343" s="70">
        <v>17.919999999999998</v>
      </c>
      <c r="I343" s="70">
        <v>11452</v>
      </c>
      <c r="J343" s="70">
        <v>882</v>
      </c>
      <c r="K343" s="70">
        <v>0</v>
      </c>
      <c r="L343" s="70">
        <v>893</v>
      </c>
      <c r="M343" s="70">
        <v>13227</v>
      </c>
    </row>
    <row r="344" spans="1:13" x14ac:dyDescent="0.25">
      <c r="A344" s="60">
        <v>446</v>
      </c>
      <c r="B344" s="60">
        <v>446099307</v>
      </c>
      <c r="C344" s="59" t="s">
        <v>513</v>
      </c>
      <c r="D344" s="60">
        <v>99</v>
      </c>
      <c r="E344" s="69" t="s">
        <v>131</v>
      </c>
      <c r="F344" s="60">
        <v>307</v>
      </c>
      <c r="G344" s="59" t="s">
        <v>339</v>
      </c>
      <c r="H344" s="70">
        <v>26.439999999999998</v>
      </c>
      <c r="I344" s="70">
        <v>11016</v>
      </c>
      <c r="J344" s="70">
        <v>4326</v>
      </c>
      <c r="K344" s="70">
        <v>0</v>
      </c>
      <c r="L344" s="70">
        <v>893</v>
      </c>
      <c r="M344" s="70">
        <v>16235</v>
      </c>
    </row>
    <row r="345" spans="1:13" x14ac:dyDescent="0.25">
      <c r="A345" s="60">
        <v>446</v>
      </c>
      <c r="B345" s="60">
        <v>446099323</v>
      </c>
      <c r="C345" s="59" t="s">
        <v>513</v>
      </c>
      <c r="D345" s="60">
        <v>99</v>
      </c>
      <c r="E345" s="69" t="s">
        <v>131</v>
      </c>
      <c r="F345" s="60">
        <v>323</v>
      </c>
      <c r="G345" s="59" t="s">
        <v>355</v>
      </c>
      <c r="H345" s="70">
        <v>3</v>
      </c>
      <c r="I345" s="70">
        <v>13181</v>
      </c>
      <c r="J345" s="70">
        <v>5001</v>
      </c>
      <c r="K345" s="70">
        <v>0</v>
      </c>
      <c r="L345" s="70">
        <v>893</v>
      </c>
      <c r="M345" s="70">
        <v>19075</v>
      </c>
    </row>
    <row r="346" spans="1:13" x14ac:dyDescent="0.25">
      <c r="A346" s="60">
        <v>446</v>
      </c>
      <c r="B346" s="60">
        <v>446099336</v>
      </c>
      <c r="C346" s="59" t="s">
        <v>513</v>
      </c>
      <c r="D346" s="60">
        <v>99</v>
      </c>
      <c r="E346" s="69" t="s">
        <v>131</v>
      </c>
      <c r="F346" s="60">
        <v>336</v>
      </c>
      <c r="G346" s="59" t="s">
        <v>368</v>
      </c>
      <c r="H346" s="70">
        <v>3</v>
      </c>
      <c r="I346" s="70">
        <v>13315</v>
      </c>
      <c r="J346" s="70">
        <v>3519</v>
      </c>
      <c r="K346" s="70">
        <v>0</v>
      </c>
      <c r="L346" s="70">
        <v>893</v>
      </c>
      <c r="M346" s="70">
        <v>17727</v>
      </c>
    </row>
    <row r="347" spans="1:13" x14ac:dyDescent="0.25">
      <c r="A347" s="60">
        <v>446</v>
      </c>
      <c r="B347" s="60">
        <v>446099350</v>
      </c>
      <c r="C347" s="59" t="s">
        <v>513</v>
      </c>
      <c r="D347" s="60">
        <v>99</v>
      </c>
      <c r="E347" s="69" t="s">
        <v>131</v>
      </c>
      <c r="F347" s="60">
        <v>350</v>
      </c>
      <c r="G347" s="59" t="s">
        <v>382</v>
      </c>
      <c r="H347" s="70">
        <v>6</v>
      </c>
      <c r="I347" s="70">
        <v>11923</v>
      </c>
      <c r="J347" s="70">
        <v>6875</v>
      </c>
      <c r="K347" s="70">
        <v>0</v>
      </c>
      <c r="L347" s="70">
        <v>893</v>
      </c>
      <c r="M347" s="70">
        <v>19691</v>
      </c>
    </row>
    <row r="348" spans="1:13" x14ac:dyDescent="0.25">
      <c r="A348" s="60">
        <v>446</v>
      </c>
      <c r="B348" s="60">
        <v>446099625</v>
      </c>
      <c r="C348" s="59" t="s">
        <v>513</v>
      </c>
      <c r="D348" s="60">
        <v>99</v>
      </c>
      <c r="E348" s="69" t="s">
        <v>131</v>
      </c>
      <c r="F348" s="60">
        <v>625</v>
      </c>
      <c r="G348" s="59" t="s">
        <v>395</v>
      </c>
      <c r="H348" s="70">
        <v>11</v>
      </c>
      <c r="I348" s="70">
        <v>11528</v>
      </c>
      <c r="J348" s="70">
        <v>2005</v>
      </c>
      <c r="K348" s="70">
        <v>0</v>
      </c>
      <c r="L348" s="70">
        <v>893</v>
      </c>
      <c r="M348" s="70">
        <v>14426</v>
      </c>
    </row>
    <row r="349" spans="1:13" x14ac:dyDescent="0.25">
      <c r="A349" s="60">
        <v>446</v>
      </c>
      <c r="B349" s="60">
        <v>446099650</v>
      </c>
      <c r="C349" s="59" t="s">
        <v>513</v>
      </c>
      <c r="D349" s="60">
        <v>99</v>
      </c>
      <c r="E349" s="69" t="s">
        <v>131</v>
      </c>
      <c r="F349" s="60">
        <v>650</v>
      </c>
      <c r="G349" s="59" t="s">
        <v>400</v>
      </c>
      <c r="H349" s="70">
        <v>2</v>
      </c>
      <c r="I349" s="70">
        <v>13315</v>
      </c>
      <c r="J349" s="70">
        <v>4182</v>
      </c>
      <c r="K349" s="70">
        <v>0</v>
      </c>
      <c r="L349" s="70">
        <v>893</v>
      </c>
      <c r="M349" s="70">
        <v>18390</v>
      </c>
    </row>
    <row r="350" spans="1:13" x14ac:dyDescent="0.25">
      <c r="A350" s="60">
        <v>446</v>
      </c>
      <c r="B350" s="60">
        <v>446099690</v>
      </c>
      <c r="C350" s="59" t="s">
        <v>513</v>
      </c>
      <c r="D350" s="60">
        <v>99</v>
      </c>
      <c r="E350" s="69" t="s">
        <v>131</v>
      </c>
      <c r="F350" s="60">
        <v>690</v>
      </c>
      <c r="G350" s="59" t="s">
        <v>414</v>
      </c>
      <c r="H350" s="70">
        <v>7</v>
      </c>
      <c r="I350" s="70">
        <v>11075</v>
      </c>
      <c r="J350" s="70">
        <v>3413</v>
      </c>
      <c r="K350" s="70">
        <v>0</v>
      </c>
      <c r="L350" s="70">
        <v>893</v>
      </c>
      <c r="M350" s="70">
        <v>15381</v>
      </c>
    </row>
    <row r="351" spans="1:13" x14ac:dyDescent="0.25">
      <c r="A351" s="60">
        <v>447</v>
      </c>
      <c r="B351" s="60">
        <v>447101016</v>
      </c>
      <c r="C351" s="59" t="s">
        <v>514</v>
      </c>
      <c r="D351" s="60">
        <v>101</v>
      </c>
      <c r="E351" s="69" t="s">
        <v>133</v>
      </c>
      <c r="F351" s="60">
        <v>16</v>
      </c>
      <c r="G351" s="59" t="s">
        <v>48</v>
      </c>
      <c r="H351" s="70">
        <v>1</v>
      </c>
      <c r="I351" s="70">
        <v>8773</v>
      </c>
      <c r="J351" s="70">
        <v>364</v>
      </c>
      <c r="K351" s="70">
        <v>0</v>
      </c>
      <c r="L351" s="70">
        <v>893</v>
      </c>
      <c r="M351" s="70">
        <v>10030</v>
      </c>
    </row>
    <row r="352" spans="1:13" x14ac:dyDescent="0.25">
      <c r="A352" s="60">
        <v>447</v>
      </c>
      <c r="B352" s="60">
        <v>447101020</v>
      </c>
      <c r="C352" s="59" t="s">
        <v>514</v>
      </c>
      <c r="D352" s="60">
        <v>101</v>
      </c>
      <c r="E352" s="69" t="s">
        <v>133</v>
      </c>
      <c r="F352" s="60">
        <v>20</v>
      </c>
      <c r="G352" s="59" t="s">
        <v>52</v>
      </c>
      <c r="H352" s="70">
        <v>0.5</v>
      </c>
      <c r="I352" s="70">
        <v>11020.794423357667</v>
      </c>
      <c r="J352" s="70">
        <v>2804</v>
      </c>
      <c r="K352" s="70">
        <v>0</v>
      </c>
      <c r="L352" s="70">
        <v>893</v>
      </c>
      <c r="M352" s="70">
        <v>14717.794423357667</v>
      </c>
    </row>
    <row r="353" spans="1:13" x14ac:dyDescent="0.25">
      <c r="A353" s="60">
        <v>447</v>
      </c>
      <c r="B353" s="60">
        <v>447101025</v>
      </c>
      <c r="C353" s="59" t="s">
        <v>514</v>
      </c>
      <c r="D353" s="60">
        <v>101</v>
      </c>
      <c r="E353" s="69" t="s">
        <v>133</v>
      </c>
      <c r="F353" s="60">
        <v>25</v>
      </c>
      <c r="G353" s="59" t="s">
        <v>57</v>
      </c>
      <c r="H353" s="70">
        <v>49.489999999999995</v>
      </c>
      <c r="I353" s="70">
        <v>9978</v>
      </c>
      <c r="J353" s="70">
        <v>3945</v>
      </c>
      <c r="K353" s="70">
        <v>0</v>
      </c>
      <c r="L353" s="70">
        <v>893</v>
      </c>
      <c r="M353" s="70">
        <v>14816</v>
      </c>
    </row>
    <row r="354" spans="1:13" x14ac:dyDescent="0.25">
      <c r="A354" s="60">
        <v>447</v>
      </c>
      <c r="B354" s="60">
        <v>447101100</v>
      </c>
      <c r="C354" s="59" t="s">
        <v>514</v>
      </c>
      <c r="D354" s="60">
        <v>101</v>
      </c>
      <c r="E354" s="69" t="s">
        <v>133</v>
      </c>
      <c r="F354" s="60">
        <v>100</v>
      </c>
      <c r="G354" s="59" t="s">
        <v>132</v>
      </c>
      <c r="H354" s="70">
        <v>2</v>
      </c>
      <c r="I354" s="70">
        <v>11702.677558601861</v>
      </c>
      <c r="J354" s="70">
        <v>5303</v>
      </c>
      <c r="K354" s="70">
        <v>0</v>
      </c>
      <c r="L354" s="70">
        <v>893</v>
      </c>
      <c r="M354" s="70">
        <v>17898.677558601863</v>
      </c>
    </row>
    <row r="355" spans="1:13" x14ac:dyDescent="0.25">
      <c r="A355" s="60">
        <v>447</v>
      </c>
      <c r="B355" s="60">
        <v>447101101</v>
      </c>
      <c r="C355" s="59" t="s">
        <v>514</v>
      </c>
      <c r="D355" s="60">
        <v>101</v>
      </c>
      <c r="E355" s="69" t="s">
        <v>133</v>
      </c>
      <c r="F355" s="60">
        <v>101</v>
      </c>
      <c r="G355" s="59" t="s">
        <v>133</v>
      </c>
      <c r="H355" s="70">
        <v>309.23</v>
      </c>
      <c r="I355" s="70">
        <v>9344</v>
      </c>
      <c r="J355" s="70">
        <v>2481</v>
      </c>
      <c r="K355" s="70">
        <v>0</v>
      </c>
      <c r="L355" s="70">
        <v>893</v>
      </c>
      <c r="M355" s="70">
        <v>12718</v>
      </c>
    </row>
    <row r="356" spans="1:13" x14ac:dyDescent="0.25">
      <c r="A356" s="60">
        <v>447</v>
      </c>
      <c r="B356" s="60">
        <v>447101136</v>
      </c>
      <c r="C356" s="59" t="s">
        <v>514</v>
      </c>
      <c r="D356" s="60">
        <v>101</v>
      </c>
      <c r="E356" s="69" t="s">
        <v>133</v>
      </c>
      <c r="F356" s="60">
        <v>136</v>
      </c>
      <c r="G356" s="59" t="s">
        <v>168</v>
      </c>
      <c r="H356" s="70">
        <v>1</v>
      </c>
      <c r="I356" s="70">
        <v>10097.50430895213</v>
      </c>
      <c r="J356" s="70">
        <v>3323</v>
      </c>
      <c r="K356" s="70">
        <v>0</v>
      </c>
      <c r="L356" s="70">
        <v>893</v>
      </c>
      <c r="M356" s="70">
        <v>14313.50430895213</v>
      </c>
    </row>
    <row r="357" spans="1:13" x14ac:dyDescent="0.25">
      <c r="A357" s="60">
        <v>447</v>
      </c>
      <c r="B357" s="60">
        <v>447101138</v>
      </c>
      <c r="C357" s="59" t="s">
        <v>514</v>
      </c>
      <c r="D357" s="60">
        <v>101</v>
      </c>
      <c r="E357" s="69" t="s">
        <v>133</v>
      </c>
      <c r="F357" s="60">
        <v>138</v>
      </c>
      <c r="G357" s="59" t="s">
        <v>170</v>
      </c>
      <c r="H357" s="70">
        <v>2</v>
      </c>
      <c r="I357" s="70">
        <v>9041</v>
      </c>
      <c r="J357" s="70">
        <v>3749</v>
      </c>
      <c r="K357" s="70">
        <v>0</v>
      </c>
      <c r="L357" s="70">
        <v>893</v>
      </c>
      <c r="M357" s="70">
        <v>13683</v>
      </c>
    </row>
    <row r="358" spans="1:13" x14ac:dyDescent="0.25">
      <c r="A358" s="60">
        <v>447</v>
      </c>
      <c r="B358" s="60">
        <v>447101139</v>
      </c>
      <c r="C358" s="59" t="s">
        <v>514</v>
      </c>
      <c r="D358" s="60">
        <v>101</v>
      </c>
      <c r="E358" s="69" t="s">
        <v>133</v>
      </c>
      <c r="F358" s="60">
        <v>139</v>
      </c>
      <c r="G358" s="59" t="s">
        <v>171</v>
      </c>
      <c r="H358" s="70">
        <v>1</v>
      </c>
      <c r="I358" s="70">
        <v>10557.027273223794</v>
      </c>
      <c r="J358" s="70">
        <v>3655</v>
      </c>
      <c r="K358" s="70">
        <v>0</v>
      </c>
      <c r="L358" s="70">
        <v>893</v>
      </c>
      <c r="M358" s="70">
        <v>15105.027273223794</v>
      </c>
    </row>
    <row r="359" spans="1:13" x14ac:dyDescent="0.25">
      <c r="A359" s="60">
        <v>447</v>
      </c>
      <c r="B359" s="60">
        <v>447101177</v>
      </c>
      <c r="C359" s="59" t="s">
        <v>514</v>
      </c>
      <c r="D359" s="60">
        <v>101</v>
      </c>
      <c r="E359" s="69" t="s">
        <v>133</v>
      </c>
      <c r="F359" s="60">
        <v>177</v>
      </c>
      <c r="G359" s="59" t="s">
        <v>209</v>
      </c>
      <c r="H359" s="70">
        <v>10</v>
      </c>
      <c r="I359" s="70">
        <v>9480</v>
      </c>
      <c r="J359" s="70">
        <v>3980</v>
      </c>
      <c r="K359" s="70">
        <v>0</v>
      </c>
      <c r="L359" s="70">
        <v>893</v>
      </c>
      <c r="M359" s="70">
        <v>14353</v>
      </c>
    </row>
    <row r="360" spans="1:13" x14ac:dyDescent="0.25">
      <c r="A360" s="60">
        <v>447</v>
      </c>
      <c r="B360" s="60">
        <v>447101185</v>
      </c>
      <c r="C360" s="59" t="s">
        <v>514</v>
      </c>
      <c r="D360" s="60">
        <v>101</v>
      </c>
      <c r="E360" s="69" t="s">
        <v>133</v>
      </c>
      <c r="F360" s="60">
        <v>185</v>
      </c>
      <c r="G360" s="59" t="s">
        <v>217</v>
      </c>
      <c r="H360" s="70">
        <v>25.57</v>
      </c>
      <c r="I360" s="70">
        <v>10134</v>
      </c>
      <c r="J360" s="70">
        <v>1888</v>
      </c>
      <c r="K360" s="70">
        <v>0</v>
      </c>
      <c r="L360" s="70">
        <v>893</v>
      </c>
      <c r="M360" s="70">
        <v>12915</v>
      </c>
    </row>
    <row r="361" spans="1:13" x14ac:dyDescent="0.25">
      <c r="A361" s="60">
        <v>447</v>
      </c>
      <c r="B361" s="60">
        <v>447101187</v>
      </c>
      <c r="C361" s="59" t="s">
        <v>514</v>
      </c>
      <c r="D361" s="60">
        <v>101</v>
      </c>
      <c r="E361" s="69" t="s">
        <v>133</v>
      </c>
      <c r="F361" s="60">
        <v>187</v>
      </c>
      <c r="G361" s="59" t="s">
        <v>219</v>
      </c>
      <c r="H361" s="70">
        <v>3</v>
      </c>
      <c r="I361" s="70">
        <v>9853</v>
      </c>
      <c r="J361" s="70">
        <v>4477</v>
      </c>
      <c r="K361" s="70">
        <v>0</v>
      </c>
      <c r="L361" s="70">
        <v>893</v>
      </c>
      <c r="M361" s="70">
        <v>15223</v>
      </c>
    </row>
    <row r="362" spans="1:13" x14ac:dyDescent="0.25">
      <c r="A362" s="60">
        <v>447</v>
      </c>
      <c r="B362" s="60">
        <v>447101198</v>
      </c>
      <c r="C362" s="59" t="s">
        <v>514</v>
      </c>
      <c r="D362" s="60">
        <v>101</v>
      </c>
      <c r="E362" s="69" t="s">
        <v>133</v>
      </c>
      <c r="F362" s="60">
        <v>198</v>
      </c>
      <c r="G362" s="59" t="s">
        <v>230</v>
      </c>
      <c r="H362" s="70">
        <v>1</v>
      </c>
      <c r="I362" s="70">
        <v>10156.281639000543</v>
      </c>
      <c r="J362" s="70">
        <v>4209</v>
      </c>
      <c r="K362" s="70">
        <v>0</v>
      </c>
      <c r="L362" s="70">
        <v>893</v>
      </c>
      <c r="M362" s="70">
        <v>15258.281639000543</v>
      </c>
    </row>
    <row r="363" spans="1:13" x14ac:dyDescent="0.25">
      <c r="A363" s="60">
        <v>447</v>
      </c>
      <c r="B363" s="60">
        <v>447101208</v>
      </c>
      <c r="C363" s="59" t="s">
        <v>514</v>
      </c>
      <c r="D363" s="60">
        <v>101</v>
      </c>
      <c r="E363" s="69" t="s">
        <v>133</v>
      </c>
      <c r="F363" s="60">
        <v>208</v>
      </c>
      <c r="G363" s="59" t="s">
        <v>240</v>
      </c>
      <c r="H363" s="70">
        <v>1</v>
      </c>
      <c r="I363" s="70">
        <v>9569.3387698781826</v>
      </c>
      <c r="J363" s="70">
        <v>5619</v>
      </c>
      <c r="K363" s="70">
        <v>0</v>
      </c>
      <c r="L363" s="70">
        <v>893</v>
      </c>
      <c r="M363" s="70">
        <v>16081.338769878183</v>
      </c>
    </row>
    <row r="364" spans="1:13" x14ac:dyDescent="0.25">
      <c r="A364" s="60">
        <v>447</v>
      </c>
      <c r="B364" s="60">
        <v>447101212</v>
      </c>
      <c r="C364" s="59" t="s">
        <v>514</v>
      </c>
      <c r="D364" s="60">
        <v>101</v>
      </c>
      <c r="E364" s="69" t="s">
        <v>133</v>
      </c>
      <c r="F364" s="60">
        <v>212</v>
      </c>
      <c r="G364" s="59" t="s">
        <v>244</v>
      </c>
      <c r="H364" s="70">
        <v>1</v>
      </c>
      <c r="I364" s="70">
        <v>9131</v>
      </c>
      <c r="J364" s="70">
        <v>2064</v>
      </c>
      <c r="K364" s="70">
        <v>0</v>
      </c>
      <c r="L364" s="70">
        <v>893</v>
      </c>
      <c r="M364" s="70">
        <v>12088</v>
      </c>
    </row>
    <row r="365" spans="1:13" x14ac:dyDescent="0.25">
      <c r="A365" s="60">
        <v>447</v>
      </c>
      <c r="B365" s="60">
        <v>447101214</v>
      </c>
      <c r="C365" s="59" t="s">
        <v>514</v>
      </c>
      <c r="D365" s="60">
        <v>101</v>
      </c>
      <c r="E365" s="69" t="s">
        <v>133</v>
      </c>
      <c r="F365" s="60">
        <v>214</v>
      </c>
      <c r="G365" s="59" t="s">
        <v>246</v>
      </c>
      <c r="H365" s="70">
        <v>1</v>
      </c>
      <c r="I365" s="70">
        <v>8773</v>
      </c>
      <c r="J365" s="70">
        <v>1676</v>
      </c>
      <c r="K365" s="70">
        <v>0</v>
      </c>
      <c r="L365" s="70">
        <v>893</v>
      </c>
      <c r="M365" s="70">
        <v>11342</v>
      </c>
    </row>
    <row r="366" spans="1:13" x14ac:dyDescent="0.25">
      <c r="A366" s="60">
        <v>447</v>
      </c>
      <c r="B366" s="60">
        <v>447101220</v>
      </c>
      <c r="C366" s="59" t="s">
        <v>514</v>
      </c>
      <c r="D366" s="60">
        <v>101</v>
      </c>
      <c r="E366" s="69" t="s">
        <v>133</v>
      </c>
      <c r="F366" s="60">
        <v>220</v>
      </c>
      <c r="G366" s="59" t="s">
        <v>252</v>
      </c>
      <c r="H366" s="70">
        <v>4</v>
      </c>
      <c r="I366" s="70">
        <v>11093.762837015447</v>
      </c>
      <c r="J366" s="70">
        <v>4419</v>
      </c>
      <c r="K366" s="70">
        <v>0</v>
      </c>
      <c r="L366" s="70">
        <v>893</v>
      </c>
      <c r="M366" s="70">
        <v>16405.762837015449</v>
      </c>
    </row>
    <row r="367" spans="1:13" x14ac:dyDescent="0.25">
      <c r="A367" s="60">
        <v>447</v>
      </c>
      <c r="B367" s="60">
        <v>447101238</v>
      </c>
      <c r="C367" s="59" t="s">
        <v>514</v>
      </c>
      <c r="D367" s="60">
        <v>101</v>
      </c>
      <c r="E367" s="69" t="s">
        <v>133</v>
      </c>
      <c r="F367" s="60">
        <v>238</v>
      </c>
      <c r="G367" s="59" t="s">
        <v>270</v>
      </c>
      <c r="H367" s="70">
        <v>6.4399999999999995</v>
      </c>
      <c r="I367" s="70">
        <v>9710</v>
      </c>
      <c r="J367" s="70">
        <v>6535</v>
      </c>
      <c r="K367" s="70">
        <v>0</v>
      </c>
      <c r="L367" s="70">
        <v>893</v>
      </c>
      <c r="M367" s="70">
        <v>17138</v>
      </c>
    </row>
    <row r="368" spans="1:13" x14ac:dyDescent="0.25">
      <c r="A368" s="60">
        <v>447</v>
      </c>
      <c r="B368" s="60">
        <v>447101265</v>
      </c>
      <c r="C368" s="59" t="s">
        <v>514</v>
      </c>
      <c r="D368" s="60">
        <v>101</v>
      </c>
      <c r="E368" s="69" t="s">
        <v>133</v>
      </c>
      <c r="F368" s="60">
        <v>265</v>
      </c>
      <c r="G368" s="59" t="s">
        <v>297</v>
      </c>
      <c r="H368" s="70">
        <v>1</v>
      </c>
      <c r="I368" s="70">
        <v>10061.185593812374</v>
      </c>
      <c r="J368" s="70">
        <v>4689</v>
      </c>
      <c r="K368" s="70">
        <v>0</v>
      </c>
      <c r="L368" s="70">
        <v>893</v>
      </c>
      <c r="M368" s="70">
        <v>15643.185593812374</v>
      </c>
    </row>
    <row r="369" spans="1:13" x14ac:dyDescent="0.25">
      <c r="A369" s="60">
        <v>447</v>
      </c>
      <c r="B369" s="60">
        <v>447101304</v>
      </c>
      <c r="C369" s="59" t="s">
        <v>514</v>
      </c>
      <c r="D369" s="60">
        <v>101</v>
      </c>
      <c r="E369" s="69" t="s">
        <v>133</v>
      </c>
      <c r="F369" s="60">
        <v>304</v>
      </c>
      <c r="G369" s="59" t="s">
        <v>336</v>
      </c>
      <c r="H369" s="70">
        <v>0.55000000000000004</v>
      </c>
      <c r="I369" s="70">
        <v>10341.318060708265</v>
      </c>
      <c r="J369" s="70">
        <v>3920</v>
      </c>
      <c r="K369" s="70">
        <v>0</v>
      </c>
      <c r="L369" s="70">
        <v>893</v>
      </c>
      <c r="M369" s="70">
        <v>15154.318060708265</v>
      </c>
    </row>
    <row r="370" spans="1:13" x14ac:dyDescent="0.25">
      <c r="A370" s="60">
        <v>447</v>
      </c>
      <c r="B370" s="60">
        <v>447101307</v>
      </c>
      <c r="C370" s="59" t="s">
        <v>514</v>
      </c>
      <c r="D370" s="60">
        <v>101</v>
      </c>
      <c r="E370" s="69" t="s">
        <v>133</v>
      </c>
      <c r="F370" s="60">
        <v>307</v>
      </c>
      <c r="G370" s="59" t="s">
        <v>339</v>
      </c>
      <c r="H370" s="70">
        <v>3</v>
      </c>
      <c r="I370" s="70">
        <v>9429</v>
      </c>
      <c r="J370" s="70">
        <v>3703</v>
      </c>
      <c r="K370" s="70">
        <v>0</v>
      </c>
      <c r="L370" s="70">
        <v>893</v>
      </c>
      <c r="M370" s="70">
        <v>14025</v>
      </c>
    </row>
    <row r="371" spans="1:13" x14ac:dyDescent="0.25">
      <c r="A371" s="60">
        <v>447</v>
      </c>
      <c r="B371" s="60">
        <v>447101350</v>
      </c>
      <c r="C371" s="59" t="s">
        <v>514</v>
      </c>
      <c r="D371" s="60">
        <v>101</v>
      </c>
      <c r="E371" s="69" t="s">
        <v>133</v>
      </c>
      <c r="F371" s="60">
        <v>350</v>
      </c>
      <c r="G371" s="59" t="s">
        <v>382</v>
      </c>
      <c r="H371" s="70">
        <v>21.63</v>
      </c>
      <c r="I371" s="70">
        <v>9318</v>
      </c>
      <c r="J371" s="70">
        <v>5373</v>
      </c>
      <c r="K371" s="70">
        <v>0</v>
      </c>
      <c r="L371" s="70">
        <v>893</v>
      </c>
      <c r="M371" s="70">
        <v>15584</v>
      </c>
    </row>
    <row r="372" spans="1:13" x14ac:dyDescent="0.25">
      <c r="A372" s="60">
        <v>447</v>
      </c>
      <c r="B372" s="60">
        <v>447101622</v>
      </c>
      <c r="C372" s="59" t="s">
        <v>514</v>
      </c>
      <c r="D372" s="60">
        <v>101</v>
      </c>
      <c r="E372" s="69" t="s">
        <v>133</v>
      </c>
      <c r="F372" s="60">
        <v>622</v>
      </c>
      <c r="G372" s="59" t="s">
        <v>394</v>
      </c>
      <c r="H372" s="70">
        <v>5</v>
      </c>
      <c r="I372" s="70">
        <v>9107</v>
      </c>
      <c r="J372" s="70">
        <v>1600</v>
      </c>
      <c r="K372" s="70">
        <v>0</v>
      </c>
      <c r="L372" s="70">
        <v>893</v>
      </c>
      <c r="M372" s="70">
        <v>11600</v>
      </c>
    </row>
    <row r="373" spans="1:13" x14ac:dyDescent="0.25">
      <c r="A373" s="60">
        <v>447</v>
      </c>
      <c r="B373" s="60">
        <v>447101690</v>
      </c>
      <c r="C373" s="59" t="s">
        <v>514</v>
      </c>
      <c r="D373" s="60">
        <v>101</v>
      </c>
      <c r="E373" s="69" t="s">
        <v>133</v>
      </c>
      <c r="F373" s="60">
        <v>690</v>
      </c>
      <c r="G373" s="59" t="s">
        <v>414</v>
      </c>
      <c r="H373" s="70">
        <v>5.46</v>
      </c>
      <c r="I373" s="70">
        <v>9565</v>
      </c>
      <c r="J373" s="70">
        <v>2947</v>
      </c>
      <c r="K373" s="70">
        <v>0</v>
      </c>
      <c r="L373" s="70">
        <v>893</v>
      </c>
      <c r="M373" s="70">
        <v>13405</v>
      </c>
    </row>
    <row r="374" spans="1:13" x14ac:dyDescent="0.25">
      <c r="A374" s="60">
        <v>447</v>
      </c>
      <c r="B374" s="60">
        <v>447101710</v>
      </c>
      <c r="C374" s="59" t="s">
        <v>514</v>
      </c>
      <c r="D374" s="60">
        <v>101</v>
      </c>
      <c r="E374" s="69" t="s">
        <v>133</v>
      </c>
      <c r="F374" s="60">
        <v>710</v>
      </c>
      <c r="G374" s="59" t="s">
        <v>419</v>
      </c>
      <c r="H374" s="70">
        <v>2</v>
      </c>
      <c r="I374" s="70">
        <v>9767.3675448275862</v>
      </c>
      <c r="J374" s="70">
        <v>4457</v>
      </c>
      <c r="K374" s="70">
        <v>0</v>
      </c>
      <c r="L374" s="70">
        <v>893</v>
      </c>
      <c r="M374" s="70">
        <v>15117.367544827586</v>
      </c>
    </row>
    <row r="375" spans="1:13" x14ac:dyDescent="0.25">
      <c r="A375" s="60">
        <v>449</v>
      </c>
      <c r="B375" s="60">
        <v>449035035</v>
      </c>
      <c r="C375" s="59" t="s">
        <v>515</v>
      </c>
      <c r="D375" s="60">
        <v>35</v>
      </c>
      <c r="E375" s="69" t="s">
        <v>67</v>
      </c>
      <c r="F375" s="60">
        <v>35</v>
      </c>
      <c r="G375" s="59" t="s">
        <v>67</v>
      </c>
      <c r="H375" s="70">
        <v>668.72000000000014</v>
      </c>
      <c r="I375" s="70">
        <v>11388</v>
      </c>
      <c r="J375" s="70">
        <v>3927</v>
      </c>
      <c r="K375" s="70">
        <v>0</v>
      </c>
      <c r="L375" s="70">
        <v>893</v>
      </c>
      <c r="M375" s="70">
        <v>16208</v>
      </c>
    </row>
    <row r="376" spans="1:13" x14ac:dyDescent="0.25">
      <c r="A376" s="60">
        <v>449</v>
      </c>
      <c r="B376" s="60">
        <v>449035044</v>
      </c>
      <c r="C376" s="59" t="s">
        <v>515</v>
      </c>
      <c r="D376" s="60">
        <v>35</v>
      </c>
      <c r="E376" s="69" t="s">
        <v>67</v>
      </c>
      <c r="F376" s="60">
        <v>44</v>
      </c>
      <c r="G376" s="59" t="s">
        <v>76</v>
      </c>
      <c r="H376" s="70">
        <v>5.99</v>
      </c>
      <c r="I376" s="70">
        <v>12284.372571797174</v>
      </c>
      <c r="J376" s="70">
        <v>248</v>
      </c>
      <c r="K376" s="70">
        <v>0</v>
      </c>
      <c r="L376" s="70">
        <v>893</v>
      </c>
      <c r="M376" s="70">
        <v>13425.372571797174</v>
      </c>
    </row>
    <row r="377" spans="1:13" x14ac:dyDescent="0.25">
      <c r="A377" s="60">
        <v>449</v>
      </c>
      <c r="B377" s="60">
        <v>449035073</v>
      </c>
      <c r="C377" s="59" t="s">
        <v>515</v>
      </c>
      <c r="D377" s="60">
        <v>35</v>
      </c>
      <c r="E377" s="69" t="s">
        <v>67</v>
      </c>
      <c r="F377" s="60">
        <v>73</v>
      </c>
      <c r="G377" s="59" t="s">
        <v>105</v>
      </c>
      <c r="H377" s="70">
        <v>2</v>
      </c>
      <c r="I377" s="70">
        <v>10755.2580295355</v>
      </c>
      <c r="J377" s="70">
        <v>7492</v>
      </c>
      <c r="K377" s="70">
        <v>0</v>
      </c>
      <c r="L377" s="70">
        <v>893</v>
      </c>
      <c r="M377" s="70">
        <v>19140.2580295355</v>
      </c>
    </row>
    <row r="378" spans="1:13" x14ac:dyDescent="0.25">
      <c r="A378" s="60">
        <v>449</v>
      </c>
      <c r="B378" s="60">
        <v>449035133</v>
      </c>
      <c r="C378" s="59" t="s">
        <v>515</v>
      </c>
      <c r="D378" s="60">
        <v>35</v>
      </c>
      <c r="E378" s="69" t="s">
        <v>67</v>
      </c>
      <c r="F378" s="60">
        <v>133</v>
      </c>
      <c r="G378" s="59" t="s">
        <v>165</v>
      </c>
      <c r="H378" s="70">
        <v>1</v>
      </c>
      <c r="I378" s="70">
        <v>11175.497163151911</v>
      </c>
      <c r="J378" s="70">
        <v>2783</v>
      </c>
      <c r="K378" s="70">
        <v>0</v>
      </c>
      <c r="L378" s="70">
        <v>893</v>
      </c>
      <c r="M378" s="70">
        <v>14851.497163151911</v>
      </c>
    </row>
    <row r="379" spans="1:13" x14ac:dyDescent="0.25">
      <c r="A379" s="60">
        <v>449</v>
      </c>
      <c r="B379" s="60">
        <v>449035243</v>
      </c>
      <c r="C379" s="59" t="s">
        <v>515</v>
      </c>
      <c r="D379" s="60">
        <v>35</v>
      </c>
      <c r="E379" s="69" t="s">
        <v>67</v>
      </c>
      <c r="F379" s="60">
        <v>243</v>
      </c>
      <c r="G379" s="59" t="s">
        <v>275</v>
      </c>
      <c r="H379" s="70">
        <v>5</v>
      </c>
      <c r="I379" s="70">
        <v>13477</v>
      </c>
      <c r="J379" s="70">
        <v>2801</v>
      </c>
      <c r="K379" s="70">
        <v>0</v>
      </c>
      <c r="L379" s="70">
        <v>893</v>
      </c>
      <c r="M379" s="70">
        <v>17171</v>
      </c>
    </row>
    <row r="380" spans="1:13" x14ac:dyDescent="0.25">
      <c r="A380" s="60">
        <v>449</v>
      </c>
      <c r="B380" s="60">
        <v>449035244</v>
      </c>
      <c r="C380" s="59" t="s">
        <v>515</v>
      </c>
      <c r="D380" s="60">
        <v>35</v>
      </c>
      <c r="E380" s="69" t="s">
        <v>67</v>
      </c>
      <c r="F380" s="60">
        <v>244</v>
      </c>
      <c r="G380" s="59" t="s">
        <v>276</v>
      </c>
      <c r="H380" s="70">
        <v>7</v>
      </c>
      <c r="I380" s="70">
        <v>10321</v>
      </c>
      <c r="J380" s="70">
        <v>4021</v>
      </c>
      <c r="K380" s="70">
        <v>0</v>
      </c>
      <c r="L380" s="70">
        <v>893</v>
      </c>
      <c r="M380" s="70">
        <v>15235</v>
      </c>
    </row>
    <row r="381" spans="1:13" x14ac:dyDescent="0.25">
      <c r="A381" s="60">
        <v>449</v>
      </c>
      <c r="B381" s="60">
        <v>449035285</v>
      </c>
      <c r="C381" s="59" t="s">
        <v>515</v>
      </c>
      <c r="D381" s="60">
        <v>35</v>
      </c>
      <c r="E381" s="69" t="s">
        <v>67</v>
      </c>
      <c r="F381" s="60">
        <v>285</v>
      </c>
      <c r="G381" s="59" t="s">
        <v>317</v>
      </c>
      <c r="H381" s="70">
        <v>6</v>
      </c>
      <c r="I381" s="70">
        <v>9862</v>
      </c>
      <c r="J381" s="70">
        <v>2782</v>
      </c>
      <c r="K381" s="70">
        <v>0</v>
      </c>
      <c r="L381" s="70">
        <v>893</v>
      </c>
      <c r="M381" s="70">
        <v>13537</v>
      </c>
    </row>
    <row r="382" spans="1:13" x14ac:dyDescent="0.25">
      <c r="A382" s="60">
        <v>449</v>
      </c>
      <c r="B382" s="60">
        <v>449035336</v>
      </c>
      <c r="C382" s="59" t="s">
        <v>515</v>
      </c>
      <c r="D382" s="60">
        <v>35</v>
      </c>
      <c r="E382" s="69" t="s">
        <v>67</v>
      </c>
      <c r="F382" s="60">
        <v>336</v>
      </c>
      <c r="G382" s="59" t="s">
        <v>368</v>
      </c>
      <c r="H382" s="70">
        <v>3</v>
      </c>
      <c r="I382" s="70">
        <v>15045</v>
      </c>
      <c r="J382" s="70">
        <v>3977</v>
      </c>
      <c r="K382" s="70">
        <v>0</v>
      </c>
      <c r="L382" s="70">
        <v>893</v>
      </c>
      <c r="M382" s="70">
        <v>19915</v>
      </c>
    </row>
    <row r="383" spans="1:13" x14ac:dyDescent="0.25">
      <c r="A383" s="60">
        <v>450</v>
      </c>
      <c r="B383" s="60">
        <v>450086008</v>
      </c>
      <c r="C383" s="59" t="s">
        <v>516</v>
      </c>
      <c r="D383" s="60">
        <v>86</v>
      </c>
      <c r="E383" s="69" t="s">
        <v>118</v>
      </c>
      <c r="F383" s="60">
        <v>8</v>
      </c>
      <c r="G383" s="59" t="s">
        <v>40</v>
      </c>
      <c r="H383" s="70">
        <v>5.92</v>
      </c>
      <c r="I383" s="70">
        <v>8640</v>
      </c>
      <c r="J383" s="70">
        <v>9109</v>
      </c>
      <c r="K383" s="70">
        <v>0</v>
      </c>
      <c r="L383" s="70">
        <v>893</v>
      </c>
      <c r="M383" s="70">
        <v>18642</v>
      </c>
    </row>
    <row r="384" spans="1:13" x14ac:dyDescent="0.25">
      <c r="A384" s="60">
        <v>450</v>
      </c>
      <c r="B384" s="60">
        <v>450086074</v>
      </c>
      <c r="C384" s="59" t="s">
        <v>516</v>
      </c>
      <c r="D384" s="60">
        <v>86</v>
      </c>
      <c r="E384" s="69" t="s">
        <v>118</v>
      </c>
      <c r="F384" s="60">
        <v>74</v>
      </c>
      <c r="G384" s="59" t="s">
        <v>106</v>
      </c>
      <c r="H384" s="70">
        <v>1</v>
      </c>
      <c r="I384" s="70">
        <v>10031.563706070287</v>
      </c>
      <c r="J384" s="70">
        <v>8254</v>
      </c>
      <c r="K384" s="70">
        <v>0</v>
      </c>
      <c r="L384" s="70">
        <v>893</v>
      </c>
      <c r="M384" s="70">
        <v>19178.563706070287</v>
      </c>
    </row>
    <row r="385" spans="1:13" x14ac:dyDescent="0.25">
      <c r="A385" s="60">
        <v>450</v>
      </c>
      <c r="B385" s="60">
        <v>450086086</v>
      </c>
      <c r="C385" s="59" t="s">
        <v>516</v>
      </c>
      <c r="D385" s="60">
        <v>86</v>
      </c>
      <c r="E385" s="69" t="s">
        <v>118</v>
      </c>
      <c r="F385" s="60">
        <v>86</v>
      </c>
      <c r="G385" s="59" t="s">
        <v>118</v>
      </c>
      <c r="H385" s="70">
        <v>69.5</v>
      </c>
      <c r="I385" s="70">
        <v>9685</v>
      </c>
      <c r="J385" s="70">
        <v>1829</v>
      </c>
      <c r="K385" s="70">
        <v>0</v>
      </c>
      <c r="L385" s="70">
        <v>893</v>
      </c>
      <c r="M385" s="70">
        <v>12407</v>
      </c>
    </row>
    <row r="386" spans="1:13" x14ac:dyDescent="0.25">
      <c r="A386" s="60">
        <v>450</v>
      </c>
      <c r="B386" s="60">
        <v>450086117</v>
      </c>
      <c r="C386" s="59" t="s">
        <v>516</v>
      </c>
      <c r="D386" s="60">
        <v>86</v>
      </c>
      <c r="E386" s="69" t="s">
        <v>118</v>
      </c>
      <c r="F386" s="60">
        <v>117</v>
      </c>
      <c r="G386" s="59" t="s">
        <v>149</v>
      </c>
      <c r="H386" s="70">
        <v>1</v>
      </c>
      <c r="I386" s="70">
        <v>10570</v>
      </c>
      <c r="J386" s="70">
        <v>4765</v>
      </c>
      <c r="K386" s="70">
        <v>0</v>
      </c>
      <c r="L386" s="70">
        <v>893</v>
      </c>
      <c r="M386" s="70">
        <v>16228</v>
      </c>
    </row>
    <row r="387" spans="1:13" x14ac:dyDescent="0.25">
      <c r="A387" s="60">
        <v>450</v>
      </c>
      <c r="B387" s="60">
        <v>450086127</v>
      </c>
      <c r="C387" s="59" t="s">
        <v>516</v>
      </c>
      <c r="D387" s="60">
        <v>86</v>
      </c>
      <c r="E387" s="69" t="s">
        <v>118</v>
      </c>
      <c r="F387" s="60">
        <v>127</v>
      </c>
      <c r="G387" s="59" t="s">
        <v>159</v>
      </c>
      <c r="H387" s="70">
        <v>6.5</v>
      </c>
      <c r="I387" s="70">
        <v>9127</v>
      </c>
      <c r="J387" s="70">
        <v>4322</v>
      </c>
      <c r="K387" s="70">
        <v>0</v>
      </c>
      <c r="L387" s="70">
        <v>893</v>
      </c>
      <c r="M387" s="70">
        <v>14342</v>
      </c>
    </row>
    <row r="388" spans="1:13" x14ac:dyDescent="0.25">
      <c r="A388" s="60">
        <v>450</v>
      </c>
      <c r="B388" s="60">
        <v>450086137</v>
      </c>
      <c r="C388" s="59" t="s">
        <v>516</v>
      </c>
      <c r="D388" s="60">
        <v>86</v>
      </c>
      <c r="E388" s="69" t="s">
        <v>118</v>
      </c>
      <c r="F388" s="60">
        <v>137</v>
      </c>
      <c r="G388" s="59" t="s">
        <v>169</v>
      </c>
      <c r="H388" s="70">
        <v>1</v>
      </c>
      <c r="I388" s="70">
        <v>12390</v>
      </c>
      <c r="J388" s="70">
        <v>16</v>
      </c>
      <c r="K388" s="70">
        <v>0</v>
      </c>
      <c r="L388" s="70">
        <v>893</v>
      </c>
      <c r="M388" s="70">
        <v>13299</v>
      </c>
    </row>
    <row r="389" spans="1:13" x14ac:dyDescent="0.25">
      <c r="A389" s="60">
        <v>450</v>
      </c>
      <c r="B389" s="60">
        <v>450086210</v>
      </c>
      <c r="C389" s="59" t="s">
        <v>516</v>
      </c>
      <c r="D389" s="60">
        <v>86</v>
      </c>
      <c r="E389" s="69" t="s">
        <v>118</v>
      </c>
      <c r="F389" s="60">
        <v>210</v>
      </c>
      <c r="G389" s="59" t="s">
        <v>242</v>
      </c>
      <c r="H389" s="70">
        <v>93.54</v>
      </c>
      <c r="I389" s="70">
        <v>9270</v>
      </c>
      <c r="J389" s="70">
        <v>2972</v>
      </c>
      <c r="K389" s="70">
        <v>0</v>
      </c>
      <c r="L389" s="70">
        <v>893</v>
      </c>
      <c r="M389" s="70">
        <v>13135</v>
      </c>
    </row>
    <row r="390" spans="1:13" x14ac:dyDescent="0.25">
      <c r="A390" s="60">
        <v>450</v>
      </c>
      <c r="B390" s="60">
        <v>450086275</v>
      </c>
      <c r="C390" s="59" t="s">
        <v>516</v>
      </c>
      <c r="D390" s="60">
        <v>86</v>
      </c>
      <c r="E390" s="69" t="s">
        <v>118</v>
      </c>
      <c r="F390" s="60">
        <v>275</v>
      </c>
      <c r="G390" s="59" t="s">
        <v>307</v>
      </c>
      <c r="H390" s="70">
        <v>4</v>
      </c>
      <c r="I390" s="70">
        <v>8749</v>
      </c>
      <c r="J390" s="70">
        <v>2709</v>
      </c>
      <c r="K390" s="70">
        <v>0</v>
      </c>
      <c r="L390" s="70">
        <v>893</v>
      </c>
      <c r="M390" s="70">
        <v>12351</v>
      </c>
    </row>
    <row r="391" spans="1:13" x14ac:dyDescent="0.25">
      <c r="A391" s="60">
        <v>450</v>
      </c>
      <c r="B391" s="60">
        <v>450086278</v>
      </c>
      <c r="C391" s="59" t="s">
        <v>516</v>
      </c>
      <c r="D391" s="60">
        <v>86</v>
      </c>
      <c r="E391" s="69" t="s">
        <v>118</v>
      </c>
      <c r="F391" s="60">
        <v>278</v>
      </c>
      <c r="G391" s="59" t="s">
        <v>310</v>
      </c>
      <c r="H391" s="70">
        <v>9</v>
      </c>
      <c r="I391" s="70">
        <v>9084</v>
      </c>
      <c r="J391" s="70">
        <v>2421</v>
      </c>
      <c r="K391" s="70">
        <v>0</v>
      </c>
      <c r="L391" s="70">
        <v>893</v>
      </c>
      <c r="M391" s="70">
        <v>12398</v>
      </c>
    </row>
    <row r="392" spans="1:13" x14ac:dyDescent="0.25">
      <c r="A392" s="60">
        <v>450</v>
      </c>
      <c r="B392" s="60">
        <v>450086327</v>
      </c>
      <c r="C392" s="59" t="s">
        <v>516</v>
      </c>
      <c r="D392" s="60">
        <v>86</v>
      </c>
      <c r="E392" s="69" t="s">
        <v>118</v>
      </c>
      <c r="F392" s="60">
        <v>327</v>
      </c>
      <c r="G392" s="59" t="s">
        <v>359</v>
      </c>
      <c r="H392" s="70">
        <v>2.7800000000000002</v>
      </c>
      <c r="I392" s="70">
        <v>8636</v>
      </c>
      <c r="J392" s="70">
        <v>7215</v>
      </c>
      <c r="K392" s="70">
        <v>0</v>
      </c>
      <c r="L392" s="70">
        <v>893</v>
      </c>
      <c r="M392" s="70">
        <v>16744</v>
      </c>
    </row>
    <row r="393" spans="1:13" x14ac:dyDescent="0.25">
      <c r="A393" s="60">
        <v>450</v>
      </c>
      <c r="B393" s="60">
        <v>450086337</v>
      </c>
      <c r="C393" s="59" t="s">
        <v>516</v>
      </c>
      <c r="D393" s="60">
        <v>86</v>
      </c>
      <c r="E393" s="69" t="s">
        <v>118</v>
      </c>
      <c r="F393" s="60">
        <v>337</v>
      </c>
      <c r="G393" s="59" t="s">
        <v>369</v>
      </c>
      <c r="H393" s="70">
        <v>1.22</v>
      </c>
      <c r="I393" s="70">
        <v>12729</v>
      </c>
      <c r="J393" s="70">
        <v>13489</v>
      </c>
      <c r="K393" s="70">
        <v>0</v>
      </c>
      <c r="L393" s="70">
        <v>893</v>
      </c>
      <c r="M393" s="70">
        <v>27111</v>
      </c>
    </row>
    <row r="394" spans="1:13" x14ac:dyDescent="0.25">
      <c r="A394" s="60">
        <v>450</v>
      </c>
      <c r="B394" s="60">
        <v>450086340</v>
      </c>
      <c r="C394" s="59" t="s">
        <v>516</v>
      </c>
      <c r="D394" s="60">
        <v>86</v>
      </c>
      <c r="E394" s="69" t="s">
        <v>118</v>
      </c>
      <c r="F394" s="60">
        <v>340</v>
      </c>
      <c r="G394" s="59" t="s">
        <v>372</v>
      </c>
      <c r="H394" s="70">
        <v>10.72</v>
      </c>
      <c r="I394" s="70">
        <v>8714</v>
      </c>
      <c r="J394" s="70">
        <v>4131</v>
      </c>
      <c r="K394" s="70">
        <v>0</v>
      </c>
      <c r="L394" s="70">
        <v>893</v>
      </c>
      <c r="M394" s="70">
        <v>13738</v>
      </c>
    </row>
    <row r="395" spans="1:13" x14ac:dyDescent="0.25">
      <c r="A395" s="60">
        <v>450</v>
      </c>
      <c r="B395" s="60">
        <v>450086605</v>
      </c>
      <c r="C395" s="59" t="s">
        <v>516</v>
      </c>
      <c r="D395" s="60">
        <v>86</v>
      </c>
      <c r="E395" s="69" t="s">
        <v>118</v>
      </c>
      <c r="F395" s="60">
        <v>605</v>
      </c>
      <c r="G395" s="59" t="s">
        <v>388</v>
      </c>
      <c r="H395" s="70">
        <v>1</v>
      </c>
      <c r="I395" s="70">
        <v>8410</v>
      </c>
      <c r="J395" s="70">
        <v>6265</v>
      </c>
      <c r="K395" s="70">
        <v>0</v>
      </c>
      <c r="L395" s="70">
        <v>893</v>
      </c>
      <c r="M395" s="70">
        <v>15568</v>
      </c>
    </row>
    <row r="396" spans="1:13" x14ac:dyDescent="0.25">
      <c r="A396" s="60">
        <v>450</v>
      </c>
      <c r="B396" s="60">
        <v>450086632</v>
      </c>
      <c r="C396" s="59" t="s">
        <v>516</v>
      </c>
      <c r="D396" s="60">
        <v>86</v>
      </c>
      <c r="E396" s="69" t="s">
        <v>118</v>
      </c>
      <c r="F396" s="60">
        <v>632</v>
      </c>
      <c r="G396" s="59" t="s">
        <v>396</v>
      </c>
      <c r="H396" s="70">
        <v>0.64</v>
      </c>
      <c r="I396" s="70">
        <v>8749</v>
      </c>
      <c r="J396" s="70">
        <v>7239</v>
      </c>
      <c r="K396" s="70">
        <v>0</v>
      </c>
      <c r="L396" s="70">
        <v>893</v>
      </c>
      <c r="M396" s="70">
        <v>16881</v>
      </c>
    </row>
    <row r="397" spans="1:13" x14ac:dyDescent="0.25">
      <c r="A397" s="60">
        <v>450</v>
      </c>
      <c r="B397" s="60">
        <v>450086674</v>
      </c>
      <c r="C397" s="59" t="s">
        <v>516</v>
      </c>
      <c r="D397" s="60">
        <v>86</v>
      </c>
      <c r="E397" s="69" t="s">
        <v>118</v>
      </c>
      <c r="F397" s="60">
        <v>674</v>
      </c>
      <c r="G397" s="59" t="s">
        <v>409</v>
      </c>
      <c r="H397" s="70">
        <v>1</v>
      </c>
      <c r="I397" s="70">
        <v>11126.026242038219</v>
      </c>
      <c r="J397" s="70">
        <v>4125</v>
      </c>
      <c r="K397" s="70">
        <v>0</v>
      </c>
      <c r="L397" s="70">
        <v>893</v>
      </c>
      <c r="M397" s="70">
        <v>16144.026242038219</v>
      </c>
    </row>
    <row r="398" spans="1:13" x14ac:dyDescent="0.25">
      <c r="A398" s="60">
        <v>450</v>
      </c>
      <c r="B398" s="60">
        <v>450086683</v>
      </c>
      <c r="C398" s="59" t="s">
        <v>516</v>
      </c>
      <c r="D398" s="60">
        <v>86</v>
      </c>
      <c r="E398" s="69" t="s">
        <v>118</v>
      </c>
      <c r="F398" s="60">
        <v>683</v>
      </c>
      <c r="G398" s="59" t="s">
        <v>412</v>
      </c>
      <c r="H398" s="70">
        <v>9</v>
      </c>
      <c r="I398" s="70">
        <v>8743</v>
      </c>
      <c r="J398" s="70">
        <v>6676</v>
      </c>
      <c r="K398" s="70">
        <v>0</v>
      </c>
      <c r="L398" s="70">
        <v>893</v>
      </c>
      <c r="M398" s="70">
        <v>16312</v>
      </c>
    </row>
    <row r="399" spans="1:13" x14ac:dyDescent="0.25">
      <c r="A399" s="60">
        <v>450</v>
      </c>
      <c r="B399" s="60">
        <v>450086750</v>
      </c>
      <c r="C399" s="59" t="s">
        <v>516</v>
      </c>
      <c r="D399" s="60">
        <v>86</v>
      </c>
      <c r="E399" s="69" t="s">
        <v>118</v>
      </c>
      <c r="F399" s="60">
        <v>750</v>
      </c>
      <c r="G399" s="59" t="s">
        <v>430</v>
      </c>
      <c r="H399" s="70">
        <v>0.5</v>
      </c>
      <c r="I399" s="70">
        <v>10476.143233618233</v>
      </c>
      <c r="J399" s="70">
        <v>7591</v>
      </c>
      <c r="K399" s="70">
        <v>0</v>
      </c>
      <c r="L399" s="70">
        <v>893</v>
      </c>
      <c r="M399" s="70">
        <v>18960.143233618233</v>
      </c>
    </row>
    <row r="400" spans="1:13" x14ac:dyDescent="0.25">
      <c r="A400" s="60">
        <v>453</v>
      </c>
      <c r="B400" s="60">
        <v>453137005</v>
      </c>
      <c r="C400" s="59" t="s">
        <v>517</v>
      </c>
      <c r="D400" s="60">
        <v>137</v>
      </c>
      <c r="E400" s="69" t="s">
        <v>169</v>
      </c>
      <c r="F400" s="60">
        <v>5</v>
      </c>
      <c r="G400" s="59" t="s">
        <v>37</v>
      </c>
      <c r="H400" s="70">
        <v>1.87</v>
      </c>
      <c r="I400" s="70">
        <v>12729</v>
      </c>
      <c r="J400" s="70">
        <v>5454</v>
      </c>
      <c r="K400" s="70">
        <v>0</v>
      </c>
      <c r="L400" s="70">
        <v>893</v>
      </c>
      <c r="M400" s="70">
        <v>19076</v>
      </c>
    </row>
    <row r="401" spans="1:13" x14ac:dyDescent="0.25">
      <c r="A401" s="60">
        <v>453</v>
      </c>
      <c r="B401" s="60">
        <v>453137061</v>
      </c>
      <c r="C401" s="59" t="s">
        <v>517</v>
      </c>
      <c r="D401" s="60">
        <v>137</v>
      </c>
      <c r="E401" s="69" t="s">
        <v>169</v>
      </c>
      <c r="F401" s="60">
        <v>61</v>
      </c>
      <c r="G401" s="59" t="s">
        <v>93</v>
      </c>
      <c r="H401" s="70">
        <v>57.12</v>
      </c>
      <c r="I401" s="70">
        <v>11809</v>
      </c>
      <c r="J401" s="70">
        <v>852</v>
      </c>
      <c r="K401" s="70">
        <v>0</v>
      </c>
      <c r="L401" s="70">
        <v>893</v>
      </c>
      <c r="M401" s="70">
        <v>13554</v>
      </c>
    </row>
    <row r="402" spans="1:13" x14ac:dyDescent="0.25">
      <c r="A402" s="60">
        <v>453</v>
      </c>
      <c r="B402" s="60">
        <v>453137086</v>
      </c>
      <c r="C402" s="59" t="s">
        <v>517</v>
      </c>
      <c r="D402" s="60">
        <v>137</v>
      </c>
      <c r="E402" s="69" t="s">
        <v>169</v>
      </c>
      <c r="F402" s="60">
        <v>86</v>
      </c>
      <c r="G402" s="59" t="s">
        <v>118</v>
      </c>
      <c r="H402" s="70">
        <v>4</v>
      </c>
      <c r="I402" s="70">
        <v>11213</v>
      </c>
      <c r="J402" s="70">
        <v>2117</v>
      </c>
      <c r="K402" s="70">
        <v>0</v>
      </c>
      <c r="L402" s="70">
        <v>893</v>
      </c>
      <c r="M402" s="70">
        <v>14223</v>
      </c>
    </row>
    <row r="403" spans="1:13" x14ac:dyDescent="0.25">
      <c r="A403" s="60">
        <v>453</v>
      </c>
      <c r="B403" s="60">
        <v>453137137</v>
      </c>
      <c r="C403" s="59" t="s">
        <v>517</v>
      </c>
      <c r="D403" s="60">
        <v>137</v>
      </c>
      <c r="E403" s="69" t="s">
        <v>169</v>
      </c>
      <c r="F403" s="60">
        <v>137</v>
      </c>
      <c r="G403" s="59" t="s">
        <v>169</v>
      </c>
      <c r="H403" s="70">
        <v>538.82000000000005</v>
      </c>
      <c r="I403" s="70">
        <v>12107</v>
      </c>
      <c r="J403" s="70">
        <v>16</v>
      </c>
      <c r="K403" s="70">
        <v>885.21584202516601</v>
      </c>
      <c r="L403" s="70">
        <v>893</v>
      </c>
      <c r="M403" s="70">
        <v>13901.215842025165</v>
      </c>
    </row>
    <row r="404" spans="1:13" x14ac:dyDescent="0.25">
      <c r="A404" s="60">
        <v>453</v>
      </c>
      <c r="B404" s="60">
        <v>453137161</v>
      </c>
      <c r="C404" s="59" t="s">
        <v>517</v>
      </c>
      <c r="D404" s="60">
        <v>137</v>
      </c>
      <c r="E404" s="69" t="s">
        <v>169</v>
      </c>
      <c r="F404" s="60">
        <v>161</v>
      </c>
      <c r="G404" s="59" t="s">
        <v>193</v>
      </c>
      <c r="H404" s="70">
        <v>1.33</v>
      </c>
      <c r="I404" s="70">
        <v>10752.401097276263</v>
      </c>
      <c r="J404" s="70">
        <v>4484</v>
      </c>
      <c r="K404" s="70">
        <v>0</v>
      </c>
      <c r="L404" s="70">
        <v>893</v>
      </c>
      <c r="M404" s="70">
        <v>16129.401097276263</v>
      </c>
    </row>
    <row r="405" spans="1:13" x14ac:dyDescent="0.25">
      <c r="A405" s="60">
        <v>453</v>
      </c>
      <c r="B405" s="60">
        <v>453137210</v>
      </c>
      <c r="C405" s="59" t="s">
        <v>517</v>
      </c>
      <c r="D405" s="60">
        <v>137</v>
      </c>
      <c r="E405" s="69" t="s">
        <v>169</v>
      </c>
      <c r="F405" s="60">
        <v>210</v>
      </c>
      <c r="G405" s="59" t="s">
        <v>242</v>
      </c>
      <c r="H405" s="70">
        <v>3</v>
      </c>
      <c r="I405" s="70">
        <v>11402</v>
      </c>
      <c r="J405" s="70">
        <v>3655</v>
      </c>
      <c r="K405" s="70">
        <v>0</v>
      </c>
      <c r="L405" s="70">
        <v>893</v>
      </c>
      <c r="M405" s="70">
        <v>15950</v>
      </c>
    </row>
    <row r="406" spans="1:13" x14ac:dyDescent="0.25">
      <c r="A406" s="60">
        <v>453</v>
      </c>
      <c r="B406" s="60">
        <v>453137227</v>
      </c>
      <c r="C406" s="59" t="s">
        <v>517</v>
      </c>
      <c r="D406" s="60">
        <v>137</v>
      </c>
      <c r="E406" s="69" t="s">
        <v>169</v>
      </c>
      <c r="F406" s="60">
        <v>227</v>
      </c>
      <c r="G406" s="59" t="s">
        <v>259</v>
      </c>
      <c r="H406" s="70">
        <v>4</v>
      </c>
      <c r="I406" s="70">
        <v>11118.78403806934</v>
      </c>
      <c r="J406" s="70">
        <v>3218</v>
      </c>
      <c r="K406" s="70">
        <v>0</v>
      </c>
      <c r="L406" s="70">
        <v>893</v>
      </c>
      <c r="M406" s="70">
        <v>15229.78403806934</v>
      </c>
    </row>
    <row r="407" spans="1:13" x14ac:dyDescent="0.25">
      <c r="A407" s="60">
        <v>453</v>
      </c>
      <c r="B407" s="60">
        <v>453137278</v>
      </c>
      <c r="C407" s="59" t="s">
        <v>517</v>
      </c>
      <c r="D407" s="60">
        <v>137</v>
      </c>
      <c r="E407" s="69" t="s">
        <v>169</v>
      </c>
      <c r="F407" s="60">
        <v>278</v>
      </c>
      <c r="G407" s="59" t="s">
        <v>310</v>
      </c>
      <c r="H407" s="70">
        <v>7.1999999999999993</v>
      </c>
      <c r="I407" s="70">
        <v>12220</v>
      </c>
      <c r="J407" s="70">
        <v>3256</v>
      </c>
      <c r="K407" s="70">
        <v>0</v>
      </c>
      <c r="L407" s="70">
        <v>893</v>
      </c>
      <c r="M407" s="70">
        <v>16369</v>
      </c>
    </row>
    <row r="408" spans="1:13" x14ac:dyDescent="0.25">
      <c r="A408" s="60">
        <v>453</v>
      </c>
      <c r="B408" s="60">
        <v>453137281</v>
      </c>
      <c r="C408" s="59" t="s">
        <v>517</v>
      </c>
      <c r="D408" s="60">
        <v>137</v>
      </c>
      <c r="E408" s="69" t="s">
        <v>169</v>
      </c>
      <c r="F408" s="60">
        <v>281</v>
      </c>
      <c r="G408" s="59" t="s">
        <v>313</v>
      </c>
      <c r="H408" s="70">
        <v>77.72</v>
      </c>
      <c r="I408" s="70">
        <v>12116</v>
      </c>
      <c r="J408" s="70">
        <v>93</v>
      </c>
      <c r="K408" s="70">
        <v>0</v>
      </c>
      <c r="L408" s="70">
        <v>893</v>
      </c>
      <c r="M408" s="70">
        <v>13102</v>
      </c>
    </row>
    <row r="409" spans="1:13" x14ac:dyDescent="0.25">
      <c r="A409" s="60">
        <v>453</v>
      </c>
      <c r="B409" s="60">
        <v>453137309</v>
      </c>
      <c r="C409" s="59" t="s">
        <v>517</v>
      </c>
      <c r="D409" s="60">
        <v>137</v>
      </c>
      <c r="E409" s="69" t="s">
        <v>169</v>
      </c>
      <c r="F409" s="60">
        <v>309</v>
      </c>
      <c r="G409" s="59" t="s">
        <v>341</v>
      </c>
      <c r="H409" s="70">
        <v>1</v>
      </c>
      <c r="I409" s="70">
        <v>11310.051521406729</v>
      </c>
      <c r="J409" s="70">
        <v>1597</v>
      </c>
      <c r="K409" s="70">
        <v>0</v>
      </c>
      <c r="L409" s="70">
        <v>893</v>
      </c>
      <c r="M409" s="70">
        <v>13800.051521406729</v>
      </c>
    </row>
    <row r="410" spans="1:13" x14ac:dyDescent="0.25">
      <c r="A410" s="60">
        <v>453</v>
      </c>
      <c r="B410" s="60">
        <v>453137325</v>
      </c>
      <c r="C410" s="59" t="s">
        <v>517</v>
      </c>
      <c r="D410" s="60">
        <v>137</v>
      </c>
      <c r="E410" s="69" t="s">
        <v>169</v>
      </c>
      <c r="F410" s="60">
        <v>325</v>
      </c>
      <c r="G410" s="59" t="s">
        <v>357</v>
      </c>
      <c r="H410" s="70">
        <v>1</v>
      </c>
      <c r="I410" s="70">
        <v>8749</v>
      </c>
      <c r="J410" s="70">
        <v>1212</v>
      </c>
      <c r="K410" s="70">
        <v>0</v>
      </c>
      <c r="L410" s="70">
        <v>893</v>
      </c>
      <c r="M410" s="70">
        <v>10854</v>
      </c>
    </row>
    <row r="411" spans="1:13" x14ac:dyDescent="0.25">
      <c r="A411" s="60">
        <v>453</v>
      </c>
      <c r="B411" s="60">
        <v>453137332</v>
      </c>
      <c r="C411" s="59" t="s">
        <v>517</v>
      </c>
      <c r="D411" s="60">
        <v>137</v>
      </c>
      <c r="E411" s="69" t="s">
        <v>169</v>
      </c>
      <c r="F411" s="60">
        <v>332</v>
      </c>
      <c r="G411" s="59" t="s">
        <v>364</v>
      </c>
      <c r="H411" s="70">
        <v>5.2299999999999995</v>
      </c>
      <c r="I411" s="70">
        <v>11510</v>
      </c>
      <c r="J411" s="70">
        <v>1065</v>
      </c>
      <c r="K411" s="70">
        <v>0</v>
      </c>
      <c r="L411" s="70">
        <v>893</v>
      </c>
      <c r="M411" s="70">
        <v>13468</v>
      </c>
    </row>
    <row r="412" spans="1:13" x14ac:dyDescent="0.25">
      <c r="A412" s="60">
        <v>454</v>
      </c>
      <c r="B412" s="60">
        <v>454149009</v>
      </c>
      <c r="C412" s="59" t="s">
        <v>518</v>
      </c>
      <c r="D412" s="60">
        <v>149</v>
      </c>
      <c r="E412" s="69" t="s">
        <v>181</v>
      </c>
      <c r="F412" s="60">
        <v>9</v>
      </c>
      <c r="G412" s="59" t="s">
        <v>41</v>
      </c>
      <c r="H412" s="70">
        <v>1</v>
      </c>
      <c r="I412" s="70">
        <v>11395</v>
      </c>
      <c r="J412" s="70">
        <v>7282</v>
      </c>
      <c r="K412" s="70">
        <v>0</v>
      </c>
      <c r="L412" s="70">
        <v>893</v>
      </c>
      <c r="M412" s="70">
        <v>19570</v>
      </c>
    </row>
    <row r="413" spans="1:13" x14ac:dyDescent="0.25">
      <c r="A413" s="60">
        <v>454</v>
      </c>
      <c r="B413" s="60">
        <v>454149128</v>
      </c>
      <c r="C413" s="59" t="s">
        <v>518</v>
      </c>
      <c r="D413" s="60">
        <v>149</v>
      </c>
      <c r="E413" s="69" t="s">
        <v>181</v>
      </c>
      <c r="F413" s="60">
        <v>128</v>
      </c>
      <c r="G413" s="59" t="s">
        <v>160</v>
      </c>
      <c r="H413" s="70">
        <v>17.25</v>
      </c>
      <c r="I413" s="70">
        <v>12260</v>
      </c>
      <c r="J413" s="70">
        <v>620</v>
      </c>
      <c r="K413" s="70">
        <v>0</v>
      </c>
      <c r="L413" s="70">
        <v>893</v>
      </c>
      <c r="M413" s="70">
        <v>13773</v>
      </c>
    </row>
    <row r="414" spans="1:13" x14ac:dyDescent="0.25">
      <c r="A414" s="60">
        <v>454</v>
      </c>
      <c r="B414" s="60">
        <v>454149149</v>
      </c>
      <c r="C414" s="59" t="s">
        <v>518</v>
      </c>
      <c r="D414" s="60">
        <v>149</v>
      </c>
      <c r="E414" s="69" t="s">
        <v>181</v>
      </c>
      <c r="F414" s="60">
        <v>149</v>
      </c>
      <c r="G414" s="59" t="s">
        <v>181</v>
      </c>
      <c r="H414" s="70">
        <v>683.69</v>
      </c>
      <c r="I414" s="70">
        <v>11990</v>
      </c>
      <c r="J414" s="70">
        <v>178</v>
      </c>
      <c r="K414" s="70">
        <v>294.62621948543926</v>
      </c>
      <c r="L414" s="70">
        <v>893</v>
      </c>
      <c r="M414" s="70">
        <v>13355.626219485439</v>
      </c>
    </row>
    <row r="415" spans="1:13" x14ac:dyDescent="0.25">
      <c r="A415" s="60">
        <v>454</v>
      </c>
      <c r="B415" s="60">
        <v>454149160</v>
      </c>
      <c r="C415" s="59" t="s">
        <v>518</v>
      </c>
      <c r="D415" s="60">
        <v>149</v>
      </c>
      <c r="E415" s="69" t="s">
        <v>181</v>
      </c>
      <c r="F415" s="60">
        <v>160</v>
      </c>
      <c r="G415" s="59" t="s">
        <v>192</v>
      </c>
      <c r="H415" s="70">
        <v>0.46</v>
      </c>
      <c r="I415" s="70">
        <v>12255.087011245676</v>
      </c>
      <c r="J415" s="70">
        <v>135</v>
      </c>
      <c r="K415" s="70">
        <v>0</v>
      </c>
      <c r="L415" s="70">
        <v>893</v>
      </c>
      <c r="M415" s="70">
        <v>13283.087011245676</v>
      </c>
    </row>
    <row r="416" spans="1:13" x14ac:dyDescent="0.25">
      <c r="A416" s="60">
        <v>454</v>
      </c>
      <c r="B416" s="60">
        <v>454149181</v>
      </c>
      <c r="C416" s="59" t="s">
        <v>518</v>
      </c>
      <c r="D416" s="60">
        <v>149</v>
      </c>
      <c r="E416" s="69" t="s">
        <v>181</v>
      </c>
      <c r="F416" s="60">
        <v>181</v>
      </c>
      <c r="G416" s="59" t="s">
        <v>213</v>
      </c>
      <c r="H416" s="70">
        <v>55.96</v>
      </c>
      <c r="I416" s="70">
        <v>10803</v>
      </c>
      <c r="J416" s="70">
        <v>698</v>
      </c>
      <c r="K416" s="70">
        <v>0</v>
      </c>
      <c r="L416" s="70">
        <v>893</v>
      </c>
      <c r="M416" s="70">
        <v>12394</v>
      </c>
    </row>
    <row r="417" spans="1:13" x14ac:dyDescent="0.25">
      <c r="A417" s="60">
        <v>454</v>
      </c>
      <c r="B417" s="60">
        <v>454149211</v>
      </c>
      <c r="C417" s="59" t="s">
        <v>518</v>
      </c>
      <c r="D417" s="60">
        <v>149</v>
      </c>
      <c r="E417" s="69" t="s">
        <v>181</v>
      </c>
      <c r="F417" s="60">
        <v>211</v>
      </c>
      <c r="G417" s="59" t="s">
        <v>243</v>
      </c>
      <c r="H417" s="70">
        <v>1</v>
      </c>
      <c r="I417" s="70">
        <v>10042.307039405818</v>
      </c>
      <c r="J417" s="70">
        <v>1704</v>
      </c>
      <c r="K417" s="70">
        <v>0</v>
      </c>
      <c r="L417" s="70">
        <v>893</v>
      </c>
      <c r="M417" s="70">
        <v>12639.307039405818</v>
      </c>
    </row>
    <row r="418" spans="1:13" x14ac:dyDescent="0.25">
      <c r="A418" s="60">
        <v>455</v>
      </c>
      <c r="B418" s="60">
        <v>455128007</v>
      </c>
      <c r="C418" s="59" t="s">
        <v>519</v>
      </c>
      <c r="D418" s="60">
        <v>128</v>
      </c>
      <c r="E418" s="69" t="s">
        <v>160</v>
      </c>
      <c r="F418" s="60">
        <v>7</v>
      </c>
      <c r="G418" s="59" t="s">
        <v>39</v>
      </c>
      <c r="H418" s="70">
        <v>2</v>
      </c>
      <c r="I418" s="70">
        <v>8410</v>
      </c>
      <c r="J418" s="70">
        <v>3327</v>
      </c>
      <c r="K418" s="70">
        <v>0</v>
      </c>
      <c r="L418" s="70">
        <v>893</v>
      </c>
      <c r="M418" s="70">
        <v>12630</v>
      </c>
    </row>
    <row r="419" spans="1:13" x14ac:dyDescent="0.25">
      <c r="A419" s="60">
        <v>455</v>
      </c>
      <c r="B419" s="60">
        <v>455128128</v>
      </c>
      <c r="C419" s="59" t="s">
        <v>519</v>
      </c>
      <c r="D419" s="60">
        <v>128</v>
      </c>
      <c r="E419" s="69" t="s">
        <v>160</v>
      </c>
      <c r="F419" s="60">
        <v>128</v>
      </c>
      <c r="G419" s="59" t="s">
        <v>160</v>
      </c>
      <c r="H419" s="70">
        <v>302.28999999999996</v>
      </c>
      <c r="I419" s="70">
        <v>9523</v>
      </c>
      <c r="J419" s="70">
        <v>481</v>
      </c>
      <c r="K419" s="70">
        <v>0</v>
      </c>
      <c r="L419" s="70">
        <v>893</v>
      </c>
      <c r="M419" s="70">
        <v>10897</v>
      </c>
    </row>
    <row r="420" spans="1:13" x14ac:dyDescent="0.25">
      <c r="A420" s="60">
        <v>455</v>
      </c>
      <c r="B420" s="60">
        <v>455128745</v>
      </c>
      <c r="C420" s="59" t="s">
        <v>519</v>
      </c>
      <c r="D420" s="60">
        <v>128</v>
      </c>
      <c r="E420" s="69" t="s">
        <v>160</v>
      </c>
      <c r="F420" s="60">
        <v>745</v>
      </c>
      <c r="G420" s="59" t="s">
        <v>429</v>
      </c>
      <c r="H420" s="70">
        <v>1</v>
      </c>
      <c r="I420" s="70">
        <v>12729</v>
      </c>
      <c r="J420" s="70">
        <v>5815</v>
      </c>
      <c r="K420" s="70">
        <v>0</v>
      </c>
      <c r="L420" s="70">
        <v>893</v>
      </c>
      <c r="M420" s="70">
        <v>19437</v>
      </c>
    </row>
    <row r="421" spans="1:13" x14ac:dyDescent="0.25">
      <c r="A421" s="60">
        <v>456</v>
      </c>
      <c r="B421" s="60">
        <v>456160009</v>
      </c>
      <c r="C421" s="59" t="s">
        <v>520</v>
      </c>
      <c r="D421" s="60">
        <v>160</v>
      </c>
      <c r="E421" s="69" t="s">
        <v>192</v>
      </c>
      <c r="F421" s="60">
        <v>9</v>
      </c>
      <c r="G421" s="59" t="s">
        <v>41</v>
      </c>
      <c r="H421" s="70">
        <v>1</v>
      </c>
      <c r="I421" s="70">
        <v>8749</v>
      </c>
      <c r="J421" s="70">
        <v>5591</v>
      </c>
      <c r="K421" s="70">
        <v>0</v>
      </c>
      <c r="L421" s="70">
        <v>893</v>
      </c>
      <c r="M421" s="70">
        <v>15233</v>
      </c>
    </row>
    <row r="422" spans="1:13" x14ac:dyDescent="0.25">
      <c r="A422" s="60">
        <v>456</v>
      </c>
      <c r="B422" s="60">
        <v>456160031</v>
      </c>
      <c r="C422" s="59" t="s">
        <v>520</v>
      </c>
      <c r="D422" s="60">
        <v>160</v>
      </c>
      <c r="E422" s="69" t="s">
        <v>192</v>
      </c>
      <c r="F422" s="60">
        <v>31</v>
      </c>
      <c r="G422" s="59" t="s">
        <v>63</v>
      </c>
      <c r="H422" s="70">
        <v>3</v>
      </c>
      <c r="I422" s="70">
        <v>11069</v>
      </c>
      <c r="J422" s="70">
        <v>5276</v>
      </c>
      <c r="K422" s="70">
        <v>0</v>
      </c>
      <c r="L422" s="70">
        <v>893</v>
      </c>
      <c r="M422" s="70">
        <v>17238</v>
      </c>
    </row>
    <row r="423" spans="1:13" x14ac:dyDescent="0.25">
      <c r="A423" s="60">
        <v>456</v>
      </c>
      <c r="B423" s="60">
        <v>456160056</v>
      </c>
      <c r="C423" s="59" t="s">
        <v>520</v>
      </c>
      <c r="D423" s="60">
        <v>160</v>
      </c>
      <c r="E423" s="69" t="s">
        <v>192</v>
      </c>
      <c r="F423" s="60">
        <v>56</v>
      </c>
      <c r="G423" s="59" t="s">
        <v>88</v>
      </c>
      <c r="H423" s="70">
        <v>6.4799999999999995</v>
      </c>
      <c r="I423" s="70">
        <v>10982</v>
      </c>
      <c r="J423" s="70">
        <v>3743</v>
      </c>
      <c r="K423" s="70">
        <v>0</v>
      </c>
      <c r="L423" s="70">
        <v>893</v>
      </c>
      <c r="M423" s="70">
        <v>15618</v>
      </c>
    </row>
    <row r="424" spans="1:13" x14ac:dyDescent="0.25">
      <c r="A424" s="60">
        <v>456</v>
      </c>
      <c r="B424" s="60">
        <v>456160079</v>
      </c>
      <c r="C424" s="59" t="s">
        <v>520</v>
      </c>
      <c r="D424" s="60">
        <v>160</v>
      </c>
      <c r="E424" s="69" t="s">
        <v>192</v>
      </c>
      <c r="F424" s="60">
        <v>79</v>
      </c>
      <c r="G424" s="59" t="s">
        <v>111</v>
      </c>
      <c r="H424" s="70">
        <v>32.130000000000003</v>
      </c>
      <c r="I424" s="70">
        <v>9788</v>
      </c>
      <c r="J424" s="70">
        <v>610</v>
      </c>
      <c r="K424" s="70">
        <v>0</v>
      </c>
      <c r="L424" s="70">
        <v>893</v>
      </c>
      <c r="M424" s="70">
        <v>11291</v>
      </c>
    </row>
    <row r="425" spans="1:13" x14ac:dyDescent="0.25">
      <c r="A425" s="60">
        <v>456</v>
      </c>
      <c r="B425" s="60">
        <v>456160128</v>
      </c>
      <c r="C425" s="59" t="s">
        <v>520</v>
      </c>
      <c r="D425" s="60">
        <v>160</v>
      </c>
      <c r="E425" s="69" t="s">
        <v>192</v>
      </c>
      <c r="F425" s="60">
        <v>128</v>
      </c>
      <c r="G425" s="59" t="s">
        <v>160</v>
      </c>
      <c r="H425" s="70">
        <v>1.45</v>
      </c>
      <c r="I425" s="70">
        <v>8749</v>
      </c>
      <c r="J425" s="70">
        <v>442</v>
      </c>
      <c r="K425" s="70">
        <v>0</v>
      </c>
      <c r="L425" s="70">
        <v>893</v>
      </c>
      <c r="M425" s="70">
        <v>10084</v>
      </c>
    </row>
    <row r="426" spans="1:13" x14ac:dyDescent="0.25">
      <c r="A426" s="60">
        <v>456</v>
      </c>
      <c r="B426" s="60">
        <v>456160149</v>
      </c>
      <c r="C426" s="59" t="s">
        <v>520</v>
      </c>
      <c r="D426" s="60">
        <v>160</v>
      </c>
      <c r="E426" s="69" t="s">
        <v>192</v>
      </c>
      <c r="F426" s="60">
        <v>149</v>
      </c>
      <c r="G426" s="59" t="s">
        <v>181</v>
      </c>
      <c r="H426" s="70">
        <v>2</v>
      </c>
      <c r="I426" s="70">
        <v>10873</v>
      </c>
      <c r="J426" s="70">
        <v>161</v>
      </c>
      <c r="K426" s="70">
        <v>0</v>
      </c>
      <c r="L426" s="70">
        <v>893</v>
      </c>
      <c r="M426" s="70">
        <v>11927</v>
      </c>
    </row>
    <row r="427" spans="1:13" x14ac:dyDescent="0.25">
      <c r="A427" s="60">
        <v>456</v>
      </c>
      <c r="B427" s="60">
        <v>456160160</v>
      </c>
      <c r="C427" s="59" t="s">
        <v>520</v>
      </c>
      <c r="D427" s="60">
        <v>160</v>
      </c>
      <c r="E427" s="69" t="s">
        <v>192</v>
      </c>
      <c r="F427" s="60">
        <v>160</v>
      </c>
      <c r="G427" s="59" t="s">
        <v>192</v>
      </c>
      <c r="H427" s="70">
        <v>746.38</v>
      </c>
      <c r="I427" s="70">
        <v>12183</v>
      </c>
      <c r="J427" s="70">
        <v>134</v>
      </c>
      <c r="K427" s="70">
        <v>0</v>
      </c>
      <c r="L427" s="70">
        <v>893</v>
      </c>
      <c r="M427" s="70">
        <v>13210</v>
      </c>
    </row>
    <row r="428" spans="1:13" x14ac:dyDescent="0.25">
      <c r="A428" s="60">
        <v>456</v>
      </c>
      <c r="B428" s="60">
        <v>456160170</v>
      </c>
      <c r="C428" s="59" t="s">
        <v>520</v>
      </c>
      <c r="D428" s="60">
        <v>160</v>
      </c>
      <c r="E428" s="69" t="s">
        <v>192</v>
      </c>
      <c r="F428" s="60">
        <v>170</v>
      </c>
      <c r="G428" s="59" t="s">
        <v>202</v>
      </c>
      <c r="H428" s="70">
        <v>3</v>
      </c>
      <c r="I428" s="70">
        <v>10873</v>
      </c>
      <c r="J428" s="70">
        <v>3683</v>
      </c>
      <c r="K428" s="70">
        <v>0</v>
      </c>
      <c r="L428" s="70">
        <v>893</v>
      </c>
      <c r="M428" s="70">
        <v>15449</v>
      </c>
    </row>
    <row r="429" spans="1:13" x14ac:dyDescent="0.25">
      <c r="A429" s="60">
        <v>456</v>
      </c>
      <c r="B429" s="60">
        <v>456160181</v>
      </c>
      <c r="C429" s="59" t="s">
        <v>520</v>
      </c>
      <c r="D429" s="60">
        <v>160</v>
      </c>
      <c r="E429" s="69" t="s">
        <v>192</v>
      </c>
      <c r="F429" s="60">
        <v>181</v>
      </c>
      <c r="G429" s="59" t="s">
        <v>213</v>
      </c>
      <c r="H429" s="70">
        <v>1</v>
      </c>
      <c r="I429" s="70">
        <v>11377.02377179523</v>
      </c>
      <c r="J429" s="70">
        <v>735</v>
      </c>
      <c r="K429" s="70">
        <v>0</v>
      </c>
      <c r="L429" s="70">
        <v>893</v>
      </c>
      <c r="M429" s="70">
        <v>13005.02377179523</v>
      </c>
    </row>
    <row r="430" spans="1:13" x14ac:dyDescent="0.25">
      <c r="A430" s="60">
        <v>456</v>
      </c>
      <c r="B430" s="60">
        <v>456160262</v>
      </c>
      <c r="C430" s="59" t="s">
        <v>520</v>
      </c>
      <c r="D430" s="60">
        <v>160</v>
      </c>
      <c r="E430" s="69" t="s">
        <v>192</v>
      </c>
      <c r="F430" s="60">
        <v>262</v>
      </c>
      <c r="G430" s="59" t="s">
        <v>294</v>
      </c>
      <c r="H430" s="70">
        <v>0.62</v>
      </c>
      <c r="I430" s="70">
        <v>10952</v>
      </c>
      <c r="J430" s="70">
        <v>5132</v>
      </c>
      <c r="K430" s="70">
        <v>0</v>
      </c>
      <c r="L430" s="70">
        <v>893</v>
      </c>
      <c r="M430" s="70">
        <v>16977</v>
      </c>
    </row>
    <row r="431" spans="1:13" x14ac:dyDescent="0.25">
      <c r="A431" s="60">
        <v>456</v>
      </c>
      <c r="B431" s="60">
        <v>456160295</v>
      </c>
      <c r="C431" s="59" t="s">
        <v>520</v>
      </c>
      <c r="D431" s="60">
        <v>160</v>
      </c>
      <c r="E431" s="69" t="s">
        <v>192</v>
      </c>
      <c r="F431" s="60">
        <v>295</v>
      </c>
      <c r="G431" s="59" t="s">
        <v>327</v>
      </c>
      <c r="H431" s="70">
        <v>7</v>
      </c>
      <c r="I431" s="70">
        <v>11346</v>
      </c>
      <c r="J431" s="70">
        <v>6147</v>
      </c>
      <c r="K431" s="70">
        <v>0</v>
      </c>
      <c r="L431" s="70">
        <v>893</v>
      </c>
      <c r="M431" s="70">
        <v>18386</v>
      </c>
    </row>
    <row r="432" spans="1:13" x14ac:dyDescent="0.25">
      <c r="A432" s="60">
        <v>456</v>
      </c>
      <c r="B432" s="60">
        <v>456160301</v>
      </c>
      <c r="C432" s="59" t="s">
        <v>520</v>
      </c>
      <c r="D432" s="60">
        <v>160</v>
      </c>
      <c r="E432" s="69" t="s">
        <v>192</v>
      </c>
      <c r="F432" s="60">
        <v>301</v>
      </c>
      <c r="G432" s="59" t="s">
        <v>333</v>
      </c>
      <c r="H432" s="70">
        <v>3.45</v>
      </c>
      <c r="I432" s="70">
        <v>10547</v>
      </c>
      <c r="J432" s="70">
        <v>4612</v>
      </c>
      <c r="K432" s="70">
        <v>0</v>
      </c>
      <c r="L432" s="70">
        <v>893</v>
      </c>
      <c r="M432" s="70">
        <v>16052</v>
      </c>
    </row>
    <row r="433" spans="1:13" x14ac:dyDescent="0.25">
      <c r="A433" s="60">
        <v>456</v>
      </c>
      <c r="B433" s="60">
        <v>456160616</v>
      </c>
      <c r="C433" s="59" t="s">
        <v>520</v>
      </c>
      <c r="D433" s="60">
        <v>160</v>
      </c>
      <c r="E433" s="69" t="s">
        <v>192</v>
      </c>
      <c r="F433" s="60">
        <v>616</v>
      </c>
      <c r="G433" s="59" t="s">
        <v>391</v>
      </c>
      <c r="H433" s="70">
        <v>1</v>
      </c>
      <c r="I433" s="70">
        <v>10765</v>
      </c>
      <c r="J433" s="70">
        <v>3621</v>
      </c>
      <c r="K433" s="70">
        <v>0</v>
      </c>
      <c r="L433" s="70">
        <v>893</v>
      </c>
      <c r="M433" s="70">
        <v>15279</v>
      </c>
    </row>
    <row r="434" spans="1:13" x14ac:dyDescent="0.25">
      <c r="A434" s="60">
        <v>456</v>
      </c>
      <c r="B434" s="60">
        <v>456160673</v>
      </c>
      <c r="C434" s="59" t="s">
        <v>520</v>
      </c>
      <c r="D434" s="60">
        <v>160</v>
      </c>
      <c r="E434" s="69" t="s">
        <v>192</v>
      </c>
      <c r="F434" s="60">
        <v>673</v>
      </c>
      <c r="G434" s="59" t="s">
        <v>408</v>
      </c>
      <c r="H434" s="70">
        <v>1</v>
      </c>
      <c r="I434" s="70">
        <v>9711.8824778761082</v>
      </c>
      <c r="J434" s="70">
        <v>4924</v>
      </c>
      <c r="K434" s="70">
        <v>0</v>
      </c>
      <c r="L434" s="70">
        <v>893</v>
      </c>
      <c r="M434" s="70">
        <v>15528.882477876108</v>
      </c>
    </row>
    <row r="435" spans="1:13" x14ac:dyDescent="0.25">
      <c r="A435" s="60">
        <v>456</v>
      </c>
      <c r="B435" s="60">
        <v>456160735</v>
      </c>
      <c r="C435" s="59" t="s">
        <v>520</v>
      </c>
      <c r="D435" s="60">
        <v>160</v>
      </c>
      <c r="E435" s="69" t="s">
        <v>192</v>
      </c>
      <c r="F435" s="60">
        <v>735</v>
      </c>
      <c r="G435" s="59" t="s">
        <v>427</v>
      </c>
      <c r="H435" s="70">
        <v>0.75</v>
      </c>
      <c r="I435" s="70">
        <v>10182.492406704618</v>
      </c>
      <c r="J435" s="70">
        <v>4231</v>
      </c>
      <c r="K435" s="70">
        <v>0</v>
      </c>
      <c r="L435" s="70">
        <v>893</v>
      </c>
      <c r="M435" s="70">
        <v>15306.492406704618</v>
      </c>
    </row>
    <row r="436" spans="1:13" x14ac:dyDescent="0.25">
      <c r="A436" s="60">
        <v>458</v>
      </c>
      <c r="B436" s="60">
        <v>458160031</v>
      </c>
      <c r="C436" s="59" t="s">
        <v>521</v>
      </c>
      <c r="D436" s="60">
        <v>160</v>
      </c>
      <c r="E436" s="69" t="s">
        <v>192</v>
      </c>
      <c r="F436" s="60">
        <v>31</v>
      </c>
      <c r="G436" s="59" t="s">
        <v>63</v>
      </c>
      <c r="H436" s="70">
        <v>1</v>
      </c>
      <c r="I436" s="70">
        <v>10127</v>
      </c>
      <c r="J436" s="70">
        <v>4827</v>
      </c>
      <c r="K436" s="70">
        <v>0</v>
      </c>
      <c r="L436" s="70">
        <v>893</v>
      </c>
      <c r="M436" s="70">
        <v>15847</v>
      </c>
    </row>
    <row r="437" spans="1:13" x14ac:dyDescent="0.25">
      <c r="A437" s="60">
        <v>458</v>
      </c>
      <c r="B437" s="60">
        <v>458160056</v>
      </c>
      <c r="C437" s="59" t="s">
        <v>521</v>
      </c>
      <c r="D437" s="60">
        <v>160</v>
      </c>
      <c r="E437" s="69" t="s">
        <v>192</v>
      </c>
      <c r="F437" s="60">
        <v>56</v>
      </c>
      <c r="G437" s="59" t="s">
        <v>88</v>
      </c>
      <c r="H437" s="70">
        <v>1</v>
      </c>
      <c r="I437" s="70">
        <v>14107</v>
      </c>
      <c r="J437" s="70">
        <v>4808</v>
      </c>
      <c r="K437" s="70">
        <v>0</v>
      </c>
      <c r="L437" s="70">
        <v>893</v>
      </c>
      <c r="M437" s="70">
        <v>19808</v>
      </c>
    </row>
    <row r="438" spans="1:13" x14ac:dyDescent="0.25">
      <c r="A438" s="60">
        <v>458</v>
      </c>
      <c r="B438" s="60">
        <v>458160079</v>
      </c>
      <c r="C438" s="59" t="s">
        <v>521</v>
      </c>
      <c r="D438" s="60">
        <v>160</v>
      </c>
      <c r="E438" s="69" t="s">
        <v>192</v>
      </c>
      <c r="F438" s="60">
        <v>79</v>
      </c>
      <c r="G438" s="59" t="s">
        <v>111</v>
      </c>
      <c r="H438" s="70">
        <v>5.6499999999999995</v>
      </c>
      <c r="I438" s="70">
        <v>12970</v>
      </c>
      <c r="J438" s="70">
        <v>808</v>
      </c>
      <c r="K438" s="70">
        <v>0</v>
      </c>
      <c r="L438" s="70">
        <v>893</v>
      </c>
      <c r="M438" s="70">
        <v>14671</v>
      </c>
    </row>
    <row r="439" spans="1:13" x14ac:dyDescent="0.25">
      <c r="A439" s="60">
        <v>458</v>
      </c>
      <c r="B439" s="60">
        <v>458160149</v>
      </c>
      <c r="C439" s="59" t="s">
        <v>521</v>
      </c>
      <c r="D439" s="60">
        <v>160</v>
      </c>
      <c r="E439" s="69" t="s">
        <v>192</v>
      </c>
      <c r="F439" s="60">
        <v>149</v>
      </c>
      <c r="G439" s="59" t="s">
        <v>181</v>
      </c>
      <c r="H439" s="70">
        <v>0.09</v>
      </c>
      <c r="I439" s="70">
        <v>14107</v>
      </c>
      <c r="J439" s="70">
        <v>209</v>
      </c>
      <c r="K439" s="70">
        <v>0</v>
      </c>
      <c r="L439" s="70">
        <v>893</v>
      </c>
      <c r="M439" s="70">
        <v>15209</v>
      </c>
    </row>
    <row r="440" spans="1:13" x14ac:dyDescent="0.25">
      <c r="A440" s="60">
        <v>458</v>
      </c>
      <c r="B440" s="60">
        <v>458160160</v>
      </c>
      <c r="C440" s="59" t="s">
        <v>521</v>
      </c>
      <c r="D440" s="60">
        <v>160</v>
      </c>
      <c r="E440" s="69" t="s">
        <v>192</v>
      </c>
      <c r="F440" s="60">
        <v>160</v>
      </c>
      <c r="G440" s="59" t="s">
        <v>192</v>
      </c>
      <c r="H440" s="70">
        <v>77.970000000000013</v>
      </c>
      <c r="I440" s="70">
        <v>13395</v>
      </c>
      <c r="J440" s="70">
        <v>148</v>
      </c>
      <c r="K440" s="70">
        <v>0</v>
      </c>
      <c r="L440" s="70">
        <v>893</v>
      </c>
      <c r="M440" s="70">
        <v>14436</v>
      </c>
    </row>
    <row r="441" spans="1:13" x14ac:dyDescent="0.25">
      <c r="A441" s="60">
        <v>458</v>
      </c>
      <c r="B441" s="60">
        <v>458160181</v>
      </c>
      <c r="C441" s="59" t="s">
        <v>521</v>
      </c>
      <c r="D441" s="60">
        <v>160</v>
      </c>
      <c r="E441" s="69" t="s">
        <v>192</v>
      </c>
      <c r="F441" s="60">
        <v>181</v>
      </c>
      <c r="G441" s="59" t="s">
        <v>213</v>
      </c>
      <c r="H441" s="70">
        <v>1.0900000000000001</v>
      </c>
      <c r="I441" s="70">
        <v>11414</v>
      </c>
      <c r="J441" s="70">
        <v>737</v>
      </c>
      <c r="K441" s="70">
        <v>0</v>
      </c>
      <c r="L441" s="70">
        <v>893</v>
      </c>
      <c r="M441" s="70">
        <v>13044</v>
      </c>
    </row>
    <row r="442" spans="1:13" x14ac:dyDescent="0.25">
      <c r="A442" s="60">
        <v>458</v>
      </c>
      <c r="B442" s="60">
        <v>458160301</v>
      </c>
      <c r="C442" s="59" t="s">
        <v>521</v>
      </c>
      <c r="D442" s="60">
        <v>160</v>
      </c>
      <c r="E442" s="69" t="s">
        <v>192</v>
      </c>
      <c r="F442" s="60">
        <v>301</v>
      </c>
      <c r="G442" s="59" t="s">
        <v>333</v>
      </c>
      <c r="H442" s="70">
        <v>2.86</v>
      </c>
      <c r="I442" s="70">
        <v>11414</v>
      </c>
      <c r="J442" s="70">
        <v>4992</v>
      </c>
      <c r="K442" s="70">
        <v>0</v>
      </c>
      <c r="L442" s="70">
        <v>893</v>
      </c>
      <c r="M442" s="70">
        <v>17299</v>
      </c>
    </row>
    <row r="443" spans="1:13" x14ac:dyDescent="0.25">
      <c r="A443" s="60">
        <v>463</v>
      </c>
      <c r="B443" s="60">
        <v>463035035</v>
      </c>
      <c r="C443" s="59" t="s">
        <v>522</v>
      </c>
      <c r="D443" s="60">
        <v>35</v>
      </c>
      <c r="E443" s="69" t="s">
        <v>67</v>
      </c>
      <c r="F443" s="60">
        <v>35</v>
      </c>
      <c r="G443" s="59" t="s">
        <v>67</v>
      </c>
      <c r="H443" s="70">
        <v>589.04999999999995</v>
      </c>
      <c r="I443" s="70">
        <v>13079</v>
      </c>
      <c r="J443" s="70">
        <v>4510</v>
      </c>
      <c r="K443" s="70">
        <v>0</v>
      </c>
      <c r="L443" s="70">
        <v>893</v>
      </c>
      <c r="M443" s="70">
        <v>18482</v>
      </c>
    </row>
    <row r="444" spans="1:13" x14ac:dyDescent="0.25">
      <c r="A444" s="60">
        <v>463</v>
      </c>
      <c r="B444" s="60">
        <v>463035057</v>
      </c>
      <c r="C444" s="59" t="s">
        <v>522</v>
      </c>
      <c r="D444" s="60">
        <v>35</v>
      </c>
      <c r="E444" s="69" t="s">
        <v>67</v>
      </c>
      <c r="F444" s="60">
        <v>57</v>
      </c>
      <c r="G444" s="59" t="s">
        <v>89</v>
      </c>
      <c r="H444" s="70">
        <v>1</v>
      </c>
      <c r="I444" s="70">
        <v>13137.504749174874</v>
      </c>
      <c r="J444" s="70">
        <v>319</v>
      </c>
      <c r="K444" s="70">
        <v>0</v>
      </c>
      <c r="L444" s="70">
        <v>893</v>
      </c>
      <c r="M444" s="70">
        <v>14349.504749174874</v>
      </c>
    </row>
    <row r="445" spans="1:13" x14ac:dyDescent="0.25">
      <c r="A445" s="60">
        <v>463</v>
      </c>
      <c r="B445" s="60">
        <v>463035244</v>
      </c>
      <c r="C445" s="59" t="s">
        <v>522</v>
      </c>
      <c r="D445" s="60">
        <v>35</v>
      </c>
      <c r="E445" s="69" t="s">
        <v>67</v>
      </c>
      <c r="F445" s="60">
        <v>244</v>
      </c>
      <c r="G445" s="59" t="s">
        <v>276</v>
      </c>
      <c r="H445" s="70">
        <v>2</v>
      </c>
      <c r="I445" s="70">
        <v>11844.935916589331</v>
      </c>
      <c r="J445" s="70">
        <v>4615</v>
      </c>
      <c r="K445" s="70">
        <v>0</v>
      </c>
      <c r="L445" s="70">
        <v>893</v>
      </c>
      <c r="M445" s="70">
        <v>17352.935916589333</v>
      </c>
    </row>
    <row r="446" spans="1:13" x14ac:dyDescent="0.25">
      <c r="A446" s="60">
        <v>464</v>
      </c>
      <c r="B446" s="60">
        <v>464168030</v>
      </c>
      <c r="C446" s="59" t="s">
        <v>523</v>
      </c>
      <c r="D446" s="60">
        <v>168</v>
      </c>
      <c r="E446" s="69" t="s">
        <v>200</v>
      </c>
      <c r="F446" s="60">
        <v>30</v>
      </c>
      <c r="G446" s="59" t="s">
        <v>62</v>
      </c>
      <c r="H446" s="70">
        <v>1</v>
      </c>
      <c r="I446" s="70">
        <v>10570.794427012277</v>
      </c>
      <c r="J446" s="70">
        <v>2911</v>
      </c>
      <c r="K446" s="70">
        <v>0</v>
      </c>
      <c r="L446" s="70">
        <v>893</v>
      </c>
      <c r="M446" s="70">
        <v>14374.794427012277</v>
      </c>
    </row>
    <row r="447" spans="1:13" x14ac:dyDescent="0.25">
      <c r="A447" s="60">
        <v>464</v>
      </c>
      <c r="B447" s="60">
        <v>464168071</v>
      </c>
      <c r="C447" s="59" t="s">
        <v>523</v>
      </c>
      <c r="D447" s="60">
        <v>168</v>
      </c>
      <c r="E447" s="69" t="s">
        <v>200</v>
      </c>
      <c r="F447" s="60">
        <v>71</v>
      </c>
      <c r="G447" s="59" t="s">
        <v>103</v>
      </c>
      <c r="H447" s="70">
        <v>1</v>
      </c>
      <c r="I447" s="70">
        <v>10052.9479778157</v>
      </c>
      <c r="J447" s="70">
        <v>4843</v>
      </c>
      <c r="K447" s="70">
        <v>0</v>
      </c>
      <c r="L447" s="70">
        <v>893</v>
      </c>
      <c r="M447" s="70">
        <v>15788.9479778157</v>
      </c>
    </row>
    <row r="448" spans="1:13" x14ac:dyDescent="0.25">
      <c r="A448" s="60">
        <v>464</v>
      </c>
      <c r="B448" s="60">
        <v>464168163</v>
      </c>
      <c r="C448" s="59" t="s">
        <v>523</v>
      </c>
      <c r="D448" s="60">
        <v>168</v>
      </c>
      <c r="E448" s="69" t="s">
        <v>200</v>
      </c>
      <c r="F448" s="60">
        <v>163</v>
      </c>
      <c r="G448" s="59" t="s">
        <v>195</v>
      </c>
      <c r="H448" s="70">
        <v>16.229999999999997</v>
      </c>
      <c r="I448" s="70">
        <v>9249</v>
      </c>
      <c r="J448" s="70">
        <v>104</v>
      </c>
      <c r="K448" s="70">
        <v>0</v>
      </c>
      <c r="L448" s="70">
        <v>893</v>
      </c>
      <c r="M448" s="70">
        <v>10246</v>
      </c>
    </row>
    <row r="449" spans="1:13" x14ac:dyDescent="0.25">
      <c r="A449" s="60">
        <v>464</v>
      </c>
      <c r="B449" s="60">
        <v>464168168</v>
      </c>
      <c r="C449" s="59" t="s">
        <v>523</v>
      </c>
      <c r="D449" s="60">
        <v>168</v>
      </c>
      <c r="E449" s="69" t="s">
        <v>200</v>
      </c>
      <c r="F449" s="60">
        <v>168</v>
      </c>
      <c r="G449" s="59" t="s">
        <v>200</v>
      </c>
      <c r="H449" s="70">
        <v>161.74000000000004</v>
      </c>
      <c r="I449" s="70">
        <v>8868</v>
      </c>
      <c r="J449" s="70">
        <v>4784</v>
      </c>
      <c r="K449" s="70">
        <v>0</v>
      </c>
      <c r="L449" s="70">
        <v>893</v>
      </c>
      <c r="M449" s="70">
        <v>14545</v>
      </c>
    </row>
    <row r="450" spans="1:13" x14ac:dyDescent="0.25">
      <c r="A450" s="60">
        <v>464</v>
      </c>
      <c r="B450" s="60">
        <v>464168196</v>
      </c>
      <c r="C450" s="59" t="s">
        <v>523</v>
      </c>
      <c r="D450" s="60">
        <v>168</v>
      </c>
      <c r="E450" s="69" t="s">
        <v>200</v>
      </c>
      <c r="F450" s="60">
        <v>196</v>
      </c>
      <c r="G450" s="59" t="s">
        <v>228</v>
      </c>
      <c r="H450" s="70">
        <v>1.92</v>
      </c>
      <c r="I450" s="70">
        <v>8580</v>
      </c>
      <c r="J450" s="70">
        <v>4745</v>
      </c>
      <c r="K450" s="70">
        <v>0</v>
      </c>
      <c r="L450" s="70">
        <v>893</v>
      </c>
      <c r="M450" s="70">
        <v>14218</v>
      </c>
    </row>
    <row r="451" spans="1:13" x14ac:dyDescent="0.25">
      <c r="A451" s="60">
        <v>464</v>
      </c>
      <c r="B451" s="60">
        <v>464168229</v>
      </c>
      <c r="C451" s="59" t="s">
        <v>523</v>
      </c>
      <c r="D451" s="60">
        <v>168</v>
      </c>
      <c r="E451" s="69" t="s">
        <v>200</v>
      </c>
      <c r="F451" s="60">
        <v>229</v>
      </c>
      <c r="G451" s="59" t="s">
        <v>261</v>
      </c>
      <c r="H451" s="70">
        <v>9.6999999999999993</v>
      </c>
      <c r="I451" s="70">
        <v>9288</v>
      </c>
      <c r="J451" s="70">
        <v>1779</v>
      </c>
      <c r="K451" s="70">
        <v>0</v>
      </c>
      <c r="L451" s="70">
        <v>893</v>
      </c>
      <c r="M451" s="70">
        <v>11960</v>
      </c>
    </row>
    <row r="452" spans="1:13" x14ac:dyDescent="0.25">
      <c r="A452" s="60">
        <v>464</v>
      </c>
      <c r="B452" s="60">
        <v>464168258</v>
      </c>
      <c r="C452" s="59" t="s">
        <v>523</v>
      </c>
      <c r="D452" s="60">
        <v>168</v>
      </c>
      <c r="E452" s="69" t="s">
        <v>200</v>
      </c>
      <c r="F452" s="60">
        <v>258</v>
      </c>
      <c r="G452" s="59" t="s">
        <v>290</v>
      </c>
      <c r="H452" s="70">
        <v>17</v>
      </c>
      <c r="I452" s="70">
        <v>10068</v>
      </c>
      <c r="J452" s="70">
        <v>2902</v>
      </c>
      <c r="K452" s="70">
        <v>0</v>
      </c>
      <c r="L452" s="70">
        <v>893</v>
      </c>
      <c r="M452" s="70">
        <v>13863</v>
      </c>
    </row>
    <row r="453" spans="1:13" x14ac:dyDescent="0.25">
      <c r="A453" s="60">
        <v>464</v>
      </c>
      <c r="B453" s="60">
        <v>464168291</v>
      </c>
      <c r="C453" s="59" t="s">
        <v>523</v>
      </c>
      <c r="D453" s="60">
        <v>168</v>
      </c>
      <c r="E453" s="69" t="s">
        <v>200</v>
      </c>
      <c r="F453" s="60">
        <v>291</v>
      </c>
      <c r="G453" s="59" t="s">
        <v>323</v>
      </c>
      <c r="H453" s="70">
        <v>18.759999999999998</v>
      </c>
      <c r="I453" s="70">
        <v>8610</v>
      </c>
      <c r="J453" s="70">
        <v>4744</v>
      </c>
      <c r="K453" s="70">
        <v>0</v>
      </c>
      <c r="L453" s="70">
        <v>893</v>
      </c>
      <c r="M453" s="70">
        <v>14247</v>
      </c>
    </row>
    <row r="454" spans="1:13" x14ac:dyDescent="0.25">
      <c r="A454" s="60">
        <v>466</v>
      </c>
      <c r="B454" s="60">
        <v>466700096</v>
      </c>
      <c r="C454" s="59" t="s">
        <v>524</v>
      </c>
      <c r="D454" s="60">
        <v>700</v>
      </c>
      <c r="E454" s="69" t="s">
        <v>417</v>
      </c>
      <c r="F454" s="60">
        <v>96</v>
      </c>
      <c r="G454" s="59" t="s">
        <v>128</v>
      </c>
      <c r="H454" s="70">
        <v>1.46</v>
      </c>
      <c r="I454" s="70">
        <v>10127</v>
      </c>
      <c r="J454" s="70">
        <v>5379</v>
      </c>
      <c r="K454" s="70">
        <v>0</v>
      </c>
      <c r="L454" s="70">
        <v>893</v>
      </c>
      <c r="M454" s="70">
        <v>16399</v>
      </c>
    </row>
    <row r="455" spans="1:13" x14ac:dyDescent="0.25">
      <c r="A455" s="60">
        <v>466</v>
      </c>
      <c r="B455" s="60">
        <v>466700700</v>
      </c>
      <c r="C455" s="59" t="s">
        <v>524</v>
      </c>
      <c r="D455" s="60">
        <v>700</v>
      </c>
      <c r="E455" s="69" t="s">
        <v>417</v>
      </c>
      <c r="F455" s="60">
        <v>700</v>
      </c>
      <c r="G455" s="59" t="s">
        <v>417</v>
      </c>
      <c r="H455" s="70">
        <v>29.26</v>
      </c>
      <c r="I455" s="70">
        <v>11757</v>
      </c>
      <c r="J455" s="70">
        <v>13755</v>
      </c>
      <c r="K455" s="70">
        <v>0</v>
      </c>
      <c r="L455" s="70">
        <v>893</v>
      </c>
      <c r="M455" s="70">
        <v>26405</v>
      </c>
    </row>
    <row r="456" spans="1:13" x14ac:dyDescent="0.25">
      <c r="A456" s="60">
        <v>466</v>
      </c>
      <c r="B456" s="60">
        <v>466774089</v>
      </c>
      <c r="C456" s="59" t="s">
        <v>524</v>
      </c>
      <c r="D456" s="60">
        <v>774</v>
      </c>
      <c r="E456" s="69" t="s">
        <v>440</v>
      </c>
      <c r="F456" s="60">
        <v>89</v>
      </c>
      <c r="G456" s="59" t="s">
        <v>121</v>
      </c>
      <c r="H456" s="70">
        <v>42</v>
      </c>
      <c r="I456" s="70">
        <v>10697</v>
      </c>
      <c r="J456" s="70">
        <v>16947</v>
      </c>
      <c r="K456" s="70">
        <v>0</v>
      </c>
      <c r="L456" s="70">
        <v>893</v>
      </c>
      <c r="M456" s="70">
        <v>28537</v>
      </c>
    </row>
    <row r="457" spans="1:13" x14ac:dyDescent="0.25">
      <c r="A457" s="60">
        <v>466</v>
      </c>
      <c r="B457" s="60">
        <v>466774221</v>
      </c>
      <c r="C457" s="59" t="s">
        <v>524</v>
      </c>
      <c r="D457" s="60">
        <v>774</v>
      </c>
      <c r="E457" s="69" t="s">
        <v>440</v>
      </c>
      <c r="F457" s="60">
        <v>221</v>
      </c>
      <c r="G457" s="59" t="s">
        <v>253</v>
      </c>
      <c r="H457" s="70">
        <v>30.4</v>
      </c>
      <c r="I457" s="70">
        <v>10882</v>
      </c>
      <c r="J457" s="70">
        <v>13599</v>
      </c>
      <c r="K457" s="70">
        <v>0</v>
      </c>
      <c r="L457" s="70">
        <v>893</v>
      </c>
      <c r="M457" s="70">
        <v>25374</v>
      </c>
    </row>
    <row r="458" spans="1:13" x14ac:dyDescent="0.25">
      <c r="A458" s="60">
        <v>466</v>
      </c>
      <c r="B458" s="60">
        <v>466774296</v>
      </c>
      <c r="C458" s="59" t="s">
        <v>524</v>
      </c>
      <c r="D458" s="60">
        <v>774</v>
      </c>
      <c r="E458" s="69" t="s">
        <v>440</v>
      </c>
      <c r="F458" s="60">
        <v>296</v>
      </c>
      <c r="G458" s="59" t="s">
        <v>328</v>
      </c>
      <c r="H458" s="70">
        <v>26.06</v>
      </c>
      <c r="I458" s="70">
        <v>10264</v>
      </c>
      <c r="J458" s="70">
        <v>13516</v>
      </c>
      <c r="K458" s="70">
        <v>0</v>
      </c>
      <c r="L458" s="70">
        <v>893</v>
      </c>
      <c r="M458" s="70">
        <v>24673</v>
      </c>
    </row>
    <row r="459" spans="1:13" x14ac:dyDescent="0.25">
      <c r="A459" s="60">
        <v>466</v>
      </c>
      <c r="B459" s="60">
        <v>466774774</v>
      </c>
      <c r="C459" s="59" t="s">
        <v>524</v>
      </c>
      <c r="D459" s="60">
        <v>774</v>
      </c>
      <c r="E459" s="69" t="s">
        <v>440</v>
      </c>
      <c r="F459" s="60">
        <v>774</v>
      </c>
      <c r="G459" s="59" t="s">
        <v>440</v>
      </c>
      <c r="H459" s="70">
        <v>49</v>
      </c>
      <c r="I459" s="70">
        <v>10012</v>
      </c>
      <c r="J459" s="70">
        <v>19122</v>
      </c>
      <c r="K459" s="70">
        <v>0</v>
      </c>
      <c r="L459" s="70">
        <v>893</v>
      </c>
      <c r="M459" s="70">
        <v>30027</v>
      </c>
    </row>
    <row r="460" spans="1:13" x14ac:dyDescent="0.25">
      <c r="A460" s="60">
        <v>469</v>
      </c>
      <c r="B460" s="60">
        <v>469035035</v>
      </c>
      <c r="C460" s="59" t="s">
        <v>525</v>
      </c>
      <c r="D460" s="60">
        <v>35</v>
      </c>
      <c r="E460" s="69" t="s">
        <v>67</v>
      </c>
      <c r="F460" s="60">
        <v>35</v>
      </c>
      <c r="G460" s="59" t="s">
        <v>67</v>
      </c>
      <c r="H460" s="70">
        <v>1197.25</v>
      </c>
      <c r="I460" s="70">
        <v>13186</v>
      </c>
      <c r="J460" s="70">
        <v>4547</v>
      </c>
      <c r="K460" s="70">
        <v>0</v>
      </c>
      <c r="L460" s="70">
        <v>893</v>
      </c>
      <c r="M460" s="70">
        <v>18626</v>
      </c>
    </row>
    <row r="461" spans="1:13" x14ac:dyDescent="0.25">
      <c r="A461" s="60">
        <v>469</v>
      </c>
      <c r="B461" s="60">
        <v>469035044</v>
      </c>
      <c r="C461" s="59" t="s">
        <v>525</v>
      </c>
      <c r="D461" s="60">
        <v>35</v>
      </c>
      <c r="E461" s="69" t="s">
        <v>67</v>
      </c>
      <c r="F461" s="60">
        <v>44</v>
      </c>
      <c r="G461" s="59" t="s">
        <v>76</v>
      </c>
      <c r="H461" s="70">
        <v>4</v>
      </c>
      <c r="I461" s="70">
        <v>12284.372571797174</v>
      </c>
      <c r="J461" s="70">
        <v>248</v>
      </c>
      <c r="K461" s="70">
        <v>0</v>
      </c>
      <c r="L461" s="70">
        <v>893</v>
      </c>
      <c r="M461" s="70">
        <v>13425.372571797174</v>
      </c>
    </row>
    <row r="462" spans="1:13" x14ac:dyDescent="0.25">
      <c r="A462" s="60">
        <v>469</v>
      </c>
      <c r="B462" s="60">
        <v>469035050</v>
      </c>
      <c r="C462" s="59" t="s">
        <v>525</v>
      </c>
      <c r="D462" s="60">
        <v>35</v>
      </c>
      <c r="E462" s="69" t="s">
        <v>67</v>
      </c>
      <c r="F462" s="60">
        <v>50</v>
      </c>
      <c r="G462" s="59" t="s">
        <v>82</v>
      </c>
      <c r="H462" s="70">
        <v>2</v>
      </c>
      <c r="I462" s="70">
        <v>10507.816296890631</v>
      </c>
      <c r="J462" s="70">
        <v>4470</v>
      </c>
      <c r="K462" s="70">
        <v>0</v>
      </c>
      <c r="L462" s="70">
        <v>893</v>
      </c>
      <c r="M462" s="70">
        <v>15870.816296890631</v>
      </c>
    </row>
    <row r="463" spans="1:13" x14ac:dyDescent="0.25">
      <c r="A463" s="60">
        <v>469</v>
      </c>
      <c r="B463" s="60">
        <v>469035073</v>
      </c>
      <c r="C463" s="59" t="s">
        <v>525</v>
      </c>
      <c r="D463" s="60">
        <v>35</v>
      </c>
      <c r="E463" s="69" t="s">
        <v>67</v>
      </c>
      <c r="F463" s="60">
        <v>73</v>
      </c>
      <c r="G463" s="59" t="s">
        <v>105</v>
      </c>
      <c r="H463" s="70">
        <v>1</v>
      </c>
      <c r="I463" s="70">
        <v>10755.2580295355</v>
      </c>
      <c r="J463" s="70">
        <v>7492</v>
      </c>
      <c r="K463" s="70">
        <v>0</v>
      </c>
      <c r="L463" s="70">
        <v>893</v>
      </c>
      <c r="M463" s="70">
        <v>19140.2580295355</v>
      </c>
    </row>
    <row r="464" spans="1:13" x14ac:dyDescent="0.25">
      <c r="A464" s="60">
        <v>469</v>
      </c>
      <c r="B464" s="60">
        <v>469035093</v>
      </c>
      <c r="C464" s="59" t="s">
        <v>525</v>
      </c>
      <c r="D464" s="60">
        <v>35</v>
      </c>
      <c r="E464" s="69" t="s">
        <v>67</v>
      </c>
      <c r="F464" s="60">
        <v>93</v>
      </c>
      <c r="G464" s="59" t="s">
        <v>125</v>
      </c>
      <c r="H464" s="70">
        <v>1</v>
      </c>
      <c r="I464" s="70">
        <v>10780</v>
      </c>
      <c r="J464" s="70">
        <v>535</v>
      </c>
      <c r="K464" s="70">
        <v>0</v>
      </c>
      <c r="L464" s="70">
        <v>893</v>
      </c>
      <c r="M464" s="70">
        <v>12208</v>
      </c>
    </row>
    <row r="465" spans="1:13" x14ac:dyDescent="0.25">
      <c r="A465" s="60">
        <v>469</v>
      </c>
      <c r="B465" s="60">
        <v>469035163</v>
      </c>
      <c r="C465" s="59" t="s">
        <v>525</v>
      </c>
      <c r="D465" s="60">
        <v>35</v>
      </c>
      <c r="E465" s="69" t="s">
        <v>67</v>
      </c>
      <c r="F465" s="60">
        <v>163</v>
      </c>
      <c r="G465" s="59" t="s">
        <v>195</v>
      </c>
      <c r="H465" s="70">
        <v>1</v>
      </c>
      <c r="I465" s="70">
        <v>12625.091753212768</v>
      </c>
      <c r="J465" s="70">
        <v>142</v>
      </c>
      <c r="K465" s="70">
        <v>0</v>
      </c>
      <c r="L465" s="70">
        <v>893</v>
      </c>
      <c r="M465" s="70">
        <v>13660.091753212768</v>
      </c>
    </row>
    <row r="466" spans="1:13" x14ac:dyDescent="0.25">
      <c r="A466" s="60">
        <v>469</v>
      </c>
      <c r="B466" s="60">
        <v>469035165</v>
      </c>
      <c r="C466" s="59" t="s">
        <v>525</v>
      </c>
      <c r="D466" s="60">
        <v>35</v>
      </c>
      <c r="E466" s="69" t="s">
        <v>67</v>
      </c>
      <c r="F466" s="60">
        <v>165</v>
      </c>
      <c r="G466" s="59" t="s">
        <v>197</v>
      </c>
      <c r="H466" s="70">
        <v>1</v>
      </c>
      <c r="I466" s="70">
        <v>12035.764419431875</v>
      </c>
      <c r="J466" s="70">
        <v>452</v>
      </c>
      <c r="K466" s="70">
        <v>0</v>
      </c>
      <c r="L466" s="70">
        <v>893</v>
      </c>
      <c r="M466" s="70">
        <v>13380.764419431875</v>
      </c>
    </row>
    <row r="467" spans="1:13" x14ac:dyDescent="0.25">
      <c r="A467" s="60">
        <v>469</v>
      </c>
      <c r="B467" s="60">
        <v>469035176</v>
      </c>
      <c r="C467" s="59" t="s">
        <v>525</v>
      </c>
      <c r="D467" s="60">
        <v>35</v>
      </c>
      <c r="E467" s="69" t="s">
        <v>67</v>
      </c>
      <c r="F467" s="60">
        <v>176</v>
      </c>
      <c r="G467" s="59" t="s">
        <v>208</v>
      </c>
      <c r="H467" s="70">
        <v>1</v>
      </c>
      <c r="I467" s="70">
        <v>11899.363152788852</v>
      </c>
      <c r="J467" s="70">
        <v>4262</v>
      </c>
      <c r="K467" s="70">
        <v>0</v>
      </c>
      <c r="L467" s="70">
        <v>893</v>
      </c>
      <c r="M467" s="70">
        <v>17054.36315278885</v>
      </c>
    </row>
    <row r="468" spans="1:13" x14ac:dyDescent="0.25">
      <c r="A468" s="60">
        <v>469</v>
      </c>
      <c r="B468" s="60">
        <v>469035207</v>
      </c>
      <c r="C468" s="59" t="s">
        <v>525</v>
      </c>
      <c r="D468" s="60">
        <v>35</v>
      </c>
      <c r="E468" s="69" t="s">
        <v>67</v>
      </c>
      <c r="F468" s="60">
        <v>207</v>
      </c>
      <c r="G468" s="59" t="s">
        <v>239</v>
      </c>
      <c r="H468" s="70">
        <v>1</v>
      </c>
      <c r="I468" s="70">
        <v>10604.003495667283</v>
      </c>
      <c r="J468" s="70">
        <v>6741</v>
      </c>
      <c r="K468" s="70">
        <v>0</v>
      </c>
      <c r="L468" s="70">
        <v>893</v>
      </c>
      <c r="M468" s="70">
        <v>18238.003495667283</v>
      </c>
    </row>
    <row r="469" spans="1:13" x14ac:dyDescent="0.25">
      <c r="A469" s="60">
        <v>469</v>
      </c>
      <c r="B469" s="60">
        <v>469035220</v>
      </c>
      <c r="C469" s="59" t="s">
        <v>525</v>
      </c>
      <c r="D469" s="60">
        <v>35</v>
      </c>
      <c r="E469" s="69" t="s">
        <v>67</v>
      </c>
      <c r="F469" s="60">
        <v>220</v>
      </c>
      <c r="G469" s="59" t="s">
        <v>252</v>
      </c>
      <c r="H469" s="70">
        <v>1</v>
      </c>
      <c r="I469" s="70">
        <v>11093.762837015447</v>
      </c>
      <c r="J469" s="70">
        <v>4419</v>
      </c>
      <c r="K469" s="70">
        <v>0</v>
      </c>
      <c r="L469" s="70">
        <v>893</v>
      </c>
      <c r="M469" s="70">
        <v>16405.762837015449</v>
      </c>
    </row>
    <row r="470" spans="1:13" x14ac:dyDescent="0.25">
      <c r="A470" s="60">
        <v>469</v>
      </c>
      <c r="B470" s="60">
        <v>469035243</v>
      </c>
      <c r="C470" s="59" t="s">
        <v>525</v>
      </c>
      <c r="D470" s="60">
        <v>35</v>
      </c>
      <c r="E470" s="69" t="s">
        <v>67</v>
      </c>
      <c r="F470" s="60">
        <v>243</v>
      </c>
      <c r="G470" s="59" t="s">
        <v>275</v>
      </c>
      <c r="H470" s="70">
        <v>1</v>
      </c>
      <c r="I470" s="70">
        <v>15045</v>
      </c>
      <c r="J470" s="70">
        <v>3126</v>
      </c>
      <c r="K470" s="70">
        <v>0</v>
      </c>
      <c r="L470" s="70">
        <v>893</v>
      </c>
      <c r="M470" s="70">
        <v>19064</v>
      </c>
    </row>
    <row r="471" spans="1:13" x14ac:dyDescent="0.25">
      <c r="A471" s="60">
        <v>469</v>
      </c>
      <c r="B471" s="60">
        <v>469035244</v>
      </c>
      <c r="C471" s="59" t="s">
        <v>525</v>
      </c>
      <c r="D471" s="60">
        <v>35</v>
      </c>
      <c r="E471" s="69" t="s">
        <v>67</v>
      </c>
      <c r="F471" s="60">
        <v>244</v>
      </c>
      <c r="G471" s="59" t="s">
        <v>276</v>
      </c>
      <c r="H471" s="70">
        <v>7.46</v>
      </c>
      <c r="I471" s="70">
        <v>8944</v>
      </c>
      <c r="J471" s="70">
        <v>3485</v>
      </c>
      <c r="K471" s="70">
        <v>0</v>
      </c>
      <c r="L471" s="70">
        <v>893</v>
      </c>
      <c r="M471" s="70">
        <v>13322</v>
      </c>
    </row>
    <row r="472" spans="1:13" x14ac:dyDescent="0.25">
      <c r="A472" s="60">
        <v>469</v>
      </c>
      <c r="B472" s="60">
        <v>469035285</v>
      </c>
      <c r="C472" s="59" t="s">
        <v>525</v>
      </c>
      <c r="D472" s="60">
        <v>35</v>
      </c>
      <c r="E472" s="69" t="s">
        <v>67</v>
      </c>
      <c r="F472" s="60">
        <v>285</v>
      </c>
      <c r="G472" s="59" t="s">
        <v>317</v>
      </c>
      <c r="H472" s="70">
        <v>1.5699999999999998</v>
      </c>
      <c r="I472" s="70">
        <v>11088.295368529887</v>
      </c>
      <c r="J472" s="70">
        <v>3128</v>
      </c>
      <c r="K472" s="70">
        <v>0</v>
      </c>
      <c r="L472" s="70">
        <v>893</v>
      </c>
      <c r="M472" s="70">
        <v>15109.295368529887</v>
      </c>
    </row>
    <row r="473" spans="1:13" x14ac:dyDescent="0.25">
      <c r="A473" s="60">
        <v>470</v>
      </c>
      <c r="B473" s="60">
        <v>470165009</v>
      </c>
      <c r="C473" s="59" t="s">
        <v>526</v>
      </c>
      <c r="D473" s="60">
        <v>165</v>
      </c>
      <c r="E473" s="69" t="s">
        <v>197</v>
      </c>
      <c r="F473" s="60">
        <v>9</v>
      </c>
      <c r="G473" s="59" t="s">
        <v>41</v>
      </c>
      <c r="H473" s="70">
        <v>4</v>
      </c>
      <c r="I473" s="70">
        <v>10430.084590823428</v>
      </c>
      <c r="J473" s="70">
        <v>6665</v>
      </c>
      <c r="K473" s="70">
        <v>0</v>
      </c>
      <c r="L473" s="70">
        <v>893</v>
      </c>
      <c r="M473" s="70">
        <v>17988.084590823426</v>
      </c>
    </row>
    <row r="474" spans="1:13" x14ac:dyDescent="0.25">
      <c r="A474" s="60">
        <v>470</v>
      </c>
      <c r="B474" s="60">
        <v>470165035</v>
      </c>
      <c r="C474" s="59" t="s">
        <v>526</v>
      </c>
      <c r="D474" s="60">
        <v>165</v>
      </c>
      <c r="E474" s="69" t="s">
        <v>197</v>
      </c>
      <c r="F474" s="60">
        <v>35</v>
      </c>
      <c r="G474" s="59" t="s">
        <v>67</v>
      </c>
      <c r="H474" s="70">
        <v>3</v>
      </c>
      <c r="I474" s="70">
        <v>9001</v>
      </c>
      <c r="J474" s="70">
        <v>3104</v>
      </c>
      <c r="K474" s="70">
        <v>0</v>
      </c>
      <c r="L474" s="70">
        <v>893</v>
      </c>
      <c r="M474" s="70">
        <v>12998</v>
      </c>
    </row>
    <row r="475" spans="1:13" x14ac:dyDescent="0.25">
      <c r="A475" s="60">
        <v>470</v>
      </c>
      <c r="B475" s="60">
        <v>470165057</v>
      </c>
      <c r="C475" s="59" t="s">
        <v>526</v>
      </c>
      <c r="D475" s="60">
        <v>165</v>
      </c>
      <c r="E475" s="69" t="s">
        <v>197</v>
      </c>
      <c r="F475" s="60">
        <v>57</v>
      </c>
      <c r="G475" s="59" t="s">
        <v>89</v>
      </c>
      <c r="H475" s="70">
        <v>3</v>
      </c>
      <c r="I475" s="70">
        <v>10598</v>
      </c>
      <c r="J475" s="70">
        <v>257</v>
      </c>
      <c r="K475" s="70">
        <v>0</v>
      </c>
      <c r="L475" s="70">
        <v>893</v>
      </c>
      <c r="M475" s="70">
        <v>11748</v>
      </c>
    </row>
    <row r="476" spans="1:13" x14ac:dyDescent="0.25">
      <c r="A476" s="60">
        <v>470</v>
      </c>
      <c r="B476" s="60">
        <v>470165093</v>
      </c>
      <c r="C476" s="59" t="s">
        <v>526</v>
      </c>
      <c r="D476" s="60">
        <v>165</v>
      </c>
      <c r="E476" s="69" t="s">
        <v>197</v>
      </c>
      <c r="F476" s="60">
        <v>93</v>
      </c>
      <c r="G476" s="59" t="s">
        <v>125</v>
      </c>
      <c r="H476" s="70">
        <v>179.24999999999997</v>
      </c>
      <c r="I476" s="70">
        <v>10700</v>
      </c>
      <c r="J476" s="70">
        <v>531</v>
      </c>
      <c r="K476" s="70">
        <v>0</v>
      </c>
      <c r="L476" s="70">
        <v>893</v>
      </c>
      <c r="M476" s="70">
        <v>12124</v>
      </c>
    </row>
    <row r="477" spans="1:13" x14ac:dyDescent="0.25">
      <c r="A477" s="60">
        <v>470</v>
      </c>
      <c r="B477" s="60">
        <v>470165128</v>
      </c>
      <c r="C477" s="59" t="s">
        <v>526</v>
      </c>
      <c r="D477" s="60">
        <v>165</v>
      </c>
      <c r="E477" s="69" t="s">
        <v>197</v>
      </c>
      <c r="F477" s="60">
        <v>128</v>
      </c>
      <c r="G477" s="59" t="s">
        <v>160</v>
      </c>
      <c r="H477" s="70">
        <v>0.79</v>
      </c>
      <c r="I477" s="70">
        <v>11456.836107503608</v>
      </c>
      <c r="J477" s="70">
        <v>579</v>
      </c>
      <c r="K477" s="70">
        <v>0</v>
      </c>
      <c r="L477" s="70">
        <v>893</v>
      </c>
      <c r="M477" s="70">
        <v>12928.836107503608</v>
      </c>
    </row>
    <row r="478" spans="1:13" x14ac:dyDescent="0.25">
      <c r="A478" s="60">
        <v>470</v>
      </c>
      <c r="B478" s="60">
        <v>470165149</v>
      </c>
      <c r="C478" s="59" t="s">
        <v>526</v>
      </c>
      <c r="D478" s="60">
        <v>165</v>
      </c>
      <c r="E478" s="69" t="s">
        <v>197</v>
      </c>
      <c r="F478" s="60">
        <v>149</v>
      </c>
      <c r="G478" s="59" t="s">
        <v>181</v>
      </c>
      <c r="H478" s="70">
        <v>1.84</v>
      </c>
      <c r="I478" s="70">
        <v>12808.462003253087</v>
      </c>
      <c r="J478" s="70">
        <v>190</v>
      </c>
      <c r="K478" s="70">
        <v>0</v>
      </c>
      <c r="L478" s="70">
        <v>893</v>
      </c>
      <c r="M478" s="70">
        <v>13891.462003253087</v>
      </c>
    </row>
    <row r="479" spans="1:13" x14ac:dyDescent="0.25">
      <c r="A479" s="60">
        <v>470</v>
      </c>
      <c r="B479" s="60">
        <v>470165163</v>
      </c>
      <c r="C479" s="59" t="s">
        <v>526</v>
      </c>
      <c r="D479" s="60">
        <v>165</v>
      </c>
      <c r="E479" s="69" t="s">
        <v>197</v>
      </c>
      <c r="F479" s="60">
        <v>163</v>
      </c>
      <c r="G479" s="59" t="s">
        <v>195</v>
      </c>
      <c r="H479" s="70">
        <v>30.939999999999998</v>
      </c>
      <c r="I479" s="70">
        <v>11440</v>
      </c>
      <c r="J479" s="70">
        <v>128</v>
      </c>
      <c r="K479" s="70">
        <v>0</v>
      </c>
      <c r="L479" s="70">
        <v>893</v>
      </c>
      <c r="M479" s="70">
        <v>12461</v>
      </c>
    </row>
    <row r="480" spans="1:13" x14ac:dyDescent="0.25">
      <c r="A480" s="60">
        <v>470</v>
      </c>
      <c r="B480" s="60">
        <v>470165164</v>
      </c>
      <c r="C480" s="59" t="s">
        <v>526</v>
      </c>
      <c r="D480" s="60">
        <v>165</v>
      </c>
      <c r="E480" s="69" t="s">
        <v>197</v>
      </c>
      <c r="F480" s="60">
        <v>164</v>
      </c>
      <c r="G480" s="59" t="s">
        <v>196</v>
      </c>
      <c r="H480" s="70">
        <v>4.82</v>
      </c>
      <c r="I480" s="70">
        <v>9980.0885387927956</v>
      </c>
      <c r="J480" s="70">
        <v>4594</v>
      </c>
      <c r="K480" s="70">
        <v>0</v>
      </c>
      <c r="L480" s="70">
        <v>893</v>
      </c>
      <c r="M480" s="70">
        <v>15467.088538792796</v>
      </c>
    </row>
    <row r="481" spans="1:13" x14ac:dyDescent="0.25">
      <c r="A481" s="60">
        <v>470</v>
      </c>
      <c r="B481" s="60">
        <v>470165165</v>
      </c>
      <c r="C481" s="59" t="s">
        <v>526</v>
      </c>
      <c r="D481" s="60">
        <v>165</v>
      </c>
      <c r="E481" s="69" t="s">
        <v>197</v>
      </c>
      <c r="F481" s="60">
        <v>165</v>
      </c>
      <c r="G481" s="59" t="s">
        <v>197</v>
      </c>
      <c r="H481" s="70">
        <v>646.96999999999991</v>
      </c>
      <c r="I481" s="70">
        <v>10324</v>
      </c>
      <c r="J481" s="70">
        <v>388</v>
      </c>
      <c r="K481" s="70">
        <v>129.91792509699061</v>
      </c>
      <c r="L481" s="70">
        <v>893</v>
      </c>
      <c r="M481" s="70">
        <v>11734.91792509699</v>
      </c>
    </row>
    <row r="482" spans="1:13" x14ac:dyDescent="0.25">
      <c r="A482" s="60">
        <v>470</v>
      </c>
      <c r="B482" s="60">
        <v>470165176</v>
      </c>
      <c r="C482" s="59" t="s">
        <v>526</v>
      </c>
      <c r="D482" s="60">
        <v>165</v>
      </c>
      <c r="E482" s="69" t="s">
        <v>197</v>
      </c>
      <c r="F482" s="60">
        <v>176</v>
      </c>
      <c r="G482" s="59" t="s">
        <v>208</v>
      </c>
      <c r="H482" s="70">
        <v>232.89000000000001</v>
      </c>
      <c r="I482" s="70">
        <v>9925</v>
      </c>
      <c r="J482" s="70">
        <v>3555</v>
      </c>
      <c r="K482" s="70">
        <v>0</v>
      </c>
      <c r="L482" s="70">
        <v>893</v>
      </c>
      <c r="M482" s="70">
        <v>14373</v>
      </c>
    </row>
    <row r="483" spans="1:13" x14ac:dyDescent="0.25">
      <c r="A483" s="60">
        <v>470</v>
      </c>
      <c r="B483" s="60">
        <v>470165178</v>
      </c>
      <c r="C483" s="59" t="s">
        <v>526</v>
      </c>
      <c r="D483" s="60">
        <v>165</v>
      </c>
      <c r="E483" s="69" t="s">
        <v>197</v>
      </c>
      <c r="F483" s="60">
        <v>178</v>
      </c>
      <c r="G483" s="59" t="s">
        <v>210</v>
      </c>
      <c r="H483" s="70">
        <v>218.19999999999996</v>
      </c>
      <c r="I483" s="70">
        <v>9698</v>
      </c>
      <c r="J483" s="70">
        <v>506</v>
      </c>
      <c r="K483" s="70">
        <v>0</v>
      </c>
      <c r="L483" s="70">
        <v>893</v>
      </c>
      <c r="M483" s="70">
        <v>11097</v>
      </c>
    </row>
    <row r="484" spans="1:13" x14ac:dyDescent="0.25">
      <c r="A484" s="60">
        <v>470</v>
      </c>
      <c r="B484" s="60">
        <v>470165184</v>
      </c>
      <c r="C484" s="59" t="s">
        <v>526</v>
      </c>
      <c r="D484" s="60">
        <v>165</v>
      </c>
      <c r="E484" s="69" t="s">
        <v>197</v>
      </c>
      <c r="F484" s="60">
        <v>184</v>
      </c>
      <c r="G484" s="59" t="s">
        <v>216</v>
      </c>
      <c r="H484" s="70">
        <v>1.88</v>
      </c>
      <c r="I484" s="70">
        <v>9629.1435430321599</v>
      </c>
      <c r="J484" s="70">
        <v>8138</v>
      </c>
      <c r="K484" s="70">
        <v>0</v>
      </c>
      <c r="L484" s="70">
        <v>893</v>
      </c>
      <c r="M484" s="70">
        <v>18660.143543032158</v>
      </c>
    </row>
    <row r="485" spans="1:13" x14ac:dyDescent="0.25">
      <c r="A485" s="60">
        <v>470</v>
      </c>
      <c r="B485" s="60">
        <v>470165229</v>
      </c>
      <c r="C485" s="59" t="s">
        <v>526</v>
      </c>
      <c r="D485" s="60">
        <v>165</v>
      </c>
      <c r="E485" s="69" t="s">
        <v>197</v>
      </c>
      <c r="F485" s="60">
        <v>229</v>
      </c>
      <c r="G485" s="59" t="s">
        <v>261</v>
      </c>
      <c r="H485" s="70">
        <v>8.11</v>
      </c>
      <c r="I485" s="70">
        <v>9914</v>
      </c>
      <c r="J485" s="70">
        <v>1899</v>
      </c>
      <c r="K485" s="70">
        <v>0</v>
      </c>
      <c r="L485" s="70">
        <v>893</v>
      </c>
      <c r="M485" s="70">
        <v>12706</v>
      </c>
    </row>
    <row r="486" spans="1:13" x14ac:dyDescent="0.25">
      <c r="A486" s="60">
        <v>470</v>
      </c>
      <c r="B486" s="60">
        <v>470165246</v>
      </c>
      <c r="C486" s="59" t="s">
        <v>526</v>
      </c>
      <c r="D486" s="60">
        <v>165</v>
      </c>
      <c r="E486" s="69" t="s">
        <v>197</v>
      </c>
      <c r="F486" s="60">
        <v>246</v>
      </c>
      <c r="G486" s="59" t="s">
        <v>278</v>
      </c>
      <c r="H486" s="70">
        <v>1</v>
      </c>
      <c r="I486" s="70">
        <v>10420</v>
      </c>
      <c r="J486" s="70">
        <v>3823</v>
      </c>
      <c r="K486" s="70">
        <v>0</v>
      </c>
      <c r="L486" s="70">
        <v>893</v>
      </c>
      <c r="M486" s="70">
        <v>15136</v>
      </c>
    </row>
    <row r="487" spans="1:13" x14ac:dyDescent="0.25">
      <c r="A487" s="60">
        <v>470</v>
      </c>
      <c r="B487" s="60">
        <v>470165248</v>
      </c>
      <c r="C487" s="59" t="s">
        <v>526</v>
      </c>
      <c r="D487" s="60">
        <v>165</v>
      </c>
      <c r="E487" s="69" t="s">
        <v>197</v>
      </c>
      <c r="F487" s="60">
        <v>248</v>
      </c>
      <c r="G487" s="59" t="s">
        <v>280</v>
      </c>
      <c r="H487" s="70">
        <v>24.56</v>
      </c>
      <c r="I487" s="70">
        <v>10136</v>
      </c>
      <c r="J487" s="70">
        <v>782</v>
      </c>
      <c r="K487" s="70">
        <v>0</v>
      </c>
      <c r="L487" s="70">
        <v>893</v>
      </c>
      <c r="M487" s="70">
        <v>11811</v>
      </c>
    </row>
    <row r="488" spans="1:13" x14ac:dyDescent="0.25">
      <c r="A488" s="60">
        <v>470</v>
      </c>
      <c r="B488" s="60">
        <v>470165262</v>
      </c>
      <c r="C488" s="59" t="s">
        <v>526</v>
      </c>
      <c r="D488" s="60">
        <v>165</v>
      </c>
      <c r="E488" s="69" t="s">
        <v>197</v>
      </c>
      <c r="F488" s="60">
        <v>262</v>
      </c>
      <c r="G488" s="59" t="s">
        <v>294</v>
      </c>
      <c r="H488" s="70">
        <v>62.110000000000014</v>
      </c>
      <c r="I488" s="70">
        <v>10065</v>
      </c>
      <c r="J488" s="70">
        <v>4717</v>
      </c>
      <c r="K488" s="70">
        <v>0</v>
      </c>
      <c r="L488" s="70">
        <v>893</v>
      </c>
      <c r="M488" s="70">
        <v>15675</v>
      </c>
    </row>
    <row r="489" spans="1:13" x14ac:dyDescent="0.25">
      <c r="A489" s="60">
        <v>470</v>
      </c>
      <c r="B489" s="60">
        <v>470165284</v>
      </c>
      <c r="C489" s="59" t="s">
        <v>526</v>
      </c>
      <c r="D489" s="60">
        <v>165</v>
      </c>
      <c r="E489" s="69" t="s">
        <v>197</v>
      </c>
      <c r="F489" s="60">
        <v>284</v>
      </c>
      <c r="G489" s="59" t="s">
        <v>316</v>
      </c>
      <c r="H489" s="70">
        <v>78.23</v>
      </c>
      <c r="I489" s="70">
        <v>9459</v>
      </c>
      <c r="J489" s="70">
        <v>4109</v>
      </c>
      <c r="K489" s="70">
        <v>0</v>
      </c>
      <c r="L489" s="70">
        <v>893</v>
      </c>
      <c r="M489" s="70">
        <v>14461</v>
      </c>
    </row>
    <row r="490" spans="1:13" x14ac:dyDescent="0.25">
      <c r="A490" s="60">
        <v>470</v>
      </c>
      <c r="B490" s="60">
        <v>470165305</v>
      </c>
      <c r="C490" s="59" t="s">
        <v>526</v>
      </c>
      <c r="D490" s="60">
        <v>165</v>
      </c>
      <c r="E490" s="69" t="s">
        <v>197</v>
      </c>
      <c r="F490" s="60">
        <v>305</v>
      </c>
      <c r="G490" s="59" t="s">
        <v>337</v>
      </c>
      <c r="H490" s="70">
        <v>60.160000000000011</v>
      </c>
      <c r="I490" s="70">
        <v>9621</v>
      </c>
      <c r="J490" s="70">
        <v>3467</v>
      </c>
      <c r="K490" s="70">
        <v>0</v>
      </c>
      <c r="L490" s="70">
        <v>893</v>
      </c>
      <c r="M490" s="70">
        <v>13981</v>
      </c>
    </row>
    <row r="491" spans="1:13" x14ac:dyDescent="0.25">
      <c r="A491" s="60">
        <v>470</v>
      </c>
      <c r="B491" s="60">
        <v>470165314</v>
      </c>
      <c r="C491" s="59" t="s">
        <v>526</v>
      </c>
      <c r="D491" s="60">
        <v>165</v>
      </c>
      <c r="E491" s="69" t="s">
        <v>197</v>
      </c>
      <c r="F491" s="60">
        <v>314</v>
      </c>
      <c r="G491" s="59" t="s">
        <v>346</v>
      </c>
      <c r="H491" s="70">
        <v>1</v>
      </c>
      <c r="I491" s="70">
        <v>14528</v>
      </c>
      <c r="J491" s="70">
        <v>12083</v>
      </c>
      <c r="K491" s="70">
        <v>0</v>
      </c>
      <c r="L491" s="70">
        <v>893</v>
      </c>
      <c r="M491" s="70">
        <v>27504</v>
      </c>
    </row>
    <row r="492" spans="1:13" x14ac:dyDescent="0.25">
      <c r="A492" s="60">
        <v>470</v>
      </c>
      <c r="B492" s="60">
        <v>470165342</v>
      </c>
      <c r="C492" s="59" t="s">
        <v>526</v>
      </c>
      <c r="D492" s="60">
        <v>165</v>
      </c>
      <c r="E492" s="69" t="s">
        <v>197</v>
      </c>
      <c r="F492" s="60">
        <v>342</v>
      </c>
      <c r="G492" s="59" t="s">
        <v>374</v>
      </c>
      <c r="H492" s="70">
        <v>5</v>
      </c>
      <c r="I492" s="70">
        <v>9256</v>
      </c>
      <c r="J492" s="70">
        <v>5215</v>
      </c>
      <c r="K492" s="70">
        <v>0</v>
      </c>
      <c r="L492" s="70">
        <v>893</v>
      </c>
      <c r="M492" s="70">
        <v>15364</v>
      </c>
    </row>
    <row r="493" spans="1:13" x14ac:dyDescent="0.25">
      <c r="A493" s="60">
        <v>470</v>
      </c>
      <c r="B493" s="60">
        <v>470165344</v>
      </c>
      <c r="C493" s="59" t="s">
        <v>526</v>
      </c>
      <c r="D493" s="60">
        <v>165</v>
      </c>
      <c r="E493" s="69" t="s">
        <v>197</v>
      </c>
      <c r="F493" s="60">
        <v>344</v>
      </c>
      <c r="G493" s="59" t="s">
        <v>376</v>
      </c>
      <c r="H493" s="70">
        <v>1</v>
      </c>
      <c r="I493" s="70">
        <v>9001</v>
      </c>
      <c r="J493" s="70">
        <v>2717</v>
      </c>
      <c r="K493" s="70">
        <v>0</v>
      </c>
      <c r="L493" s="70">
        <v>893</v>
      </c>
      <c r="M493" s="70">
        <v>12611</v>
      </c>
    </row>
    <row r="494" spans="1:13" x14ac:dyDescent="0.25">
      <c r="A494" s="60">
        <v>470</v>
      </c>
      <c r="B494" s="60">
        <v>470165347</v>
      </c>
      <c r="C494" s="59" t="s">
        <v>526</v>
      </c>
      <c r="D494" s="60">
        <v>165</v>
      </c>
      <c r="E494" s="69" t="s">
        <v>197</v>
      </c>
      <c r="F494" s="60">
        <v>347</v>
      </c>
      <c r="G494" s="59" t="s">
        <v>379</v>
      </c>
      <c r="H494" s="70">
        <v>2.44</v>
      </c>
      <c r="I494" s="70">
        <v>12474</v>
      </c>
      <c r="J494" s="70">
        <v>5637</v>
      </c>
      <c r="K494" s="70">
        <v>0</v>
      </c>
      <c r="L494" s="70">
        <v>893</v>
      </c>
      <c r="M494" s="70">
        <v>19004</v>
      </c>
    </row>
    <row r="495" spans="1:13" x14ac:dyDescent="0.25">
      <c r="A495" s="60">
        <v>470</v>
      </c>
      <c r="B495" s="60">
        <v>470165705</v>
      </c>
      <c r="C495" s="59" t="s">
        <v>526</v>
      </c>
      <c r="D495" s="60">
        <v>165</v>
      </c>
      <c r="E495" s="69" t="s">
        <v>197</v>
      </c>
      <c r="F495" s="60">
        <v>705</v>
      </c>
      <c r="G495" s="59" t="s">
        <v>418</v>
      </c>
      <c r="H495" s="70">
        <v>0.94</v>
      </c>
      <c r="I495" s="70">
        <v>10391.859272806067</v>
      </c>
      <c r="J495" s="70">
        <v>6018</v>
      </c>
      <c r="K495" s="70">
        <v>0</v>
      </c>
      <c r="L495" s="70">
        <v>893</v>
      </c>
      <c r="M495" s="70">
        <v>17302.859272806068</v>
      </c>
    </row>
    <row r="496" spans="1:13" x14ac:dyDescent="0.25">
      <c r="A496" s="60">
        <v>474</v>
      </c>
      <c r="B496" s="60">
        <v>474097046</v>
      </c>
      <c r="C496" s="59" t="s">
        <v>527</v>
      </c>
      <c r="D496" s="60">
        <v>97</v>
      </c>
      <c r="E496" s="69" t="s">
        <v>129</v>
      </c>
      <c r="F496" s="60">
        <v>46</v>
      </c>
      <c r="G496" s="59" t="s">
        <v>78</v>
      </c>
      <c r="H496" s="70">
        <v>0.5</v>
      </c>
      <c r="I496" s="70">
        <v>10386.124905016961</v>
      </c>
      <c r="J496" s="70">
        <v>8260</v>
      </c>
      <c r="K496" s="70">
        <v>0</v>
      </c>
      <c r="L496" s="70">
        <v>893</v>
      </c>
      <c r="M496" s="70">
        <v>19539.124905016961</v>
      </c>
    </row>
    <row r="497" spans="1:13" x14ac:dyDescent="0.25">
      <c r="A497" s="60">
        <v>474</v>
      </c>
      <c r="B497" s="60">
        <v>474097057</v>
      </c>
      <c r="C497" s="59" t="s">
        <v>527</v>
      </c>
      <c r="D497" s="60">
        <v>97</v>
      </c>
      <c r="E497" s="69" t="s">
        <v>129</v>
      </c>
      <c r="F497" s="60">
        <v>57</v>
      </c>
      <c r="G497" s="59" t="s">
        <v>89</v>
      </c>
      <c r="H497" s="70">
        <v>1</v>
      </c>
      <c r="I497" s="70">
        <v>14107</v>
      </c>
      <c r="J497" s="70">
        <v>342</v>
      </c>
      <c r="K497" s="70">
        <v>0</v>
      </c>
      <c r="L497" s="70">
        <v>893</v>
      </c>
      <c r="M497" s="70">
        <v>15342</v>
      </c>
    </row>
    <row r="498" spans="1:13" x14ac:dyDescent="0.25">
      <c r="A498" s="60">
        <v>474</v>
      </c>
      <c r="B498" s="60">
        <v>474097097</v>
      </c>
      <c r="C498" s="59" t="s">
        <v>527</v>
      </c>
      <c r="D498" s="60">
        <v>97</v>
      </c>
      <c r="E498" s="69" t="s">
        <v>129</v>
      </c>
      <c r="F498" s="60">
        <v>97</v>
      </c>
      <c r="G498" s="59" t="s">
        <v>129</v>
      </c>
      <c r="H498" s="70">
        <v>202.17</v>
      </c>
      <c r="I498" s="70">
        <v>11575</v>
      </c>
      <c r="J498" s="70">
        <v>0</v>
      </c>
      <c r="K498" s="70">
        <v>0</v>
      </c>
      <c r="L498" s="70">
        <v>893</v>
      </c>
      <c r="M498" s="70">
        <v>12468</v>
      </c>
    </row>
    <row r="499" spans="1:13" x14ac:dyDescent="0.25">
      <c r="A499" s="60">
        <v>474</v>
      </c>
      <c r="B499" s="60">
        <v>474097103</v>
      </c>
      <c r="C499" s="59" t="s">
        <v>527</v>
      </c>
      <c r="D499" s="60">
        <v>97</v>
      </c>
      <c r="E499" s="69" t="s">
        <v>129</v>
      </c>
      <c r="F499" s="60">
        <v>103</v>
      </c>
      <c r="G499" s="59" t="s">
        <v>135</v>
      </c>
      <c r="H499" s="70">
        <v>21.36</v>
      </c>
      <c r="I499" s="70">
        <v>10634</v>
      </c>
      <c r="J499" s="70">
        <v>431</v>
      </c>
      <c r="K499" s="70">
        <v>0</v>
      </c>
      <c r="L499" s="70">
        <v>893</v>
      </c>
      <c r="M499" s="70">
        <v>11958</v>
      </c>
    </row>
    <row r="500" spans="1:13" x14ac:dyDescent="0.25">
      <c r="A500" s="60">
        <v>474</v>
      </c>
      <c r="B500" s="60">
        <v>474097153</v>
      </c>
      <c r="C500" s="59" t="s">
        <v>527</v>
      </c>
      <c r="D500" s="60">
        <v>97</v>
      </c>
      <c r="E500" s="69" t="s">
        <v>129</v>
      </c>
      <c r="F500" s="60">
        <v>153</v>
      </c>
      <c r="G500" s="59" t="s">
        <v>185</v>
      </c>
      <c r="H500" s="70">
        <v>39.260000000000005</v>
      </c>
      <c r="I500" s="70">
        <v>10664</v>
      </c>
      <c r="J500" s="70">
        <v>280</v>
      </c>
      <c r="K500" s="70">
        <v>0</v>
      </c>
      <c r="L500" s="70">
        <v>893</v>
      </c>
      <c r="M500" s="70">
        <v>11837</v>
      </c>
    </row>
    <row r="501" spans="1:13" x14ac:dyDescent="0.25">
      <c r="A501" s="60">
        <v>474</v>
      </c>
      <c r="B501" s="60">
        <v>474097162</v>
      </c>
      <c r="C501" s="59" t="s">
        <v>527</v>
      </c>
      <c r="D501" s="60">
        <v>97</v>
      </c>
      <c r="E501" s="69" t="s">
        <v>129</v>
      </c>
      <c r="F501" s="60">
        <v>162</v>
      </c>
      <c r="G501" s="59" t="s">
        <v>194</v>
      </c>
      <c r="H501" s="70">
        <v>16</v>
      </c>
      <c r="I501" s="70">
        <v>9819</v>
      </c>
      <c r="J501" s="70">
        <v>2443</v>
      </c>
      <c r="K501" s="70">
        <v>0</v>
      </c>
      <c r="L501" s="70">
        <v>893</v>
      </c>
      <c r="M501" s="70">
        <v>13155</v>
      </c>
    </row>
    <row r="502" spans="1:13" x14ac:dyDescent="0.25">
      <c r="A502" s="60">
        <v>474</v>
      </c>
      <c r="B502" s="60">
        <v>474097295</v>
      </c>
      <c r="C502" s="59" t="s">
        <v>527</v>
      </c>
      <c r="D502" s="60">
        <v>97</v>
      </c>
      <c r="E502" s="69" t="s">
        <v>129</v>
      </c>
      <c r="F502" s="60">
        <v>295</v>
      </c>
      <c r="G502" s="59" t="s">
        <v>327</v>
      </c>
      <c r="H502" s="70">
        <v>0.5</v>
      </c>
      <c r="I502" s="70">
        <v>10019.359361151082</v>
      </c>
      <c r="J502" s="70">
        <v>5428</v>
      </c>
      <c r="K502" s="70">
        <v>0</v>
      </c>
      <c r="L502" s="70">
        <v>893</v>
      </c>
      <c r="M502" s="70">
        <v>16340.359361151082</v>
      </c>
    </row>
    <row r="503" spans="1:13" x14ac:dyDescent="0.25">
      <c r="A503" s="60">
        <v>474</v>
      </c>
      <c r="B503" s="60">
        <v>474097307</v>
      </c>
      <c r="C503" s="59" t="s">
        <v>527</v>
      </c>
      <c r="D503" s="60">
        <v>97</v>
      </c>
      <c r="E503" s="69" t="s">
        <v>129</v>
      </c>
      <c r="F503" s="60">
        <v>307</v>
      </c>
      <c r="G503" s="59" t="s">
        <v>339</v>
      </c>
      <c r="H503" s="70">
        <v>0.5</v>
      </c>
      <c r="I503" s="70">
        <v>10243.986503810289</v>
      </c>
      <c r="J503" s="70">
        <v>4023</v>
      </c>
      <c r="K503" s="70">
        <v>0</v>
      </c>
      <c r="L503" s="70">
        <v>893</v>
      </c>
      <c r="M503" s="70">
        <v>15159.986503810289</v>
      </c>
    </row>
    <row r="504" spans="1:13" x14ac:dyDescent="0.25">
      <c r="A504" s="60">
        <v>474</v>
      </c>
      <c r="B504" s="60">
        <v>474097322</v>
      </c>
      <c r="C504" s="59" t="s">
        <v>527</v>
      </c>
      <c r="D504" s="60">
        <v>97</v>
      </c>
      <c r="E504" s="69" t="s">
        <v>129</v>
      </c>
      <c r="F504" s="60">
        <v>322</v>
      </c>
      <c r="G504" s="59" t="s">
        <v>354</v>
      </c>
      <c r="H504" s="70">
        <v>1</v>
      </c>
      <c r="I504" s="70">
        <v>10636.216075205644</v>
      </c>
      <c r="J504" s="70">
        <v>5660</v>
      </c>
      <c r="K504" s="70">
        <v>0</v>
      </c>
      <c r="L504" s="70">
        <v>893</v>
      </c>
      <c r="M504" s="70">
        <v>17189.216075205644</v>
      </c>
    </row>
    <row r="505" spans="1:13" x14ac:dyDescent="0.25">
      <c r="A505" s="60">
        <v>474</v>
      </c>
      <c r="B505" s="60">
        <v>474097326</v>
      </c>
      <c r="C505" s="59" t="s">
        <v>527</v>
      </c>
      <c r="D505" s="60">
        <v>97</v>
      </c>
      <c r="E505" s="69" t="s">
        <v>129</v>
      </c>
      <c r="F505" s="60">
        <v>326</v>
      </c>
      <c r="G505" s="59" t="s">
        <v>358</v>
      </c>
      <c r="H505" s="70">
        <v>0.16</v>
      </c>
      <c r="I505" s="70">
        <v>9862.062967470627</v>
      </c>
      <c r="J505" s="70">
        <v>3642</v>
      </c>
      <c r="K505" s="70">
        <v>0</v>
      </c>
      <c r="L505" s="70">
        <v>893</v>
      </c>
      <c r="M505" s="70">
        <v>14397.062967470627</v>
      </c>
    </row>
    <row r="506" spans="1:13" x14ac:dyDescent="0.25">
      <c r="A506" s="60">
        <v>474</v>
      </c>
      <c r="B506" s="60">
        <v>474097343</v>
      </c>
      <c r="C506" s="59" t="s">
        <v>527</v>
      </c>
      <c r="D506" s="60">
        <v>97</v>
      </c>
      <c r="E506" s="69" t="s">
        <v>129</v>
      </c>
      <c r="F506" s="60">
        <v>343</v>
      </c>
      <c r="G506" s="59" t="s">
        <v>375</v>
      </c>
      <c r="H506" s="70">
        <v>24.68</v>
      </c>
      <c r="I506" s="70">
        <v>10574</v>
      </c>
      <c r="J506" s="70">
        <v>734</v>
      </c>
      <c r="K506" s="70">
        <v>0</v>
      </c>
      <c r="L506" s="70">
        <v>893</v>
      </c>
      <c r="M506" s="70">
        <v>12201</v>
      </c>
    </row>
    <row r="507" spans="1:13" x14ac:dyDescent="0.25">
      <c r="A507" s="60">
        <v>474</v>
      </c>
      <c r="B507" s="60">
        <v>474097348</v>
      </c>
      <c r="C507" s="59" t="s">
        <v>527</v>
      </c>
      <c r="D507" s="60">
        <v>97</v>
      </c>
      <c r="E507" s="69" t="s">
        <v>129</v>
      </c>
      <c r="F507" s="60">
        <v>348</v>
      </c>
      <c r="G507" s="59" t="s">
        <v>380</v>
      </c>
      <c r="H507" s="70">
        <v>0.5</v>
      </c>
      <c r="I507" s="70">
        <v>12808.738626634311</v>
      </c>
      <c r="J507" s="70">
        <v>123</v>
      </c>
      <c r="K507" s="70">
        <v>0</v>
      </c>
      <c r="L507" s="70">
        <v>893</v>
      </c>
      <c r="M507" s="70">
        <v>13824.738626634311</v>
      </c>
    </row>
    <row r="508" spans="1:13" x14ac:dyDescent="0.25">
      <c r="A508" s="60">
        <v>474</v>
      </c>
      <c r="B508" s="60">
        <v>474097600</v>
      </c>
      <c r="C508" s="59" t="s">
        <v>527</v>
      </c>
      <c r="D508" s="60">
        <v>97</v>
      </c>
      <c r="E508" s="69" t="s">
        <v>129</v>
      </c>
      <c r="F508" s="60">
        <v>600</v>
      </c>
      <c r="G508" s="59" t="s">
        <v>386</v>
      </c>
      <c r="H508" s="70">
        <v>1</v>
      </c>
      <c r="I508" s="70">
        <v>8410</v>
      </c>
      <c r="J508" s="70">
        <v>3378</v>
      </c>
      <c r="K508" s="70">
        <v>0</v>
      </c>
      <c r="L508" s="70">
        <v>893</v>
      </c>
      <c r="M508" s="70">
        <v>12681</v>
      </c>
    </row>
    <row r="509" spans="1:13" x14ac:dyDescent="0.25">
      <c r="A509" s="60">
        <v>474</v>
      </c>
      <c r="B509" s="60">
        <v>474097610</v>
      </c>
      <c r="C509" s="59" t="s">
        <v>527</v>
      </c>
      <c r="D509" s="60">
        <v>97</v>
      </c>
      <c r="E509" s="69" t="s">
        <v>129</v>
      </c>
      <c r="F509" s="60">
        <v>610</v>
      </c>
      <c r="G509" s="59" t="s">
        <v>389</v>
      </c>
      <c r="H509" s="70">
        <v>7</v>
      </c>
      <c r="I509" s="70">
        <v>10744</v>
      </c>
      <c r="J509" s="70">
        <v>1924</v>
      </c>
      <c r="K509" s="70">
        <v>0</v>
      </c>
      <c r="L509" s="70">
        <v>893</v>
      </c>
      <c r="M509" s="70">
        <v>13561</v>
      </c>
    </row>
    <row r="510" spans="1:13" x14ac:dyDescent="0.25">
      <c r="A510" s="60">
        <v>474</v>
      </c>
      <c r="B510" s="60">
        <v>474097615</v>
      </c>
      <c r="C510" s="59" t="s">
        <v>527</v>
      </c>
      <c r="D510" s="60">
        <v>97</v>
      </c>
      <c r="E510" s="69" t="s">
        <v>129</v>
      </c>
      <c r="F510" s="60">
        <v>615</v>
      </c>
      <c r="G510" s="59" t="s">
        <v>390</v>
      </c>
      <c r="H510" s="70">
        <v>1</v>
      </c>
      <c r="I510" s="70">
        <v>11211.879177215191</v>
      </c>
      <c r="J510" s="70">
        <v>1372</v>
      </c>
      <c r="K510" s="70">
        <v>0</v>
      </c>
      <c r="L510" s="70">
        <v>893</v>
      </c>
      <c r="M510" s="70">
        <v>13476.879177215191</v>
      </c>
    </row>
    <row r="511" spans="1:13" x14ac:dyDescent="0.25">
      <c r="A511" s="60">
        <v>474</v>
      </c>
      <c r="B511" s="60">
        <v>474097616</v>
      </c>
      <c r="C511" s="59" t="s">
        <v>527</v>
      </c>
      <c r="D511" s="60">
        <v>97</v>
      </c>
      <c r="E511" s="69" t="s">
        <v>129</v>
      </c>
      <c r="F511" s="60">
        <v>616</v>
      </c>
      <c r="G511" s="59" t="s">
        <v>391</v>
      </c>
      <c r="H511" s="70">
        <v>2.5</v>
      </c>
      <c r="I511" s="70">
        <v>10127</v>
      </c>
      <c r="J511" s="70">
        <v>3407</v>
      </c>
      <c r="K511" s="70">
        <v>0</v>
      </c>
      <c r="L511" s="70">
        <v>893</v>
      </c>
      <c r="M511" s="70">
        <v>14427</v>
      </c>
    </row>
    <row r="512" spans="1:13" x14ac:dyDescent="0.25">
      <c r="A512" s="60">
        <v>474</v>
      </c>
      <c r="B512" s="60">
        <v>474097673</v>
      </c>
      <c r="C512" s="59" t="s">
        <v>527</v>
      </c>
      <c r="D512" s="60">
        <v>97</v>
      </c>
      <c r="E512" s="69" t="s">
        <v>129</v>
      </c>
      <c r="F512" s="60">
        <v>673</v>
      </c>
      <c r="G512" s="59" t="s">
        <v>408</v>
      </c>
      <c r="H512" s="70">
        <v>1</v>
      </c>
      <c r="I512" s="70">
        <v>9711.8824778761082</v>
      </c>
      <c r="J512" s="70">
        <v>4924</v>
      </c>
      <c r="K512" s="70">
        <v>0</v>
      </c>
      <c r="L512" s="70">
        <v>893</v>
      </c>
      <c r="M512" s="70">
        <v>15528.882477876108</v>
      </c>
    </row>
    <row r="513" spans="1:13" x14ac:dyDescent="0.25">
      <c r="A513" s="60">
        <v>474</v>
      </c>
      <c r="B513" s="60">
        <v>474097720</v>
      </c>
      <c r="C513" s="59" t="s">
        <v>527</v>
      </c>
      <c r="D513" s="60">
        <v>97</v>
      </c>
      <c r="E513" s="69" t="s">
        <v>129</v>
      </c>
      <c r="F513" s="60">
        <v>720</v>
      </c>
      <c r="G513" s="59" t="s">
        <v>423</v>
      </c>
      <c r="H513" s="70">
        <v>10.27</v>
      </c>
      <c r="I513" s="70">
        <v>9946</v>
      </c>
      <c r="J513" s="70">
        <v>2266</v>
      </c>
      <c r="K513" s="70">
        <v>0</v>
      </c>
      <c r="L513" s="70">
        <v>893</v>
      </c>
      <c r="M513" s="70">
        <v>13105</v>
      </c>
    </row>
    <row r="514" spans="1:13" x14ac:dyDescent="0.25">
      <c r="A514" s="60">
        <v>474</v>
      </c>
      <c r="B514" s="60">
        <v>474097725</v>
      </c>
      <c r="C514" s="59" t="s">
        <v>527</v>
      </c>
      <c r="D514" s="60">
        <v>97</v>
      </c>
      <c r="E514" s="69" t="s">
        <v>129</v>
      </c>
      <c r="F514" s="60">
        <v>725</v>
      </c>
      <c r="G514" s="59" t="s">
        <v>424</v>
      </c>
      <c r="H514" s="70">
        <v>0.5</v>
      </c>
      <c r="I514" s="70">
        <v>10127</v>
      </c>
      <c r="J514" s="70">
        <v>3323</v>
      </c>
      <c r="K514" s="70">
        <v>0</v>
      </c>
      <c r="L514" s="70">
        <v>893</v>
      </c>
      <c r="M514" s="70">
        <v>14343</v>
      </c>
    </row>
    <row r="515" spans="1:13" x14ac:dyDescent="0.25">
      <c r="A515" s="60">
        <v>474</v>
      </c>
      <c r="B515" s="60">
        <v>474097735</v>
      </c>
      <c r="C515" s="59" t="s">
        <v>527</v>
      </c>
      <c r="D515" s="60">
        <v>97</v>
      </c>
      <c r="E515" s="69" t="s">
        <v>129</v>
      </c>
      <c r="F515" s="60">
        <v>735</v>
      </c>
      <c r="G515" s="59" t="s">
        <v>427</v>
      </c>
      <c r="H515" s="70">
        <v>16.619999999999997</v>
      </c>
      <c r="I515" s="70">
        <v>9871</v>
      </c>
      <c r="J515" s="70">
        <v>4102</v>
      </c>
      <c r="K515" s="70">
        <v>0</v>
      </c>
      <c r="L515" s="70">
        <v>893</v>
      </c>
      <c r="M515" s="70">
        <v>14866</v>
      </c>
    </row>
    <row r="516" spans="1:13" x14ac:dyDescent="0.25">
      <c r="A516" s="60">
        <v>474</v>
      </c>
      <c r="B516" s="60">
        <v>474097753</v>
      </c>
      <c r="C516" s="59" t="s">
        <v>527</v>
      </c>
      <c r="D516" s="60">
        <v>97</v>
      </c>
      <c r="E516" s="69" t="s">
        <v>129</v>
      </c>
      <c r="F516" s="60">
        <v>753</v>
      </c>
      <c r="G516" s="59" t="s">
        <v>431</v>
      </c>
      <c r="H516" s="70">
        <v>13.030000000000001</v>
      </c>
      <c r="I516" s="70">
        <v>9866</v>
      </c>
      <c r="J516" s="70">
        <v>3741</v>
      </c>
      <c r="K516" s="70">
        <v>0</v>
      </c>
      <c r="L516" s="70">
        <v>893</v>
      </c>
      <c r="M516" s="70">
        <v>14500</v>
      </c>
    </row>
    <row r="517" spans="1:13" x14ac:dyDescent="0.25">
      <c r="A517" s="60">
        <v>474</v>
      </c>
      <c r="B517" s="60">
        <v>474097775</v>
      </c>
      <c r="C517" s="59" t="s">
        <v>527</v>
      </c>
      <c r="D517" s="60">
        <v>97</v>
      </c>
      <c r="E517" s="69" t="s">
        <v>129</v>
      </c>
      <c r="F517" s="60">
        <v>775</v>
      </c>
      <c r="G517" s="59" t="s">
        <v>441</v>
      </c>
      <c r="H517" s="70">
        <v>3.5</v>
      </c>
      <c r="I517" s="70">
        <v>9784</v>
      </c>
      <c r="J517" s="70">
        <v>2092</v>
      </c>
      <c r="K517" s="70">
        <v>0</v>
      </c>
      <c r="L517" s="70">
        <v>893</v>
      </c>
      <c r="M517" s="70">
        <v>12769</v>
      </c>
    </row>
    <row r="518" spans="1:13" x14ac:dyDescent="0.25">
      <c r="A518" s="60">
        <v>478</v>
      </c>
      <c r="B518" s="60">
        <v>478352064</v>
      </c>
      <c r="C518" s="59" t="s">
        <v>528</v>
      </c>
      <c r="D518" s="60">
        <v>352</v>
      </c>
      <c r="E518" s="69" t="s">
        <v>384</v>
      </c>
      <c r="F518" s="60">
        <v>64</v>
      </c>
      <c r="G518" s="59" t="s">
        <v>96</v>
      </c>
      <c r="H518" s="70">
        <v>3</v>
      </c>
      <c r="I518" s="70">
        <v>8997</v>
      </c>
      <c r="J518" s="70">
        <v>1492</v>
      </c>
      <c r="K518" s="70">
        <v>0</v>
      </c>
      <c r="L518" s="70">
        <v>893</v>
      </c>
      <c r="M518" s="70">
        <v>11382</v>
      </c>
    </row>
    <row r="519" spans="1:13" x14ac:dyDescent="0.25">
      <c r="A519" s="60">
        <v>478</v>
      </c>
      <c r="B519" s="60">
        <v>478352067</v>
      </c>
      <c r="C519" s="59" t="s">
        <v>528</v>
      </c>
      <c r="D519" s="60">
        <v>352</v>
      </c>
      <c r="E519" s="69" t="s">
        <v>384</v>
      </c>
      <c r="F519" s="60">
        <v>67</v>
      </c>
      <c r="G519" s="59" t="s">
        <v>99</v>
      </c>
      <c r="H519" s="70">
        <v>1</v>
      </c>
      <c r="I519" s="70">
        <v>9648.3015481634666</v>
      </c>
      <c r="J519" s="70">
        <v>9662</v>
      </c>
      <c r="K519" s="70">
        <v>0</v>
      </c>
      <c r="L519" s="70">
        <v>893</v>
      </c>
      <c r="M519" s="70">
        <v>20203.301548163465</v>
      </c>
    </row>
    <row r="520" spans="1:13" x14ac:dyDescent="0.25">
      <c r="A520" s="60">
        <v>478</v>
      </c>
      <c r="B520" s="60">
        <v>478352097</v>
      </c>
      <c r="C520" s="59" t="s">
        <v>528</v>
      </c>
      <c r="D520" s="60">
        <v>352</v>
      </c>
      <c r="E520" s="69" t="s">
        <v>384</v>
      </c>
      <c r="F520" s="60">
        <v>97</v>
      </c>
      <c r="G520" s="59" t="s">
        <v>129</v>
      </c>
      <c r="H520" s="70">
        <v>3</v>
      </c>
      <c r="I520" s="70">
        <v>11278</v>
      </c>
      <c r="J520" s="70">
        <v>0</v>
      </c>
      <c r="K520" s="70">
        <v>0</v>
      </c>
      <c r="L520" s="70">
        <v>893</v>
      </c>
      <c r="M520" s="70">
        <v>12171</v>
      </c>
    </row>
    <row r="521" spans="1:13" x14ac:dyDescent="0.25">
      <c r="A521" s="60">
        <v>478</v>
      </c>
      <c r="B521" s="60">
        <v>478352125</v>
      </c>
      <c r="C521" s="59" t="s">
        <v>528</v>
      </c>
      <c r="D521" s="60">
        <v>352</v>
      </c>
      <c r="E521" s="69" t="s">
        <v>384</v>
      </c>
      <c r="F521" s="60">
        <v>125</v>
      </c>
      <c r="G521" s="59" t="s">
        <v>157</v>
      </c>
      <c r="H521" s="70">
        <v>16.899999999999999</v>
      </c>
      <c r="I521" s="70">
        <v>9537</v>
      </c>
      <c r="J521" s="70">
        <v>5236</v>
      </c>
      <c r="K521" s="70">
        <v>0</v>
      </c>
      <c r="L521" s="70">
        <v>893</v>
      </c>
      <c r="M521" s="70">
        <v>15666</v>
      </c>
    </row>
    <row r="522" spans="1:13" x14ac:dyDescent="0.25">
      <c r="A522" s="60">
        <v>478</v>
      </c>
      <c r="B522" s="60">
        <v>478352141</v>
      </c>
      <c r="C522" s="59" t="s">
        <v>528</v>
      </c>
      <c r="D522" s="60">
        <v>352</v>
      </c>
      <c r="E522" s="69" t="s">
        <v>384</v>
      </c>
      <c r="F522" s="60">
        <v>141</v>
      </c>
      <c r="G522" s="59" t="s">
        <v>173</v>
      </c>
      <c r="H522" s="70">
        <v>0.42</v>
      </c>
      <c r="I522" s="70">
        <v>10802.922145222219</v>
      </c>
      <c r="J522" s="70">
        <v>4813</v>
      </c>
      <c r="K522" s="70">
        <v>0</v>
      </c>
      <c r="L522" s="70">
        <v>893</v>
      </c>
      <c r="M522" s="70">
        <v>16508.922145222219</v>
      </c>
    </row>
    <row r="523" spans="1:13" x14ac:dyDescent="0.25">
      <c r="A523" s="60">
        <v>478</v>
      </c>
      <c r="B523" s="60">
        <v>478352153</v>
      </c>
      <c r="C523" s="59" t="s">
        <v>528</v>
      </c>
      <c r="D523" s="60">
        <v>352</v>
      </c>
      <c r="E523" s="69" t="s">
        <v>384</v>
      </c>
      <c r="F523" s="60">
        <v>153</v>
      </c>
      <c r="G523" s="59" t="s">
        <v>185</v>
      </c>
      <c r="H523" s="70">
        <v>51.52</v>
      </c>
      <c r="I523" s="70">
        <v>9920</v>
      </c>
      <c r="J523" s="70">
        <v>260</v>
      </c>
      <c r="K523" s="70">
        <v>0</v>
      </c>
      <c r="L523" s="70">
        <v>893</v>
      </c>
      <c r="M523" s="70">
        <v>11073</v>
      </c>
    </row>
    <row r="524" spans="1:13" x14ac:dyDescent="0.25">
      <c r="A524" s="60">
        <v>478</v>
      </c>
      <c r="B524" s="60">
        <v>478352158</v>
      </c>
      <c r="C524" s="59" t="s">
        <v>528</v>
      </c>
      <c r="D524" s="60">
        <v>352</v>
      </c>
      <c r="E524" s="69" t="s">
        <v>384</v>
      </c>
      <c r="F524" s="60">
        <v>158</v>
      </c>
      <c r="G524" s="59" t="s">
        <v>190</v>
      </c>
      <c r="H524" s="70">
        <v>56.780000000000008</v>
      </c>
      <c r="I524" s="70">
        <v>9810</v>
      </c>
      <c r="J524" s="70">
        <v>4994</v>
      </c>
      <c r="K524" s="70">
        <v>0</v>
      </c>
      <c r="L524" s="70">
        <v>893</v>
      </c>
      <c r="M524" s="70">
        <v>15697</v>
      </c>
    </row>
    <row r="525" spans="1:13" x14ac:dyDescent="0.25">
      <c r="A525" s="60">
        <v>478</v>
      </c>
      <c r="B525" s="60">
        <v>478352162</v>
      </c>
      <c r="C525" s="59" t="s">
        <v>528</v>
      </c>
      <c r="D525" s="60">
        <v>352</v>
      </c>
      <c r="E525" s="69" t="s">
        <v>384</v>
      </c>
      <c r="F525" s="60">
        <v>162</v>
      </c>
      <c r="G525" s="59" t="s">
        <v>194</v>
      </c>
      <c r="H525" s="70">
        <v>11.04</v>
      </c>
      <c r="I525" s="70">
        <v>9898</v>
      </c>
      <c r="J525" s="70">
        <v>2463</v>
      </c>
      <c r="K525" s="70">
        <v>0</v>
      </c>
      <c r="L525" s="70">
        <v>893</v>
      </c>
      <c r="M525" s="70">
        <v>13254</v>
      </c>
    </row>
    <row r="526" spans="1:13" x14ac:dyDescent="0.25">
      <c r="A526" s="60">
        <v>478</v>
      </c>
      <c r="B526" s="60">
        <v>478352170</v>
      </c>
      <c r="C526" s="59" t="s">
        <v>528</v>
      </c>
      <c r="D526" s="60">
        <v>352</v>
      </c>
      <c r="E526" s="69" t="s">
        <v>384</v>
      </c>
      <c r="F526" s="60">
        <v>170</v>
      </c>
      <c r="G526" s="59" t="s">
        <v>202</v>
      </c>
      <c r="H526" s="70">
        <v>1.92</v>
      </c>
      <c r="I526" s="70">
        <v>8424</v>
      </c>
      <c r="J526" s="70">
        <v>2853</v>
      </c>
      <c r="K526" s="70">
        <v>0</v>
      </c>
      <c r="L526" s="70">
        <v>893</v>
      </c>
      <c r="M526" s="70">
        <v>12170</v>
      </c>
    </row>
    <row r="527" spans="1:13" x14ac:dyDescent="0.25">
      <c r="A527" s="60">
        <v>478</v>
      </c>
      <c r="B527" s="60">
        <v>478352174</v>
      </c>
      <c r="C527" s="59" t="s">
        <v>528</v>
      </c>
      <c r="D527" s="60">
        <v>352</v>
      </c>
      <c r="E527" s="69" t="s">
        <v>384</v>
      </c>
      <c r="F527" s="60">
        <v>174</v>
      </c>
      <c r="G527" s="59" t="s">
        <v>206</v>
      </c>
      <c r="H527" s="70">
        <v>8.879999999999999</v>
      </c>
      <c r="I527" s="70">
        <v>9800</v>
      </c>
      <c r="J527" s="70">
        <v>4883</v>
      </c>
      <c r="K527" s="70">
        <v>0</v>
      </c>
      <c r="L527" s="70">
        <v>893</v>
      </c>
      <c r="M527" s="70">
        <v>15576</v>
      </c>
    </row>
    <row r="528" spans="1:13" x14ac:dyDescent="0.25">
      <c r="A528" s="60">
        <v>478</v>
      </c>
      <c r="B528" s="60">
        <v>478352288</v>
      </c>
      <c r="C528" s="59" t="s">
        <v>528</v>
      </c>
      <c r="D528" s="60">
        <v>352</v>
      </c>
      <c r="E528" s="69" t="s">
        <v>384</v>
      </c>
      <c r="F528" s="60">
        <v>288</v>
      </c>
      <c r="G528" s="59" t="s">
        <v>320</v>
      </c>
      <c r="H528" s="70">
        <v>1</v>
      </c>
      <c r="I528" s="70">
        <v>8424</v>
      </c>
      <c r="J528" s="70">
        <v>5350</v>
      </c>
      <c r="K528" s="70">
        <v>0</v>
      </c>
      <c r="L528" s="70">
        <v>893</v>
      </c>
      <c r="M528" s="70">
        <v>14667</v>
      </c>
    </row>
    <row r="529" spans="1:13" x14ac:dyDescent="0.25">
      <c r="A529" s="60">
        <v>478</v>
      </c>
      <c r="B529" s="60">
        <v>478352326</v>
      </c>
      <c r="C529" s="59" t="s">
        <v>528</v>
      </c>
      <c r="D529" s="60">
        <v>352</v>
      </c>
      <c r="E529" s="69" t="s">
        <v>384</v>
      </c>
      <c r="F529" s="60">
        <v>326</v>
      </c>
      <c r="G529" s="59" t="s">
        <v>358</v>
      </c>
      <c r="H529" s="70">
        <v>5</v>
      </c>
      <c r="I529" s="70">
        <v>8768</v>
      </c>
      <c r="J529" s="70">
        <v>3238</v>
      </c>
      <c r="K529" s="70">
        <v>0</v>
      </c>
      <c r="L529" s="70">
        <v>893</v>
      </c>
      <c r="M529" s="70">
        <v>12899</v>
      </c>
    </row>
    <row r="530" spans="1:13" x14ac:dyDescent="0.25">
      <c r="A530" s="60">
        <v>478</v>
      </c>
      <c r="B530" s="60">
        <v>478352348</v>
      </c>
      <c r="C530" s="59" t="s">
        <v>528</v>
      </c>
      <c r="D530" s="60">
        <v>352</v>
      </c>
      <c r="E530" s="69" t="s">
        <v>384</v>
      </c>
      <c r="F530" s="60">
        <v>348</v>
      </c>
      <c r="G530" s="59" t="s">
        <v>380</v>
      </c>
      <c r="H530" s="70">
        <v>10.02</v>
      </c>
      <c r="I530" s="70">
        <v>10069</v>
      </c>
      <c r="J530" s="70">
        <v>96</v>
      </c>
      <c r="K530" s="70">
        <v>0</v>
      </c>
      <c r="L530" s="70">
        <v>893</v>
      </c>
      <c r="M530" s="70">
        <v>11058</v>
      </c>
    </row>
    <row r="531" spans="1:13" x14ac:dyDescent="0.25">
      <c r="A531" s="60">
        <v>478</v>
      </c>
      <c r="B531" s="60">
        <v>478352352</v>
      </c>
      <c r="C531" s="59" t="s">
        <v>528</v>
      </c>
      <c r="D531" s="60">
        <v>352</v>
      </c>
      <c r="E531" s="69" t="s">
        <v>384</v>
      </c>
      <c r="F531" s="60">
        <v>352</v>
      </c>
      <c r="G531" s="59" t="s">
        <v>384</v>
      </c>
      <c r="H531" s="70">
        <v>6.99</v>
      </c>
      <c r="I531" s="70">
        <v>9112</v>
      </c>
      <c r="J531" s="70">
        <v>5003</v>
      </c>
      <c r="K531" s="70">
        <v>0</v>
      </c>
      <c r="L531" s="70">
        <v>893</v>
      </c>
      <c r="M531" s="70">
        <v>15008</v>
      </c>
    </row>
    <row r="532" spans="1:13" x14ac:dyDescent="0.25">
      <c r="A532" s="60">
        <v>478</v>
      </c>
      <c r="B532" s="60">
        <v>478352600</v>
      </c>
      <c r="C532" s="59" t="s">
        <v>528</v>
      </c>
      <c r="D532" s="60">
        <v>352</v>
      </c>
      <c r="E532" s="69" t="s">
        <v>384</v>
      </c>
      <c r="F532" s="60">
        <v>600</v>
      </c>
      <c r="G532" s="59" t="s">
        <v>386</v>
      </c>
      <c r="H532" s="70">
        <v>19.450000000000003</v>
      </c>
      <c r="I532" s="70">
        <v>10018</v>
      </c>
      <c r="J532" s="70">
        <v>4024</v>
      </c>
      <c r="K532" s="70">
        <v>0</v>
      </c>
      <c r="L532" s="70">
        <v>893</v>
      </c>
      <c r="M532" s="70">
        <v>14935</v>
      </c>
    </row>
    <row r="533" spans="1:13" x14ac:dyDescent="0.25">
      <c r="A533" s="60">
        <v>478</v>
      </c>
      <c r="B533" s="60">
        <v>478352610</v>
      </c>
      <c r="C533" s="59" t="s">
        <v>528</v>
      </c>
      <c r="D533" s="60">
        <v>352</v>
      </c>
      <c r="E533" s="69" t="s">
        <v>384</v>
      </c>
      <c r="F533" s="60">
        <v>610</v>
      </c>
      <c r="G533" s="59" t="s">
        <v>389</v>
      </c>
      <c r="H533" s="70">
        <v>5</v>
      </c>
      <c r="I533" s="70">
        <v>9284</v>
      </c>
      <c r="J533" s="70">
        <v>1662</v>
      </c>
      <c r="K533" s="70">
        <v>0</v>
      </c>
      <c r="L533" s="70">
        <v>893</v>
      </c>
      <c r="M533" s="70">
        <v>11839</v>
      </c>
    </row>
    <row r="534" spans="1:13" x14ac:dyDescent="0.25">
      <c r="A534" s="60">
        <v>478</v>
      </c>
      <c r="B534" s="60">
        <v>478352616</v>
      </c>
      <c r="C534" s="59" t="s">
        <v>528</v>
      </c>
      <c r="D534" s="60">
        <v>352</v>
      </c>
      <c r="E534" s="69" t="s">
        <v>384</v>
      </c>
      <c r="F534" s="60">
        <v>616</v>
      </c>
      <c r="G534" s="59" t="s">
        <v>391</v>
      </c>
      <c r="H534" s="70">
        <v>60.429999999999993</v>
      </c>
      <c r="I534" s="70">
        <v>9885</v>
      </c>
      <c r="J534" s="70">
        <v>3325</v>
      </c>
      <c r="K534" s="70">
        <v>0</v>
      </c>
      <c r="L534" s="70">
        <v>893</v>
      </c>
      <c r="M534" s="70">
        <v>14103</v>
      </c>
    </row>
    <row r="535" spans="1:13" x14ac:dyDescent="0.25">
      <c r="A535" s="60">
        <v>478</v>
      </c>
      <c r="B535" s="60">
        <v>478352620</v>
      </c>
      <c r="C535" s="59" t="s">
        <v>528</v>
      </c>
      <c r="D535" s="60">
        <v>352</v>
      </c>
      <c r="E535" s="69" t="s">
        <v>384</v>
      </c>
      <c r="F535" s="60">
        <v>620</v>
      </c>
      <c r="G535" s="59" t="s">
        <v>393</v>
      </c>
      <c r="H535" s="70">
        <v>2</v>
      </c>
      <c r="I535" s="70">
        <v>9571</v>
      </c>
      <c r="J535" s="70">
        <v>3845</v>
      </c>
      <c r="K535" s="70">
        <v>0</v>
      </c>
      <c r="L535" s="70">
        <v>893</v>
      </c>
      <c r="M535" s="70">
        <v>14309</v>
      </c>
    </row>
    <row r="536" spans="1:13" x14ac:dyDescent="0.25">
      <c r="A536" s="60">
        <v>478</v>
      </c>
      <c r="B536" s="60">
        <v>478352640</v>
      </c>
      <c r="C536" s="59" t="s">
        <v>528</v>
      </c>
      <c r="D536" s="60">
        <v>352</v>
      </c>
      <c r="E536" s="69" t="s">
        <v>384</v>
      </c>
      <c r="F536" s="60">
        <v>640</v>
      </c>
      <c r="G536" s="59" t="s">
        <v>398</v>
      </c>
      <c r="H536" s="70">
        <v>4</v>
      </c>
      <c r="I536" s="70">
        <v>10144</v>
      </c>
      <c r="J536" s="70">
        <v>7786</v>
      </c>
      <c r="K536" s="70">
        <v>0</v>
      </c>
      <c r="L536" s="70">
        <v>893</v>
      </c>
      <c r="M536" s="70">
        <v>18823</v>
      </c>
    </row>
    <row r="537" spans="1:13" x14ac:dyDescent="0.25">
      <c r="A537" s="60">
        <v>478</v>
      </c>
      <c r="B537" s="60">
        <v>478352673</v>
      </c>
      <c r="C537" s="59" t="s">
        <v>528</v>
      </c>
      <c r="D537" s="60">
        <v>352</v>
      </c>
      <c r="E537" s="69" t="s">
        <v>384</v>
      </c>
      <c r="F537" s="60">
        <v>673</v>
      </c>
      <c r="G537" s="59" t="s">
        <v>408</v>
      </c>
      <c r="H537" s="70">
        <v>31.439999999999998</v>
      </c>
      <c r="I537" s="70">
        <v>9634</v>
      </c>
      <c r="J537" s="70">
        <v>4884</v>
      </c>
      <c r="K537" s="70">
        <v>0</v>
      </c>
      <c r="L537" s="70">
        <v>893</v>
      </c>
      <c r="M537" s="70">
        <v>15411</v>
      </c>
    </row>
    <row r="538" spans="1:13" x14ac:dyDescent="0.25">
      <c r="A538" s="60">
        <v>478</v>
      </c>
      <c r="B538" s="60">
        <v>478352695</v>
      </c>
      <c r="C538" s="59" t="s">
        <v>528</v>
      </c>
      <c r="D538" s="60">
        <v>352</v>
      </c>
      <c r="E538" s="69" t="s">
        <v>384</v>
      </c>
      <c r="F538" s="60">
        <v>695</v>
      </c>
      <c r="G538" s="59" t="s">
        <v>415</v>
      </c>
      <c r="H538" s="70">
        <v>1</v>
      </c>
      <c r="I538" s="70">
        <v>10981.62264493703</v>
      </c>
      <c r="J538" s="70">
        <v>6764</v>
      </c>
      <c r="K538" s="70">
        <v>0</v>
      </c>
      <c r="L538" s="70">
        <v>893</v>
      </c>
      <c r="M538" s="70">
        <v>18638.62264493703</v>
      </c>
    </row>
    <row r="539" spans="1:13" x14ac:dyDescent="0.25">
      <c r="A539" s="60">
        <v>478</v>
      </c>
      <c r="B539" s="60">
        <v>478352720</v>
      </c>
      <c r="C539" s="59" t="s">
        <v>528</v>
      </c>
      <c r="D539" s="60">
        <v>352</v>
      </c>
      <c r="E539" s="69" t="s">
        <v>384</v>
      </c>
      <c r="F539" s="60">
        <v>720</v>
      </c>
      <c r="G539" s="59" t="s">
        <v>423</v>
      </c>
      <c r="H539" s="70">
        <v>5</v>
      </c>
      <c r="I539" s="70">
        <v>9714</v>
      </c>
      <c r="J539" s="70">
        <v>2213</v>
      </c>
      <c r="K539" s="70">
        <v>0</v>
      </c>
      <c r="L539" s="70">
        <v>893</v>
      </c>
      <c r="M539" s="70">
        <v>12820</v>
      </c>
    </row>
    <row r="540" spans="1:13" x14ac:dyDescent="0.25">
      <c r="A540" s="60">
        <v>478</v>
      </c>
      <c r="B540" s="60">
        <v>478352725</v>
      </c>
      <c r="C540" s="59" t="s">
        <v>528</v>
      </c>
      <c r="D540" s="60">
        <v>352</v>
      </c>
      <c r="E540" s="69" t="s">
        <v>384</v>
      </c>
      <c r="F540" s="60">
        <v>725</v>
      </c>
      <c r="G540" s="59" t="s">
        <v>424</v>
      </c>
      <c r="H540" s="70">
        <v>18.93</v>
      </c>
      <c r="I540" s="70">
        <v>9854</v>
      </c>
      <c r="J540" s="70">
        <v>3234</v>
      </c>
      <c r="K540" s="70">
        <v>0</v>
      </c>
      <c r="L540" s="70">
        <v>893</v>
      </c>
      <c r="M540" s="70">
        <v>13981</v>
      </c>
    </row>
    <row r="541" spans="1:13" x14ac:dyDescent="0.25">
      <c r="A541" s="60">
        <v>478</v>
      </c>
      <c r="B541" s="60">
        <v>478352730</v>
      </c>
      <c r="C541" s="59" t="s">
        <v>528</v>
      </c>
      <c r="D541" s="60">
        <v>352</v>
      </c>
      <c r="E541" s="69" t="s">
        <v>384</v>
      </c>
      <c r="F541" s="60">
        <v>730</v>
      </c>
      <c r="G541" s="59" t="s">
        <v>426</v>
      </c>
      <c r="H541" s="70">
        <v>1</v>
      </c>
      <c r="I541" s="70">
        <v>10144</v>
      </c>
      <c r="J541" s="70">
        <v>3185</v>
      </c>
      <c r="K541" s="70">
        <v>0</v>
      </c>
      <c r="L541" s="70">
        <v>893</v>
      </c>
      <c r="M541" s="70">
        <v>14222</v>
      </c>
    </row>
    <row r="542" spans="1:13" x14ac:dyDescent="0.25">
      <c r="A542" s="60">
        <v>478</v>
      </c>
      <c r="B542" s="60">
        <v>478352735</v>
      </c>
      <c r="C542" s="59" t="s">
        <v>528</v>
      </c>
      <c r="D542" s="60">
        <v>352</v>
      </c>
      <c r="E542" s="69" t="s">
        <v>384</v>
      </c>
      <c r="F542" s="60">
        <v>735</v>
      </c>
      <c r="G542" s="59" t="s">
        <v>427</v>
      </c>
      <c r="H542" s="70">
        <v>41.97</v>
      </c>
      <c r="I542" s="70">
        <v>9820</v>
      </c>
      <c r="J542" s="70">
        <v>4081</v>
      </c>
      <c r="K542" s="70">
        <v>0</v>
      </c>
      <c r="L542" s="70">
        <v>893</v>
      </c>
      <c r="M542" s="70">
        <v>14794</v>
      </c>
    </row>
    <row r="543" spans="1:13" x14ac:dyDescent="0.25">
      <c r="A543" s="60">
        <v>478</v>
      </c>
      <c r="B543" s="60">
        <v>478352753</v>
      </c>
      <c r="C543" s="59" t="s">
        <v>528</v>
      </c>
      <c r="D543" s="60">
        <v>352</v>
      </c>
      <c r="E543" s="69" t="s">
        <v>384</v>
      </c>
      <c r="F543" s="60">
        <v>753</v>
      </c>
      <c r="G543" s="59" t="s">
        <v>431</v>
      </c>
      <c r="H543" s="70">
        <v>6.91</v>
      </c>
      <c r="I543" s="70">
        <v>10762</v>
      </c>
      <c r="J543" s="70">
        <v>4081</v>
      </c>
      <c r="K543" s="70">
        <v>0</v>
      </c>
      <c r="L543" s="70">
        <v>893</v>
      </c>
      <c r="M543" s="70">
        <v>15736</v>
      </c>
    </row>
    <row r="544" spans="1:13" x14ac:dyDescent="0.25">
      <c r="A544" s="60">
        <v>478</v>
      </c>
      <c r="B544" s="60">
        <v>478352755</v>
      </c>
      <c r="C544" s="59" t="s">
        <v>528</v>
      </c>
      <c r="D544" s="60">
        <v>352</v>
      </c>
      <c r="E544" s="69" t="s">
        <v>384</v>
      </c>
      <c r="F544" s="60">
        <v>755</v>
      </c>
      <c r="G544" s="59" t="s">
        <v>432</v>
      </c>
      <c r="H544" s="70">
        <v>0.95</v>
      </c>
      <c r="I544" s="70">
        <v>12094.913853503183</v>
      </c>
      <c r="J544" s="70">
        <v>5056</v>
      </c>
      <c r="K544" s="70">
        <v>0</v>
      </c>
      <c r="L544" s="70">
        <v>893</v>
      </c>
      <c r="M544" s="70">
        <v>18043.913853503182</v>
      </c>
    </row>
    <row r="545" spans="1:13" x14ac:dyDescent="0.25">
      <c r="A545" s="60">
        <v>478</v>
      </c>
      <c r="B545" s="60">
        <v>478352775</v>
      </c>
      <c r="C545" s="59" t="s">
        <v>528</v>
      </c>
      <c r="D545" s="60">
        <v>352</v>
      </c>
      <c r="E545" s="69" t="s">
        <v>384</v>
      </c>
      <c r="F545" s="60">
        <v>775</v>
      </c>
      <c r="G545" s="59" t="s">
        <v>441</v>
      </c>
      <c r="H545" s="70">
        <v>19.07</v>
      </c>
      <c r="I545" s="70">
        <v>9325</v>
      </c>
      <c r="J545" s="70">
        <v>1994</v>
      </c>
      <c r="K545" s="70">
        <v>0</v>
      </c>
      <c r="L545" s="70">
        <v>893</v>
      </c>
      <c r="M545" s="70">
        <v>12212</v>
      </c>
    </row>
    <row r="546" spans="1:13" x14ac:dyDescent="0.25">
      <c r="A546" s="60">
        <v>479</v>
      </c>
      <c r="B546" s="60">
        <v>479278005</v>
      </c>
      <c r="C546" s="59" t="s">
        <v>529</v>
      </c>
      <c r="D546" s="60">
        <v>278</v>
      </c>
      <c r="E546" s="69" t="s">
        <v>310</v>
      </c>
      <c r="F546" s="60">
        <v>5</v>
      </c>
      <c r="G546" s="59" t="s">
        <v>37</v>
      </c>
      <c r="H546" s="70">
        <v>4.5199999999999996</v>
      </c>
      <c r="I546" s="70">
        <v>11044</v>
      </c>
      <c r="J546" s="70">
        <v>4732</v>
      </c>
      <c r="K546" s="70">
        <v>0</v>
      </c>
      <c r="L546" s="70">
        <v>893</v>
      </c>
      <c r="M546" s="70">
        <v>16669</v>
      </c>
    </row>
    <row r="547" spans="1:13" x14ac:dyDescent="0.25">
      <c r="A547" s="60">
        <v>479</v>
      </c>
      <c r="B547" s="60">
        <v>479278024</v>
      </c>
      <c r="C547" s="59" t="s">
        <v>529</v>
      </c>
      <c r="D547" s="60">
        <v>278</v>
      </c>
      <c r="E547" s="69" t="s">
        <v>310</v>
      </c>
      <c r="F547" s="60">
        <v>24</v>
      </c>
      <c r="G547" s="59" t="s">
        <v>56</v>
      </c>
      <c r="H547" s="70">
        <v>21.8</v>
      </c>
      <c r="I547" s="70">
        <v>10029</v>
      </c>
      <c r="J547" s="70">
        <v>2296</v>
      </c>
      <c r="K547" s="70">
        <v>0</v>
      </c>
      <c r="L547" s="70">
        <v>893</v>
      </c>
      <c r="M547" s="70">
        <v>13218</v>
      </c>
    </row>
    <row r="548" spans="1:13" x14ac:dyDescent="0.25">
      <c r="A548" s="60">
        <v>479</v>
      </c>
      <c r="B548" s="60">
        <v>479278061</v>
      </c>
      <c r="C548" s="59" t="s">
        <v>529</v>
      </c>
      <c r="D548" s="60">
        <v>278</v>
      </c>
      <c r="E548" s="69" t="s">
        <v>310</v>
      </c>
      <c r="F548" s="60">
        <v>61</v>
      </c>
      <c r="G548" s="59" t="s">
        <v>93</v>
      </c>
      <c r="H548" s="70">
        <v>31.880000000000003</v>
      </c>
      <c r="I548" s="70">
        <v>11627</v>
      </c>
      <c r="J548" s="70">
        <v>839</v>
      </c>
      <c r="K548" s="70">
        <v>0</v>
      </c>
      <c r="L548" s="70">
        <v>893</v>
      </c>
      <c r="M548" s="70">
        <v>13359</v>
      </c>
    </row>
    <row r="549" spans="1:13" x14ac:dyDescent="0.25">
      <c r="A549" s="60">
        <v>479</v>
      </c>
      <c r="B549" s="60">
        <v>479278086</v>
      </c>
      <c r="C549" s="59" t="s">
        <v>529</v>
      </c>
      <c r="D549" s="60">
        <v>278</v>
      </c>
      <c r="E549" s="69" t="s">
        <v>310</v>
      </c>
      <c r="F549" s="60">
        <v>86</v>
      </c>
      <c r="G549" s="59" t="s">
        <v>118</v>
      </c>
      <c r="H549" s="70">
        <v>9.23</v>
      </c>
      <c r="I549" s="70">
        <v>10360</v>
      </c>
      <c r="J549" s="70">
        <v>1956</v>
      </c>
      <c r="K549" s="70">
        <v>0</v>
      </c>
      <c r="L549" s="70">
        <v>893</v>
      </c>
      <c r="M549" s="70">
        <v>13209</v>
      </c>
    </row>
    <row r="550" spans="1:13" x14ac:dyDescent="0.25">
      <c r="A550" s="60">
        <v>479</v>
      </c>
      <c r="B550" s="60">
        <v>479278087</v>
      </c>
      <c r="C550" s="59" t="s">
        <v>529</v>
      </c>
      <c r="D550" s="60">
        <v>278</v>
      </c>
      <c r="E550" s="69" t="s">
        <v>310</v>
      </c>
      <c r="F550" s="60">
        <v>87</v>
      </c>
      <c r="G550" s="59" t="s">
        <v>119</v>
      </c>
      <c r="H550" s="70">
        <v>5.3900000000000006</v>
      </c>
      <c r="I550" s="70">
        <v>10214</v>
      </c>
      <c r="J550" s="70">
        <v>3573</v>
      </c>
      <c r="K550" s="70">
        <v>0</v>
      </c>
      <c r="L550" s="70">
        <v>893</v>
      </c>
      <c r="M550" s="70">
        <v>14680</v>
      </c>
    </row>
    <row r="551" spans="1:13" x14ac:dyDescent="0.25">
      <c r="A551" s="60">
        <v>479</v>
      </c>
      <c r="B551" s="60">
        <v>479278091</v>
      </c>
      <c r="C551" s="59" t="s">
        <v>529</v>
      </c>
      <c r="D551" s="60">
        <v>278</v>
      </c>
      <c r="E551" s="69" t="s">
        <v>310</v>
      </c>
      <c r="F551" s="60">
        <v>91</v>
      </c>
      <c r="G551" s="59" t="s">
        <v>123</v>
      </c>
      <c r="H551" s="70">
        <v>1</v>
      </c>
      <c r="I551" s="70">
        <v>9902.131025641027</v>
      </c>
      <c r="J551" s="70">
        <v>12726</v>
      </c>
      <c r="K551" s="70">
        <v>0</v>
      </c>
      <c r="L551" s="70">
        <v>893</v>
      </c>
      <c r="M551" s="70">
        <v>23521.131025641029</v>
      </c>
    </row>
    <row r="552" spans="1:13" x14ac:dyDescent="0.25">
      <c r="A552" s="60">
        <v>479</v>
      </c>
      <c r="B552" s="60">
        <v>479278111</v>
      </c>
      <c r="C552" s="59" t="s">
        <v>529</v>
      </c>
      <c r="D552" s="60">
        <v>278</v>
      </c>
      <c r="E552" s="69" t="s">
        <v>310</v>
      </c>
      <c r="F552" s="60">
        <v>111</v>
      </c>
      <c r="G552" s="59" t="s">
        <v>143</v>
      </c>
      <c r="H552" s="70">
        <v>5.4</v>
      </c>
      <c r="I552" s="70">
        <v>10643</v>
      </c>
      <c r="J552" s="70">
        <v>3743</v>
      </c>
      <c r="K552" s="70">
        <v>0</v>
      </c>
      <c r="L552" s="70">
        <v>893</v>
      </c>
      <c r="M552" s="70">
        <v>15279</v>
      </c>
    </row>
    <row r="553" spans="1:13" x14ac:dyDescent="0.25">
      <c r="A553" s="60">
        <v>479</v>
      </c>
      <c r="B553" s="60">
        <v>479278114</v>
      </c>
      <c r="C553" s="59" t="s">
        <v>529</v>
      </c>
      <c r="D553" s="60">
        <v>278</v>
      </c>
      <c r="E553" s="69" t="s">
        <v>310</v>
      </c>
      <c r="F553" s="60">
        <v>114</v>
      </c>
      <c r="G553" s="59" t="s">
        <v>146</v>
      </c>
      <c r="H553" s="70">
        <v>8.74</v>
      </c>
      <c r="I553" s="70">
        <v>10701</v>
      </c>
      <c r="J553" s="70">
        <v>2211</v>
      </c>
      <c r="K553" s="70">
        <v>0</v>
      </c>
      <c r="L553" s="70">
        <v>893</v>
      </c>
      <c r="M553" s="70">
        <v>13805</v>
      </c>
    </row>
    <row r="554" spans="1:13" x14ac:dyDescent="0.25">
      <c r="A554" s="60">
        <v>479</v>
      </c>
      <c r="B554" s="60">
        <v>479278117</v>
      </c>
      <c r="C554" s="59" t="s">
        <v>529</v>
      </c>
      <c r="D554" s="60">
        <v>278</v>
      </c>
      <c r="E554" s="69" t="s">
        <v>310</v>
      </c>
      <c r="F554" s="60">
        <v>117</v>
      </c>
      <c r="G554" s="59" t="s">
        <v>149</v>
      </c>
      <c r="H554" s="70">
        <v>11.68</v>
      </c>
      <c r="I554" s="70">
        <v>9772</v>
      </c>
      <c r="J554" s="70">
        <v>4405</v>
      </c>
      <c r="K554" s="70">
        <v>0</v>
      </c>
      <c r="L554" s="70">
        <v>893</v>
      </c>
      <c r="M554" s="70">
        <v>15070</v>
      </c>
    </row>
    <row r="555" spans="1:13" x14ac:dyDescent="0.25">
      <c r="A555" s="60">
        <v>479</v>
      </c>
      <c r="B555" s="60">
        <v>479278127</v>
      </c>
      <c r="C555" s="59" t="s">
        <v>529</v>
      </c>
      <c r="D555" s="60">
        <v>278</v>
      </c>
      <c r="E555" s="69" t="s">
        <v>310</v>
      </c>
      <c r="F555" s="60">
        <v>127</v>
      </c>
      <c r="G555" s="59" t="s">
        <v>159</v>
      </c>
      <c r="H555" s="70">
        <v>4</v>
      </c>
      <c r="I555" s="70">
        <v>10431.160234604105</v>
      </c>
      <c r="J555" s="70">
        <v>4939</v>
      </c>
      <c r="K555" s="70">
        <v>0</v>
      </c>
      <c r="L555" s="70">
        <v>893</v>
      </c>
      <c r="M555" s="70">
        <v>16263.160234604105</v>
      </c>
    </row>
    <row r="556" spans="1:13" x14ac:dyDescent="0.25">
      <c r="A556" s="60">
        <v>479</v>
      </c>
      <c r="B556" s="60">
        <v>479278137</v>
      </c>
      <c r="C556" s="59" t="s">
        <v>529</v>
      </c>
      <c r="D556" s="60">
        <v>278</v>
      </c>
      <c r="E556" s="69" t="s">
        <v>310</v>
      </c>
      <c r="F556" s="60">
        <v>137</v>
      </c>
      <c r="G556" s="59" t="s">
        <v>169</v>
      </c>
      <c r="H556" s="70">
        <v>22.58</v>
      </c>
      <c r="I556" s="70">
        <v>11476</v>
      </c>
      <c r="J556" s="70">
        <v>15</v>
      </c>
      <c r="K556" s="70">
        <v>0</v>
      </c>
      <c r="L556" s="70">
        <v>893</v>
      </c>
      <c r="M556" s="70">
        <v>12384</v>
      </c>
    </row>
    <row r="557" spans="1:13" x14ac:dyDescent="0.25">
      <c r="A557" s="60">
        <v>479</v>
      </c>
      <c r="B557" s="60">
        <v>479278159</v>
      </c>
      <c r="C557" s="59" t="s">
        <v>529</v>
      </c>
      <c r="D557" s="60">
        <v>278</v>
      </c>
      <c r="E557" s="69" t="s">
        <v>310</v>
      </c>
      <c r="F557" s="60">
        <v>159</v>
      </c>
      <c r="G557" s="59" t="s">
        <v>191</v>
      </c>
      <c r="H557" s="70">
        <v>3</v>
      </c>
      <c r="I557" s="70">
        <v>9269</v>
      </c>
      <c r="J557" s="70">
        <v>4231</v>
      </c>
      <c r="K557" s="70">
        <v>0</v>
      </c>
      <c r="L557" s="70">
        <v>893</v>
      </c>
      <c r="M557" s="70">
        <v>14393</v>
      </c>
    </row>
    <row r="558" spans="1:13" x14ac:dyDescent="0.25">
      <c r="A558" s="60">
        <v>479</v>
      </c>
      <c r="B558" s="60">
        <v>479278161</v>
      </c>
      <c r="C558" s="59" t="s">
        <v>529</v>
      </c>
      <c r="D558" s="60">
        <v>278</v>
      </c>
      <c r="E558" s="69" t="s">
        <v>310</v>
      </c>
      <c r="F558" s="60">
        <v>161</v>
      </c>
      <c r="G558" s="59" t="s">
        <v>193</v>
      </c>
      <c r="H558" s="70">
        <v>4.29</v>
      </c>
      <c r="I558" s="70">
        <v>9784</v>
      </c>
      <c r="J558" s="70">
        <v>4080</v>
      </c>
      <c r="K558" s="70">
        <v>0</v>
      </c>
      <c r="L558" s="70">
        <v>893</v>
      </c>
      <c r="M558" s="70">
        <v>14757</v>
      </c>
    </row>
    <row r="559" spans="1:13" x14ac:dyDescent="0.25">
      <c r="A559" s="60">
        <v>479</v>
      </c>
      <c r="B559" s="60">
        <v>479278191</v>
      </c>
      <c r="C559" s="59" t="s">
        <v>529</v>
      </c>
      <c r="D559" s="60">
        <v>278</v>
      </c>
      <c r="E559" s="69" t="s">
        <v>310</v>
      </c>
      <c r="F559" s="60">
        <v>191</v>
      </c>
      <c r="G559" s="59" t="s">
        <v>223</v>
      </c>
      <c r="H559" s="70">
        <v>4</v>
      </c>
      <c r="I559" s="70">
        <v>8983</v>
      </c>
      <c r="J559" s="70">
        <v>3430</v>
      </c>
      <c r="K559" s="70">
        <v>0</v>
      </c>
      <c r="L559" s="70">
        <v>893</v>
      </c>
      <c r="M559" s="70">
        <v>13306</v>
      </c>
    </row>
    <row r="560" spans="1:13" x14ac:dyDescent="0.25">
      <c r="A560" s="60">
        <v>479</v>
      </c>
      <c r="B560" s="60">
        <v>479278210</v>
      </c>
      <c r="C560" s="59" t="s">
        <v>529</v>
      </c>
      <c r="D560" s="60">
        <v>278</v>
      </c>
      <c r="E560" s="69" t="s">
        <v>310</v>
      </c>
      <c r="F560" s="60">
        <v>210</v>
      </c>
      <c r="G560" s="59" t="s">
        <v>242</v>
      </c>
      <c r="H560" s="70">
        <v>38.36</v>
      </c>
      <c r="I560" s="70">
        <v>10248</v>
      </c>
      <c r="J560" s="70">
        <v>3285</v>
      </c>
      <c r="K560" s="70">
        <v>0</v>
      </c>
      <c r="L560" s="70">
        <v>893</v>
      </c>
      <c r="M560" s="70">
        <v>14426</v>
      </c>
    </row>
    <row r="561" spans="1:13" x14ac:dyDescent="0.25">
      <c r="A561" s="60">
        <v>479</v>
      </c>
      <c r="B561" s="60">
        <v>479278227</v>
      </c>
      <c r="C561" s="59" t="s">
        <v>529</v>
      </c>
      <c r="D561" s="60">
        <v>278</v>
      </c>
      <c r="E561" s="69" t="s">
        <v>310</v>
      </c>
      <c r="F561" s="60">
        <v>227</v>
      </c>
      <c r="G561" s="59" t="s">
        <v>259</v>
      </c>
      <c r="H561" s="70">
        <v>3</v>
      </c>
      <c r="I561" s="70">
        <v>9841</v>
      </c>
      <c r="J561" s="70">
        <v>2848</v>
      </c>
      <c r="K561" s="70">
        <v>0</v>
      </c>
      <c r="L561" s="70">
        <v>893</v>
      </c>
      <c r="M561" s="70">
        <v>13582</v>
      </c>
    </row>
    <row r="562" spans="1:13" x14ac:dyDescent="0.25">
      <c r="A562" s="60">
        <v>479</v>
      </c>
      <c r="B562" s="60">
        <v>479278278</v>
      </c>
      <c r="C562" s="59" t="s">
        <v>529</v>
      </c>
      <c r="D562" s="60">
        <v>278</v>
      </c>
      <c r="E562" s="69" t="s">
        <v>310</v>
      </c>
      <c r="F562" s="60">
        <v>278</v>
      </c>
      <c r="G562" s="59" t="s">
        <v>310</v>
      </c>
      <c r="H562" s="70">
        <v>51.489999999999995</v>
      </c>
      <c r="I562" s="70">
        <v>10427</v>
      </c>
      <c r="J562" s="70">
        <v>2779</v>
      </c>
      <c r="K562" s="70">
        <v>0</v>
      </c>
      <c r="L562" s="70">
        <v>893</v>
      </c>
      <c r="M562" s="70">
        <v>14099</v>
      </c>
    </row>
    <row r="563" spans="1:13" x14ac:dyDescent="0.25">
      <c r="A563" s="60">
        <v>479</v>
      </c>
      <c r="B563" s="60">
        <v>479278281</v>
      </c>
      <c r="C563" s="59" t="s">
        <v>529</v>
      </c>
      <c r="D563" s="60">
        <v>278</v>
      </c>
      <c r="E563" s="69" t="s">
        <v>310</v>
      </c>
      <c r="F563" s="60">
        <v>281</v>
      </c>
      <c r="G563" s="59" t="s">
        <v>313</v>
      </c>
      <c r="H563" s="70">
        <v>54.44</v>
      </c>
      <c r="I563" s="70">
        <v>11858</v>
      </c>
      <c r="J563" s="70">
        <v>91</v>
      </c>
      <c r="K563" s="70">
        <v>0</v>
      </c>
      <c r="L563" s="70">
        <v>893</v>
      </c>
      <c r="M563" s="70">
        <v>12842</v>
      </c>
    </row>
    <row r="564" spans="1:13" x14ac:dyDescent="0.25">
      <c r="A564" s="60">
        <v>479</v>
      </c>
      <c r="B564" s="60">
        <v>479278309</v>
      </c>
      <c r="C564" s="59" t="s">
        <v>529</v>
      </c>
      <c r="D564" s="60">
        <v>278</v>
      </c>
      <c r="E564" s="69" t="s">
        <v>310</v>
      </c>
      <c r="F564" s="60">
        <v>309</v>
      </c>
      <c r="G564" s="59" t="s">
        <v>341</v>
      </c>
      <c r="H564" s="70">
        <v>0.3</v>
      </c>
      <c r="I564" s="70">
        <v>10269</v>
      </c>
      <c r="J564" s="70">
        <v>1450</v>
      </c>
      <c r="K564" s="70">
        <v>0</v>
      </c>
      <c r="L564" s="70">
        <v>893</v>
      </c>
      <c r="M564" s="70">
        <v>12612</v>
      </c>
    </row>
    <row r="565" spans="1:13" x14ac:dyDescent="0.25">
      <c r="A565" s="60">
        <v>479</v>
      </c>
      <c r="B565" s="60">
        <v>479278325</v>
      </c>
      <c r="C565" s="59" t="s">
        <v>529</v>
      </c>
      <c r="D565" s="60">
        <v>278</v>
      </c>
      <c r="E565" s="69" t="s">
        <v>310</v>
      </c>
      <c r="F565" s="60">
        <v>325</v>
      </c>
      <c r="G565" s="59" t="s">
        <v>357</v>
      </c>
      <c r="H565" s="70">
        <v>8.48</v>
      </c>
      <c r="I565" s="70">
        <v>11128</v>
      </c>
      <c r="J565" s="70">
        <v>1541</v>
      </c>
      <c r="K565" s="70">
        <v>0</v>
      </c>
      <c r="L565" s="70">
        <v>893</v>
      </c>
      <c r="M565" s="70">
        <v>13562</v>
      </c>
    </row>
    <row r="566" spans="1:13" x14ac:dyDescent="0.25">
      <c r="A566" s="60">
        <v>479</v>
      </c>
      <c r="B566" s="60">
        <v>479278332</v>
      </c>
      <c r="C566" s="59" t="s">
        <v>529</v>
      </c>
      <c r="D566" s="60">
        <v>278</v>
      </c>
      <c r="E566" s="69" t="s">
        <v>310</v>
      </c>
      <c r="F566" s="60">
        <v>332</v>
      </c>
      <c r="G566" s="59" t="s">
        <v>364</v>
      </c>
      <c r="H566" s="70">
        <v>8.64</v>
      </c>
      <c r="I566" s="70">
        <v>9920</v>
      </c>
      <c r="J566" s="70">
        <v>917</v>
      </c>
      <c r="K566" s="70">
        <v>0</v>
      </c>
      <c r="L566" s="70">
        <v>893</v>
      </c>
      <c r="M566" s="70">
        <v>11730</v>
      </c>
    </row>
    <row r="567" spans="1:13" x14ac:dyDescent="0.25">
      <c r="A567" s="60">
        <v>479</v>
      </c>
      <c r="B567" s="60">
        <v>479278605</v>
      </c>
      <c r="C567" s="59" t="s">
        <v>529</v>
      </c>
      <c r="D567" s="60">
        <v>278</v>
      </c>
      <c r="E567" s="69" t="s">
        <v>310</v>
      </c>
      <c r="F567" s="60">
        <v>605</v>
      </c>
      <c r="G567" s="59" t="s">
        <v>388</v>
      </c>
      <c r="H567" s="70">
        <v>49.99</v>
      </c>
      <c r="I567" s="70">
        <v>10003</v>
      </c>
      <c r="J567" s="70">
        <v>7452</v>
      </c>
      <c r="K567" s="70">
        <v>0</v>
      </c>
      <c r="L567" s="70">
        <v>893</v>
      </c>
      <c r="M567" s="70">
        <v>18348</v>
      </c>
    </row>
    <row r="568" spans="1:13" x14ac:dyDescent="0.25">
      <c r="A568" s="60">
        <v>479</v>
      </c>
      <c r="B568" s="60">
        <v>479278635</v>
      </c>
      <c r="C568" s="59" t="s">
        <v>529</v>
      </c>
      <c r="D568" s="60">
        <v>278</v>
      </c>
      <c r="E568" s="69" t="s">
        <v>310</v>
      </c>
      <c r="F568" s="60">
        <v>635</v>
      </c>
      <c r="G568" s="59" t="s">
        <v>397</v>
      </c>
      <c r="H568" s="70">
        <v>3.1100000000000003</v>
      </c>
      <c r="I568" s="70">
        <v>9269</v>
      </c>
      <c r="J568" s="70">
        <v>4359</v>
      </c>
      <c r="K568" s="70">
        <v>0</v>
      </c>
      <c r="L568" s="70">
        <v>893</v>
      </c>
      <c r="M568" s="70">
        <v>14521</v>
      </c>
    </row>
    <row r="569" spans="1:13" x14ac:dyDescent="0.25">
      <c r="A569" s="60">
        <v>479</v>
      </c>
      <c r="B569" s="60">
        <v>479278670</v>
      </c>
      <c r="C569" s="59" t="s">
        <v>529</v>
      </c>
      <c r="D569" s="60">
        <v>278</v>
      </c>
      <c r="E569" s="69" t="s">
        <v>310</v>
      </c>
      <c r="F569" s="60">
        <v>670</v>
      </c>
      <c r="G569" s="59" t="s">
        <v>406</v>
      </c>
      <c r="H569" s="70">
        <v>14.53</v>
      </c>
      <c r="I569" s="70">
        <v>9952</v>
      </c>
      <c r="J569" s="70">
        <v>6107</v>
      </c>
      <c r="K569" s="70">
        <v>0</v>
      </c>
      <c r="L569" s="70">
        <v>893</v>
      </c>
      <c r="M569" s="70">
        <v>16952</v>
      </c>
    </row>
    <row r="570" spans="1:13" x14ac:dyDescent="0.25">
      <c r="A570" s="60">
        <v>479</v>
      </c>
      <c r="B570" s="60">
        <v>479278672</v>
      </c>
      <c r="C570" s="59" t="s">
        <v>529</v>
      </c>
      <c r="D570" s="60">
        <v>278</v>
      </c>
      <c r="E570" s="69" t="s">
        <v>310</v>
      </c>
      <c r="F570" s="60">
        <v>672</v>
      </c>
      <c r="G570" s="59" t="s">
        <v>407</v>
      </c>
      <c r="H570" s="70">
        <v>3</v>
      </c>
      <c r="I570" s="70">
        <v>11824</v>
      </c>
      <c r="J570" s="70">
        <v>4426</v>
      </c>
      <c r="K570" s="70">
        <v>0</v>
      </c>
      <c r="L570" s="70">
        <v>893</v>
      </c>
      <c r="M570" s="70">
        <v>17143</v>
      </c>
    </row>
    <row r="571" spans="1:13" x14ac:dyDescent="0.25">
      <c r="A571" s="60">
        <v>479</v>
      </c>
      <c r="B571" s="60">
        <v>479278674</v>
      </c>
      <c r="C571" s="59" t="s">
        <v>529</v>
      </c>
      <c r="D571" s="60">
        <v>278</v>
      </c>
      <c r="E571" s="69" t="s">
        <v>310</v>
      </c>
      <c r="F571" s="60">
        <v>674</v>
      </c>
      <c r="G571" s="59" t="s">
        <v>409</v>
      </c>
      <c r="H571" s="70">
        <v>1</v>
      </c>
      <c r="I571" s="70">
        <v>12780</v>
      </c>
      <c r="J571" s="70">
        <v>4739</v>
      </c>
      <c r="K571" s="70">
        <v>0</v>
      </c>
      <c r="L571" s="70">
        <v>893</v>
      </c>
      <c r="M571" s="70">
        <v>18412</v>
      </c>
    </row>
    <row r="572" spans="1:13" x14ac:dyDescent="0.25">
      <c r="A572" s="60">
        <v>479</v>
      </c>
      <c r="B572" s="60">
        <v>479278680</v>
      </c>
      <c r="C572" s="59" t="s">
        <v>529</v>
      </c>
      <c r="D572" s="60">
        <v>278</v>
      </c>
      <c r="E572" s="69" t="s">
        <v>310</v>
      </c>
      <c r="F572" s="60">
        <v>680</v>
      </c>
      <c r="G572" s="59" t="s">
        <v>411</v>
      </c>
      <c r="H572" s="70">
        <v>4</v>
      </c>
      <c r="I572" s="70">
        <v>10842</v>
      </c>
      <c r="J572" s="70">
        <v>4115</v>
      </c>
      <c r="K572" s="70">
        <v>0</v>
      </c>
      <c r="L572" s="70">
        <v>893</v>
      </c>
      <c r="M572" s="70">
        <v>15850</v>
      </c>
    </row>
    <row r="573" spans="1:13" x14ac:dyDescent="0.25">
      <c r="A573" s="60">
        <v>479</v>
      </c>
      <c r="B573" s="60">
        <v>479278683</v>
      </c>
      <c r="C573" s="59" t="s">
        <v>529</v>
      </c>
      <c r="D573" s="60">
        <v>278</v>
      </c>
      <c r="E573" s="69" t="s">
        <v>310</v>
      </c>
      <c r="F573" s="60">
        <v>683</v>
      </c>
      <c r="G573" s="59" t="s">
        <v>412</v>
      </c>
      <c r="H573" s="70">
        <v>9.27</v>
      </c>
      <c r="I573" s="70">
        <v>9269</v>
      </c>
      <c r="J573" s="70">
        <v>7077</v>
      </c>
      <c r="K573" s="70">
        <v>0</v>
      </c>
      <c r="L573" s="70">
        <v>893</v>
      </c>
      <c r="M573" s="70">
        <v>17239</v>
      </c>
    </row>
    <row r="574" spans="1:13" x14ac:dyDescent="0.25">
      <c r="A574" s="60">
        <v>479</v>
      </c>
      <c r="B574" s="60">
        <v>479278717</v>
      </c>
      <c r="C574" s="59" t="s">
        <v>529</v>
      </c>
      <c r="D574" s="60">
        <v>278</v>
      </c>
      <c r="E574" s="69" t="s">
        <v>310</v>
      </c>
      <c r="F574" s="60">
        <v>717</v>
      </c>
      <c r="G574" s="59" t="s">
        <v>422</v>
      </c>
      <c r="H574" s="70">
        <v>1.42</v>
      </c>
      <c r="I574" s="70">
        <v>11259</v>
      </c>
      <c r="J574" s="70">
        <v>5830</v>
      </c>
      <c r="K574" s="70">
        <v>0</v>
      </c>
      <c r="L574" s="70">
        <v>893</v>
      </c>
      <c r="M574" s="70">
        <v>17982</v>
      </c>
    </row>
    <row r="575" spans="1:13" x14ac:dyDescent="0.25">
      <c r="A575" s="60">
        <v>479</v>
      </c>
      <c r="B575" s="60">
        <v>479278755</v>
      </c>
      <c r="C575" s="59" t="s">
        <v>529</v>
      </c>
      <c r="D575" s="60">
        <v>278</v>
      </c>
      <c r="E575" s="69" t="s">
        <v>310</v>
      </c>
      <c r="F575" s="60">
        <v>755</v>
      </c>
      <c r="G575" s="59" t="s">
        <v>432</v>
      </c>
      <c r="H575" s="70">
        <v>1.22</v>
      </c>
      <c r="I575" s="70">
        <v>10127</v>
      </c>
      <c r="J575" s="70">
        <v>4234</v>
      </c>
      <c r="K575" s="70">
        <v>0</v>
      </c>
      <c r="L575" s="70">
        <v>893</v>
      </c>
      <c r="M575" s="70">
        <v>15254</v>
      </c>
    </row>
    <row r="576" spans="1:13" x14ac:dyDescent="0.25">
      <c r="A576" s="60">
        <v>479</v>
      </c>
      <c r="B576" s="60">
        <v>479278766</v>
      </c>
      <c r="C576" s="59" t="s">
        <v>529</v>
      </c>
      <c r="D576" s="60">
        <v>278</v>
      </c>
      <c r="E576" s="69" t="s">
        <v>310</v>
      </c>
      <c r="F576" s="60">
        <v>766</v>
      </c>
      <c r="G576" s="59" t="s">
        <v>436</v>
      </c>
      <c r="H576" s="70">
        <v>2.52</v>
      </c>
      <c r="I576" s="70">
        <v>10842</v>
      </c>
      <c r="J576" s="70">
        <v>3460</v>
      </c>
      <c r="K576" s="70">
        <v>0</v>
      </c>
      <c r="L576" s="70">
        <v>893</v>
      </c>
      <c r="M576" s="70">
        <v>15195</v>
      </c>
    </row>
    <row r="577" spans="1:13" x14ac:dyDescent="0.25">
      <c r="A577" s="60">
        <v>481</v>
      </c>
      <c r="B577" s="60">
        <v>481035018</v>
      </c>
      <c r="C577" s="59" t="s">
        <v>530</v>
      </c>
      <c r="D577" s="60">
        <v>35</v>
      </c>
      <c r="E577" s="69" t="s">
        <v>67</v>
      </c>
      <c r="F577" s="60">
        <v>18</v>
      </c>
      <c r="G577" s="59" t="s">
        <v>50</v>
      </c>
      <c r="H577" s="70">
        <v>0.59</v>
      </c>
      <c r="I577" s="70">
        <v>11040.81823529412</v>
      </c>
      <c r="J577" s="70">
        <v>7638</v>
      </c>
      <c r="K577" s="70">
        <v>0</v>
      </c>
      <c r="L577" s="70">
        <v>893</v>
      </c>
      <c r="M577" s="70">
        <v>19571.818235294122</v>
      </c>
    </row>
    <row r="578" spans="1:13" x14ac:dyDescent="0.25">
      <c r="A578" s="60">
        <v>481</v>
      </c>
      <c r="B578" s="60">
        <v>481035035</v>
      </c>
      <c r="C578" s="59" t="s">
        <v>530</v>
      </c>
      <c r="D578" s="60">
        <v>35</v>
      </c>
      <c r="E578" s="69" t="s">
        <v>67</v>
      </c>
      <c r="F578" s="60">
        <v>35</v>
      </c>
      <c r="G578" s="59" t="s">
        <v>67</v>
      </c>
      <c r="H578" s="70">
        <v>893.22999999999968</v>
      </c>
      <c r="I578" s="70">
        <v>11944</v>
      </c>
      <c r="J578" s="70">
        <v>4118</v>
      </c>
      <c r="K578" s="70">
        <v>0</v>
      </c>
      <c r="L578" s="70">
        <v>893</v>
      </c>
      <c r="M578" s="70">
        <v>16955</v>
      </c>
    </row>
    <row r="579" spans="1:13" x14ac:dyDescent="0.25">
      <c r="A579" s="60">
        <v>481</v>
      </c>
      <c r="B579" s="60">
        <v>481035044</v>
      </c>
      <c r="C579" s="59" t="s">
        <v>530</v>
      </c>
      <c r="D579" s="60">
        <v>35</v>
      </c>
      <c r="E579" s="69" t="s">
        <v>67</v>
      </c>
      <c r="F579" s="60">
        <v>44</v>
      </c>
      <c r="G579" s="59" t="s">
        <v>76</v>
      </c>
      <c r="H579" s="70">
        <v>5.46</v>
      </c>
      <c r="I579" s="70">
        <v>11032</v>
      </c>
      <c r="J579" s="70">
        <v>223</v>
      </c>
      <c r="K579" s="70">
        <v>0</v>
      </c>
      <c r="L579" s="70">
        <v>893</v>
      </c>
      <c r="M579" s="70">
        <v>12148</v>
      </c>
    </row>
    <row r="580" spans="1:13" x14ac:dyDescent="0.25">
      <c r="A580" s="60">
        <v>481</v>
      </c>
      <c r="B580" s="60">
        <v>481035050</v>
      </c>
      <c r="C580" s="59" t="s">
        <v>530</v>
      </c>
      <c r="D580" s="60">
        <v>35</v>
      </c>
      <c r="E580" s="69" t="s">
        <v>67</v>
      </c>
      <c r="F580" s="60">
        <v>50</v>
      </c>
      <c r="G580" s="59" t="s">
        <v>82</v>
      </c>
      <c r="H580" s="70">
        <v>2</v>
      </c>
      <c r="I580" s="70">
        <v>11443</v>
      </c>
      <c r="J580" s="70">
        <v>4868</v>
      </c>
      <c r="K580" s="70">
        <v>0</v>
      </c>
      <c r="L580" s="70">
        <v>893</v>
      </c>
      <c r="M580" s="70">
        <v>17204</v>
      </c>
    </row>
    <row r="581" spans="1:13" x14ac:dyDescent="0.25">
      <c r="A581" s="60">
        <v>481</v>
      </c>
      <c r="B581" s="60">
        <v>481035073</v>
      </c>
      <c r="C581" s="59" t="s">
        <v>530</v>
      </c>
      <c r="D581" s="60">
        <v>35</v>
      </c>
      <c r="E581" s="69" t="s">
        <v>67</v>
      </c>
      <c r="F581" s="60">
        <v>73</v>
      </c>
      <c r="G581" s="59" t="s">
        <v>105</v>
      </c>
      <c r="H581" s="70">
        <v>3</v>
      </c>
      <c r="I581" s="70">
        <v>11443</v>
      </c>
      <c r="J581" s="70">
        <v>7972</v>
      </c>
      <c r="K581" s="70">
        <v>0</v>
      </c>
      <c r="L581" s="70">
        <v>893</v>
      </c>
      <c r="M581" s="70">
        <v>20308</v>
      </c>
    </row>
    <row r="582" spans="1:13" x14ac:dyDescent="0.25">
      <c r="A582" s="60">
        <v>481</v>
      </c>
      <c r="B582" s="60">
        <v>481035153</v>
      </c>
      <c r="C582" s="59" t="s">
        <v>530</v>
      </c>
      <c r="D582" s="60">
        <v>35</v>
      </c>
      <c r="E582" s="69" t="s">
        <v>67</v>
      </c>
      <c r="F582" s="60">
        <v>153</v>
      </c>
      <c r="G582" s="59" t="s">
        <v>185</v>
      </c>
      <c r="H582" s="70">
        <v>0.24</v>
      </c>
      <c r="I582" s="70">
        <v>11798.376975298543</v>
      </c>
      <c r="J582" s="70">
        <v>309</v>
      </c>
      <c r="K582" s="70">
        <v>0</v>
      </c>
      <c r="L582" s="70">
        <v>893</v>
      </c>
      <c r="M582" s="70">
        <v>13000.376975298543</v>
      </c>
    </row>
    <row r="583" spans="1:13" x14ac:dyDescent="0.25">
      <c r="A583" s="60">
        <v>481</v>
      </c>
      <c r="B583" s="60">
        <v>481035189</v>
      </c>
      <c r="C583" s="59" t="s">
        <v>530</v>
      </c>
      <c r="D583" s="60">
        <v>35</v>
      </c>
      <c r="E583" s="69" t="s">
        <v>67</v>
      </c>
      <c r="F583" s="60">
        <v>189</v>
      </c>
      <c r="G583" s="59" t="s">
        <v>221</v>
      </c>
      <c r="H583" s="70">
        <v>2</v>
      </c>
      <c r="I583" s="70">
        <v>10067.496573415046</v>
      </c>
      <c r="J583" s="70">
        <v>3871</v>
      </c>
      <c r="K583" s="70">
        <v>0</v>
      </c>
      <c r="L583" s="70">
        <v>893</v>
      </c>
      <c r="M583" s="70">
        <v>14831.496573415046</v>
      </c>
    </row>
    <row r="584" spans="1:13" x14ac:dyDescent="0.25">
      <c r="A584" s="60">
        <v>481</v>
      </c>
      <c r="B584" s="60">
        <v>481035207</v>
      </c>
      <c r="C584" s="59" t="s">
        <v>530</v>
      </c>
      <c r="D584" s="60">
        <v>35</v>
      </c>
      <c r="E584" s="69" t="s">
        <v>67</v>
      </c>
      <c r="F584" s="60">
        <v>207</v>
      </c>
      <c r="G584" s="59" t="s">
        <v>239</v>
      </c>
      <c r="H584" s="70">
        <v>1</v>
      </c>
      <c r="I584" s="70">
        <v>10604.003495667283</v>
      </c>
      <c r="J584" s="70">
        <v>6741</v>
      </c>
      <c r="K584" s="70">
        <v>0</v>
      </c>
      <c r="L584" s="70">
        <v>893</v>
      </c>
      <c r="M584" s="70">
        <v>18238.003495667283</v>
      </c>
    </row>
    <row r="585" spans="1:13" x14ac:dyDescent="0.25">
      <c r="A585" s="60">
        <v>481</v>
      </c>
      <c r="B585" s="60">
        <v>481035212</v>
      </c>
      <c r="C585" s="59" t="s">
        <v>530</v>
      </c>
      <c r="D585" s="60">
        <v>35</v>
      </c>
      <c r="E585" s="69" t="s">
        <v>67</v>
      </c>
      <c r="F585" s="60">
        <v>212</v>
      </c>
      <c r="G585" s="59" t="s">
        <v>244</v>
      </c>
      <c r="H585" s="70">
        <v>2</v>
      </c>
      <c r="I585" s="70">
        <v>11419</v>
      </c>
      <c r="J585" s="70">
        <v>2581</v>
      </c>
      <c r="K585" s="70">
        <v>0</v>
      </c>
      <c r="L585" s="70">
        <v>893</v>
      </c>
      <c r="M585" s="70">
        <v>14893</v>
      </c>
    </row>
    <row r="586" spans="1:13" x14ac:dyDescent="0.25">
      <c r="A586" s="60">
        <v>481</v>
      </c>
      <c r="B586" s="60">
        <v>481035220</v>
      </c>
      <c r="C586" s="59" t="s">
        <v>530</v>
      </c>
      <c r="D586" s="60">
        <v>35</v>
      </c>
      <c r="E586" s="69" t="s">
        <v>67</v>
      </c>
      <c r="F586" s="60">
        <v>220</v>
      </c>
      <c r="G586" s="59" t="s">
        <v>252</v>
      </c>
      <c r="H586" s="70">
        <v>5</v>
      </c>
      <c r="I586" s="70">
        <v>11374</v>
      </c>
      <c r="J586" s="70">
        <v>4530</v>
      </c>
      <c r="K586" s="70">
        <v>0</v>
      </c>
      <c r="L586" s="70">
        <v>893</v>
      </c>
      <c r="M586" s="70">
        <v>16797</v>
      </c>
    </row>
    <row r="587" spans="1:13" x14ac:dyDescent="0.25">
      <c r="A587" s="60">
        <v>481</v>
      </c>
      <c r="B587" s="60">
        <v>481035243</v>
      </c>
      <c r="C587" s="59" t="s">
        <v>530</v>
      </c>
      <c r="D587" s="60">
        <v>35</v>
      </c>
      <c r="E587" s="69" t="s">
        <v>67</v>
      </c>
      <c r="F587" s="60">
        <v>243</v>
      </c>
      <c r="G587" s="59" t="s">
        <v>275</v>
      </c>
      <c r="H587" s="70">
        <v>2.25</v>
      </c>
      <c r="I587" s="70">
        <v>13453</v>
      </c>
      <c r="J587" s="70">
        <v>2796</v>
      </c>
      <c r="K587" s="70">
        <v>0</v>
      </c>
      <c r="L587" s="70">
        <v>893</v>
      </c>
      <c r="M587" s="70">
        <v>17142</v>
      </c>
    </row>
    <row r="588" spans="1:13" x14ac:dyDescent="0.25">
      <c r="A588" s="60">
        <v>481</v>
      </c>
      <c r="B588" s="60">
        <v>481035244</v>
      </c>
      <c r="C588" s="59" t="s">
        <v>530</v>
      </c>
      <c r="D588" s="60">
        <v>35</v>
      </c>
      <c r="E588" s="69" t="s">
        <v>67</v>
      </c>
      <c r="F588" s="60">
        <v>244</v>
      </c>
      <c r="G588" s="59" t="s">
        <v>276</v>
      </c>
      <c r="H588" s="70">
        <v>19</v>
      </c>
      <c r="I588" s="70">
        <v>11661</v>
      </c>
      <c r="J588" s="70">
        <v>4543</v>
      </c>
      <c r="K588" s="70">
        <v>0</v>
      </c>
      <c r="L588" s="70">
        <v>893</v>
      </c>
      <c r="M588" s="70">
        <v>17097</v>
      </c>
    </row>
    <row r="589" spans="1:13" x14ac:dyDescent="0.25">
      <c r="A589" s="60">
        <v>481</v>
      </c>
      <c r="B589" s="60">
        <v>481035285</v>
      </c>
      <c r="C589" s="59" t="s">
        <v>530</v>
      </c>
      <c r="D589" s="60">
        <v>35</v>
      </c>
      <c r="E589" s="69" t="s">
        <v>67</v>
      </c>
      <c r="F589" s="60">
        <v>285</v>
      </c>
      <c r="G589" s="59" t="s">
        <v>317</v>
      </c>
      <c r="H589" s="70">
        <v>4</v>
      </c>
      <c r="I589" s="70">
        <v>12617</v>
      </c>
      <c r="J589" s="70">
        <v>3559</v>
      </c>
      <c r="K589" s="70">
        <v>0</v>
      </c>
      <c r="L589" s="70">
        <v>893</v>
      </c>
      <c r="M589" s="70">
        <v>17069</v>
      </c>
    </row>
    <row r="590" spans="1:13" x14ac:dyDescent="0.25">
      <c r="A590" s="60">
        <v>481</v>
      </c>
      <c r="B590" s="60">
        <v>481035307</v>
      </c>
      <c r="C590" s="59" t="s">
        <v>530</v>
      </c>
      <c r="D590" s="60">
        <v>35</v>
      </c>
      <c r="E590" s="69" t="s">
        <v>67</v>
      </c>
      <c r="F590" s="60">
        <v>307</v>
      </c>
      <c r="G590" s="59" t="s">
        <v>339</v>
      </c>
      <c r="H590" s="70">
        <v>1.58</v>
      </c>
      <c r="I590" s="70">
        <v>6708</v>
      </c>
      <c r="J590" s="70">
        <v>2634</v>
      </c>
      <c r="K590" s="70">
        <v>0</v>
      </c>
      <c r="L590" s="70">
        <v>893</v>
      </c>
      <c r="M590" s="70">
        <v>10235</v>
      </c>
    </row>
    <row r="591" spans="1:13" x14ac:dyDescent="0.25">
      <c r="A591" s="60">
        <v>481</v>
      </c>
      <c r="B591" s="60">
        <v>481035350</v>
      </c>
      <c r="C591" s="59" t="s">
        <v>530</v>
      </c>
      <c r="D591" s="60">
        <v>35</v>
      </c>
      <c r="E591" s="69" t="s">
        <v>67</v>
      </c>
      <c r="F591" s="60">
        <v>350</v>
      </c>
      <c r="G591" s="59" t="s">
        <v>382</v>
      </c>
      <c r="H591" s="70">
        <v>3</v>
      </c>
      <c r="I591" s="70">
        <v>7575</v>
      </c>
      <c r="J591" s="70">
        <v>4368</v>
      </c>
      <c r="K591" s="70">
        <v>0</v>
      </c>
      <c r="L591" s="70">
        <v>893</v>
      </c>
      <c r="M591" s="70">
        <v>12836</v>
      </c>
    </row>
    <row r="592" spans="1:13" x14ac:dyDescent="0.25">
      <c r="A592" s="60">
        <v>481</v>
      </c>
      <c r="B592" s="60">
        <v>481035780</v>
      </c>
      <c r="C592" s="59" t="s">
        <v>530</v>
      </c>
      <c r="D592" s="60">
        <v>35</v>
      </c>
      <c r="E592" s="69" t="s">
        <v>67</v>
      </c>
      <c r="F592" s="60">
        <v>780</v>
      </c>
      <c r="G592" s="59" t="s">
        <v>443</v>
      </c>
      <c r="H592" s="70">
        <v>1</v>
      </c>
      <c r="I592" s="70">
        <v>9311</v>
      </c>
      <c r="J592" s="70">
        <v>1706</v>
      </c>
      <c r="K592" s="70">
        <v>0</v>
      </c>
      <c r="L592" s="70">
        <v>893</v>
      </c>
      <c r="M592" s="70">
        <v>11910</v>
      </c>
    </row>
    <row r="593" spans="1:13" x14ac:dyDescent="0.25">
      <c r="A593" s="60">
        <v>482</v>
      </c>
      <c r="B593" s="60">
        <v>482204007</v>
      </c>
      <c r="C593" s="59" t="s">
        <v>531</v>
      </c>
      <c r="D593" s="60">
        <v>204</v>
      </c>
      <c r="E593" s="69" t="s">
        <v>236</v>
      </c>
      <c r="F593" s="60">
        <v>7</v>
      </c>
      <c r="G593" s="59" t="s">
        <v>39</v>
      </c>
      <c r="H593" s="70">
        <v>51.089999999999996</v>
      </c>
      <c r="I593" s="70">
        <v>8968</v>
      </c>
      <c r="J593" s="70">
        <v>3548</v>
      </c>
      <c r="K593" s="70">
        <v>0</v>
      </c>
      <c r="L593" s="70">
        <v>893</v>
      </c>
      <c r="M593" s="70">
        <v>13409</v>
      </c>
    </row>
    <row r="594" spans="1:13" x14ac:dyDescent="0.25">
      <c r="A594" s="60">
        <v>482</v>
      </c>
      <c r="B594" s="60">
        <v>482204038</v>
      </c>
      <c r="C594" s="59" t="s">
        <v>531</v>
      </c>
      <c r="D594" s="60">
        <v>204</v>
      </c>
      <c r="E594" s="69" t="s">
        <v>236</v>
      </c>
      <c r="F594" s="60">
        <v>38</v>
      </c>
      <c r="G594" s="59" t="s">
        <v>70</v>
      </c>
      <c r="H594" s="70">
        <v>1</v>
      </c>
      <c r="I594" s="70">
        <v>9453.43310840909</v>
      </c>
      <c r="J594" s="70">
        <v>8446</v>
      </c>
      <c r="K594" s="70">
        <v>0</v>
      </c>
      <c r="L594" s="70">
        <v>893</v>
      </c>
      <c r="M594" s="70">
        <v>18792.433108409088</v>
      </c>
    </row>
    <row r="595" spans="1:13" x14ac:dyDescent="0.25">
      <c r="A595" s="60">
        <v>482</v>
      </c>
      <c r="B595" s="60">
        <v>482204105</v>
      </c>
      <c r="C595" s="59" t="s">
        <v>531</v>
      </c>
      <c r="D595" s="60">
        <v>204</v>
      </c>
      <c r="E595" s="69" t="s">
        <v>236</v>
      </c>
      <c r="F595" s="60">
        <v>105</v>
      </c>
      <c r="G595" s="59" t="s">
        <v>137</v>
      </c>
      <c r="H595" s="70">
        <v>2</v>
      </c>
      <c r="I595" s="70">
        <v>8580</v>
      </c>
      <c r="J595" s="70">
        <v>3204</v>
      </c>
      <c r="K595" s="70">
        <v>0</v>
      </c>
      <c r="L595" s="70">
        <v>893</v>
      </c>
      <c r="M595" s="70">
        <v>12677</v>
      </c>
    </row>
    <row r="596" spans="1:13" x14ac:dyDescent="0.25">
      <c r="A596" s="60">
        <v>482</v>
      </c>
      <c r="B596" s="60">
        <v>482204204</v>
      </c>
      <c r="C596" s="59" t="s">
        <v>531</v>
      </c>
      <c r="D596" s="60">
        <v>204</v>
      </c>
      <c r="E596" s="69" t="s">
        <v>236</v>
      </c>
      <c r="F596" s="60">
        <v>204</v>
      </c>
      <c r="G596" s="59" t="s">
        <v>236</v>
      </c>
      <c r="H596" s="70">
        <v>165.36999999999998</v>
      </c>
      <c r="I596" s="70">
        <v>8852</v>
      </c>
      <c r="J596" s="70">
        <v>5153</v>
      </c>
      <c r="K596" s="70">
        <v>0</v>
      </c>
      <c r="L596" s="70">
        <v>893</v>
      </c>
      <c r="M596" s="70">
        <v>14898</v>
      </c>
    </row>
    <row r="597" spans="1:13" x14ac:dyDescent="0.25">
      <c r="A597" s="60">
        <v>482</v>
      </c>
      <c r="B597" s="60">
        <v>482204705</v>
      </c>
      <c r="C597" s="59" t="s">
        <v>531</v>
      </c>
      <c r="D597" s="60">
        <v>204</v>
      </c>
      <c r="E597" s="69" t="s">
        <v>236</v>
      </c>
      <c r="F597" s="60">
        <v>705</v>
      </c>
      <c r="G597" s="59" t="s">
        <v>418</v>
      </c>
      <c r="H597" s="70">
        <v>1</v>
      </c>
      <c r="I597" s="70">
        <v>10391.859272806067</v>
      </c>
      <c r="J597" s="70">
        <v>6018</v>
      </c>
      <c r="K597" s="70">
        <v>0</v>
      </c>
      <c r="L597" s="70">
        <v>893</v>
      </c>
      <c r="M597" s="70">
        <v>17302.859272806068</v>
      </c>
    </row>
    <row r="598" spans="1:13" x14ac:dyDescent="0.25">
      <c r="A598" s="60">
        <v>482</v>
      </c>
      <c r="B598" s="60">
        <v>482204745</v>
      </c>
      <c r="C598" s="59" t="s">
        <v>531</v>
      </c>
      <c r="D598" s="60">
        <v>204</v>
      </c>
      <c r="E598" s="69" t="s">
        <v>236</v>
      </c>
      <c r="F598" s="60">
        <v>745</v>
      </c>
      <c r="G598" s="59" t="s">
        <v>429</v>
      </c>
      <c r="H598" s="70">
        <v>20.47</v>
      </c>
      <c r="I598" s="70">
        <v>8884</v>
      </c>
      <c r="J598" s="70">
        <v>4058</v>
      </c>
      <c r="K598" s="70">
        <v>0</v>
      </c>
      <c r="L598" s="70">
        <v>893</v>
      </c>
      <c r="M598" s="70">
        <v>13835</v>
      </c>
    </row>
    <row r="599" spans="1:13" x14ac:dyDescent="0.25">
      <c r="A599" s="60">
        <v>482</v>
      </c>
      <c r="B599" s="60">
        <v>482204773</v>
      </c>
      <c r="C599" s="59" t="s">
        <v>531</v>
      </c>
      <c r="D599" s="60">
        <v>204</v>
      </c>
      <c r="E599" s="69" t="s">
        <v>236</v>
      </c>
      <c r="F599" s="60">
        <v>773</v>
      </c>
      <c r="G599" s="59" t="s">
        <v>439</v>
      </c>
      <c r="H599" s="70">
        <v>47</v>
      </c>
      <c r="I599" s="70">
        <v>9390</v>
      </c>
      <c r="J599" s="70">
        <v>3987</v>
      </c>
      <c r="K599" s="70">
        <v>0</v>
      </c>
      <c r="L599" s="70">
        <v>893</v>
      </c>
      <c r="M599" s="70">
        <v>14270</v>
      </c>
    </row>
    <row r="600" spans="1:13" x14ac:dyDescent="0.25">
      <c r="A600" s="60">
        <v>483</v>
      </c>
      <c r="B600" s="60">
        <v>483239020</v>
      </c>
      <c r="C600" s="59" t="s">
        <v>532</v>
      </c>
      <c r="D600" s="60">
        <v>239</v>
      </c>
      <c r="E600" s="69" t="s">
        <v>271</v>
      </c>
      <c r="F600" s="60">
        <v>20</v>
      </c>
      <c r="G600" s="59" t="s">
        <v>52</v>
      </c>
      <c r="H600" s="70">
        <v>5.91</v>
      </c>
      <c r="I600" s="70">
        <v>8811</v>
      </c>
      <c r="J600" s="70">
        <v>2241</v>
      </c>
      <c r="K600" s="70">
        <v>0</v>
      </c>
      <c r="L600" s="70">
        <v>893</v>
      </c>
      <c r="M600" s="70">
        <v>11945</v>
      </c>
    </row>
    <row r="601" spans="1:13" x14ac:dyDescent="0.25">
      <c r="A601" s="60">
        <v>483</v>
      </c>
      <c r="B601" s="60">
        <v>483239036</v>
      </c>
      <c r="C601" s="59" t="s">
        <v>532</v>
      </c>
      <c r="D601" s="60">
        <v>239</v>
      </c>
      <c r="E601" s="69" t="s">
        <v>271</v>
      </c>
      <c r="F601" s="60">
        <v>36</v>
      </c>
      <c r="G601" s="59" t="s">
        <v>68</v>
      </c>
      <c r="H601" s="70">
        <v>28.759999999999998</v>
      </c>
      <c r="I601" s="70">
        <v>10127</v>
      </c>
      <c r="J601" s="70">
        <v>4006</v>
      </c>
      <c r="K601" s="70">
        <v>0</v>
      </c>
      <c r="L601" s="70">
        <v>893</v>
      </c>
      <c r="M601" s="70">
        <v>15026</v>
      </c>
    </row>
    <row r="602" spans="1:13" x14ac:dyDescent="0.25">
      <c r="A602" s="60">
        <v>483</v>
      </c>
      <c r="B602" s="60">
        <v>483239052</v>
      </c>
      <c r="C602" s="59" t="s">
        <v>532</v>
      </c>
      <c r="D602" s="60">
        <v>239</v>
      </c>
      <c r="E602" s="69" t="s">
        <v>271</v>
      </c>
      <c r="F602" s="60">
        <v>52</v>
      </c>
      <c r="G602" s="59" t="s">
        <v>84</v>
      </c>
      <c r="H602" s="70">
        <v>29.05</v>
      </c>
      <c r="I602" s="70">
        <v>10167</v>
      </c>
      <c r="J602" s="70">
        <v>3294</v>
      </c>
      <c r="K602" s="70">
        <v>0</v>
      </c>
      <c r="L602" s="70">
        <v>893</v>
      </c>
      <c r="M602" s="70">
        <v>14354</v>
      </c>
    </row>
    <row r="603" spans="1:13" x14ac:dyDescent="0.25">
      <c r="A603" s="60">
        <v>483</v>
      </c>
      <c r="B603" s="60">
        <v>483239082</v>
      </c>
      <c r="C603" s="59" t="s">
        <v>532</v>
      </c>
      <c r="D603" s="60">
        <v>239</v>
      </c>
      <c r="E603" s="69" t="s">
        <v>271</v>
      </c>
      <c r="F603" s="60">
        <v>82</v>
      </c>
      <c r="G603" s="59" t="s">
        <v>114</v>
      </c>
      <c r="H603" s="70">
        <v>6</v>
      </c>
      <c r="I603" s="70">
        <v>12665</v>
      </c>
      <c r="J603" s="70">
        <v>4617</v>
      </c>
      <c r="K603" s="70">
        <v>0</v>
      </c>
      <c r="L603" s="70">
        <v>893</v>
      </c>
      <c r="M603" s="70">
        <v>18175</v>
      </c>
    </row>
    <row r="604" spans="1:13" x14ac:dyDescent="0.25">
      <c r="A604" s="60">
        <v>483</v>
      </c>
      <c r="B604" s="60">
        <v>483239118</v>
      </c>
      <c r="C604" s="59" t="s">
        <v>532</v>
      </c>
      <c r="D604" s="60">
        <v>239</v>
      </c>
      <c r="E604" s="69" t="s">
        <v>271</v>
      </c>
      <c r="F604" s="60">
        <v>118</v>
      </c>
      <c r="G604" s="59" t="s">
        <v>150</v>
      </c>
      <c r="H604" s="70">
        <v>3</v>
      </c>
      <c r="I604" s="70">
        <v>8987</v>
      </c>
      <c r="J604" s="70">
        <v>2076</v>
      </c>
      <c r="K604" s="70">
        <v>0</v>
      </c>
      <c r="L604" s="70">
        <v>893</v>
      </c>
      <c r="M604" s="70">
        <v>11956</v>
      </c>
    </row>
    <row r="605" spans="1:13" x14ac:dyDescent="0.25">
      <c r="A605" s="60">
        <v>483</v>
      </c>
      <c r="B605" s="60">
        <v>483239145</v>
      </c>
      <c r="C605" s="59" t="s">
        <v>532</v>
      </c>
      <c r="D605" s="60">
        <v>239</v>
      </c>
      <c r="E605" s="69" t="s">
        <v>271</v>
      </c>
      <c r="F605" s="60">
        <v>145</v>
      </c>
      <c r="G605" s="59" t="s">
        <v>177</v>
      </c>
      <c r="H605" s="70">
        <v>10.08</v>
      </c>
      <c r="I605" s="70">
        <v>8870</v>
      </c>
      <c r="J605" s="70">
        <v>2716</v>
      </c>
      <c r="K605" s="70">
        <v>0</v>
      </c>
      <c r="L605" s="70">
        <v>893</v>
      </c>
      <c r="M605" s="70">
        <v>12479</v>
      </c>
    </row>
    <row r="606" spans="1:13" x14ac:dyDescent="0.25">
      <c r="A606" s="60">
        <v>483</v>
      </c>
      <c r="B606" s="60">
        <v>483239171</v>
      </c>
      <c r="C606" s="59" t="s">
        <v>532</v>
      </c>
      <c r="D606" s="60">
        <v>239</v>
      </c>
      <c r="E606" s="69" t="s">
        <v>271</v>
      </c>
      <c r="F606" s="60">
        <v>171</v>
      </c>
      <c r="G606" s="59" t="s">
        <v>203</v>
      </c>
      <c r="H606" s="70">
        <v>9</v>
      </c>
      <c r="I606" s="70">
        <v>10120</v>
      </c>
      <c r="J606" s="70">
        <v>2477</v>
      </c>
      <c r="K606" s="70">
        <v>0</v>
      </c>
      <c r="L606" s="70">
        <v>893</v>
      </c>
      <c r="M606" s="70">
        <v>13490</v>
      </c>
    </row>
    <row r="607" spans="1:13" x14ac:dyDescent="0.25">
      <c r="A607" s="60">
        <v>483</v>
      </c>
      <c r="B607" s="60">
        <v>483239172</v>
      </c>
      <c r="C607" s="59" t="s">
        <v>532</v>
      </c>
      <c r="D607" s="60">
        <v>239</v>
      </c>
      <c r="E607" s="69" t="s">
        <v>271</v>
      </c>
      <c r="F607" s="60">
        <v>172</v>
      </c>
      <c r="G607" s="59" t="s">
        <v>204</v>
      </c>
      <c r="H607" s="70">
        <v>1</v>
      </c>
      <c r="I607" s="70">
        <v>9225</v>
      </c>
      <c r="J607" s="70">
        <v>5413</v>
      </c>
      <c r="K607" s="70">
        <v>0</v>
      </c>
      <c r="L607" s="70">
        <v>893</v>
      </c>
      <c r="M607" s="70">
        <v>15531</v>
      </c>
    </row>
    <row r="608" spans="1:13" x14ac:dyDescent="0.25">
      <c r="A608" s="60">
        <v>483</v>
      </c>
      <c r="B608" s="60">
        <v>483239173</v>
      </c>
      <c r="C608" s="59" t="s">
        <v>532</v>
      </c>
      <c r="D608" s="60">
        <v>239</v>
      </c>
      <c r="E608" s="69" t="s">
        <v>271</v>
      </c>
      <c r="F608" s="60">
        <v>173</v>
      </c>
      <c r="G608" s="59" t="s">
        <v>205</v>
      </c>
      <c r="H608" s="70">
        <v>1</v>
      </c>
      <c r="I608" s="70">
        <v>9725.9262192393762</v>
      </c>
      <c r="J608" s="70">
        <v>8290</v>
      </c>
      <c r="K608" s="70">
        <v>0</v>
      </c>
      <c r="L608" s="70">
        <v>893</v>
      </c>
      <c r="M608" s="70">
        <v>18908.926219239376</v>
      </c>
    </row>
    <row r="609" spans="1:13" x14ac:dyDescent="0.25">
      <c r="A609" s="60">
        <v>483</v>
      </c>
      <c r="B609" s="60">
        <v>483239182</v>
      </c>
      <c r="C609" s="59" t="s">
        <v>532</v>
      </c>
      <c r="D609" s="60">
        <v>239</v>
      </c>
      <c r="E609" s="69" t="s">
        <v>271</v>
      </c>
      <c r="F609" s="60">
        <v>182</v>
      </c>
      <c r="G609" s="59" t="s">
        <v>214</v>
      </c>
      <c r="H609" s="70">
        <v>29.95</v>
      </c>
      <c r="I609" s="70">
        <v>10214</v>
      </c>
      <c r="J609" s="70">
        <v>2404</v>
      </c>
      <c r="K609" s="70">
        <v>0</v>
      </c>
      <c r="L609" s="70">
        <v>893</v>
      </c>
      <c r="M609" s="70">
        <v>13511</v>
      </c>
    </row>
    <row r="610" spans="1:13" x14ac:dyDescent="0.25">
      <c r="A610" s="60">
        <v>483</v>
      </c>
      <c r="B610" s="60">
        <v>483239201</v>
      </c>
      <c r="C610" s="59" t="s">
        <v>532</v>
      </c>
      <c r="D610" s="60">
        <v>239</v>
      </c>
      <c r="E610" s="69" t="s">
        <v>271</v>
      </c>
      <c r="F610" s="60">
        <v>201</v>
      </c>
      <c r="G610" s="59" t="s">
        <v>233</v>
      </c>
      <c r="H610" s="70">
        <v>0.99</v>
      </c>
      <c r="I610" s="70">
        <v>14504</v>
      </c>
      <c r="J610" s="70">
        <v>227</v>
      </c>
      <c r="K610" s="70">
        <v>0</v>
      </c>
      <c r="L610" s="70">
        <v>893</v>
      </c>
      <c r="M610" s="70">
        <v>15624</v>
      </c>
    </row>
    <row r="611" spans="1:13" x14ac:dyDescent="0.25">
      <c r="A611" s="60">
        <v>483</v>
      </c>
      <c r="B611" s="60">
        <v>483239231</v>
      </c>
      <c r="C611" s="59" t="s">
        <v>532</v>
      </c>
      <c r="D611" s="60">
        <v>239</v>
      </c>
      <c r="E611" s="69" t="s">
        <v>271</v>
      </c>
      <c r="F611" s="60">
        <v>231</v>
      </c>
      <c r="G611" s="59" t="s">
        <v>263</v>
      </c>
      <c r="H611" s="70">
        <v>8.91</v>
      </c>
      <c r="I611" s="70">
        <v>9697</v>
      </c>
      <c r="J611" s="70">
        <v>2461</v>
      </c>
      <c r="K611" s="70">
        <v>0</v>
      </c>
      <c r="L611" s="70">
        <v>893</v>
      </c>
      <c r="M611" s="70">
        <v>13051</v>
      </c>
    </row>
    <row r="612" spans="1:13" x14ac:dyDescent="0.25">
      <c r="A612" s="60">
        <v>483</v>
      </c>
      <c r="B612" s="60">
        <v>483239239</v>
      </c>
      <c r="C612" s="59" t="s">
        <v>532</v>
      </c>
      <c r="D612" s="60">
        <v>239</v>
      </c>
      <c r="E612" s="69" t="s">
        <v>271</v>
      </c>
      <c r="F612" s="60">
        <v>239</v>
      </c>
      <c r="G612" s="59" t="s">
        <v>271</v>
      </c>
      <c r="H612" s="70">
        <v>402.42999999999995</v>
      </c>
      <c r="I612" s="70">
        <v>9804</v>
      </c>
      <c r="J612" s="70">
        <v>3632</v>
      </c>
      <c r="K612" s="70">
        <v>0</v>
      </c>
      <c r="L612" s="70">
        <v>893</v>
      </c>
      <c r="M612" s="70">
        <v>14329</v>
      </c>
    </row>
    <row r="613" spans="1:13" x14ac:dyDescent="0.25">
      <c r="A613" s="60">
        <v>483</v>
      </c>
      <c r="B613" s="60">
        <v>483239240</v>
      </c>
      <c r="C613" s="59" t="s">
        <v>532</v>
      </c>
      <c r="D613" s="60">
        <v>239</v>
      </c>
      <c r="E613" s="69" t="s">
        <v>271</v>
      </c>
      <c r="F613" s="60">
        <v>240</v>
      </c>
      <c r="G613" s="59" t="s">
        <v>272</v>
      </c>
      <c r="H613" s="70">
        <v>3</v>
      </c>
      <c r="I613" s="70">
        <v>8811</v>
      </c>
      <c r="J613" s="70">
        <v>5472</v>
      </c>
      <c r="K613" s="70">
        <v>0</v>
      </c>
      <c r="L613" s="70">
        <v>893</v>
      </c>
      <c r="M613" s="70">
        <v>15176</v>
      </c>
    </row>
    <row r="614" spans="1:13" x14ac:dyDescent="0.25">
      <c r="A614" s="60">
        <v>483</v>
      </c>
      <c r="B614" s="60">
        <v>483239244</v>
      </c>
      <c r="C614" s="59" t="s">
        <v>532</v>
      </c>
      <c r="D614" s="60">
        <v>239</v>
      </c>
      <c r="E614" s="69" t="s">
        <v>271</v>
      </c>
      <c r="F614" s="60">
        <v>244</v>
      </c>
      <c r="G614" s="59" t="s">
        <v>276</v>
      </c>
      <c r="H614" s="70">
        <v>0.5</v>
      </c>
      <c r="I614" s="70">
        <v>11844.935916589331</v>
      </c>
      <c r="J614" s="70">
        <v>4615</v>
      </c>
      <c r="K614" s="70">
        <v>0</v>
      </c>
      <c r="L614" s="70">
        <v>893</v>
      </c>
      <c r="M614" s="70">
        <v>17352.935916589333</v>
      </c>
    </row>
    <row r="615" spans="1:13" x14ac:dyDescent="0.25">
      <c r="A615" s="60">
        <v>483</v>
      </c>
      <c r="B615" s="60">
        <v>483239250</v>
      </c>
      <c r="C615" s="59" t="s">
        <v>532</v>
      </c>
      <c r="D615" s="60">
        <v>239</v>
      </c>
      <c r="E615" s="69" t="s">
        <v>271</v>
      </c>
      <c r="F615" s="60">
        <v>250</v>
      </c>
      <c r="G615" s="59" t="s">
        <v>282</v>
      </c>
      <c r="H615" s="70">
        <v>1</v>
      </c>
      <c r="I615" s="70">
        <v>8987</v>
      </c>
      <c r="J615" s="70">
        <v>3625</v>
      </c>
      <c r="K615" s="70">
        <v>0</v>
      </c>
      <c r="L615" s="70">
        <v>893</v>
      </c>
      <c r="M615" s="70">
        <v>13505</v>
      </c>
    </row>
    <row r="616" spans="1:13" x14ac:dyDescent="0.25">
      <c r="A616" s="60">
        <v>483</v>
      </c>
      <c r="B616" s="60">
        <v>483239261</v>
      </c>
      <c r="C616" s="59" t="s">
        <v>532</v>
      </c>
      <c r="D616" s="60">
        <v>239</v>
      </c>
      <c r="E616" s="69" t="s">
        <v>271</v>
      </c>
      <c r="F616" s="60">
        <v>261</v>
      </c>
      <c r="G616" s="59" t="s">
        <v>293</v>
      </c>
      <c r="H616" s="70">
        <v>6.0600000000000005</v>
      </c>
      <c r="I616" s="70">
        <v>11091</v>
      </c>
      <c r="J616" s="70">
        <v>6778</v>
      </c>
      <c r="K616" s="70">
        <v>0</v>
      </c>
      <c r="L616" s="70">
        <v>893</v>
      </c>
      <c r="M616" s="70">
        <v>18762</v>
      </c>
    </row>
    <row r="617" spans="1:13" x14ac:dyDescent="0.25">
      <c r="A617" s="60">
        <v>483</v>
      </c>
      <c r="B617" s="60">
        <v>483239310</v>
      </c>
      <c r="C617" s="59" t="s">
        <v>532</v>
      </c>
      <c r="D617" s="60">
        <v>239</v>
      </c>
      <c r="E617" s="69" t="s">
        <v>271</v>
      </c>
      <c r="F617" s="60">
        <v>310</v>
      </c>
      <c r="G617" s="59" t="s">
        <v>342</v>
      </c>
      <c r="H617" s="70">
        <v>52.25</v>
      </c>
      <c r="I617" s="70">
        <v>10387</v>
      </c>
      <c r="J617" s="70">
        <v>2685</v>
      </c>
      <c r="K617" s="70">
        <v>0</v>
      </c>
      <c r="L617" s="70">
        <v>893</v>
      </c>
      <c r="M617" s="70">
        <v>13965</v>
      </c>
    </row>
    <row r="618" spans="1:13" x14ac:dyDescent="0.25">
      <c r="A618" s="60">
        <v>483</v>
      </c>
      <c r="B618" s="60">
        <v>483239625</v>
      </c>
      <c r="C618" s="59" t="s">
        <v>532</v>
      </c>
      <c r="D618" s="60">
        <v>239</v>
      </c>
      <c r="E618" s="69" t="s">
        <v>271</v>
      </c>
      <c r="F618" s="60">
        <v>625</v>
      </c>
      <c r="G618" s="59" t="s">
        <v>395</v>
      </c>
      <c r="H618" s="70">
        <v>2</v>
      </c>
      <c r="I618" s="70">
        <v>10404</v>
      </c>
      <c r="J618" s="70">
        <v>1810</v>
      </c>
      <c r="K618" s="70">
        <v>0</v>
      </c>
      <c r="L618" s="70">
        <v>893</v>
      </c>
      <c r="M618" s="70">
        <v>13107</v>
      </c>
    </row>
    <row r="619" spans="1:13" x14ac:dyDescent="0.25">
      <c r="A619" s="60">
        <v>483</v>
      </c>
      <c r="B619" s="60">
        <v>483239660</v>
      </c>
      <c r="C619" s="59" t="s">
        <v>532</v>
      </c>
      <c r="D619" s="60">
        <v>239</v>
      </c>
      <c r="E619" s="69" t="s">
        <v>271</v>
      </c>
      <c r="F619" s="60">
        <v>660</v>
      </c>
      <c r="G619" s="59" t="s">
        <v>403</v>
      </c>
      <c r="H619" s="70">
        <v>0</v>
      </c>
      <c r="I619" s="70">
        <v>11094.998121739131</v>
      </c>
      <c r="J619" s="70">
        <v>10214</v>
      </c>
      <c r="K619" s="70">
        <v>0</v>
      </c>
      <c r="L619" s="70">
        <v>893</v>
      </c>
      <c r="M619" s="70">
        <v>22201.998121739132</v>
      </c>
    </row>
    <row r="620" spans="1:13" x14ac:dyDescent="0.25">
      <c r="A620" s="60">
        <v>483</v>
      </c>
      <c r="B620" s="60">
        <v>483239665</v>
      </c>
      <c r="C620" s="59" t="s">
        <v>532</v>
      </c>
      <c r="D620" s="60">
        <v>239</v>
      </c>
      <c r="E620" s="69" t="s">
        <v>271</v>
      </c>
      <c r="F620" s="60">
        <v>665</v>
      </c>
      <c r="G620" s="59" t="s">
        <v>405</v>
      </c>
      <c r="H620" s="70">
        <v>11</v>
      </c>
      <c r="I620" s="70">
        <v>11539</v>
      </c>
      <c r="J620" s="70">
        <v>2039</v>
      </c>
      <c r="K620" s="70">
        <v>0</v>
      </c>
      <c r="L620" s="70">
        <v>893</v>
      </c>
      <c r="M620" s="70">
        <v>14471</v>
      </c>
    </row>
    <row r="621" spans="1:13" x14ac:dyDescent="0.25">
      <c r="A621" s="60">
        <v>483</v>
      </c>
      <c r="B621" s="60">
        <v>483239760</v>
      </c>
      <c r="C621" s="59" t="s">
        <v>532</v>
      </c>
      <c r="D621" s="60">
        <v>239</v>
      </c>
      <c r="E621" s="69" t="s">
        <v>271</v>
      </c>
      <c r="F621" s="60">
        <v>760</v>
      </c>
      <c r="G621" s="59" t="s">
        <v>433</v>
      </c>
      <c r="H621" s="70">
        <v>42.769999999999996</v>
      </c>
      <c r="I621" s="70">
        <v>10332</v>
      </c>
      <c r="J621" s="70">
        <v>2005</v>
      </c>
      <c r="K621" s="70">
        <v>0</v>
      </c>
      <c r="L621" s="70">
        <v>893</v>
      </c>
      <c r="M621" s="70">
        <v>13230</v>
      </c>
    </row>
    <row r="622" spans="1:13" x14ac:dyDescent="0.25">
      <c r="A622" s="60">
        <v>484</v>
      </c>
      <c r="B622" s="60">
        <v>484035018</v>
      </c>
      <c r="C622" s="59" t="s">
        <v>533</v>
      </c>
      <c r="D622" s="60">
        <v>35</v>
      </c>
      <c r="E622" s="69" t="s">
        <v>67</v>
      </c>
      <c r="F622" s="60">
        <v>18</v>
      </c>
      <c r="G622" s="59" t="s">
        <v>50</v>
      </c>
      <c r="H622" s="70">
        <v>1</v>
      </c>
      <c r="I622" s="70">
        <v>11040.81823529412</v>
      </c>
      <c r="J622" s="70">
        <v>7638</v>
      </c>
      <c r="K622" s="70">
        <v>0</v>
      </c>
      <c r="L622" s="70">
        <v>893</v>
      </c>
      <c r="M622" s="70">
        <v>19571.818235294122</v>
      </c>
    </row>
    <row r="623" spans="1:13" x14ac:dyDescent="0.25">
      <c r="A623" s="60">
        <v>484</v>
      </c>
      <c r="B623" s="60">
        <v>484035035</v>
      </c>
      <c r="C623" s="59" t="s">
        <v>533</v>
      </c>
      <c r="D623" s="60">
        <v>35</v>
      </c>
      <c r="E623" s="69" t="s">
        <v>67</v>
      </c>
      <c r="F623" s="60">
        <v>35</v>
      </c>
      <c r="G623" s="59" t="s">
        <v>67</v>
      </c>
      <c r="H623" s="70">
        <v>1481.0299999999997</v>
      </c>
      <c r="I623" s="70">
        <v>12832</v>
      </c>
      <c r="J623" s="70">
        <v>4425</v>
      </c>
      <c r="K623" s="70">
        <v>0</v>
      </c>
      <c r="L623" s="70">
        <v>893</v>
      </c>
      <c r="M623" s="70">
        <v>18150</v>
      </c>
    </row>
    <row r="624" spans="1:13" x14ac:dyDescent="0.25">
      <c r="A624" s="60">
        <v>484</v>
      </c>
      <c r="B624" s="60">
        <v>484035040</v>
      </c>
      <c r="C624" s="59" t="s">
        <v>533</v>
      </c>
      <c r="D624" s="60">
        <v>35</v>
      </c>
      <c r="E624" s="69" t="s">
        <v>67</v>
      </c>
      <c r="F624" s="60">
        <v>40</v>
      </c>
      <c r="G624" s="59" t="s">
        <v>72</v>
      </c>
      <c r="H624" s="70">
        <v>1</v>
      </c>
      <c r="I624" s="70">
        <v>15954</v>
      </c>
      <c r="J624" s="70">
        <v>4180</v>
      </c>
      <c r="K624" s="70">
        <v>0</v>
      </c>
      <c r="L624" s="70">
        <v>893</v>
      </c>
      <c r="M624" s="70">
        <v>21027</v>
      </c>
    </row>
    <row r="625" spans="1:13" x14ac:dyDescent="0.25">
      <c r="A625" s="60">
        <v>484</v>
      </c>
      <c r="B625" s="60">
        <v>484035044</v>
      </c>
      <c r="C625" s="59" t="s">
        <v>533</v>
      </c>
      <c r="D625" s="60">
        <v>35</v>
      </c>
      <c r="E625" s="69" t="s">
        <v>67</v>
      </c>
      <c r="F625" s="60">
        <v>44</v>
      </c>
      <c r="G625" s="59" t="s">
        <v>76</v>
      </c>
      <c r="H625" s="70">
        <v>6.11</v>
      </c>
      <c r="I625" s="70">
        <v>11689</v>
      </c>
      <c r="J625" s="70">
        <v>236</v>
      </c>
      <c r="K625" s="70">
        <v>0</v>
      </c>
      <c r="L625" s="70">
        <v>893</v>
      </c>
      <c r="M625" s="70">
        <v>12818</v>
      </c>
    </row>
    <row r="626" spans="1:13" x14ac:dyDescent="0.25">
      <c r="A626" s="60">
        <v>484</v>
      </c>
      <c r="B626" s="60">
        <v>484035046</v>
      </c>
      <c r="C626" s="59" t="s">
        <v>533</v>
      </c>
      <c r="D626" s="60">
        <v>35</v>
      </c>
      <c r="E626" s="69" t="s">
        <v>67</v>
      </c>
      <c r="F626" s="60">
        <v>46</v>
      </c>
      <c r="G626" s="59" t="s">
        <v>78</v>
      </c>
      <c r="H626" s="70">
        <v>0.8</v>
      </c>
      <c r="I626" s="70">
        <v>10386.124905016961</v>
      </c>
      <c r="J626" s="70">
        <v>8260</v>
      </c>
      <c r="K626" s="70">
        <v>0</v>
      </c>
      <c r="L626" s="70">
        <v>893</v>
      </c>
      <c r="M626" s="70">
        <v>19539.124905016961</v>
      </c>
    </row>
    <row r="627" spans="1:13" x14ac:dyDescent="0.25">
      <c r="A627" s="60">
        <v>484</v>
      </c>
      <c r="B627" s="60">
        <v>484035049</v>
      </c>
      <c r="C627" s="59" t="s">
        <v>533</v>
      </c>
      <c r="D627" s="60">
        <v>35</v>
      </c>
      <c r="E627" s="69" t="s">
        <v>67</v>
      </c>
      <c r="F627" s="60">
        <v>49</v>
      </c>
      <c r="G627" s="59" t="s">
        <v>81</v>
      </c>
      <c r="H627" s="70">
        <v>0.67</v>
      </c>
      <c r="I627" s="70">
        <v>12065.782334362619</v>
      </c>
      <c r="J627" s="70">
        <v>15201</v>
      </c>
      <c r="K627" s="70">
        <v>0</v>
      </c>
      <c r="L627" s="70">
        <v>893</v>
      </c>
      <c r="M627" s="70">
        <v>28159.782334362619</v>
      </c>
    </row>
    <row r="628" spans="1:13" x14ac:dyDescent="0.25">
      <c r="A628" s="60">
        <v>484</v>
      </c>
      <c r="B628" s="60">
        <v>484035050</v>
      </c>
      <c r="C628" s="59" t="s">
        <v>533</v>
      </c>
      <c r="D628" s="60">
        <v>35</v>
      </c>
      <c r="E628" s="69" t="s">
        <v>67</v>
      </c>
      <c r="F628" s="60">
        <v>50</v>
      </c>
      <c r="G628" s="59" t="s">
        <v>82</v>
      </c>
      <c r="H628" s="70">
        <v>0.95</v>
      </c>
      <c r="I628" s="70">
        <v>10507.816296890631</v>
      </c>
      <c r="J628" s="70">
        <v>4470</v>
      </c>
      <c r="K628" s="70">
        <v>0</v>
      </c>
      <c r="L628" s="70">
        <v>893</v>
      </c>
      <c r="M628" s="70">
        <v>15870.816296890631</v>
      </c>
    </row>
    <row r="629" spans="1:13" x14ac:dyDescent="0.25">
      <c r="A629" s="60">
        <v>484</v>
      </c>
      <c r="B629" s="60">
        <v>484035057</v>
      </c>
      <c r="C629" s="59" t="s">
        <v>533</v>
      </c>
      <c r="D629" s="60">
        <v>35</v>
      </c>
      <c r="E629" s="69" t="s">
        <v>67</v>
      </c>
      <c r="F629" s="60">
        <v>57</v>
      </c>
      <c r="G629" s="59" t="s">
        <v>89</v>
      </c>
      <c r="H629" s="70">
        <v>1</v>
      </c>
      <c r="I629" s="70">
        <v>13137.504749174874</v>
      </c>
      <c r="J629" s="70">
        <v>319</v>
      </c>
      <c r="K629" s="70">
        <v>0</v>
      </c>
      <c r="L629" s="70">
        <v>893</v>
      </c>
      <c r="M629" s="70">
        <v>14349.504749174874</v>
      </c>
    </row>
    <row r="630" spans="1:13" x14ac:dyDescent="0.25">
      <c r="A630" s="60">
        <v>484</v>
      </c>
      <c r="B630" s="60">
        <v>484035073</v>
      </c>
      <c r="C630" s="59" t="s">
        <v>533</v>
      </c>
      <c r="D630" s="60">
        <v>35</v>
      </c>
      <c r="E630" s="69" t="s">
        <v>67</v>
      </c>
      <c r="F630" s="60">
        <v>73</v>
      </c>
      <c r="G630" s="59" t="s">
        <v>105</v>
      </c>
      <c r="H630" s="70">
        <v>0.79</v>
      </c>
      <c r="I630" s="70">
        <v>10755.2580295355</v>
      </c>
      <c r="J630" s="70">
        <v>7492</v>
      </c>
      <c r="K630" s="70">
        <v>0</v>
      </c>
      <c r="L630" s="70">
        <v>893</v>
      </c>
      <c r="M630" s="70">
        <v>19140.2580295355</v>
      </c>
    </row>
    <row r="631" spans="1:13" x14ac:dyDescent="0.25">
      <c r="A631" s="60">
        <v>484</v>
      </c>
      <c r="B631" s="60">
        <v>484035093</v>
      </c>
      <c r="C631" s="59" t="s">
        <v>533</v>
      </c>
      <c r="D631" s="60">
        <v>35</v>
      </c>
      <c r="E631" s="69" t="s">
        <v>67</v>
      </c>
      <c r="F631" s="60">
        <v>93</v>
      </c>
      <c r="G631" s="59" t="s">
        <v>125</v>
      </c>
      <c r="H631" s="70">
        <v>0.99</v>
      </c>
      <c r="I631" s="70">
        <v>12450.756626890934</v>
      </c>
      <c r="J631" s="70">
        <v>618</v>
      </c>
      <c r="K631" s="70">
        <v>0</v>
      </c>
      <c r="L631" s="70">
        <v>893</v>
      </c>
      <c r="M631" s="70">
        <v>13961.756626890934</v>
      </c>
    </row>
    <row r="632" spans="1:13" x14ac:dyDescent="0.25">
      <c r="A632" s="60">
        <v>484</v>
      </c>
      <c r="B632" s="60">
        <v>484035097</v>
      </c>
      <c r="C632" s="59" t="s">
        <v>533</v>
      </c>
      <c r="D632" s="60">
        <v>35</v>
      </c>
      <c r="E632" s="69" t="s">
        <v>67</v>
      </c>
      <c r="F632" s="60">
        <v>97</v>
      </c>
      <c r="G632" s="59" t="s">
        <v>129</v>
      </c>
      <c r="H632" s="70">
        <v>0.65</v>
      </c>
      <c r="I632" s="70">
        <v>12093.439898240773</v>
      </c>
      <c r="J632" s="70">
        <v>0</v>
      </c>
      <c r="K632" s="70">
        <v>0</v>
      </c>
      <c r="L632" s="70">
        <v>893</v>
      </c>
      <c r="M632" s="70">
        <v>12986.439898240773</v>
      </c>
    </row>
    <row r="633" spans="1:13" x14ac:dyDescent="0.25">
      <c r="A633" s="60">
        <v>484</v>
      </c>
      <c r="B633" s="60">
        <v>484035133</v>
      </c>
      <c r="C633" s="59" t="s">
        <v>533</v>
      </c>
      <c r="D633" s="60">
        <v>35</v>
      </c>
      <c r="E633" s="69" t="s">
        <v>67</v>
      </c>
      <c r="F633" s="60">
        <v>133</v>
      </c>
      <c r="G633" s="59" t="s">
        <v>165</v>
      </c>
      <c r="H633" s="70">
        <v>2</v>
      </c>
      <c r="I633" s="70">
        <v>11175.497163151911</v>
      </c>
      <c r="J633" s="70">
        <v>2783</v>
      </c>
      <c r="K633" s="70">
        <v>0</v>
      </c>
      <c r="L633" s="70">
        <v>893</v>
      </c>
      <c r="M633" s="70">
        <v>14851.497163151911</v>
      </c>
    </row>
    <row r="634" spans="1:13" x14ac:dyDescent="0.25">
      <c r="A634" s="60">
        <v>484</v>
      </c>
      <c r="B634" s="60">
        <v>484035189</v>
      </c>
      <c r="C634" s="59" t="s">
        <v>533</v>
      </c>
      <c r="D634" s="60">
        <v>35</v>
      </c>
      <c r="E634" s="69" t="s">
        <v>67</v>
      </c>
      <c r="F634" s="60">
        <v>189</v>
      </c>
      <c r="G634" s="59" t="s">
        <v>221</v>
      </c>
      <c r="H634" s="70">
        <v>1</v>
      </c>
      <c r="I634" s="70">
        <v>10067.496573415046</v>
      </c>
      <c r="J634" s="70">
        <v>3871</v>
      </c>
      <c r="K634" s="70">
        <v>0</v>
      </c>
      <c r="L634" s="70">
        <v>893</v>
      </c>
      <c r="M634" s="70">
        <v>14831.496573415046</v>
      </c>
    </row>
    <row r="635" spans="1:13" x14ac:dyDescent="0.25">
      <c r="A635" s="60">
        <v>484</v>
      </c>
      <c r="B635" s="60">
        <v>484035220</v>
      </c>
      <c r="C635" s="59" t="s">
        <v>533</v>
      </c>
      <c r="D635" s="60">
        <v>35</v>
      </c>
      <c r="E635" s="69" t="s">
        <v>67</v>
      </c>
      <c r="F635" s="60">
        <v>220</v>
      </c>
      <c r="G635" s="59" t="s">
        <v>252</v>
      </c>
      <c r="H635" s="70">
        <v>2</v>
      </c>
      <c r="I635" s="70">
        <v>11093.762837015447</v>
      </c>
      <c r="J635" s="70">
        <v>4419</v>
      </c>
      <c r="K635" s="70">
        <v>0</v>
      </c>
      <c r="L635" s="70">
        <v>893</v>
      </c>
      <c r="M635" s="70">
        <v>16405.762837015449</v>
      </c>
    </row>
    <row r="636" spans="1:13" x14ac:dyDescent="0.25">
      <c r="A636" s="60">
        <v>484</v>
      </c>
      <c r="B636" s="60">
        <v>484035243</v>
      </c>
      <c r="C636" s="59" t="s">
        <v>533</v>
      </c>
      <c r="D636" s="60">
        <v>35</v>
      </c>
      <c r="E636" s="69" t="s">
        <v>67</v>
      </c>
      <c r="F636" s="60">
        <v>243</v>
      </c>
      <c r="G636" s="59" t="s">
        <v>275</v>
      </c>
      <c r="H636" s="70">
        <v>4.92</v>
      </c>
      <c r="I636" s="70">
        <v>12488.506008868042</v>
      </c>
      <c r="J636" s="70">
        <v>2595</v>
      </c>
      <c r="K636" s="70">
        <v>0</v>
      </c>
      <c r="L636" s="70">
        <v>893</v>
      </c>
      <c r="M636" s="70">
        <v>15976.506008868042</v>
      </c>
    </row>
    <row r="637" spans="1:13" x14ac:dyDescent="0.25">
      <c r="A637" s="60">
        <v>484</v>
      </c>
      <c r="B637" s="60">
        <v>484035244</v>
      </c>
      <c r="C637" s="59" t="s">
        <v>533</v>
      </c>
      <c r="D637" s="60">
        <v>35</v>
      </c>
      <c r="E637" s="69" t="s">
        <v>67</v>
      </c>
      <c r="F637" s="60">
        <v>244</v>
      </c>
      <c r="G637" s="59" t="s">
        <v>276</v>
      </c>
      <c r="H637" s="70">
        <v>3</v>
      </c>
      <c r="I637" s="70">
        <v>11844.935916589331</v>
      </c>
      <c r="J637" s="70">
        <v>4615</v>
      </c>
      <c r="K637" s="70">
        <v>0</v>
      </c>
      <c r="L637" s="70">
        <v>893</v>
      </c>
      <c r="M637" s="70">
        <v>17352.935916589333</v>
      </c>
    </row>
    <row r="638" spans="1:13" x14ac:dyDescent="0.25">
      <c r="A638" s="60">
        <v>484</v>
      </c>
      <c r="B638" s="60">
        <v>484035285</v>
      </c>
      <c r="C638" s="59" t="s">
        <v>533</v>
      </c>
      <c r="D638" s="60">
        <v>35</v>
      </c>
      <c r="E638" s="69" t="s">
        <v>67</v>
      </c>
      <c r="F638" s="60">
        <v>285</v>
      </c>
      <c r="G638" s="59" t="s">
        <v>317</v>
      </c>
      <c r="H638" s="70">
        <v>1</v>
      </c>
      <c r="I638" s="70">
        <v>11088.295368529887</v>
      </c>
      <c r="J638" s="70">
        <v>3128</v>
      </c>
      <c r="K638" s="70">
        <v>0</v>
      </c>
      <c r="L638" s="70">
        <v>893</v>
      </c>
      <c r="M638" s="70">
        <v>15109.295368529887</v>
      </c>
    </row>
    <row r="639" spans="1:13" x14ac:dyDescent="0.25">
      <c r="A639" s="60">
        <v>484</v>
      </c>
      <c r="B639" s="60">
        <v>484035307</v>
      </c>
      <c r="C639" s="59" t="s">
        <v>533</v>
      </c>
      <c r="D639" s="60">
        <v>35</v>
      </c>
      <c r="E639" s="69" t="s">
        <v>67</v>
      </c>
      <c r="F639" s="60">
        <v>307</v>
      </c>
      <c r="G639" s="59" t="s">
        <v>339</v>
      </c>
      <c r="H639" s="70">
        <v>1</v>
      </c>
      <c r="I639" s="70">
        <v>10243.986503810289</v>
      </c>
      <c r="J639" s="70">
        <v>4023</v>
      </c>
      <c r="K639" s="70">
        <v>0</v>
      </c>
      <c r="L639" s="70">
        <v>893</v>
      </c>
      <c r="M639" s="70">
        <v>15159.986503810289</v>
      </c>
    </row>
    <row r="640" spans="1:13" x14ac:dyDescent="0.25">
      <c r="A640" s="60">
        <v>485</v>
      </c>
      <c r="B640" s="60">
        <v>485258030</v>
      </c>
      <c r="C640" s="59" t="s">
        <v>534</v>
      </c>
      <c r="D640" s="60">
        <v>258</v>
      </c>
      <c r="E640" s="69" t="s">
        <v>290</v>
      </c>
      <c r="F640" s="60">
        <v>30</v>
      </c>
      <c r="G640" s="59" t="s">
        <v>62</v>
      </c>
      <c r="H640" s="70">
        <v>1.5</v>
      </c>
      <c r="I640" s="70">
        <v>10127</v>
      </c>
      <c r="J640" s="70">
        <v>2788</v>
      </c>
      <c r="K640" s="70">
        <v>0</v>
      </c>
      <c r="L640" s="70">
        <v>893</v>
      </c>
      <c r="M640" s="70">
        <v>13808</v>
      </c>
    </row>
    <row r="641" spans="1:13" x14ac:dyDescent="0.25">
      <c r="A641" s="60">
        <v>485</v>
      </c>
      <c r="B641" s="60">
        <v>485258035</v>
      </c>
      <c r="C641" s="59" t="s">
        <v>534</v>
      </c>
      <c r="D641" s="60">
        <v>258</v>
      </c>
      <c r="E641" s="69" t="s">
        <v>290</v>
      </c>
      <c r="F641" s="60">
        <v>35</v>
      </c>
      <c r="G641" s="59" t="s">
        <v>67</v>
      </c>
      <c r="H641" s="70">
        <v>1</v>
      </c>
      <c r="I641" s="70">
        <v>10127</v>
      </c>
      <c r="J641" s="70">
        <v>3492</v>
      </c>
      <c r="K641" s="70">
        <v>0</v>
      </c>
      <c r="L641" s="70">
        <v>893</v>
      </c>
      <c r="M641" s="70">
        <v>14512</v>
      </c>
    </row>
    <row r="642" spans="1:13" x14ac:dyDescent="0.25">
      <c r="A642" s="60">
        <v>485</v>
      </c>
      <c r="B642" s="60">
        <v>485258071</v>
      </c>
      <c r="C642" s="59" t="s">
        <v>534</v>
      </c>
      <c r="D642" s="60">
        <v>258</v>
      </c>
      <c r="E642" s="69" t="s">
        <v>290</v>
      </c>
      <c r="F642" s="60">
        <v>71</v>
      </c>
      <c r="G642" s="59" t="s">
        <v>103</v>
      </c>
      <c r="H642" s="70">
        <v>2</v>
      </c>
      <c r="I642" s="70">
        <v>11259</v>
      </c>
      <c r="J642" s="70">
        <v>5424</v>
      </c>
      <c r="K642" s="70">
        <v>0</v>
      </c>
      <c r="L642" s="70">
        <v>893</v>
      </c>
      <c r="M642" s="70">
        <v>17576</v>
      </c>
    </row>
    <row r="643" spans="1:13" x14ac:dyDescent="0.25">
      <c r="A643" s="60">
        <v>485</v>
      </c>
      <c r="B643" s="60">
        <v>485258107</v>
      </c>
      <c r="C643" s="59" t="s">
        <v>534</v>
      </c>
      <c r="D643" s="60">
        <v>258</v>
      </c>
      <c r="E643" s="69" t="s">
        <v>290</v>
      </c>
      <c r="F643" s="60">
        <v>107</v>
      </c>
      <c r="G643" s="59" t="s">
        <v>139</v>
      </c>
      <c r="H643" s="70">
        <v>1</v>
      </c>
      <c r="I643" s="70">
        <v>11372.679910301034</v>
      </c>
      <c r="J643" s="70">
        <v>4129</v>
      </c>
      <c r="K643" s="70">
        <v>0</v>
      </c>
      <c r="L643" s="70">
        <v>893</v>
      </c>
      <c r="M643" s="70">
        <v>16394.679910301034</v>
      </c>
    </row>
    <row r="644" spans="1:13" x14ac:dyDescent="0.25">
      <c r="A644" s="60">
        <v>485</v>
      </c>
      <c r="B644" s="60">
        <v>485258163</v>
      </c>
      <c r="C644" s="59" t="s">
        <v>534</v>
      </c>
      <c r="D644" s="60">
        <v>258</v>
      </c>
      <c r="E644" s="69" t="s">
        <v>290</v>
      </c>
      <c r="F644" s="60">
        <v>163</v>
      </c>
      <c r="G644" s="59" t="s">
        <v>195</v>
      </c>
      <c r="H644" s="70">
        <v>13.84</v>
      </c>
      <c r="I644" s="70">
        <v>11779</v>
      </c>
      <c r="J644" s="70">
        <v>132</v>
      </c>
      <c r="K644" s="70">
        <v>0</v>
      </c>
      <c r="L644" s="70">
        <v>893</v>
      </c>
      <c r="M644" s="70">
        <v>12804</v>
      </c>
    </row>
    <row r="645" spans="1:13" x14ac:dyDescent="0.25">
      <c r="A645" s="60">
        <v>485</v>
      </c>
      <c r="B645" s="60">
        <v>485258168</v>
      </c>
      <c r="C645" s="59" t="s">
        <v>534</v>
      </c>
      <c r="D645" s="60">
        <v>258</v>
      </c>
      <c r="E645" s="69" t="s">
        <v>290</v>
      </c>
      <c r="F645" s="60">
        <v>168</v>
      </c>
      <c r="G645" s="59" t="s">
        <v>200</v>
      </c>
      <c r="H645" s="70">
        <v>0.5</v>
      </c>
      <c r="I645" s="70">
        <v>12390</v>
      </c>
      <c r="J645" s="70">
        <v>6684</v>
      </c>
      <c r="K645" s="70">
        <v>0</v>
      </c>
      <c r="L645" s="70">
        <v>893</v>
      </c>
      <c r="M645" s="70">
        <v>19967</v>
      </c>
    </row>
    <row r="646" spans="1:13" x14ac:dyDescent="0.25">
      <c r="A646" s="60">
        <v>485</v>
      </c>
      <c r="B646" s="60">
        <v>485258229</v>
      </c>
      <c r="C646" s="59" t="s">
        <v>534</v>
      </c>
      <c r="D646" s="60">
        <v>258</v>
      </c>
      <c r="E646" s="69" t="s">
        <v>290</v>
      </c>
      <c r="F646" s="60">
        <v>229</v>
      </c>
      <c r="G646" s="59" t="s">
        <v>261</v>
      </c>
      <c r="H646" s="70">
        <v>14.42</v>
      </c>
      <c r="I646" s="70">
        <v>11906</v>
      </c>
      <c r="J646" s="70">
        <v>2280</v>
      </c>
      <c r="K646" s="70">
        <v>0</v>
      </c>
      <c r="L646" s="70">
        <v>893</v>
      </c>
      <c r="M646" s="70">
        <v>15079</v>
      </c>
    </row>
    <row r="647" spans="1:13" x14ac:dyDescent="0.25">
      <c r="A647" s="60">
        <v>485</v>
      </c>
      <c r="B647" s="60">
        <v>485258248</v>
      </c>
      <c r="C647" s="59" t="s">
        <v>534</v>
      </c>
      <c r="D647" s="60">
        <v>258</v>
      </c>
      <c r="E647" s="69" t="s">
        <v>290</v>
      </c>
      <c r="F647" s="60">
        <v>248</v>
      </c>
      <c r="G647" s="59" t="s">
        <v>280</v>
      </c>
      <c r="H647" s="70">
        <v>2</v>
      </c>
      <c r="I647" s="70">
        <v>9269</v>
      </c>
      <c r="J647" s="70">
        <v>715</v>
      </c>
      <c r="K647" s="70">
        <v>0</v>
      </c>
      <c r="L647" s="70">
        <v>893</v>
      </c>
      <c r="M647" s="70">
        <v>10877</v>
      </c>
    </row>
    <row r="648" spans="1:13" x14ac:dyDescent="0.25">
      <c r="A648" s="60">
        <v>485</v>
      </c>
      <c r="B648" s="60">
        <v>485258258</v>
      </c>
      <c r="C648" s="59" t="s">
        <v>534</v>
      </c>
      <c r="D648" s="60">
        <v>258</v>
      </c>
      <c r="E648" s="69" t="s">
        <v>290</v>
      </c>
      <c r="F648" s="60">
        <v>258</v>
      </c>
      <c r="G648" s="59" t="s">
        <v>290</v>
      </c>
      <c r="H648" s="70">
        <v>447.34999999999985</v>
      </c>
      <c r="I648" s="70">
        <v>10825</v>
      </c>
      <c r="J648" s="70">
        <v>3121</v>
      </c>
      <c r="K648" s="70">
        <v>0</v>
      </c>
      <c r="L648" s="70">
        <v>893</v>
      </c>
      <c r="M648" s="70">
        <v>14839</v>
      </c>
    </row>
    <row r="649" spans="1:13" x14ac:dyDescent="0.25">
      <c r="A649" s="60">
        <v>485</v>
      </c>
      <c r="B649" s="60">
        <v>485258291</v>
      </c>
      <c r="C649" s="59" t="s">
        <v>534</v>
      </c>
      <c r="D649" s="60">
        <v>258</v>
      </c>
      <c r="E649" s="69" t="s">
        <v>290</v>
      </c>
      <c r="F649" s="60">
        <v>291</v>
      </c>
      <c r="G649" s="59" t="s">
        <v>323</v>
      </c>
      <c r="H649" s="70">
        <v>2</v>
      </c>
      <c r="I649" s="70">
        <v>10127</v>
      </c>
      <c r="J649" s="70">
        <v>5580</v>
      </c>
      <c r="K649" s="70">
        <v>0</v>
      </c>
      <c r="L649" s="70">
        <v>893</v>
      </c>
      <c r="M649" s="70">
        <v>16600</v>
      </c>
    </row>
    <row r="650" spans="1:13" x14ac:dyDescent="0.25">
      <c r="A650" s="60">
        <v>485</v>
      </c>
      <c r="B650" s="60">
        <v>485258675</v>
      </c>
      <c r="C650" s="59" t="s">
        <v>534</v>
      </c>
      <c r="D650" s="60">
        <v>258</v>
      </c>
      <c r="E650" s="69" t="s">
        <v>290</v>
      </c>
      <c r="F650" s="60">
        <v>675</v>
      </c>
      <c r="G650" s="59" t="s">
        <v>410</v>
      </c>
      <c r="H650" s="70">
        <v>1</v>
      </c>
      <c r="I650" s="70">
        <v>14107</v>
      </c>
      <c r="J650" s="70">
        <v>9401</v>
      </c>
      <c r="K650" s="70">
        <v>0</v>
      </c>
      <c r="L650" s="70">
        <v>893</v>
      </c>
      <c r="M650" s="70">
        <v>24401</v>
      </c>
    </row>
    <row r="651" spans="1:13" x14ac:dyDescent="0.25">
      <c r="A651" s="60">
        <v>486</v>
      </c>
      <c r="B651" s="60">
        <v>486348017</v>
      </c>
      <c r="C651" s="59" t="s">
        <v>535</v>
      </c>
      <c r="D651" s="60">
        <v>348</v>
      </c>
      <c r="E651" s="69" t="s">
        <v>380</v>
      </c>
      <c r="F651" s="60">
        <v>17</v>
      </c>
      <c r="G651" s="59" t="s">
        <v>49</v>
      </c>
      <c r="H651" s="70">
        <v>0.96</v>
      </c>
      <c r="I651" s="70">
        <v>10289.430773547094</v>
      </c>
      <c r="J651" s="70">
        <v>2610</v>
      </c>
      <c r="K651" s="70">
        <v>0</v>
      </c>
      <c r="L651" s="70">
        <v>893</v>
      </c>
      <c r="M651" s="70">
        <v>13792.430773547094</v>
      </c>
    </row>
    <row r="652" spans="1:13" x14ac:dyDescent="0.25">
      <c r="A652" s="60">
        <v>486</v>
      </c>
      <c r="B652" s="60">
        <v>486348151</v>
      </c>
      <c r="C652" s="59" t="s">
        <v>535</v>
      </c>
      <c r="D652" s="60">
        <v>348</v>
      </c>
      <c r="E652" s="69" t="s">
        <v>380</v>
      </c>
      <c r="F652" s="60">
        <v>151</v>
      </c>
      <c r="G652" s="59" t="s">
        <v>183</v>
      </c>
      <c r="H652" s="70">
        <v>3</v>
      </c>
      <c r="I652" s="70">
        <v>9866</v>
      </c>
      <c r="J652" s="70">
        <v>1576</v>
      </c>
      <c r="K652" s="70">
        <v>0</v>
      </c>
      <c r="L652" s="70">
        <v>893</v>
      </c>
      <c r="M652" s="70">
        <v>12335</v>
      </c>
    </row>
    <row r="653" spans="1:13" x14ac:dyDescent="0.25">
      <c r="A653" s="60">
        <v>486</v>
      </c>
      <c r="B653" s="60">
        <v>486348186</v>
      </c>
      <c r="C653" s="59" t="s">
        <v>535</v>
      </c>
      <c r="D653" s="60">
        <v>348</v>
      </c>
      <c r="E653" s="69" t="s">
        <v>380</v>
      </c>
      <c r="F653" s="60">
        <v>186</v>
      </c>
      <c r="G653" s="59" t="s">
        <v>218</v>
      </c>
      <c r="H653" s="70">
        <v>1</v>
      </c>
      <c r="I653" s="70">
        <v>14961</v>
      </c>
      <c r="J653" s="70">
        <v>6189</v>
      </c>
      <c r="K653" s="70">
        <v>0</v>
      </c>
      <c r="L653" s="70">
        <v>893</v>
      </c>
      <c r="M653" s="70">
        <v>22043</v>
      </c>
    </row>
    <row r="654" spans="1:13" x14ac:dyDescent="0.25">
      <c r="A654" s="60">
        <v>486</v>
      </c>
      <c r="B654" s="60">
        <v>486348214</v>
      </c>
      <c r="C654" s="59" t="s">
        <v>535</v>
      </c>
      <c r="D654" s="60">
        <v>348</v>
      </c>
      <c r="E654" s="69" t="s">
        <v>380</v>
      </c>
      <c r="F654" s="60">
        <v>214</v>
      </c>
      <c r="G654" s="59" t="s">
        <v>246</v>
      </c>
      <c r="H654" s="70">
        <v>1</v>
      </c>
      <c r="I654" s="70">
        <v>8749</v>
      </c>
      <c r="J654" s="70">
        <v>1672</v>
      </c>
      <c r="K654" s="70">
        <v>0</v>
      </c>
      <c r="L654" s="70">
        <v>893</v>
      </c>
      <c r="M654" s="70">
        <v>11314</v>
      </c>
    </row>
    <row r="655" spans="1:13" x14ac:dyDescent="0.25">
      <c r="A655" s="60">
        <v>486</v>
      </c>
      <c r="B655" s="60">
        <v>486348271</v>
      </c>
      <c r="C655" s="59" t="s">
        <v>535</v>
      </c>
      <c r="D655" s="60">
        <v>348</v>
      </c>
      <c r="E655" s="69" t="s">
        <v>380</v>
      </c>
      <c r="F655" s="60">
        <v>271</v>
      </c>
      <c r="G655" s="59" t="s">
        <v>303</v>
      </c>
      <c r="H655" s="70">
        <v>1</v>
      </c>
      <c r="I655" s="70">
        <v>10007.832304765054</v>
      </c>
      <c r="J655" s="70">
        <v>2818</v>
      </c>
      <c r="K655" s="70">
        <v>0</v>
      </c>
      <c r="L655" s="70">
        <v>893</v>
      </c>
      <c r="M655" s="70">
        <v>13718.832304765054</v>
      </c>
    </row>
    <row r="656" spans="1:13" x14ac:dyDescent="0.25">
      <c r="A656" s="60">
        <v>486</v>
      </c>
      <c r="B656" s="60">
        <v>486348316</v>
      </c>
      <c r="C656" s="59" t="s">
        <v>535</v>
      </c>
      <c r="D656" s="60">
        <v>348</v>
      </c>
      <c r="E656" s="69" t="s">
        <v>380</v>
      </c>
      <c r="F656" s="60">
        <v>316</v>
      </c>
      <c r="G656" s="59" t="s">
        <v>348</v>
      </c>
      <c r="H656" s="70">
        <v>1.77</v>
      </c>
      <c r="I656" s="70">
        <v>8704</v>
      </c>
      <c r="J656" s="70">
        <v>1212</v>
      </c>
      <c r="K656" s="70">
        <v>0</v>
      </c>
      <c r="L656" s="70">
        <v>893</v>
      </c>
      <c r="M656" s="70">
        <v>10809</v>
      </c>
    </row>
    <row r="657" spans="1:13" x14ac:dyDescent="0.25">
      <c r="A657" s="60">
        <v>486</v>
      </c>
      <c r="B657" s="60">
        <v>486348348</v>
      </c>
      <c r="C657" s="59" t="s">
        <v>535</v>
      </c>
      <c r="D657" s="60">
        <v>348</v>
      </c>
      <c r="E657" s="69" t="s">
        <v>380</v>
      </c>
      <c r="F657" s="60">
        <v>348</v>
      </c>
      <c r="G657" s="59" t="s">
        <v>380</v>
      </c>
      <c r="H657" s="70">
        <v>656.91000000000008</v>
      </c>
      <c r="I657" s="70">
        <v>12014</v>
      </c>
      <c r="J657" s="70">
        <v>115</v>
      </c>
      <c r="K657" s="70">
        <v>0</v>
      </c>
      <c r="L657" s="70">
        <v>893</v>
      </c>
      <c r="M657" s="70">
        <v>13022</v>
      </c>
    </row>
    <row r="658" spans="1:13" x14ac:dyDescent="0.25">
      <c r="A658" s="60">
        <v>487</v>
      </c>
      <c r="B658" s="60">
        <v>487049010</v>
      </c>
      <c r="C658" s="59" t="s">
        <v>536</v>
      </c>
      <c r="D658" s="60">
        <v>49</v>
      </c>
      <c r="E658" s="69" t="s">
        <v>81</v>
      </c>
      <c r="F658" s="60">
        <v>10</v>
      </c>
      <c r="G658" s="59" t="s">
        <v>42</v>
      </c>
      <c r="H658" s="70">
        <v>1</v>
      </c>
      <c r="I658" s="70">
        <v>15250</v>
      </c>
      <c r="J658" s="70">
        <v>5031</v>
      </c>
      <c r="K658" s="70">
        <v>0</v>
      </c>
      <c r="L658" s="70">
        <v>893</v>
      </c>
      <c r="M658" s="70">
        <v>21174</v>
      </c>
    </row>
    <row r="659" spans="1:13" x14ac:dyDescent="0.25">
      <c r="A659" s="60">
        <v>487</v>
      </c>
      <c r="B659" s="60">
        <v>487049031</v>
      </c>
      <c r="C659" s="59" t="s">
        <v>536</v>
      </c>
      <c r="D659" s="60">
        <v>49</v>
      </c>
      <c r="E659" s="69" t="s">
        <v>81</v>
      </c>
      <c r="F659" s="60">
        <v>31</v>
      </c>
      <c r="G659" s="59" t="s">
        <v>63</v>
      </c>
      <c r="H659" s="70">
        <v>3</v>
      </c>
      <c r="I659" s="70">
        <v>11019</v>
      </c>
      <c r="J659" s="70">
        <v>5252</v>
      </c>
      <c r="K659" s="70">
        <v>0</v>
      </c>
      <c r="L659" s="70">
        <v>893</v>
      </c>
      <c r="M659" s="70">
        <v>17164</v>
      </c>
    </row>
    <row r="660" spans="1:13" x14ac:dyDescent="0.25">
      <c r="A660" s="60">
        <v>487</v>
      </c>
      <c r="B660" s="60">
        <v>487049035</v>
      </c>
      <c r="C660" s="59" t="s">
        <v>536</v>
      </c>
      <c r="D660" s="60">
        <v>49</v>
      </c>
      <c r="E660" s="69" t="s">
        <v>81</v>
      </c>
      <c r="F660" s="60">
        <v>35</v>
      </c>
      <c r="G660" s="59" t="s">
        <v>67</v>
      </c>
      <c r="H660" s="70">
        <v>42.75</v>
      </c>
      <c r="I660" s="70">
        <v>12738</v>
      </c>
      <c r="J660" s="70">
        <v>4392</v>
      </c>
      <c r="K660" s="70">
        <v>0</v>
      </c>
      <c r="L660" s="70">
        <v>893</v>
      </c>
      <c r="M660" s="70">
        <v>18023</v>
      </c>
    </row>
    <row r="661" spans="1:13" x14ac:dyDescent="0.25">
      <c r="A661" s="60">
        <v>487</v>
      </c>
      <c r="B661" s="60">
        <v>487049044</v>
      </c>
      <c r="C661" s="59" t="s">
        <v>536</v>
      </c>
      <c r="D661" s="60">
        <v>49</v>
      </c>
      <c r="E661" s="69" t="s">
        <v>81</v>
      </c>
      <c r="F661" s="60">
        <v>44</v>
      </c>
      <c r="G661" s="59" t="s">
        <v>76</v>
      </c>
      <c r="H661" s="70">
        <v>2</v>
      </c>
      <c r="I661" s="70">
        <v>9991</v>
      </c>
      <c r="J661" s="70">
        <v>202</v>
      </c>
      <c r="K661" s="70">
        <v>0</v>
      </c>
      <c r="L661" s="70">
        <v>893</v>
      </c>
      <c r="M661" s="70">
        <v>11086</v>
      </c>
    </row>
    <row r="662" spans="1:13" x14ac:dyDescent="0.25">
      <c r="A662" s="60">
        <v>487</v>
      </c>
      <c r="B662" s="60">
        <v>487049046</v>
      </c>
      <c r="C662" s="59" t="s">
        <v>536</v>
      </c>
      <c r="D662" s="60">
        <v>49</v>
      </c>
      <c r="E662" s="69" t="s">
        <v>81</v>
      </c>
      <c r="F662" s="60">
        <v>46</v>
      </c>
      <c r="G662" s="59" t="s">
        <v>78</v>
      </c>
      <c r="H662" s="70">
        <v>1</v>
      </c>
      <c r="I662" s="70">
        <v>13387</v>
      </c>
      <c r="J662" s="70">
        <v>10647</v>
      </c>
      <c r="K662" s="70">
        <v>0</v>
      </c>
      <c r="L662" s="70">
        <v>893</v>
      </c>
      <c r="M662" s="70">
        <v>24927</v>
      </c>
    </row>
    <row r="663" spans="1:13" x14ac:dyDescent="0.25">
      <c r="A663" s="60">
        <v>487</v>
      </c>
      <c r="B663" s="60">
        <v>487049049</v>
      </c>
      <c r="C663" s="59" t="s">
        <v>536</v>
      </c>
      <c r="D663" s="60">
        <v>49</v>
      </c>
      <c r="E663" s="69" t="s">
        <v>81</v>
      </c>
      <c r="F663" s="60">
        <v>49</v>
      </c>
      <c r="G663" s="59" t="s">
        <v>81</v>
      </c>
      <c r="H663" s="70">
        <v>57</v>
      </c>
      <c r="I663" s="70">
        <v>12587</v>
      </c>
      <c r="J663" s="70">
        <v>15858</v>
      </c>
      <c r="K663" s="70">
        <v>0</v>
      </c>
      <c r="L663" s="70">
        <v>893</v>
      </c>
      <c r="M663" s="70">
        <v>29338</v>
      </c>
    </row>
    <row r="664" spans="1:13" x14ac:dyDescent="0.25">
      <c r="A664" s="60">
        <v>487</v>
      </c>
      <c r="B664" s="60">
        <v>487049057</v>
      </c>
      <c r="C664" s="59" t="s">
        <v>536</v>
      </c>
      <c r="D664" s="60">
        <v>49</v>
      </c>
      <c r="E664" s="69" t="s">
        <v>81</v>
      </c>
      <c r="F664" s="60">
        <v>57</v>
      </c>
      <c r="G664" s="59" t="s">
        <v>89</v>
      </c>
      <c r="H664" s="70">
        <v>9</v>
      </c>
      <c r="I664" s="70">
        <v>10542</v>
      </c>
      <c r="J664" s="70">
        <v>256</v>
      </c>
      <c r="K664" s="70">
        <v>0</v>
      </c>
      <c r="L664" s="70">
        <v>893</v>
      </c>
      <c r="M664" s="70">
        <v>11691</v>
      </c>
    </row>
    <row r="665" spans="1:13" x14ac:dyDescent="0.25">
      <c r="A665" s="60">
        <v>487</v>
      </c>
      <c r="B665" s="60">
        <v>487049093</v>
      </c>
      <c r="C665" s="59" t="s">
        <v>536</v>
      </c>
      <c r="D665" s="60">
        <v>49</v>
      </c>
      <c r="E665" s="69" t="s">
        <v>81</v>
      </c>
      <c r="F665" s="60">
        <v>93</v>
      </c>
      <c r="G665" s="59" t="s">
        <v>125</v>
      </c>
      <c r="H665" s="70">
        <v>64</v>
      </c>
      <c r="I665" s="70">
        <v>12089</v>
      </c>
      <c r="J665" s="70">
        <v>600</v>
      </c>
      <c r="K665" s="70">
        <v>0</v>
      </c>
      <c r="L665" s="70">
        <v>893</v>
      </c>
      <c r="M665" s="70">
        <v>13582</v>
      </c>
    </row>
    <row r="666" spans="1:13" x14ac:dyDescent="0.25">
      <c r="A666" s="60">
        <v>487</v>
      </c>
      <c r="B666" s="60">
        <v>487049128</v>
      </c>
      <c r="C666" s="59" t="s">
        <v>536</v>
      </c>
      <c r="D666" s="60">
        <v>49</v>
      </c>
      <c r="E666" s="69" t="s">
        <v>81</v>
      </c>
      <c r="F666" s="60">
        <v>128</v>
      </c>
      <c r="G666" s="59" t="s">
        <v>160</v>
      </c>
      <c r="H666" s="70">
        <v>1</v>
      </c>
      <c r="I666" s="70">
        <v>9060</v>
      </c>
      <c r="J666" s="70">
        <v>458</v>
      </c>
      <c r="K666" s="70">
        <v>0</v>
      </c>
      <c r="L666" s="70">
        <v>893</v>
      </c>
      <c r="M666" s="70">
        <v>10411</v>
      </c>
    </row>
    <row r="667" spans="1:13" x14ac:dyDescent="0.25">
      <c r="A667" s="60">
        <v>487</v>
      </c>
      <c r="B667" s="60">
        <v>487049133</v>
      </c>
      <c r="C667" s="59" t="s">
        <v>536</v>
      </c>
      <c r="D667" s="60">
        <v>49</v>
      </c>
      <c r="E667" s="69" t="s">
        <v>81</v>
      </c>
      <c r="F667" s="60">
        <v>133</v>
      </c>
      <c r="G667" s="59" t="s">
        <v>165</v>
      </c>
      <c r="H667" s="70">
        <v>0.53</v>
      </c>
      <c r="I667" s="70">
        <v>10922</v>
      </c>
      <c r="J667" s="70">
        <v>2720</v>
      </c>
      <c r="K667" s="70">
        <v>0</v>
      </c>
      <c r="L667" s="70">
        <v>893</v>
      </c>
      <c r="M667" s="70">
        <v>14535</v>
      </c>
    </row>
    <row r="668" spans="1:13" x14ac:dyDescent="0.25">
      <c r="A668" s="60">
        <v>487</v>
      </c>
      <c r="B668" s="60">
        <v>487049149</v>
      </c>
      <c r="C668" s="59" t="s">
        <v>536</v>
      </c>
      <c r="D668" s="60">
        <v>49</v>
      </c>
      <c r="E668" s="69" t="s">
        <v>81</v>
      </c>
      <c r="F668" s="60">
        <v>149</v>
      </c>
      <c r="G668" s="59" t="s">
        <v>181</v>
      </c>
      <c r="H668" s="70">
        <v>2</v>
      </c>
      <c r="I668" s="70">
        <v>9991</v>
      </c>
      <c r="J668" s="70">
        <v>148</v>
      </c>
      <c r="K668" s="70">
        <v>0</v>
      </c>
      <c r="L668" s="70">
        <v>893</v>
      </c>
      <c r="M668" s="70">
        <v>11032</v>
      </c>
    </row>
    <row r="669" spans="1:13" x14ac:dyDescent="0.25">
      <c r="A669" s="60">
        <v>487</v>
      </c>
      <c r="B669" s="60">
        <v>487049153</v>
      </c>
      <c r="C669" s="59" t="s">
        <v>536</v>
      </c>
      <c r="D669" s="60">
        <v>49</v>
      </c>
      <c r="E669" s="69" t="s">
        <v>81</v>
      </c>
      <c r="F669" s="60">
        <v>153</v>
      </c>
      <c r="G669" s="59" t="s">
        <v>185</v>
      </c>
      <c r="H669" s="70">
        <v>1</v>
      </c>
      <c r="I669" s="70">
        <v>9991</v>
      </c>
      <c r="J669" s="70">
        <v>262</v>
      </c>
      <c r="K669" s="70">
        <v>0</v>
      </c>
      <c r="L669" s="70">
        <v>893</v>
      </c>
      <c r="M669" s="70">
        <v>11146</v>
      </c>
    </row>
    <row r="670" spans="1:13" x14ac:dyDescent="0.25">
      <c r="A670" s="60">
        <v>487</v>
      </c>
      <c r="B670" s="60">
        <v>487049163</v>
      </c>
      <c r="C670" s="59" t="s">
        <v>536</v>
      </c>
      <c r="D670" s="60">
        <v>49</v>
      </c>
      <c r="E670" s="69" t="s">
        <v>81</v>
      </c>
      <c r="F670" s="60">
        <v>163</v>
      </c>
      <c r="G670" s="59" t="s">
        <v>195</v>
      </c>
      <c r="H670" s="70">
        <v>12</v>
      </c>
      <c r="I670" s="70">
        <v>12786</v>
      </c>
      <c r="J670" s="70">
        <v>143</v>
      </c>
      <c r="K670" s="70">
        <v>0</v>
      </c>
      <c r="L670" s="70">
        <v>893</v>
      </c>
      <c r="M670" s="70">
        <v>13822</v>
      </c>
    </row>
    <row r="671" spans="1:13" x14ac:dyDescent="0.25">
      <c r="A671" s="60">
        <v>487</v>
      </c>
      <c r="B671" s="60">
        <v>487049165</v>
      </c>
      <c r="C671" s="59" t="s">
        <v>536</v>
      </c>
      <c r="D671" s="60">
        <v>49</v>
      </c>
      <c r="E671" s="69" t="s">
        <v>81</v>
      </c>
      <c r="F671" s="60">
        <v>165</v>
      </c>
      <c r="G671" s="59" t="s">
        <v>197</v>
      </c>
      <c r="H671" s="70">
        <v>47</v>
      </c>
      <c r="I671" s="70">
        <v>11810</v>
      </c>
      <c r="J671" s="70">
        <v>443</v>
      </c>
      <c r="K671" s="70">
        <v>0</v>
      </c>
      <c r="L671" s="70">
        <v>893</v>
      </c>
      <c r="M671" s="70">
        <v>13146</v>
      </c>
    </row>
    <row r="672" spans="1:13" x14ac:dyDescent="0.25">
      <c r="A672" s="60">
        <v>487</v>
      </c>
      <c r="B672" s="60">
        <v>487049176</v>
      </c>
      <c r="C672" s="59" t="s">
        <v>536</v>
      </c>
      <c r="D672" s="60">
        <v>49</v>
      </c>
      <c r="E672" s="69" t="s">
        <v>81</v>
      </c>
      <c r="F672" s="60">
        <v>176</v>
      </c>
      <c r="G672" s="59" t="s">
        <v>208</v>
      </c>
      <c r="H672" s="70">
        <v>54.27000000000001</v>
      </c>
      <c r="I672" s="70">
        <v>11963</v>
      </c>
      <c r="J672" s="70">
        <v>4284</v>
      </c>
      <c r="K672" s="70">
        <v>0</v>
      </c>
      <c r="L672" s="70">
        <v>893</v>
      </c>
      <c r="M672" s="70">
        <v>17140</v>
      </c>
    </row>
    <row r="673" spans="1:13" x14ac:dyDescent="0.25">
      <c r="A673" s="60">
        <v>487</v>
      </c>
      <c r="B673" s="60">
        <v>487049178</v>
      </c>
      <c r="C673" s="59" t="s">
        <v>536</v>
      </c>
      <c r="D673" s="60">
        <v>49</v>
      </c>
      <c r="E673" s="69" t="s">
        <v>81</v>
      </c>
      <c r="F673" s="60">
        <v>178</v>
      </c>
      <c r="G673" s="59" t="s">
        <v>210</v>
      </c>
      <c r="H673" s="70">
        <v>1</v>
      </c>
      <c r="I673" s="70">
        <v>10256.723837520662</v>
      </c>
      <c r="J673" s="70">
        <v>535</v>
      </c>
      <c r="K673" s="70">
        <v>0</v>
      </c>
      <c r="L673" s="70">
        <v>893</v>
      </c>
      <c r="M673" s="70">
        <v>11684.723837520662</v>
      </c>
    </row>
    <row r="674" spans="1:13" x14ac:dyDescent="0.25">
      <c r="A674" s="60">
        <v>487</v>
      </c>
      <c r="B674" s="60">
        <v>487049181</v>
      </c>
      <c r="C674" s="59" t="s">
        <v>536</v>
      </c>
      <c r="D674" s="60">
        <v>49</v>
      </c>
      <c r="E674" s="69" t="s">
        <v>81</v>
      </c>
      <c r="F674" s="60">
        <v>181</v>
      </c>
      <c r="G674" s="59" t="s">
        <v>213</v>
      </c>
      <c r="H674" s="70">
        <v>1</v>
      </c>
      <c r="I674" s="70">
        <v>11377.02377179523</v>
      </c>
      <c r="J674" s="70">
        <v>735</v>
      </c>
      <c r="K674" s="70">
        <v>0</v>
      </c>
      <c r="L674" s="70">
        <v>893</v>
      </c>
      <c r="M674" s="70">
        <v>13005.02377179523</v>
      </c>
    </row>
    <row r="675" spans="1:13" x14ac:dyDescent="0.25">
      <c r="A675" s="60">
        <v>487</v>
      </c>
      <c r="B675" s="60">
        <v>487049211</v>
      </c>
      <c r="C675" s="59" t="s">
        <v>536</v>
      </c>
      <c r="D675" s="60">
        <v>49</v>
      </c>
      <c r="E675" s="69" t="s">
        <v>81</v>
      </c>
      <c r="F675" s="60">
        <v>211</v>
      </c>
      <c r="G675" s="59" t="s">
        <v>243</v>
      </c>
      <c r="H675" s="70">
        <v>1</v>
      </c>
      <c r="I675" s="70">
        <v>10922</v>
      </c>
      <c r="J675" s="70">
        <v>1854</v>
      </c>
      <c r="K675" s="70">
        <v>0</v>
      </c>
      <c r="L675" s="70">
        <v>893</v>
      </c>
      <c r="M675" s="70">
        <v>13669</v>
      </c>
    </row>
    <row r="676" spans="1:13" x14ac:dyDescent="0.25">
      <c r="A676" s="60">
        <v>487</v>
      </c>
      <c r="B676" s="60">
        <v>487049243</v>
      </c>
      <c r="C676" s="59" t="s">
        <v>536</v>
      </c>
      <c r="D676" s="60">
        <v>49</v>
      </c>
      <c r="E676" s="69" t="s">
        <v>81</v>
      </c>
      <c r="F676" s="60">
        <v>243</v>
      </c>
      <c r="G676" s="59" t="s">
        <v>275</v>
      </c>
      <c r="H676" s="70">
        <v>1</v>
      </c>
      <c r="I676" s="70">
        <v>15250</v>
      </c>
      <c r="J676" s="70">
        <v>3169</v>
      </c>
      <c r="K676" s="70">
        <v>0</v>
      </c>
      <c r="L676" s="70">
        <v>893</v>
      </c>
      <c r="M676" s="70">
        <v>19312</v>
      </c>
    </row>
    <row r="677" spans="1:13" x14ac:dyDescent="0.25">
      <c r="A677" s="60">
        <v>487</v>
      </c>
      <c r="B677" s="60">
        <v>487049244</v>
      </c>
      <c r="C677" s="59" t="s">
        <v>536</v>
      </c>
      <c r="D677" s="60">
        <v>49</v>
      </c>
      <c r="E677" s="69" t="s">
        <v>81</v>
      </c>
      <c r="F677" s="60">
        <v>244</v>
      </c>
      <c r="G677" s="59" t="s">
        <v>276</v>
      </c>
      <c r="H677" s="70">
        <v>11.569999999999999</v>
      </c>
      <c r="I677" s="70">
        <v>11390</v>
      </c>
      <c r="J677" s="70">
        <v>4438</v>
      </c>
      <c r="K677" s="70">
        <v>0</v>
      </c>
      <c r="L677" s="70">
        <v>893</v>
      </c>
      <c r="M677" s="70">
        <v>16721</v>
      </c>
    </row>
    <row r="678" spans="1:13" x14ac:dyDescent="0.25">
      <c r="A678" s="60">
        <v>487</v>
      </c>
      <c r="B678" s="60">
        <v>487049246</v>
      </c>
      <c r="C678" s="59" t="s">
        <v>536</v>
      </c>
      <c r="D678" s="60">
        <v>49</v>
      </c>
      <c r="E678" s="69" t="s">
        <v>81</v>
      </c>
      <c r="F678" s="60">
        <v>246</v>
      </c>
      <c r="G678" s="59" t="s">
        <v>278</v>
      </c>
      <c r="H678" s="70">
        <v>1</v>
      </c>
      <c r="I678" s="70">
        <v>13387</v>
      </c>
      <c r="J678" s="70">
        <v>4912</v>
      </c>
      <c r="K678" s="70">
        <v>0</v>
      </c>
      <c r="L678" s="70">
        <v>893</v>
      </c>
      <c r="M678" s="70">
        <v>19192</v>
      </c>
    </row>
    <row r="679" spans="1:13" x14ac:dyDescent="0.25">
      <c r="A679" s="60">
        <v>487</v>
      </c>
      <c r="B679" s="60">
        <v>487049248</v>
      </c>
      <c r="C679" s="59" t="s">
        <v>536</v>
      </c>
      <c r="D679" s="60">
        <v>49</v>
      </c>
      <c r="E679" s="69" t="s">
        <v>81</v>
      </c>
      <c r="F679" s="60">
        <v>248</v>
      </c>
      <c r="G679" s="59" t="s">
        <v>280</v>
      </c>
      <c r="H679" s="70">
        <v>12.940000000000001</v>
      </c>
      <c r="I679" s="70">
        <v>12206</v>
      </c>
      <c r="J679" s="70">
        <v>942</v>
      </c>
      <c r="K679" s="70">
        <v>0</v>
      </c>
      <c r="L679" s="70">
        <v>893</v>
      </c>
      <c r="M679" s="70">
        <v>14041</v>
      </c>
    </row>
    <row r="680" spans="1:13" x14ac:dyDescent="0.25">
      <c r="A680" s="60">
        <v>487</v>
      </c>
      <c r="B680" s="60">
        <v>487049262</v>
      </c>
      <c r="C680" s="59" t="s">
        <v>536</v>
      </c>
      <c r="D680" s="60">
        <v>49</v>
      </c>
      <c r="E680" s="69" t="s">
        <v>81</v>
      </c>
      <c r="F680" s="60">
        <v>262</v>
      </c>
      <c r="G680" s="59" t="s">
        <v>294</v>
      </c>
      <c r="H680" s="70">
        <v>10</v>
      </c>
      <c r="I680" s="70">
        <v>12226</v>
      </c>
      <c r="J680" s="70">
        <v>5729</v>
      </c>
      <c r="K680" s="70">
        <v>0</v>
      </c>
      <c r="L680" s="70">
        <v>893</v>
      </c>
      <c r="M680" s="70">
        <v>18848</v>
      </c>
    </row>
    <row r="681" spans="1:13" x14ac:dyDescent="0.25">
      <c r="A681" s="60">
        <v>487</v>
      </c>
      <c r="B681" s="60">
        <v>487049274</v>
      </c>
      <c r="C681" s="59" t="s">
        <v>536</v>
      </c>
      <c r="D681" s="60">
        <v>49</v>
      </c>
      <c r="E681" s="69" t="s">
        <v>81</v>
      </c>
      <c r="F681" s="60">
        <v>274</v>
      </c>
      <c r="G681" s="59" t="s">
        <v>306</v>
      </c>
      <c r="H681" s="70">
        <v>143.88</v>
      </c>
      <c r="I681" s="70">
        <v>11862</v>
      </c>
      <c r="J681" s="70">
        <v>5675</v>
      </c>
      <c r="K681" s="70">
        <v>0</v>
      </c>
      <c r="L681" s="70">
        <v>893</v>
      </c>
      <c r="M681" s="70">
        <v>18430</v>
      </c>
    </row>
    <row r="682" spans="1:13" x14ac:dyDescent="0.25">
      <c r="A682" s="60">
        <v>487</v>
      </c>
      <c r="B682" s="60">
        <v>487049284</v>
      </c>
      <c r="C682" s="59" t="s">
        <v>536</v>
      </c>
      <c r="D682" s="60">
        <v>49</v>
      </c>
      <c r="E682" s="69" t="s">
        <v>81</v>
      </c>
      <c r="F682" s="60">
        <v>284</v>
      </c>
      <c r="G682" s="59" t="s">
        <v>316</v>
      </c>
      <c r="H682" s="70">
        <v>1</v>
      </c>
      <c r="I682" s="70">
        <v>10922</v>
      </c>
      <c r="J682" s="70">
        <v>4744</v>
      </c>
      <c r="K682" s="70">
        <v>0</v>
      </c>
      <c r="L682" s="70">
        <v>893</v>
      </c>
      <c r="M682" s="70">
        <v>16559</v>
      </c>
    </row>
    <row r="683" spans="1:13" x14ac:dyDescent="0.25">
      <c r="A683" s="60">
        <v>487</v>
      </c>
      <c r="B683" s="60">
        <v>487049285</v>
      </c>
      <c r="C683" s="59" t="s">
        <v>536</v>
      </c>
      <c r="D683" s="60">
        <v>49</v>
      </c>
      <c r="E683" s="69" t="s">
        <v>81</v>
      </c>
      <c r="F683" s="60">
        <v>285</v>
      </c>
      <c r="G683" s="59" t="s">
        <v>317</v>
      </c>
      <c r="H683" s="70">
        <v>0.73</v>
      </c>
      <c r="I683" s="70">
        <v>11088.295368529887</v>
      </c>
      <c r="J683" s="70">
        <v>3128</v>
      </c>
      <c r="K683" s="70">
        <v>0</v>
      </c>
      <c r="L683" s="70">
        <v>893</v>
      </c>
      <c r="M683" s="70">
        <v>15109.295368529887</v>
      </c>
    </row>
    <row r="684" spans="1:13" x14ac:dyDescent="0.25">
      <c r="A684" s="60">
        <v>487</v>
      </c>
      <c r="B684" s="60">
        <v>487049295</v>
      </c>
      <c r="C684" s="59" t="s">
        <v>536</v>
      </c>
      <c r="D684" s="60">
        <v>49</v>
      </c>
      <c r="E684" s="69" t="s">
        <v>81</v>
      </c>
      <c r="F684" s="60">
        <v>295</v>
      </c>
      <c r="G684" s="59" t="s">
        <v>327</v>
      </c>
      <c r="H684" s="70">
        <v>0.5</v>
      </c>
      <c r="I684" s="70">
        <v>10019.359361151082</v>
      </c>
      <c r="J684" s="70">
        <v>5428</v>
      </c>
      <c r="K684" s="70">
        <v>0</v>
      </c>
      <c r="L684" s="70">
        <v>893</v>
      </c>
      <c r="M684" s="70">
        <v>16340.359361151082</v>
      </c>
    </row>
    <row r="685" spans="1:13" x14ac:dyDescent="0.25">
      <c r="A685" s="60">
        <v>487</v>
      </c>
      <c r="B685" s="60">
        <v>487049308</v>
      </c>
      <c r="C685" s="59" t="s">
        <v>536</v>
      </c>
      <c r="D685" s="60">
        <v>49</v>
      </c>
      <c r="E685" s="69" t="s">
        <v>81</v>
      </c>
      <c r="F685" s="60">
        <v>308</v>
      </c>
      <c r="G685" s="59" t="s">
        <v>340</v>
      </c>
      <c r="H685" s="70">
        <v>4</v>
      </c>
      <c r="I685" s="70">
        <v>12321</v>
      </c>
      <c r="J685" s="70">
        <v>6615</v>
      </c>
      <c r="K685" s="70">
        <v>0</v>
      </c>
      <c r="L685" s="70">
        <v>893</v>
      </c>
      <c r="M685" s="70">
        <v>19829</v>
      </c>
    </row>
    <row r="686" spans="1:13" x14ac:dyDescent="0.25">
      <c r="A686" s="60">
        <v>487</v>
      </c>
      <c r="B686" s="60">
        <v>487049314</v>
      </c>
      <c r="C686" s="59" t="s">
        <v>536</v>
      </c>
      <c r="D686" s="60">
        <v>49</v>
      </c>
      <c r="E686" s="69" t="s">
        <v>81</v>
      </c>
      <c r="F686" s="60">
        <v>314</v>
      </c>
      <c r="G686" s="59" t="s">
        <v>346</v>
      </c>
      <c r="H686" s="70">
        <v>2</v>
      </c>
      <c r="I686" s="70">
        <v>12011</v>
      </c>
      <c r="J686" s="70">
        <v>9989</v>
      </c>
      <c r="K686" s="70">
        <v>0</v>
      </c>
      <c r="L686" s="70">
        <v>893</v>
      </c>
      <c r="M686" s="70">
        <v>22893</v>
      </c>
    </row>
    <row r="687" spans="1:13" x14ac:dyDescent="0.25">
      <c r="A687" s="60">
        <v>487</v>
      </c>
      <c r="B687" s="60">
        <v>487049347</v>
      </c>
      <c r="C687" s="59" t="s">
        <v>536</v>
      </c>
      <c r="D687" s="60">
        <v>49</v>
      </c>
      <c r="E687" s="69" t="s">
        <v>81</v>
      </c>
      <c r="F687" s="60">
        <v>347</v>
      </c>
      <c r="G687" s="59" t="s">
        <v>379</v>
      </c>
      <c r="H687" s="70">
        <v>3</v>
      </c>
      <c r="I687" s="70">
        <v>12566</v>
      </c>
      <c r="J687" s="70">
        <v>5678</v>
      </c>
      <c r="K687" s="70">
        <v>0</v>
      </c>
      <c r="L687" s="70">
        <v>893</v>
      </c>
      <c r="M687" s="70">
        <v>19137</v>
      </c>
    </row>
    <row r="688" spans="1:13" x14ac:dyDescent="0.25">
      <c r="A688" s="60">
        <v>487</v>
      </c>
      <c r="B688" s="60">
        <v>487274010</v>
      </c>
      <c r="C688" s="59" t="s">
        <v>536</v>
      </c>
      <c r="D688" s="60">
        <v>274</v>
      </c>
      <c r="E688" s="69" t="s">
        <v>306</v>
      </c>
      <c r="F688" s="60">
        <v>10</v>
      </c>
      <c r="G688" s="59" t="s">
        <v>42</v>
      </c>
      <c r="H688" s="70">
        <v>3.87</v>
      </c>
      <c r="I688" s="70">
        <v>10026.437449628347</v>
      </c>
      <c r="J688" s="70">
        <v>3308</v>
      </c>
      <c r="K688" s="70">
        <v>0</v>
      </c>
      <c r="L688" s="70">
        <v>893</v>
      </c>
      <c r="M688" s="70">
        <v>14227.437449628347</v>
      </c>
    </row>
    <row r="689" spans="1:13" x14ac:dyDescent="0.25">
      <c r="A689" s="60">
        <v>487</v>
      </c>
      <c r="B689" s="60">
        <v>487274031</v>
      </c>
      <c r="C689" s="59" t="s">
        <v>536</v>
      </c>
      <c r="D689" s="60">
        <v>274</v>
      </c>
      <c r="E689" s="69" t="s">
        <v>306</v>
      </c>
      <c r="F689" s="60">
        <v>31</v>
      </c>
      <c r="G689" s="59" t="s">
        <v>63</v>
      </c>
      <c r="H689" s="70">
        <v>2</v>
      </c>
      <c r="I689" s="70">
        <v>11623</v>
      </c>
      <c r="J689" s="70">
        <v>5540</v>
      </c>
      <c r="K689" s="70">
        <v>0</v>
      </c>
      <c r="L689" s="70">
        <v>893</v>
      </c>
      <c r="M689" s="70">
        <v>18056</v>
      </c>
    </row>
    <row r="690" spans="1:13" x14ac:dyDescent="0.25">
      <c r="A690" s="60">
        <v>487</v>
      </c>
      <c r="B690" s="60">
        <v>487274035</v>
      </c>
      <c r="C690" s="59" t="s">
        <v>536</v>
      </c>
      <c r="D690" s="60">
        <v>274</v>
      </c>
      <c r="E690" s="69" t="s">
        <v>306</v>
      </c>
      <c r="F690" s="60">
        <v>35</v>
      </c>
      <c r="G690" s="59" t="s">
        <v>67</v>
      </c>
      <c r="H690" s="70">
        <v>25.61</v>
      </c>
      <c r="I690" s="70">
        <v>11728</v>
      </c>
      <c r="J690" s="70">
        <v>4044</v>
      </c>
      <c r="K690" s="70">
        <v>0</v>
      </c>
      <c r="L690" s="70">
        <v>893</v>
      </c>
      <c r="M690" s="70">
        <v>16665</v>
      </c>
    </row>
    <row r="691" spans="1:13" x14ac:dyDescent="0.25">
      <c r="A691" s="60">
        <v>487</v>
      </c>
      <c r="B691" s="60">
        <v>487274040</v>
      </c>
      <c r="C691" s="59" t="s">
        <v>536</v>
      </c>
      <c r="D691" s="60">
        <v>274</v>
      </c>
      <c r="E691" s="69" t="s">
        <v>306</v>
      </c>
      <c r="F691" s="60">
        <v>40</v>
      </c>
      <c r="G691" s="59" t="s">
        <v>72</v>
      </c>
      <c r="H691" s="70">
        <v>1</v>
      </c>
      <c r="I691" s="70">
        <v>10631.419344501584</v>
      </c>
      <c r="J691" s="70">
        <v>2786</v>
      </c>
      <c r="K691" s="70">
        <v>0</v>
      </c>
      <c r="L691" s="70">
        <v>893</v>
      </c>
      <c r="M691" s="70">
        <v>14310.419344501584</v>
      </c>
    </row>
    <row r="692" spans="1:13" x14ac:dyDescent="0.25">
      <c r="A692" s="60">
        <v>487</v>
      </c>
      <c r="B692" s="60">
        <v>487274044</v>
      </c>
      <c r="C692" s="59" t="s">
        <v>536</v>
      </c>
      <c r="D692" s="60">
        <v>274</v>
      </c>
      <c r="E692" s="69" t="s">
        <v>306</v>
      </c>
      <c r="F692" s="60">
        <v>44</v>
      </c>
      <c r="G692" s="59" t="s">
        <v>76</v>
      </c>
      <c r="H692" s="70">
        <v>1</v>
      </c>
      <c r="I692" s="70">
        <v>8825</v>
      </c>
      <c r="J692" s="70">
        <v>178</v>
      </c>
      <c r="K692" s="70">
        <v>0</v>
      </c>
      <c r="L692" s="70">
        <v>893</v>
      </c>
      <c r="M692" s="70">
        <v>9896</v>
      </c>
    </row>
    <row r="693" spans="1:13" x14ac:dyDescent="0.25">
      <c r="A693" s="60">
        <v>487</v>
      </c>
      <c r="B693" s="60">
        <v>487274046</v>
      </c>
      <c r="C693" s="59" t="s">
        <v>536</v>
      </c>
      <c r="D693" s="60">
        <v>274</v>
      </c>
      <c r="E693" s="69" t="s">
        <v>306</v>
      </c>
      <c r="F693" s="60">
        <v>46</v>
      </c>
      <c r="G693" s="59" t="s">
        <v>78</v>
      </c>
      <c r="H693" s="70">
        <v>1</v>
      </c>
      <c r="I693" s="70">
        <v>13109</v>
      </c>
      <c r="J693" s="70">
        <v>10426</v>
      </c>
      <c r="K693" s="70">
        <v>0</v>
      </c>
      <c r="L693" s="70">
        <v>893</v>
      </c>
      <c r="M693" s="70">
        <v>24428</v>
      </c>
    </row>
    <row r="694" spans="1:13" x14ac:dyDescent="0.25">
      <c r="A694" s="60">
        <v>487</v>
      </c>
      <c r="B694" s="60">
        <v>487274048</v>
      </c>
      <c r="C694" s="59" t="s">
        <v>536</v>
      </c>
      <c r="D694" s="60">
        <v>274</v>
      </c>
      <c r="E694" s="69" t="s">
        <v>306</v>
      </c>
      <c r="F694" s="60">
        <v>48</v>
      </c>
      <c r="G694" s="59" t="s">
        <v>80</v>
      </c>
      <c r="H694" s="70">
        <v>1.26</v>
      </c>
      <c r="I694" s="70">
        <v>9001</v>
      </c>
      <c r="J694" s="70">
        <v>7288</v>
      </c>
      <c r="K694" s="70">
        <v>0</v>
      </c>
      <c r="L694" s="70">
        <v>893</v>
      </c>
      <c r="M694" s="70">
        <v>17182</v>
      </c>
    </row>
    <row r="695" spans="1:13" x14ac:dyDescent="0.25">
      <c r="A695" s="60">
        <v>487</v>
      </c>
      <c r="B695" s="60">
        <v>487274049</v>
      </c>
      <c r="C695" s="59" t="s">
        <v>536</v>
      </c>
      <c r="D695" s="60">
        <v>274</v>
      </c>
      <c r="E695" s="69" t="s">
        <v>306</v>
      </c>
      <c r="F695" s="60">
        <v>49</v>
      </c>
      <c r="G695" s="59" t="s">
        <v>81</v>
      </c>
      <c r="H695" s="70">
        <v>85.109999999999985</v>
      </c>
      <c r="I695" s="70">
        <v>11866</v>
      </c>
      <c r="J695" s="70">
        <v>14949</v>
      </c>
      <c r="K695" s="70">
        <v>0</v>
      </c>
      <c r="L695" s="70">
        <v>893</v>
      </c>
      <c r="M695" s="70">
        <v>27708</v>
      </c>
    </row>
    <row r="696" spans="1:13" x14ac:dyDescent="0.25">
      <c r="A696" s="60">
        <v>487</v>
      </c>
      <c r="B696" s="60">
        <v>487274057</v>
      </c>
      <c r="C696" s="59" t="s">
        <v>536</v>
      </c>
      <c r="D696" s="60">
        <v>274</v>
      </c>
      <c r="E696" s="69" t="s">
        <v>306</v>
      </c>
      <c r="F696" s="60">
        <v>57</v>
      </c>
      <c r="G696" s="59" t="s">
        <v>89</v>
      </c>
      <c r="H696" s="70">
        <v>18</v>
      </c>
      <c r="I696" s="70">
        <v>11227</v>
      </c>
      <c r="J696" s="70">
        <v>272</v>
      </c>
      <c r="K696" s="70">
        <v>0</v>
      </c>
      <c r="L696" s="70">
        <v>893</v>
      </c>
      <c r="M696" s="70">
        <v>12392</v>
      </c>
    </row>
    <row r="697" spans="1:13" x14ac:dyDescent="0.25">
      <c r="A697" s="60">
        <v>487</v>
      </c>
      <c r="B697" s="60">
        <v>487274093</v>
      </c>
      <c r="C697" s="59" t="s">
        <v>536</v>
      </c>
      <c r="D697" s="60">
        <v>274</v>
      </c>
      <c r="E697" s="69" t="s">
        <v>306</v>
      </c>
      <c r="F697" s="60">
        <v>93</v>
      </c>
      <c r="G697" s="59" t="s">
        <v>125</v>
      </c>
      <c r="H697" s="70">
        <v>43.98</v>
      </c>
      <c r="I697" s="70">
        <v>11615</v>
      </c>
      <c r="J697" s="70">
        <v>576</v>
      </c>
      <c r="K697" s="70">
        <v>0</v>
      </c>
      <c r="L697" s="70">
        <v>893</v>
      </c>
      <c r="M697" s="70">
        <v>13084</v>
      </c>
    </row>
    <row r="698" spans="1:13" x14ac:dyDescent="0.25">
      <c r="A698" s="60">
        <v>487</v>
      </c>
      <c r="B698" s="60">
        <v>487274095</v>
      </c>
      <c r="C698" s="59" t="s">
        <v>536</v>
      </c>
      <c r="D698" s="60">
        <v>274</v>
      </c>
      <c r="E698" s="69" t="s">
        <v>306</v>
      </c>
      <c r="F698" s="60">
        <v>95</v>
      </c>
      <c r="G698" s="59" t="s">
        <v>127</v>
      </c>
      <c r="H698" s="70">
        <v>1</v>
      </c>
      <c r="I698" s="70">
        <v>12631.596985026647</v>
      </c>
      <c r="J698" s="70">
        <v>0</v>
      </c>
      <c r="K698" s="70">
        <v>0</v>
      </c>
      <c r="L698" s="70">
        <v>893</v>
      </c>
      <c r="M698" s="70">
        <v>13524.596985026647</v>
      </c>
    </row>
    <row r="699" spans="1:13" x14ac:dyDescent="0.25">
      <c r="A699" s="60">
        <v>487</v>
      </c>
      <c r="B699" s="60">
        <v>487274128</v>
      </c>
      <c r="C699" s="59" t="s">
        <v>536</v>
      </c>
      <c r="D699" s="60">
        <v>274</v>
      </c>
      <c r="E699" s="69" t="s">
        <v>306</v>
      </c>
      <c r="F699" s="60">
        <v>128</v>
      </c>
      <c r="G699" s="59" t="s">
        <v>160</v>
      </c>
      <c r="H699" s="70">
        <v>1.33</v>
      </c>
      <c r="I699" s="70">
        <v>9001</v>
      </c>
      <c r="J699" s="70">
        <v>455</v>
      </c>
      <c r="K699" s="70">
        <v>0</v>
      </c>
      <c r="L699" s="70">
        <v>893</v>
      </c>
      <c r="M699" s="70">
        <v>10349</v>
      </c>
    </row>
    <row r="700" spans="1:13" x14ac:dyDescent="0.25">
      <c r="A700" s="60">
        <v>487</v>
      </c>
      <c r="B700" s="60">
        <v>487274149</v>
      </c>
      <c r="C700" s="59" t="s">
        <v>536</v>
      </c>
      <c r="D700" s="60">
        <v>274</v>
      </c>
      <c r="E700" s="69" t="s">
        <v>306</v>
      </c>
      <c r="F700" s="60">
        <v>149</v>
      </c>
      <c r="G700" s="59" t="s">
        <v>181</v>
      </c>
      <c r="H700" s="70">
        <v>1</v>
      </c>
      <c r="I700" s="70">
        <v>9001</v>
      </c>
      <c r="J700" s="70">
        <v>133</v>
      </c>
      <c r="K700" s="70">
        <v>0</v>
      </c>
      <c r="L700" s="70">
        <v>893</v>
      </c>
      <c r="M700" s="70">
        <v>10027</v>
      </c>
    </row>
    <row r="701" spans="1:13" x14ac:dyDescent="0.25">
      <c r="A701" s="60">
        <v>487</v>
      </c>
      <c r="B701" s="60">
        <v>487274163</v>
      </c>
      <c r="C701" s="59" t="s">
        <v>536</v>
      </c>
      <c r="D701" s="60">
        <v>274</v>
      </c>
      <c r="E701" s="69" t="s">
        <v>306</v>
      </c>
      <c r="F701" s="60">
        <v>163</v>
      </c>
      <c r="G701" s="59" t="s">
        <v>195</v>
      </c>
      <c r="H701" s="70">
        <v>14</v>
      </c>
      <c r="I701" s="70">
        <v>11821</v>
      </c>
      <c r="J701" s="70">
        <v>133</v>
      </c>
      <c r="K701" s="70">
        <v>0</v>
      </c>
      <c r="L701" s="70">
        <v>893</v>
      </c>
      <c r="M701" s="70">
        <v>12847</v>
      </c>
    </row>
    <row r="702" spans="1:13" x14ac:dyDescent="0.25">
      <c r="A702" s="60">
        <v>487</v>
      </c>
      <c r="B702" s="60">
        <v>487274165</v>
      </c>
      <c r="C702" s="59" t="s">
        <v>536</v>
      </c>
      <c r="D702" s="60">
        <v>274</v>
      </c>
      <c r="E702" s="69" t="s">
        <v>306</v>
      </c>
      <c r="F702" s="60">
        <v>165</v>
      </c>
      <c r="G702" s="59" t="s">
        <v>197</v>
      </c>
      <c r="H702" s="70">
        <v>53.140000000000008</v>
      </c>
      <c r="I702" s="70">
        <v>11139</v>
      </c>
      <c r="J702" s="70">
        <v>418</v>
      </c>
      <c r="K702" s="70">
        <v>0</v>
      </c>
      <c r="L702" s="70">
        <v>893</v>
      </c>
      <c r="M702" s="70">
        <v>12450</v>
      </c>
    </row>
    <row r="703" spans="1:13" x14ac:dyDescent="0.25">
      <c r="A703" s="60">
        <v>487</v>
      </c>
      <c r="B703" s="60">
        <v>487274176</v>
      </c>
      <c r="C703" s="59" t="s">
        <v>536</v>
      </c>
      <c r="D703" s="60">
        <v>274</v>
      </c>
      <c r="E703" s="69" t="s">
        <v>306</v>
      </c>
      <c r="F703" s="60">
        <v>176</v>
      </c>
      <c r="G703" s="59" t="s">
        <v>208</v>
      </c>
      <c r="H703" s="70">
        <v>70.259999999999977</v>
      </c>
      <c r="I703" s="70">
        <v>11312</v>
      </c>
      <c r="J703" s="70">
        <v>4051</v>
      </c>
      <c r="K703" s="70">
        <v>0</v>
      </c>
      <c r="L703" s="70">
        <v>893</v>
      </c>
      <c r="M703" s="70">
        <v>16256</v>
      </c>
    </row>
    <row r="704" spans="1:13" x14ac:dyDescent="0.25">
      <c r="A704" s="60">
        <v>487</v>
      </c>
      <c r="B704" s="60">
        <v>487274178</v>
      </c>
      <c r="C704" s="59" t="s">
        <v>536</v>
      </c>
      <c r="D704" s="60">
        <v>274</v>
      </c>
      <c r="E704" s="69" t="s">
        <v>306</v>
      </c>
      <c r="F704" s="60">
        <v>178</v>
      </c>
      <c r="G704" s="59" t="s">
        <v>210</v>
      </c>
      <c r="H704" s="70">
        <v>1</v>
      </c>
      <c r="I704" s="70">
        <v>13109</v>
      </c>
      <c r="J704" s="70">
        <v>684</v>
      </c>
      <c r="K704" s="70">
        <v>0</v>
      </c>
      <c r="L704" s="70">
        <v>893</v>
      </c>
      <c r="M704" s="70">
        <v>14686</v>
      </c>
    </row>
    <row r="705" spans="1:13" x14ac:dyDescent="0.25">
      <c r="A705" s="60">
        <v>487</v>
      </c>
      <c r="B705" s="60">
        <v>487274181</v>
      </c>
      <c r="C705" s="59" t="s">
        <v>536</v>
      </c>
      <c r="D705" s="60">
        <v>274</v>
      </c>
      <c r="E705" s="69" t="s">
        <v>306</v>
      </c>
      <c r="F705" s="60">
        <v>181</v>
      </c>
      <c r="G705" s="59" t="s">
        <v>213</v>
      </c>
      <c r="H705" s="70">
        <v>4</v>
      </c>
      <c r="I705" s="70">
        <v>13109</v>
      </c>
      <c r="J705" s="70">
        <v>846</v>
      </c>
      <c r="K705" s="70">
        <v>0</v>
      </c>
      <c r="L705" s="70">
        <v>893</v>
      </c>
      <c r="M705" s="70">
        <v>14848</v>
      </c>
    </row>
    <row r="706" spans="1:13" x14ac:dyDescent="0.25">
      <c r="A706" s="60">
        <v>487</v>
      </c>
      <c r="B706" s="60">
        <v>487274182</v>
      </c>
      <c r="C706" s="59" t="s">
        <v>536</v>
      </c>
      <c r="D706" s="60">
        <v>274</v>
      </c>
      <c r="E706" s="69" t="s">
        <v>306</v>
      </c>
      <c r="F706" s="60">
        <v>182</v>
      </c>
      <c r="G706" s="59" t="s">
        <v>214</v>
      </c>
      <c r="H706" s="70">
        <v>3</v>
      </c>
      <c r="I706" s="70">
        <v>10563.654929066313</v>
      </c>
      <c r="J706" s="70">
        <v>2486</v>
      </c>
      <c r="K706" s="70">
        <v>0</v>
      </c>
      <c r="L706" s="70">
        <v>893</v>
      </c>
      <c r="M706" s="70">
        <v>13942.654929066313</v>
      </c>
    </row>
    <row r="707" spans="1:13" x14ac:dyDescent="0.25">
      <c r="A707" s="60">
        <v>487</v>
      </c>
      <c r="B707" s="60">
        <v>487274198</v>
      </c>
      <c r="C707" s="59" t="s">
        <v>536</v>
      </c>
      <c r="D707" s="60">
        <v>274</v>
      </c>
      <c r="E707" s="69" t="s">
        <v>306</v>
      </c>
      <c r="F707" s="60">
        <v>198</v>
      </c>
      <c r="G707" s="59" t="s">
        <v>230</v>
      </c>
      <c r="H707" s="70">
        <v>1</v>
      </c>
      <c r="I707" s="70">
        <v>10156.281639000543</v>
      </c>
      <c r="J707" s="70">
        <v>4209</v>
      </c>
      <c r="K707" s="70">
        <v>0</v>
      </c>
      <c r="L707" s="70">
        <v>893</v>
      </c>
      <c r="M707" s="70">
        <v>15258.281639000543</v>
      </c>
    </row>
    <row r="708" spans="1:13" x14ac:dyDescent="0.25">
      <c r="A708" s="60">
        <v>487</v>
      </c>
      <c r="B708" s="60">
        <v>487274207</v>
      </c>
      <c r="C708" s="59" t="s">
        <v>536</v>
      </c>
      <c r="D708" s="60">
        <v>274</v>
      </c>
      <c r="E708" s="69" t="s">
        <v>306</v>
      </c>
      <c r="F708" s="60">
        <v>207</v>
      </c>
      <c r="G708" s="59" t="s">
        <v>239</v>
      </c>
      <c r="H708" s="70">
        <v>1.6</v>
      </c>
      <c r="I708" s="70">
        <v>10604.003495667283</v>
      </c>
      <c r="J708" s="70">
        <v>6741</v>
      </c>
      <c r="K708" s="70">
        <v>0</v>
      </c>
      <c r="L708" s="70">
        <v>893</v>
      </c>
      <c r="M708" s="70">
        <v>18238.003495667283</v>
      </c>
    </row>
    <row r="709" spans="1:13" x14ac:dyDescent="0.25">
      <c r="A709" s="60">
        <v>487</v>
      </c>
      <c r="B709" s="60">
        <v>487274229</v>
      </c>
      <c r="C709" s="59" t="s">
        <v>536</v>
      </c>
      <c r="D709" s="60">
        <v>274</v>
      </c>
      <c r="E709" s="69" t="s">
        <v>306</v>
      </c>
      <c r="F709" s="60">
        <v>229</v>
      </c>
      <c r="G709" s="59" t="s">
        <v>261</v>
      </c>
      <c r="H709" s="70">
        <v>4</v>
      </c>
      <c r="I709" s="70">
        <v>9001</v>
      </c>
      <c r="J709" s="70">
        <v>1724</v>
      </c>
      <c r="K709" s="70">
        <v>0</v>
      </c>
      <c r="L709" s="70">
        <v>893</v>
      </c>
      <c r="M709" s="70">
        <v>11618</v>
      </c>
    </row>
    <row r="710" spans="1:13" x14ac:dyDescent="0.25">
      <c r="A710" s="60">
        <v>487</v>
      </c>
      <c r="B710" s="60">
        <v>487274243</v>
      </c>
      <c r="C710" s="59" t="s">
        <v>536</v>
      </c>
      <c r="D710" s="60">
        <v>274</v>
      </c>
      <c r="E710" s="69" t="s">
        <v>306</v>
      </c>
      <c r="F710" s="60">
        <v>243</v>
      </c>
      <c r="G710" s="59" t="s">
        <v>275</v>
      </c>
      <c r="H710" s="70">
        <v>3</v>
      </c>
      <c r="I710" s="70">
        <v>13109</v>
      </c>
      <c r="J710" s="70">
        <v>2724</v>
      </c>
      <c r="K710" s="70">
        <v>0</v>
      </c>
      <c r="L710" s="70">
        <v>893</v>
      </c>
      <c r="M710" s="70">
        <v>16726</v>
      </c>
    </row>
    <row r="711" spans="1:13" x14ac:dyDescent="0.25">
      <c r="A711" s="60">
        <v>487</v>
      </c>
      <c r="B711" s="60">
        <v>487274244</v>
      </c>
      <c r="C711" s="59" t="s">
        <v>536</v>
      </c>
      <c r="D711" s="60">
        <v>274</v>
      </c>
      <c r="E711" s="69" t="s">
        <v>306</v>
      </c>
      <c r="F711" s="60">
        <v>244</v>
      </c>
      <c r="G711" s="59" t="s">
        <v>276</v>
      </c>
      <c r="H711" s="70">
        <v>3</v>
      </c>
      <c r="I711" s="70">
        <v>9562</v>
      </c>
      <c r="J711" s="70">
        <v>3725</v>
      </c>
      <c r="K711" s="70">
        <v>0</v>
      </c>
      <c r="L711" s="70">
        <v>893</v>
      </c>
      <c r="M711" s="70">
        <v>14180</v>
      </c>
    </row>
    <row r="712" spans="1:13" x14ac:dyDescent="0.25">
      <c r="A712" s="60">
        <v>487</v>
      </c>
      <c r="B712" s="60">
        <v>487274246</v>
      </c>
      <c r="C712" s="59" t="s">
        <v>536</v>
      </c>
      <c r="D712" s="60">
        <v>274</v>
      </c>
      <c r="E712" s="69" t="s">
        <v>306</v>
      </c>
      <c r="F712" s="60">
        <v>246</v>
      </c>
      <c r="G712" s="59" t="s">
        <v>278</v>
      </c>
      <c r="H712" s="70">
        <v>0</v>
      </c>
      <c r="I712" s="70">
        <v>9968.6777396884954</v>
      </c>
      <c r="J712" s="70">
        <v>3658</v>
      </c>
      <c r="K712" s="70">
        <v>0</v>
      </c>
      <c r="L712" s="70">
        <v>893</v>
      </c>
      <c r="M712" s="70">
        <v>14519.677739688495</v>
      </c>
    </row>
    <row r="713" spans="1:13" x14ac:dyDescent="0.25">
      <c r="A713" s="60">
        <v>487</v>
      </c>
      <c r="B713" s="60">
        <v>487274248</v>
      </c>
      <c r="C713" s="59" t="s">
        <v>536</v>
      </c>
      <c r="D713" s="60">
        <v>274</v>
      </c>
      <c r="E713" s="69" t="s">
        <v>306</v>
      </c>
      <c r="F713" s="60">
        <v>248</v>
      </c>
      <c r="G713" s="59" t="s">
        <v>280</v>
      </c>
      <c r="H713" s="70">
        <v>15</v>
      </c>
      <c r="I713" s="70">
        <v>12223</v>
      </c>
      <c r="J713" s="70">
        <v>943</v>
      </c>
      <c r="K713" s="70">
        <v>0</v>
      </c>
      <c r="L713" s="70">
        <v>893</v>
      </c>
      <c r="M713" s="70">
        <v>14059</v>
      </c>
    </row>
    <row r="714" spans="1:13" x14ac:dyDescent="0.25">
      <c r="A714" s="60">
        <v>487</v>
      </c>
      <c r="B714" s="60">
        <v>487274262</v>
      </c>
      <c r="C714" s="59" t="s">
        <v>536</v>
      </c>
      <c r="D714" s="60">
        <v>274</v>
      </c>
      <c r="E714" s="69" t="s">
        <v>306</v>
      </c>
      <c r="F714" s="60">
        <v>262</v>
      </c>
      <c r="G714" s="59" t="s">
        <v>294</v>
      </c>
      <c r="H714" s="70">
        <v>7</v>
      </c>
      <c r="I714" s="70">
        <v>11576</v>
      </c>
      <c r="J714" s="70">
        <v>5425</v>
      </c>
      <c r="K714" s="70">
        <v>0</v>
      </c>
      <c r="L714" s="70">
        <v>893</v>
      </c>
      <c r="M714" s="70">
        <v>17894</v>
      </c>
    </row>
    <row r="715" spans="1:13" x14ac:dyDescent="0.25">
      <c r="A715" s="60">
        <v>487</v>
      </c>
      <c r="B715" s="60">
        <v>487274274</v>
      </c>
      <c r="C715" s="59" t="s">
        <v>536</v>
      </c>
      <c r="D715" s="60">
        <v>274</v>
      </c>
      <c r="E715" s="69" t="s">
        <v>306</v>
      </c>
      <c r="F715" s="60">
        <v>274</v>
      </c>
      <c r="G715" s="59" t="s">
        <v>306</v>
      </c>
      <c r="H715" s="70">
        <v>246.57000000000002</v>
      </c>
      <c r="I715" s="70">
        <v>11847</v>
      </c>
      <c r="J715" s="70">
        <v>5668</v>
      </c>
      <c r="K715" s="70">
        <v>0</v>
      </c>
      <c r="L715" s="70">
        <v>893</v>
      </c>
      <c r="M715" s="70">
        <v>18408</v>
      </c>
    </row>
    <row r="716" spans="1:13" x14ac:dyDescent="0.25">
      <c r="A716" s="60">
        <v>487</v>
      </c>
      <c r="B716" s="60">
        <v>487274284</v>
      </c>
      <c r="C716" s="59" t="s">
        <v>536</v>
      </c>
      <c r="D716" s="60">
        <v>274</v>
      </c>
      <c r="E716" s="69" t="s">
        <v>306</v>
      </c>
      <c r="F716" s="60">
        <v>284</v>
      </c>
      <c r="G716" s="59" t="s">
        <v>316</v>
      </c>
      <c r="H716" s="70">
        <v>1</v>
      </c>
      <c r="I716" s="70">
        <v>9001</v>
      </c>
      <c r="J716" s="70">
        <v>3910</v>
      </c>
      <c r="K716" s="70">
        <v>0</v>
      </c>
      <c r="L716" s="70">
        <v>893</v>
      </c>
      <c r="M716" s="70">
        <v>13804</v>
      </c>
    </row>
    <row r="717" spans="1:13" x14ac:dyDescent="0.25">
      <c r="A717" s="60">
        <v>487</v>
      </c>
      <c r="B717" s="60">
        <v>487274285</v>
      </c>
      <c r="C717" s="59" t="s">
        <v>536</v>
      </c>
      <c r="D717" s="60">
        <v>274</v>
      </c>
      <c r="E717" s="69" t="s">
        <v>306</v>
      </c>
      <c r="F717" s="60">
        <v>285</v>
      </c>
      <c r="G717" s="59" t="s">
        <v>317</v>
      </c>
      <c r="H717" s="70">
        <v>2</v>
      </c>
      <c r="I717" s="70">
        <v>9001</v>
      </c>
      <c r="J717" s="70">
        <v>2539</v>
      </c>
      <c r="K717" s="70">
        <v>0</v>
      </c>
      <c r="L717" s="70">
        <v>893</v>
      </c>
      <c r="M717" s="70">
        <v>12433</v>
      </c>
    </row>
    <row r="718" spans="1:13" x14ac:dyDescent="0.25">
      <c r="A718" s="60">
        <v>487</v>
      </c>
      <c r="B718" s="60">
        <v>487274305</v>
      </c>
      <c r="C718" s="59" t="s">
        <v>536</v>
      </c>
      <c r="D718" s="60">
        <v>274</v>
      </c>
      <c r="E718" s="69" t="s">
        <v>306</v>
      </c>
      <c r="F718" s="60">
        <v>305</v>
      </c>
      <c r="G718" s="59" t="s">
        <v>337</v>
      </c>
      <c r="H718" s="70">
        <v>0</v>
      </c>
      <c r="I718" s="70">
        <v>11269</v>
      </c>
      <c r="J718" s="70">
        <v>4061</v>
      </c>
      <c r="K718" s="70">
        <v>0</v>
      </c>
      <c r="L718" s="70">
        <v>893</v>
      </c>
      <c r="M718" s="70">
        <v>16223</v>
      </c>
    </row>
    <row r="719" spans="1:13" x14ac:dyDescent="0.25">
      <c r="A719" s="60">
        <v>487</v>
      </c>
      <c r="B719" s="60">
        <v>487274308</v>
      </c>
      <c r="C719" s="59" t="s">
        <v>536</v>
      </c>
      <c r="D719" s="60">
        <v>274</v>
      </c>
      <c r="E719" s="69" t="s">
        <v>306</v>
      </c>
      <c r="F719" s="60">
        <v>308</v>
      </c>
      <c r="G719" s="59" t="s">
        <v>340</v>
      </c>
      <c r="H719" s="70">
        <v>4.32</v>
      </c>
      <c r="I719" s="70">
        <v>9001</v>
      </c>
      <c r="J719" s="70">
        <v>4833</v>
      </c>
      <c r="K719" s="70">
        <v>0</v>
      </c>
      <c r="L719" s="70">
        <v>893</v>
      </c>
      <c r="M719" s="70">
        <v>14727</v>
      </c>
    </row>
    <row r="720" spans="1:13" x14ac:dyDescent="0.25">
      <c r="A720" s="60">
        <v>487</v>
      </c>
      <c r="B720" s="60">
        <v>487274347</v>
      </c>
      <c r="C720" s="59" t="s">
        <v>536</v>
      </c>
      <c r="D720" s="60">
        <v>274</v>
      </c>
      <c r="E720" s="69" t="s">
        <v>306</v>
      </c>
      <c r="F720" s="60">
        <v>347</v>
      </c>
      <c r="G720" s="59" t="s">
        <v>379</v>
      </c>
      <c r="H720" s="70">
        <v>6</v>
      </c>
      <c r="I720" s="70">
        <v>12082</v>
      </c>
      <c r="J720" s="70">
        <v>5460</v>
      </c>
      <c r="K720" s="70">
        <v>0</v>
      </c>
      <c r="L720" s="70">
        <v>893</v>
      </c>
      <c r="M720" s="70">
        <v>18435</v>
      </c>
    </row>
    <row r="721" spans="1:13" x14ac:dyDescent="0.25">
      <c r="A721" s="60">
        <v>488</v>
      </c>
      <c r="B721" s="60">
        <v>488219001</v>
      </c>
      <c r="C721" s="59" t="s">
        <v>465</v>
      </c>
      <c r="D721" s="60">
        <v>219</v>
      </c>
      <c r="E721" s="69" t="s">
        <v>251</v>
      </c>
      <c r="F721" s="60">
        <v>1</v>
      </c>
      <c r="G721" s="59" t="s">
        <v>33</v>
      </c>
      <c r="H721" s="70">
        <v>27.5</v>
      </c>
      <c r="I721" s="70">
        <v>9972</v>
      </c>
      <c r="J721" s="70">
        <v>2335</v>
      </c>
      <c r="K721" s="70">
        <v>0</v>
      </c>
      <c r="L721" s="70">
        <v>893</v>
      </c>
      <c r="M721" s="70">
        <v>13200</v>
      </c>
    </row>
    <row r="722" spans="1:13" x14ac:dyDescent="0.25">
      <c r="A722" s="60">
        <v>488</v>
      </c>
      <c r="B722" s="60">
        <v>488219018</v>
      </c>
      <c r="C722" s="59" t="s">
        <v>465</v>
      </c>
      <c r="D722" s="60">
        <v>219</v>
      </c>
      <c r="E722" s="69" t="s">
        <v>251</v>
      </c>
      <c r="F722" s="60">
        <v>18</v>
      </c>
      <c r="G722" s="59" t="s">
        <v>50</v>
      </c>
      <c r="H722" s="70">
        <v>1</v>
      </c>
      <c r="I722" s="70">
        <v>11040.81823529412</v>
      </c>
      <c r="J722" s="70">
        <v>7638</v>
      </c>
      <c r="K722" s="70">
        <v>0</v>
      </c>
      <c r="L722" s="70">
        <v>893</v>
      </c>
      <c r="M722" s="70">
        <v>19571.818235294122</v>
      </c>
    </row>
    <row r="723" spans="1:13" x14ac:dyDescent="0.25">
      <c r="A723" s="60">
        <v>488</v>
      </c>
      <c r="B723" s="60">
        <v>488219035</v>
      </c>
      <c r="C723" s="59" t="s">
        <v>465</v>
      </c>
      <c r="D723" s="60">
        <v>219</v>
      </c>
      <c r="E723" s="69" t="s">
        <v>251</v>
      </c>
      <c r="F723" s="60">
        <v>35</v>
      </c>
      <c r="G723" s="59" t="s">
        <v>67</v>
      </c>
      <c r="H723" s="70">
        <v>2</v>
      </c>
      <c r="I723" s="70">
        <v>11947</v>
      </c>
      <c r="J723" s="70">
        <v>4120</v>
      </c>
      <c r="K723" s="70">
        <v>0</v>
      </c>
      <c r="L723" s="70">
        <v>893</v>
      </c>
      <c r="M723" s="70">
        <v>16960</v>
      </c>
    </row>
    <row r="724" spans="1:13" x14ac:dyDescent="0.25">
      <c r="A724" s="60">
        <v>488</v>
      </c>
      <c r="B724" s="60">
        <v>488219040</v>
      </c>
      <c r="C724" s="59" t="s">
        <v>465</v>
      </c>
      <c r="D724" s="60">
        <v>219</v>
      </c>
      <c r="E724" s="69" t="s">
        <v>251</v>
      </c>
      <c r="F724" s="60">
        <v>40</v>
      </c>
      <c r="G724" s="59" t="s">
        <v>72</v>
      </c>
      <c r="H724" s="70">
        <v>13.93</v>
      </c>
      <c r="I724" s="70">
        <v>11655</v>
      </c>
      <c r="J724" s="70">
        <v>3054</v>
      </c>
      <c r="K724" s="70">
        <v>0</v>
      </c>
      <c r="L724" s="70">
        <v>893</v>
      </c>
      <c r="M724" s="70">
        <v>15602</v>
      </c>
    </row>
    <row r="725" spans="1:13" x14ac:dyDescent="0.25">
      <c r="A725" s="60">
        <v>488</v>
      </c>
      <c r="B725" s="60">
        <v>488219044</v>
      </c>
      <c r="C725" s="59" t="s">
        <v>465</v>
      </c>
      <c r="D725" s="60">
        <v>219</v>
      </c>
      <c r="E725" s="69" t="s">
        <v>251</v>
      </c>
      <c r="F725" s="60">
        <v>44</v>
      </c>
      <c r="G725" s="59" t="s">
        <v>76</v>
      </c>
      <c r="H725" s="70">
        <v>94.09999999999998</v>
      </c>
      <c r="I725" s="70">
        <v>11916</v>
      </c>
      <c r="J725" s="70">
        <v>240</v>
      </c>
      <c r="K725" s="70">
        <v>0</v>
      </c>
      <c r="L725" s="70">
        <v>893</v>
      </c>
      <c r="M725" s="70">
        <v>13049</v>
      </c>
    </row>
    <row r="726" spans="1:13" x14ac:dyDescent="0.25">
      <c r="A726" s="60">
        <v>488</v>
      </c>
      <c r="B726" s="60">
        <v>488219052</v>
      </c>
      <c r="C726" s="59" t="s">
        <v>465</v>
      </c>
      <c r="D726" s="60">
        <v>219</v>
      </c>
      <c r="E726" s="69" t="s">
        <v>251</v>
      </c>
      <c r="F726" s="60">
        <v>52</v>
      </c>
      <c r="G726" s="59" t="s">
        <v>84</v>
      </c>
      <c r="H726" s="70">
        <v>1</v>
      </c>
      <c r="I726" s="70">
        <v>10594.477340436682</v>
      </c>
      <c r="J726" s="70">
        <v>3433</v>
      </c>
      <c r="K726" s="70">
        <v>0</v>
      </c>
      <c r="L726" s="70">
        <v>893</v>
      </c>
      <c r="M726" s="70">
        <v>14920.477340436682</v>
      </c>
    </row>
    <row r="727" spans="1:13" x14ac:dyDescent="0.25">
      <c r="A727" s="60">
        <v>488</v>
      </c>
      <c r="B727" s="60">
        <v>488219065</v>
      </c>
      <c r="C727" s="59" t="s">
        <v>465</v>
      </c>
      <c r="D727" s="60">
        <v>219</v>
      </c>
      <c r="E727" s="69" t="s">
        <v>251</v>
      </c>
      <c r="F727" s="60">
        <v>65</v>
      </c>
      <c r="G727" s="59" t="s">
        <v>97</v>
      </c>
      <c r="H727" s="70">
        <v>7.5400000000000009</v>
      </c>
      <c r="I727" s="70">
        <v>9618</v>
      </c>
      <c r="J727" s="70">
        <v>5704</v>
      </c>
      <c r="K727" s="70">
        <v>0</v>
      </c>
      <c r="L727" s="70">
        <v>893</v>
      </c>
      <c r="M727" s="70">
        <v>16215</v>
      </c>
    </row>
    <row r="728" spans="1:13" x14ac:dyDescent="0.25">
      <c r="A728" s="60">
        <v>488</v>
      </c>
      <c r="B728" s="60">
        <v>488219082</v>
      </c>
      <c r="C728" s="59" t="s">
        <v>465</v>
      </c>
      <c r="D728" s="60">
        <v>219</v>
      </c>
      <c r="E728" s="69" t="s">
        <v>251</v>
      </c>
      <c r="F728" s="60">
        <v>82</v>
      </c>
      <c r="G728" s="59" t="s">
        <v>114</v>
      </c>
      <c r="H728" s="70">
        <v>4.47</v>
      </c>
      <c r="I728" s="70">
        <v>9853</v>
      </c>
      <c r="J728" s="70">
        <v>3592</v>
      </c>
      <c r="K728" s="70">
        <v>0</v>
      </c>
      <c r="L728" s="70">
        <v>893</v>
      </c>
      <c r="M728" s="70">
        <v>14338</v>
      </c>
    </row>
    <row r="729" spans="1:13" x14ac:dyDescent="0.25">
      <c r="A729" s="60">
        <v>488</v>
      </c>
      <c r="B729" s="60">
        <v>488219083</v>
      </c>
      <c r="C729" s="59" t="s">
        <v>465</v>
      </c>
      <c r="D729" s="60">
        <v>219</v>
      </c>
      <c r="E729" s="69" t="s">
        <v>251</v>
      </c>
      <c r="F729" s="60">
        <v>83</v>
      </c>
      <c r="G729" s="59" t="s">
        <v>115</v>
      </c>
      <c r="H729" s="70">
        <v>4</v>
      </c>
      <c r="I729" s="70">
        <v>9130</v>
      </c>
      <c r="J729" s="70">
        <v>1533</v>
      </c>
      <c r="K729" s="70">
        <v>0</v>
      </c>
      <c r="L729" s="70">
        <v>893</v>
      </c>
      <c r="M729" s="70">
        <v>11556</v>
      </c>
    </row>
    <row r="730" spans="1:13" x14ac:dyDescent="0.25">
      <c r="A730" s="60">
        <v>488</v>
      </c>
      <c r="B730" s="60">
        <v>488219118</v>
      </c>
      <c r="C730" s="59" t="s">
        <v>465</v>
      </c>
      <c r="D730" s="60">
        <v>219</v>
      </c>
      <c r="E730" s="69" t="s">
        <v>251</v>
      </c>
      <c r="F730" s="60">
        <v>118</v>
      </c>
      <c r="G730" s="59" t="s">
        <v>150</v>
      </c>
      <c r="H730" s="70">
        <v>1</v>
      </c>
      <c r="I730" s="70">
        <v>9973.9677629199359</v>
      </c>
      <c r="J730" s="70">
        <v>2304</v>
      </c>
      <c r="K730" s="70">
        <v>0</v>
      </c>
      <c r="L730" s="70">
        <v>893</v>
      </c>
      <c r="M730" s="70">
        <v>13170.967762919936</v>
      </c>
    </row>
    <row r="731" spans="1:13" x14ac:dyDescent="0.25">
      <c r="A731" s="60">
        <v>488</v>
      </c>
      <c r="B731" s="60">
        <v>488219122</v>
      </c>
      <c r="C731" s="59" t="s">
        <v>465</v>
      </c>
      <c r="D731" s="60">
        <v>219</v>
      </c>
      <c r="E731" s="69" t="s">
        <v>251</v>
      </c>
      <c r="F731" s="60">
        <v>122</v>
      </c>
      <c r="G731" s="59" t="s">
        <v>154</v>
      </c>
      <c r="H731" s="70">
        <v>24.23</v>
      </c>
      <c r="I731" s="70">
        <v>9976</v>
      </c>
      <c r="J731" s="70">
        <v>3104</v>
      </c>
      <c r="K731" s="70">
        <v>0</v>
      </c>
      <c r="L731" s="70">
        <v>893</v>
      </c>
      <c r="M731" s="70">
        <v>13973</v>
      </c>
    </row>
    <row r="732" spans="1:13" x14ac:dyDescent="0.25">
      <c r="A732" s="60">
        <v>488</v>
      </c>
      <c r="B732" s="60">
        <v>488219131</v>
      </c>
      <c r="C732" s="59" t="s">
        <v>465</v>
      </c>
      <c r="D732" s="60">
        <v>219</v>
      </c>
      <c r="E732" s="69" t="s">
        <v>251</v>
      </c>
      <c r="F732" s="60">
        <v>131</v>
      </c>
      <c r="G732" s="59" t="s">
        <v>163</v>
      </c>
      <c r="H732" s="70">
        <v>8.4699999999999989</v>
      </c>
      <c r="I732" s="70">
        <v>9990</v>
      </c>
      <c r="J732" s="70">
        <v>2591</v>
      </c>
      <c r="K732" s="70">
        <v>0</v>
      </c>
      <c r="L732" s="70">
        <v>893</v>
      </c>
      <c r="M732" s="70">
        <v>13474</v>
      </c>
    </row>
    <row r="733" spans="1:13" x14ac:dyDescent="0.25">
      <c r="A733" s="60">
        <v>488</v>
      </c>
      <c r="B733" s="60">
        <v>488219133</v>
      </c>
      <c r="C733" s="59" t="s">
        <v>465</v>
      </c>
      <c r="D733" s="60">
        <v>219</v>
      </c>
      <c r="E733" s="69" t="s">
        <v>251</v>
      </c>
      <c r="F733" s="60">
        <v>133</v>
      </c>
      <c r="G733" s="59" t="s">
        <v>165</v>
      </c>
      <c r="H733" s="70">
        <v>28</v>
      </c>
      <c r="I733" s="70">
        <v>10416</v>
      </c>
      <c r="J733" s="70">
        <v>2594</v>
      </c>
      <c r="K733" s="70">
        <v>0</v>
      </c>
      <c r="L733" s="70">
        <v>893</v>
      </c>
      <c r="M733" s="70">
        <v>13903</v>
      </c>
    </row>
    <row r="734" spans="1:13" x14ac:dyDescent="0.25">
      <c r="A734" s="60">
        <v>488</v>
      </c>
      <c r="B734" s="60">
        <v>488219142</v>
      </c>
      <c r="C734" s="59" t="s">
        <v>465</v>
      </c>
      <c r="D734" s="60">
        <v>219</v>
      </c>
      <c r="E734" s="69" t="s">
        <v>251</v>
      </c>
      <c r="F734" s="60">
        <v>142</v>
      </c>
      <c r="G734" s="59" t="s">
        <v>174</v>
      </c>
      <c r="H734" s="70">
        <v>28.55</v>
      </c>
      <c r="I734" s="70">
        <v>10589</v>
      </c>
      <c r="J734" s="70">
        <v>8189</v>
      </c>
      <c r="K734" s="70">
        <v>0</v>
      </c>
      <c r="L734" s="70">
        <v>893</v>
      </c>
      <c r="M734" s="70">
        <v>19671</v>
      </c>
    </row>
    <row r="735" spans="1:13" x14ac:dyDescent="0.25">
      <c r="A735" s="60">
        <v>488</v>
      </c>
      <c r="B735" s="60">
        <v>488219145</v>
      </c>
      <c r="C735" s="59" t="s">
        <v>465</v>
      </c>
      <c r="D735" s="60">
        <v>219</v>
      </c>
      <c r="E735" s="69" t="s">
        <v>251</v>
      </c>
      <c r="F735" s="60">
        <v>145</v>
      </c>
      <c r="G735" s="59" t="s">
        <v>177</v>
      </c>
      <c r="H735" s="70">
        <v>6.93</v>
      </c>
      <c r="I735" s="70">
        <v>9923</v>
      </c>
      <c r="J735" s="70">
        <v>3039</v>
      </c>
      <c r="K735" s="70">
        <v>0</v>
      </c>
      <c r="L735" s="70">
        <v>893</v>
      </c>
      <c r="M735" s="70">
        <v>13855</v>
      </c>
    </row>
    <row r="736" spans="1:13" x14ac:dyDescent="0.25">
      <c r="A736" s="60">
        <v>488</v>
      </c>
      <c r="B736" s="60">
        <v>488219167</v>
      </c>
      <c r="C736" s="59" t="s">
        <v>465</v>
      </c>
      <c r="D736" s="60">
        <v>219</v>
      </c>
      <c r="E736" s="69" t="s">
        <v>251</v>
      </c>
      <c r="F736" s="60">
        <v>167</v>
      </c>
      <c r="G736" s="59" t="s">
        <v>199</v>
      </c>
      <c r="H736" s="70">
        <v>1</v>
      </c>
      <c r="I736" s="70">
        <v>10537.457515332319</v>
      </c>
      <c r="J736" s="70">
        <v>4060</v>
      </c>
      <c r="K736" s="70">
        <v>0</v>
      </c>
      <c r="L736" s="70">
        <v>893</v>
      </c>
      <c r="M736" s="70">
        <v>15490.457515332319</v>
      </c>
    </row>
    <row r="737" spans="1:13" x14ac:dyDescent="0.25">
      <c r="A737" s="60">
        <v>488</v>
      </c>
      <c r="B737" s="60">
        <v>488219171</v>
      </c>
      <c r="C737" s="59" t="s">
        <v>465</v>
      </c>
      <c r="D737" s="60">
        <v>219</v>
      </c>
      <c r="E737" s="69" t="s">
        <v>251</v>
      </c>
      <c r="F737" s="60">
        <v>171</v>
      </c>
      <c r="G737" s="59" t="s">
        <v>203</v>
      </c>
      <c r="H737" s="70">
        <v>13</v>
      </c>
      <c r="I737" s="70">
        <v>10919</v>
      </c>
      <c r="J737" s="70">
        <v>2673</v>
      </c>
      <c r="K737" s="70">
        <v>0</v>
      </c>
      <c r="L737" s="70">
        <v>893</v>
      </c>
      <c r="M737" s="70">
        <v>14485</v>
      </c>
    </row>
    <row r="738" spans="1:13" x14ac:dyDescent="0.25">
      <c r="A738" s="60">
        <v>488</v>
      </c>
      <c r="B738" s="60">
        <v>488219189</v>
      </c>
      <c r="C738" s="59" t="s">
        <v>465</v>
      </c>
      <c r="D738" s="60">
        <v>219</v>
      </c>
      <c r="E738" s="69" t="s">
        <v>251</v>
      </c>
      <c r="F738" s="60">
        <v>189</v>
      </c>
      <c r="G738" s="59" t="s">
        <v>221</v>
      </c>
      <c r="H738" s="70">
        <v>4</v>
      </c>
      <c r="I738" s="70">
        <v>12404</v>
      </c>
      <c r="J738" s="70">
        <v>4769</v>
      </c>
      <c r="K738" s="70">
        <v>0</v>
      </c>
      <c r="L738" s="70">
        <v>893</v>
      </c>
      <c r="M738" s="70">
        <v>18066</v>
      </c>
    </row>
    <row r="739" spans="1:13" x14ac:dyDescent="0.25">
      <c r="A739" s="60">
        <v>488</v>
      </c>
      <c r="B739" s="60">
        <v>488219219</v>
      </c>
      <c r="C739" s="59" t="s">
        <v>465</v>
      </c>
      <c r="D739" s="60">
        <v>219</v>
      </c>
      <c r="E739" s="69" t="s">
        <v>251</v>
      </c>
      <c r="F739" s="60">
        <v>219</v>
      </c>
      <c r="G739" s="59" t="s">
        <v>251</v>
      </c>
      <c r="H739" s="70">
        <v>8.85</v>
      </c>
      <c r="I739" s="70">
        <v>10909</v>
      </c>
      <c r="J739" s="70">
        <v>5147</v>
      </c>
      <c r="K739" s="70">
        <v>0</v>
      </c>
      <c r="L739" s="70">
        <v>893</v>
      </c>
      <c r="M739" s="70">
        <v>16949</v>
      </c>
    </row>
    <row r="740" spans="1:13" x14ac:dyDescent="0.25">
      <c r="A740" s="60">
        <v>488</v>
      </c>
      <c r="B740" s="60">
        <v>488219231</v>
      </c>
      <c r="C740" s="59" t="s">
        <v>465</v>
      </c>
      <c r="D740" s="60">
        <v>219</v>
      </c>
      <c r="E740" s="69" t="s">
        <v>251</v>
      </c>
      <c r="F740" s="60">
        <v>231</v>
      </c>
      <c r="G740" s="59" t="s">
        <v>263</v>
      </c>
      <c r="H740" s="70">
        <v>31.39</v>
      </c>
      <c r="I740" s="70">
        <v>10116</v>
      </c>
      <c r="J740" s="70">
        <v>2568</v>
      </c>
      <c r="K740" s="70">
        <v>0</v>
      </c>
      <c r="L740" s="70">
        <v>893</v>
      </c>
      <c r="M740" s="70">
        <v>13577</v>
      </c>
    </row>
    <row r="741" spans="1:13" x14ac:dyDescent="0.25">
      <c r="A741" s="60">
        <v>488</v>
      </c>
      <c r="B741" s="60">
        <v>488219239</v>
      </c>
      <c r="C741" s="59" t="s">
        <v>465</v>
      </c>
      <c r="D741" s="60">
        <v>219</v>
      </c>
      <c r="E741" s="69" t="s">
        <v>251</v>
      </c>
      <c r="F741" s="60">
        <v>239</v>
      </c>
      <c r="G741" s="59" t="s">
        <v>271</v>
      </c>
      <c r="H741" s="70">
        <v>8.42</v>
      </c>
      <c r="I741" s="70">
        <v>9705</v>
      </c>
      <c r="J741" s="70">
        <v>3595</v>
      </c>
      <c r="K741" s="70">
        <v>0</v>
      </c>
      <c r="L741" s="70">
        <v>893</v>
      </c>
      <c r="M741" s="70">
        <v>14193</v>
      </c>
    </row>
    <row r="742" spans="1:13" x14ac:dyDescent="0.25">
      <c r="A742" s="60">
        <v>488</v>
      </c>
      <c r="B742" s="60">
        <v>488219243</v>
      </c>
      <c r="C742" s="59" t="s">
        <v>465</v>
      </c>
      <c r="D742" s="60">
        <v>219</v>
      </c>
      <c r="E742" s="69" t="s">
        <v>251</v>
      </c>
      <c r="F742" s="60">
        <v>243</v>
      </c>
      <c r="G742" s="59" t="s">
        <v>275</v>
      </c>
      <c r="H742" s="70">
        <v>22.73</v>
      </c>
      <c r="I742" s="70">
        <v>11245</v>
      </c>
      <c r="J742" s="70">
        <v>2337</v>
      </c>
      <c r="K742" s="70">
        <v>0</v>
      </c>
      <c r="L742" s="70">
        <v>893</v>
      </c>
      <c r="M742" s="70">
        <v>14475</v>
      </c>
    </row>
    <row r="743" spans="1:13" x14ac:dyDescent="0.25">
      <c r="A743" s="60">
        <v>488</v>
      </c>
      <c r="B743" s="60">
        <v>488219244</v>
      </c>
      <c r="C743" s="59" t="s">
        <v>465</v>
      </c>
      <c r="D743" s="60">
        <v>219</v>
      </c>
      <c r="E743" s="69" t="s">
        <v>251</v>
      </c>
      <c r="F743" s="60">
        <v>244</v>
      </c>
      <c r="G743" s="59" t="s">
        <v>276</v>
      </c>
      <c r="H743" s="70">
        <v>175.20999999999998</v>
      </c>
      <c r="I743" s="70">
        <v>11179</v>
      </c>
      <c r="J743" s="70">
        <v>4355</v>
      </c>
      <c r="K743" s="70">
        <v>0</v>
      </c>
      <c r="L743" s="70">
        <v>893</v>
      </c>
      <c r="M743" s="70">
        <v>16427</v>
      </c>
    </row>
    <row r="744" spans="1:13" x14ac:dyDescent="0.25">
      <c r="A744" s="60">
        <v>488</v>
      </c>
      <c r="B744" s="60">
        <v>488219251</v>
      </c>
      <c r="C744" s="59" t="s">
        <v>465</v>
      </c>
      <c r="D744" s="60">
        <v>219</v>
      </c>
      <c r="E744" s="69" t="s">
        <v>251</v>
      </c>
      <c r="F744" s="60">
        <v>251</v>
      </c>
      <c r="G744" s="59" t="s">
        <v>283</v>
      </c>
      <c r="H744" s="70">
        <v>99.84999999999998</v>
      </c>
      <c r="I744" s="70">
        <v>10204</v>
      </c>
      <c r="J744" s="70">
        <v>2831</v>
      </c>
      <c r="K744" s="70">
        <v>0</v>
      </c>
      <c r="L744" s="70">
        <v>893</v>
      </c>
      <c r="M744" s="70">
        <v>13928</v>
      </c>
    </row>
    <row r="745" spans="1:13" x14ac:dyDescent="0.25">
      <c r="A745" s="60">
        <v>488</v>
      </c>
      <c r="B745" s="60">
        <v>488219264</v>
      </c>
      <c r="C745" s="59" t="s">
        <v>465</v>
      </c>
      <c r="D745" s="60">
        <v>219</v>
      </c>
      <c r="E745" s="69" t="s">
        <v>251</v>
      </c>
      <c r="F745" s="60">
        <v>264</v>
      </c>
      <c r="G745" s="59" t="s">
        <v>296</v>
      </c>
      <c r="H745" s="70">
        <v>22.31</v>
      </c>
      <c r="I745" s="70">
        <v>9716</v>
      </c>
      <c r="J745" s="70">
        <v>4318</v>
      </c>
      <c r="K745" s="70">
        <v>0</v>
      </c>
      <c r="L745" s="70">
        <v>893</v>
      </c>
      <c r="M745" s="70">
        <v>14927</v>
      </c>
    </row>
    <row r="746" spans="1:13" x14ac:dyDescent="0.25">
      <c r="A746" s="60">
        <v>488</v>
      </c>
      <c r="B746" s="60">
        <v>488219293</v>
      </c>
      <c r="C746" s="59" t="s">
        <v>465</v>
      </c>
      <c r="D746" s="60">
        <v>219</v>
      </c>
      <c r="E746" s="69" t="s">
        <v>251</v>
      </c>
      <c r="F746" s="60">
        <v>293</v>
      </c>
      <c r="G746" s="59" t="s">
        <v>325</v>
      </c>
      <c r="H746" s="70">
        <v>2</v>
      </c>
      <c r="I746" s="70">
        <v>11641.935415948807</v>
      </c>
      <c r="J746" s="70">
        <v>897</v>
      </c>
      <c r="K746" s="70">
        <v>0</v>
      </c>
      <c r="L746" s="70">
        <v>893</v>
      </c>
      <c r="M746" s="70">
        <v>13431.935415948807</v>
      </c>
    </row>
    <row r="747" spans="1:13" x14ac:dyDescent="0.25">
      <c r="A747" s="60">
        <v>488</v>
      </c>
      <c r="B747" s="60">
        <v>488219336</v>
      </c>
      <c r="C747" s="59" t="s">
        <v>465</v>
      </c>
      <c r="D747" s="60">
        <v>219</v>
      </c>
      <c r="E747" s="69" t="s">
        <v>251</v>
      </c>
      <c r="F747" s="60">
        <v>336</v>
      </c>
      <c r="G747" s="59" t="s">
        <v>368</v>
      </c>
      <c r="H747" s="70">
        <v>249.54999999999998</v>
      </c>
      <c r="I747" s="70">
        <v>10313</v>
      </c>
      <c r="J747" s="70">
        <v>2726</v>
      </c>
      <c r="K747" s="70">
        <v>0</v>
      </c>
      <c r="L747" s="70">
        <v>893</v>
      </c>
      <c r="M747" s="70">
        <v>13932</v>
      </c>
    </row>
    <row r="748" spans="1:13" x14ac:dyDescent="0.25">
      <c r="A748" s="60">
        <v>488</v>
      </c>
      <c r="B748" s="60">
        <v>488219625</v>
      </c>
      <c r="C748" s="59" t="s">
        <v>465</v>
      </c>
      <c r="D748" s="60">
        <v>219</v>
      </c>
      <c r="E748" s="69" t="s">
        <v>251</v>
      </c>
      <c r="F748" s="60">
        <v>625</v>
      </c>
      <c r="G748" s="59" t="s">
        <v>395</v>
      </c>
      <c r="H748" s="70">
        <v>4</v>
      </c>
      <c r="I748" s="70">
        <v>8780</v>
      </c>
      <c r="J748" s="70">
        <v>1527</v>
      </c>
      <c r="K748" s="70">
        <v>0</v>
      </c>
      <c r="L748" s="70">
        <v>893</v>
      </c>
      <c r="M748" s="70">
        <v>11200</v>
      </c>
    </row>
    <row r="749" spans="1:13" x14ac:dyDescent="0.25">
      <c r="A749" s="60">
        <v>488</v>
      </c>
      <c r="B749" s="60">
        <v>488219760</v>
      </c>
      <c r="C749" s="59" t="s">
        <v>465</v>
      </c>
      <c r="D749" s="60">
        <v>219</v>
      </c>
      <c r="E749" s="69" t="s">
        <v>251</v>
      </c>
      <c r="F749" s="60">
        <v>760</v>
      </c>
      <c r="G749" s="59" t="s">
        <v>433</v>
      </c>
      <c r="H749" s="70">
        <v>6</v>
      </c>
      <c r="I749" s="70">
        <v>9679</v>
      </c>
      <c r="J749" s="70">
        <v>1878</v>
      </c>
      <c r="K749" s="70">
        <v>0</v>
      </c>
      <c r="L749" s="70">
        <v>893</v>
      </c>
      <c r="M749" s="70">
        <v>12450</v>
      </c>
    </row>
    <row r="750" spans="1:13" x14ac:dyDescent="0.25">
      <c r="A750" s="60">
        <v>488</v>
      </c>
      <c r="B750" s="60">
        <v>488219780</v>
      </c>
      <c r="C750" s="59" t="s">
        <v>465</v>
      </c>
      <c r="D750" s="60">
        <v>219</v>
      </c>
      <c r="E750" s="69" t="s">
        <v>251</v>
      </c>
      <c r="F750" s="60">
        <v>780</v>
      </c>
      <c r="G750" s="59" t="s">
        <v>443</v>
      </c>
      <c r="H750" s="70">
        <v>45.25</v>
      </c>
      <c r="I750" s="70">
        <v>11327</v>
      </c>
      <c r="J750" s="70">
        <v>2076</v>
      </c>
      <c r="K750" s="70">
        <v>0</v>
      </c>
      <c r="L750" s="70">
        <v>893</v>
      </c>
      <c r="M750" s="70">
        <v>14296</v>
      </c>
    </row>
    <row r="751" spans="1:13" x14ac:dyDescent="0.25">
      <c r="A751" s="60">
        <v>489</v>
      </c>
      <c r="B751" s="60">
        <v>489020020</v>
      </c>
      <c r="C751" s="59" t="s">
        <v>537</v>
      </c>
      <c r="D751" s="60">
        <v>20</v>
      </c>
      <c r="E751" s="69" t="s">
        <v>52</v>
      </c>
      <c r="F751" s="60">
        <v>20</v>
      </c>
      <c r="G751" s="59" t="s">
        <v>52</v>
      </c>
      <c r="H751" s="70">
        <v>174.89</v>
      </c>
      <c r="I751" s="70">
        <v>10929</v>
      </c>
      <c r="J751" s="70">
        <v>2780</v>
      </c>
      <c r="K751" s="70">
        <v>0</v>
      </c>
      <c r="L751" s="70">
        <v>893</v>
      </c>
      <c r="M751" s="70">
        <v>14602</v>
      </c>
    </row>
    <row r="752" spans="1:13" x14ac:dyDescent="0.25">
      <c r="A752" s="60">
        <v>489</v>
      </c>
      <c r="B752" s="60">
        <v>489020036</v>
      </c>
      <c r="C752" s="59" t="s">
        <v>537</v>
      </c>
      <c r="D752" s="60">
        <v>20</v>
      </c>
      <c r="E752" s="69" t="s">
        <v>52</v>
      </c>
      <c r="F752" s="60">
        <v>36</v>
      </c>
      <c r="G752" s="59" t="s">
        <v>68</v>
      </c>
      <c r="H752" s="70">
        <v>113.35</v>
      </c>
      <c r="I752" s="70">
        <v>10807</v>
      </c>
      <c r="J752" s="70">
        <v>4275</v>
      </c>
      <c r="K752" s="70">
        <v>0</v>
      </c>
      <c r="L752" s="70">
        <v>893</v>
      </c>
      <c r="M752" s="70">
        <v>15975</v>
      </c>
    </row>
    <row r="753" spans="1:13" x14ac:dyDescent="0.25">
      <c r="A753" s="60">
        <v>489</v>
      </c>
      <c r="B753" s="60">
        <v>489020052</v>
      </c>
      <c r="C753" s="59" t="s">
        <v>537</v>
      </c>
      <c r="D753" s="60">
        <v>20</v>
      </c>
      <c r="E753" s="69" t="s">
        <v>52</v>
      </c>
      <c r="F753" s="60">
        <v>52</v>
      </c>
      <c r="G753" s="59" t="s">
        <v>84</v>
      </c>
      <c r="H753" s="70">
        <v>9</v>
      </c>
      <c r="I753" s="70">
        <v>10432</v>
      </c>
      <c r="J753" s="70">
        <v>3380</v>
      </c>
      <c r="K753" s="70">
        <v>0</v>
      </c>
      <c r="L753" s="70">
        <v>893</v>
      </c>
      <c r="M753" s="70">
        <v>14705</v>
      </c>
    </row>
    <row r="754" spans="1:13" x14ac:dyDescent="0.25">
      <c r="A754" s="60">
        <v>489</v>
      </c>
      <c r="B754" s="60">
        <v>489020096</v>
      </c>
      <c r="C754" s="59" t="s">
        <v>537</v>
      </c>
      <c r="D754" s="60">
        <v>20</v>
      </c>
      <c r="E754" s="69" t="s">
        <v>52</v>
      </c>
      <c r="F754" s="60">
        <v>96</v>
      </c>
      <c r="G754" s="59" t="s">
        <v>128</v>
      </c>
      <c r="H754" s="70">
        <v>87.64</v>
      </c>
      <c r="I754" s="70">
        <v>11153</v>
      </c>
      <c r="J754" s="70">
        <v>5924</v>
      </c>
      <c r="K754" s="70">
        <v>0</v>
      </c>
      <c r="L754" s="70">
        <v>893</v>
      </c>
      <c r="M754" s="70">
        <v>17970</v>
      </c>
    </row>
    <row r="755" spans="1:13" x14ac:dyDescent="0.25">
      <c r="A755" s="60">
        <v>489</v>
      </c>
      <c r="B755" s="60">
        <v>489020172</v>
      </c>
      <c r="C755" s="59" t="s">
        <v>537</v>
      </c>
      <c r="D755" s="60">
        <v>20</v>
      </c>
      <c r="E755" s="69" t="s">
        <v>52</v>
      </c>
      <c r="F755" s="60">
        <v>172</v>
      </c>
      <c r="G755" s="59" t="s">
        <v>204</v>
      </c>
      <c r="H755" s="70">
        <v>47.9</v>
      </c>
      <c r="I755" s="70">
        <v>10645</v>
      </c>
      <c r="J755" s="70">
        <v>6246</v>
      </c>
      <c r="K755" s="70">
        <v>0</v>
      </c>
      <c r="L755" s="70">
        <v>893</v>
      </c>
      <c r="M755" s="70">
        <v>17784</v>
      </c>
    </row>
    <row r="756" spans="1:13" x14ac:dyDescent="0.25">
      <c r="A756" s="60">
        <v>489</v>
      </c>
      <c r="B756" s="60">
        <v>489020182</v>
      </c>
      <c r="C756" s="59" t="s">
        <v>537</v>
      </c>
      <c r="D756" s="60">
        <v>20</v>
      </c>
      <c r="E756" s="69" t="s">
        <v>52</v>
      </c>
      <c r="F756" s="60">
        <v>182</v>
      </c>
      <c r="G756" s="59" t="s">
        <v>214</v>
      </c>
      <c r="H756" s="70">
        <v>0.89</v>
      </c>
      <c r="I756" s="70">
        <v>10563.654929066313</v>
      </c>
      <c r="J756" s="70">
        <v>2486</v>
      </c>
      <c r="K756" s="70">
        <v>0</v>
      </c>
      <c r="L756" s="70">
        <v>893</v>
      </c>
      <c r="M756" s="70">
        <v>13942.654929066313</v>
      </c>
    </row>
    <row r="757" spans="1:13" x14ac:dyDescent="0.25">
      <c r="A757" s="60">
        <v>489</v>
      </c>
      <c r="B757" s="60">
        <v>489020201</v>
      </c>
      <c r="C757" s="59" t="s">
        <v>537</v>
      </c>
      <c r="D757" s="60">
        <v>20</v>
      </c>
      <c r="E757" s="69" t="s">
        <v>52</v>
      </c>
      <c r="F757" s="60">
        <v>201</v>
      </c>
      <c r="G757" s="59" t="s">
        <v>233</v>
      </c>
      <c r="H757" s="70">
        <v>2</v>
      </c>
      <c r="I757" s="70">
        <v>12640.520228330424</v>
      </c>
      <c r="J757" s="70">
        <v>197</v>
      </c>
      <c r="K757" s="70">
        <v>0</v>
      </c>
      <c r="L757" s="70">
        <v>893</v>
      </c>
      <c r="M757" s="70">
        <v>13730.520228330424</v>
      </c>
    </row>
    <row r="758" spans="1:13" x14ac:dyDescent="0.25">
      <c r="A758" s="60">
        <v>489</v>
      </c>
      <c r="B758" s="60">
        <v>489020239</v>
      </c>
      <c r="C758" s="59" t="s">
        <v>537</v>
      </c>
      <c r="D758" s="60">
        <v>20</v>
      </c>
      <c r="E758" s="69" t="s">
        <v>52</v>
      </c>
      <c r="F758" s="60">
        <v>239</v>
      </c>
      <c r="G758" s="59" t="s">
        <v>271</v>
      </c>
      <c r="H758" s="70">
        <v>66.099999999999994</v>
      </c>
      <c r="I758" s="70">
        <v>10614</v>
      </c>
      <c r="J758" s="70">
        <v>3932</v>
      </c>
      <c r="K758" s="70">
        <v>0</v>
      </c>
      <c r="L758" s="70">
        <v>893</v>
      </c>
      <c r="M758" s="70">
        <v>15439</v>
      </c>
    </row>
    <row r="759" spans="1:13" x14ac:dyDescent="0.25">
      <c r="A759" s="60">
        <v>489</v>
      </c>
      <c r="B759" s="60">
        <v>489020242</v>
      </c>
      <c r="C759" s="59" t="s">
        <v>537</v>
      </c>
      <c r="D759" s="60">
        <v>20</v>
      </c>
      <c r="E759" s="69" t="s">
        <v>52</v>
      </c>
      <c r="F759" s="60">
        <v>242</v>
      </c>
      <c r="G759" s="59" t="s">
        <v>274</v>
      </c>
      <c r="H759" s="70">
        <v>7</v>
      </c>
      <c r="I759" s="70">
        <v>12780</v>
      </c>
      <c r="J759" s="70">
        <v>35833</v>
      </c>
      <c r="K759" s="70">
        <v>0</v>
      </c>
      <c r="L759" s="70">
        <v>893</v>
      </c>
      <c r="M759" s="70">
        <v>49506</v>
      </c>
    </row>
    <row r="760" spans="1:13" x14ac:dyDescent="0.25">
      <c r="A760" s="60">
        <v>489</v>
      </c>
      <c r="B760" s="60">
        <v>489020261</v>
      </c>
      <c r="C760" s="59" t="s">
        <v>537</v>
      </c>
      <c r="D760" s="60">
        <v>20</v>
      </c>
      <c r="E760" s="69" t="s">
        <v>52</v>
      </c>
      <c r="F760" s="60">
        <v>261</v>
      </c>
      <c r="G760" s="59" t="s">
        <v>293</v>
      </c>
      <c r="H760" s="70">
        <v>189.27</v>
      </c>
      <c r="I760" s="70">
        <v>10650</v>
      </c>
      <c r="J760" s="70">
        <v>6509</v>
      </c>
      <c r="K760" s="70">
        <v>0</v>
      </c>
      <c r="L760" s="70">
        <v>893</v>
      </c>
      <c r="M760" s="70">
        <v>18052</v>
      </c>
    </row>
    <row r="761" spans="1:13" x14ac:dyDescent="0.25">
      <c r="A761" s="60">
        <v>489</v>
      </c>
      <c r="B761" s="60">
        <v>489020264</v>
      </c>
      <c r="C761" s="59" t="s">
        <v>537</v>
      </c>
      <c r="D761" s="60">
        <v>20</v>
      </c>
      <c r="E761" s="69" t="s">
        <v>52</v>
      </c>
      <c r="F761" s="60">
        <v>264</v>
      </c>
      <c r="G761" s="59" t="s">
        <v>296</v>
      </c>
      <c r="H761" s="70">
        <v>1</v>
      </c>
      <c r="I761" s="70">
        <v>10127</v>
      </c>
      <c r="J761" s="70">
        <v>4501</v>
      </c>
      <c r="K761" s="70">
        <v>0</v>
      </c>
      <c r="L761" s="70">
        <v>893</v>
      </c>
      <c r="M761" s="70">
        <v>15521</v>
      </c>
    </row>
    <row r="762" spans="1:13" x14ac:dyDescent="0.25">
      <c r="A762" s="60">
        <v>489</v>
      </c>
      <c r="B762" s="60">
        <v>489020300</v>
      </c>
      <c r="C762" s="59" t="s">
        <v>537</v>
      </c>
      <c r="D762" s="60">
        <v>20</v>
      </c>
      <c r="E762" s="69" t="s">
        <v>52</v>
      </c>
      <c r="F762" s="60">
        <v>300</v>
      </c>
      <c r="G762" s="59" t="s">
        <v>332</v>
      </c>
      <c r="H762" s="70">
        <v>2</v>
      </c>
      <c r="I762" s="70">
        <v>10127</v>
      </c>
      <c r="J762" s="70">
        <v>22924</v>
      </c>
      <c r="K762" s="70">
        <v>0</v>
      </c>
      <c r="L762" s="70">
        <v>893</v>
      </c>
      <c r="M762" s="70">
        <v>33944</v>
      </c>
    </row>
    <row r="763" spans="1:13" x14ac:dyDescent="0.25">
      <c r="A763" s="60">
        <v>489</v>
      </c>
      <c r="B763" s="60">
        <v>489020310</v>
      </c>
      <c r="C763" s="59" t="s">
        <v>537</v>
      </c>
      <c r="D763" s="60">
        <v>20</v>
      </c>
      <c r="E763" s="69" t="s">
        <v>52</v>
      </c>
      <c r="F763" s="60">
        <v>310</v>
      </c>
      <c r="G763" s="59" t="s">
        <v>342</v>
      </c>
      <c r="H763" s="70">
        <v>23</v>
      </c>
      <c r="I763" s="70">
        <v>10550</v>
      </c>
      <c r="J763" s="70">
        <v>2727</v>
      </c>
      <c r="K763" s="70">
        <v>0</v>
      </c>
      <c r="L763" s="70">
        <v>893</v>
      </c>
      <c r="M763" s="70">
        <v>14170</v>
      </c>
    </row>
    <row r="764" spans="1:13" x14ac:dyDescent="0.25">
      <c r="A764" s="60">
        <v>489</v>
      </c>
      <c r="B764" s="60">
        <v>489020645</v>
      </c>
      <c r="C764" s="59" t="s">
        <v>537</v>
      </c>
      <c r="D764" s="60">
        <v>20</v>
      </c>
      <c r="E764" s="69" t="s">
        <v>52</v>
      </c>
      <c r="F764" s="60">
        <v>645</v>
      </c>
      <c r="G764" s="59" t="s">
        <v>399</v>
      </c>
      <c r="H764" s="70">
        <v>68.05</v>
      </c>
      <c r="I764" s="70">
        <v>10944</v>
      </c>
      <c r="J764" s="70">
        <v>4399</v>
      </c>
      <c r="K764" s="70">
        <v>0</v>
      </c>
      <c r="L764" s="70">
        <v>893</v>
      </c>
      <c r="M764" s="70">
        <v>16236</v>
      </c>
    </row>
    <row r="765" spans="1:13" x14ac:dyDescent="0.25">
      <c r="A765" s="60">
        <v>489</v>
      </c>
      <c r="B765" s="60">
        <v>489020660</v>
      </c>
      <c r="C765" s="59" t="s">
        <v>537</v>
      </c>
      <c r="D765" s="60">
        <v>20</v>
      </c>
      <c r="E765" s="69" t="s">
        <v>52</v>
      </c>
      <c r="F765" s="60">
        <v>660</v>
      </c>
      <c r="G765" s="59" t="s">
        <v>403</v>
      </c>
      <c r="H765" s="70">
        <v>15</v>
      </c>
      <c r="I765" s="70">
        <v>11072</v>
      </c>
      <c r="J765" s="70">
        <v>10193</v>
      </c>
      <c r="K765" s="70">
        <v>0</v>
      </c>
      <c r="L765" s="70">
        <v>893</v>
      </c>
      <c r="M765" s="70">
        <v>22158</v>
      </c>
    </row>
    <row r="766" spans="1:13" x14ac:dyDescent="0.25">
      <c r="A766" s="60">
        <v>489</v>
      </c>
      <c r="B766" s="60">
        <v>489020712</v>
      </c>
      <c r="C766" s="59" t="s">
        <v>537</v>
      </c>
      <c r="D766" s="60">
        <v>20</v>
      </c>
      <c r="E766" s="69" t="s">
        <v>52</v>
      </c>
      <c r="F766" s="60">
        <v>712</v>
      </c>
      <c r="G766" s="59" t="s">
        <v>420</v>
      </c>
      <c r="H766" s="70">
        <v>30.959999999999997</v>
      </c>
      <c r="I766" s="70">
        <v>10590</v>
      </c>
      <c r="J766" s="70">
        <v>7833</v>
      </c>
      <c r="K766" s="70">
        <v>0</v>
      </c>
      <c r="L766" s="70">
        <v>893</v>
      </c>
      <c r="M766" s="70">
        <v>19316</v>
      </c>
    </row>
    <row r="767" spans="1:13" x14ac:dyDescent="0.25">
      <c r="A767" s="60">
        <v>489</v>
      </c>
      <c r="B767" s="60">
        <v>489020740</v>
      </c>
      <c r="C767" s="59" t="s">
        <v>537</v>
      </c>
      <c r="D767" s="60">
        <v>20</v>
      </c>
      <c r="E767" s="69" t="s">
        <v>52</v>
      </c>
      <c r="F767" s="60">
        <v>740</v>
      </c>
      <c r="G767" s="59" t="s">
        <v>428</v>
      </c>
      <c r="H767" s="70">
        <v>0.15</v>
      </c>
      <c r="I767" s="70">
        <v>10320.256157849091</v>
      </c>
      <c r="J767" s="70">
        <v>4242</v>
      </c>
      <c r="K767" s="70">
        <v>0</v>
      </c>
      <c r="L767" s="70">
        <v>893</v>
      </c>
      <c r="M767" s="70">
        <v>15455.256157849091</v>
      </c>
    </row>
    <row r="768" spans="1:13" x14ac:dyDescent="0.25">
      <c r="A768" s="60">
        <v>491</v>
      </c>
      <c r="B768" s="60">
        <v>491095072</v>
      </c>
      <c r="C768" s="59" t="s">
        <v>538</v>
      </c>
      <c r="D768" s="60">
        <v>95</v>
      </c>
      <c r="E768" s="69" t="s">
        <v>127</v>
      </c>
      <c r="F768" s="60">
        <v>72</v>
      </c>
      <c r="G768" s="59" t="s">
        <v>104</v>
      </c>
      <c r="H768" s="70">
        <v>5</v>
      </c>
      <c r="I768" s="70">
        <v>12390</v>
      </c>
      <c r="J768" s="70">
        <v>2770</v>
      </c>
      <c r="K768" s="70">
        <v>0</v>
      </c>
      <c r="L768" s="70">
        <v>893</v>
      </c>
      <c r="M768" s="70">
        <v>16053</v>
      </c>
    </row>
    <row r="769" spans="1:13" x14ac:dyDescent="0.25">
      <c r="A769" s="60">
        <v>491</v>
      </c>
      <c r="B769" s="60">
        <v>491095095</v>
      </c>
      <c r="C769" s="59" t="s">
        <v>538</v>
      </c>
      <c r="D769" s="60">
        <v>95</v>
      </c>
      <c r="E769" s="69" t="s">
        <v>127</v>
      </c>
      <c r="F769" s="60">
        <v>95</v>
      </c>
      <c r="G769" s="59" t="s">
        <v>127</v>
      </c>
      <c r="H769" s="70">
        <v>1217.4399999999991</v>
      </c>
      <c r="I769" s="70">
        <v>11082</v>
      </c>
      <c r="J769" s="70">
        <v>0</v>
      </c>
      <c r="K769" s="70">
        <v>0</v>
      </c>
      <c r="L769" s="70">
        <v>893</v>
      </c>
      <c r="M769" s="70">
        <v>11975</v>
      </c>
    </row>
    <row r="770" spans="1:13" x14ac:dyDescent="0.25">
      <c r="A770" s="60">
        <v>491</v>
      </c>
      <c r="B770" s="60">
        <v>491095201</v>
      </c>
      <c r="C770" s="59" t="s">
        <v>538</v>
      </c>
      <c r="D770" s="60">
        <v>95</v>
      </c>
      <c r="E770" s="69" t="s">
        <v>127</v>
      </c>
      <c r="F770" s="60">
        <v>201</v>
      </c>
      <c r="G770" s="59" t="s">
        <v>233</v>
      </c>
      <c r="H770" s="70">
        <v>7.97</v>
      </c>
      <c r="I770" s="70">
        <v>12640.520228330424</v>
      </c>
      <c r="J770" s="70">
        <v>197</v>
      </c>
      <c r="K770" s="70">
        <v>0</v>
      </c>
      <c r="L770" s="70">
        <v>893</v>
      </c>
      <c r="M770" s="70">
        <v>13730.520228330424</v>
      </c>
    </row>
    <row r="771" spans="1:13" x14ac:dyDescent="0.25">
      <c r="A771" s="60">
        <v>491</v>
      </c>
      <c r="B771" s="60">
        <v>491095218</v>
      </c>
      <c r="C771" s="59" t="s">
        <v>538</v>
      </c>
      <c r="D771" s="60">
        <v>95</v>
      </c>
      <c r="E771" s="69" t="s">
        <v>127</v>
      </c>
      <c r="F771" s="60">
        <v>218</v>
      </c>
      <c r="G771" s="59" t="s">
        <v>250</v>
      </c>
      <c r="H771" s="70">
        <v>3.0600000000000005</v>
      </c>
      <c r="I771" s="70">
        <v>14107</v>
      </c>
      <c r="J771" s="70">
        <v>4459</v>
      </c>
      <c r="K771" s="70">
        <v>0</v>
      </c>
      <c r="L771" s="70">
        <v>893</v>
      </c>
      <c r="M771" s="70">
        <v>19459</v>
      </c>
    </row>
    <row r="772" spans="1:13" x14ac:dyDescent="0.25">
      <c r="A772" s="60">
        <v>491</v>
      </c>
      <c r="B772" s="60">
        <v>491095273</v>
      </c>
      <c r="C772" s="59" t="s">
        <v>538</v>
      </c>
      <c r="D772" s="60">
        <v>95</v>
      </c>
      <c r="E772" s="69" t="s">
        <v>127</v>
      </c>
      <c r="F772" s="60">
        <v>273</v>
      </c>
      <c r="G772" s="59" t="s">
        <v>305</v>
      </c>
      <c r="H772" s="70">
        <v>9.76</v>
      </c>
      <c r="I772" s="70">
        <v>10982</v>
      </c>
      <c r="J772" s="70">
        <v>3944</v>
      </c>
      <c r="K772" s="70">
        <v>0</v>
      </c>
      <c r="L772" s="70">
        <v>893</v>
      </c>
      <c r="M772" s="70">
        <v>15819</v>
      </c>
    </row>
    <row r="773" spans="1:13" x14ac:dyDescent="0.25">
      <c r="A773" s="60">
        <v>491</v>
      </c>
      <c r="B773" s="60">
        <v>491095292</v>
      </c>
      <c r="C773" s="59" t="s">
        <v>538</v>
      </c>
      <c r="D773" s="60">
        <v>95</v>
      </c>
      <c r="E773" s="69" t="s">
        <v>127</v>
      </c>
      <c r="F773" s="60">
        <v>292</v>
      </c>
      <c r="G773" s="59" t="s">
        <v>324</v>
      </c>
      <c r="H773" s="70">
        <v>8.2199999999999989</v>
      </c>
      <c r="I773" s="70">
        <v>10326</v>
      </c>
      <c r="J773" s="70">
        <v>1872</v>
      </c>
      <c r="K773" s="70">
        <v>0</v>
      </c>
      <c r="L773" s="70">
        <v>893</v>
      </c>
      <c r="M773" s="70">
        <v>13091</v>
      </c>
    </row>
    <row r="774" spans="1:13" x14ac:dyDescent="0.25">
      <c r="A774" s="60">
        <v>491</v>
      </c>
      <c r="B774" s="60">
        <v>491095293</v>
      </c>
      <c r="C774" s="59" t="s">
        <v>538</v>
      </c>
      <c r="D774" s="60">
        <v>95</v>
      </c>
      <c r="E774" s="69" t="s">
        <v>127</v>
      </c>
      <c r="F774" s="60">
        <v>293</v>
      </c>
      <c r="G774" s="59" t="s">
        <v>325</v>
      </c>
      <c r="H774" s="70">
        <v>1</v>
      </c>
      <c r="I774" s="70">
        <v>11641.935415948807</v>
      </c>
      <c r="J774" s="70">
        <v>897</v>
      </c>
      <c r="K774" s="70">
        <v>0</v>
      </c>
      <c r="L774" s="70">
        <v>893</v>
      </c>
      <c r="M774" s="70">
        <v>13431.935415948807</v>
      </c>
    </row>
    <row r="775" spans="1:13" x14ac:dyDescent="0.25">
      <c r="A775" s="60">
        <v>491</v>
      </c>
      <c r="B775" s="60">
        <v>491095331</v>
      </c>
      <c r="C775" s="59" t="s">
        <v>538</v>
      </c>
      <c r="D775" s="60">
        <v>95</v>
      </c>
      <c r="E775" s="69" t="s">
        <v>127</v>
      </c>
      <c r="F775" s="60">
        <v>331</v>
      </c>
      <c r="G775" s="59" t="s">
        <v>363</v>
      </c>
      <c r="H775" s="70">
        <v>27.09</v>
      </c>
      <c r="I775" s="70">
        <v>11896</v>
      </c>
      <c r="J775" s="70">
        <v>4074</v>
      </c>
      <c r="K775" s="70">
        <v>0</v>
      </c>
      <c r="L775" s="70">
        <v>893</v>
      </c>
      <c r="M775" s="70">
        <v>16863</v>
      </c>
    </row>
    <row r="776" spans="1:13" x14ac:dyDescent="0.25">
      <c r="A776" s="60">
        <v>491</v>
      </c>
      <c r="B776" s="60">
        <v>491095650</v>
      </c>
      <c r="C776" s="59" t="s">
        <v>538</v>
      </c>
      <c r="D776" s="60">
        <v>95</v>
      </c>
      <c r="E776" s="69" t="s">
        <v>127</v>
      </c>
      <c r="F776" s="60">
        <v>650</v>
      </c>
      <c r="G776" s="59" t="s">
        <v>400</v>
      </c>
      <c r="H776" s="70">
        <v>2.33</v>
      </c>
      <c r="I776" s="70">
        <v>10407.723108575381</v>
      </c>
      <c r="J776" s="70">
        <v>3269</v>
      </c>
      <c r="K776" s="70">
        <v>0</v>
      </c>
      <c r="L776" s="70">
        <v>893</v>
      </c>
      <c r="M776" s="70">
        <v>14569.723108575381</v>
      </c>
    </row>
    <row r="777" spans="1:13" x14ac:dyDescent="0.25">
      <c r="A777" s="60">
        <v>491</v>
      </c>
      <c r="B777" s="60">
        <v>491095665</v>
      </c>
      <c r="C777" s="59" t="s">
        <v>538</v>
      </c>
      <c r="D777" s="60">
        <v>95</v>
      </c>
      <c r="E777" s="69" t="s">
        <v>127</v>
      </c>
      <c r="F777" s="60">
        <v>665</v>
      </c>
      <c r="G777" s="59" t="s">
        <v>405</v>
      </c>
      <c r="H777" s="70">
        <v>1</v>
      </c>
      <c r="I777" s="70">
        <v>10076.643913196895</v>
      </c>
      <c r="J777" s="70">
        <v>1781</v>
      </c>
      <c r="K777" s="70">
        <v>0</v>
      </c>
      <c r="L777" s="70">
        <v>893</v>
      </c>
      <c r="M777" s="70">
        <v>12750.643913196895</v>
      </c>
    </row>
    <row r="778" spans="1:13" x14ac:dyDescent="0.25">
      <c r="A778" s="60">
        <v>491</v>
      </c>
      <c r="B778" s="60">
        <v>491095763</v>
      </c>
      <c r="C778" s="59" t="s">
        <v>538</v>
      </c>
      <c r="D778" s="60">
        <v>95</v>
      </c>
      <c r="E778" s="69" t="s">
        <v>127</v>
      </c>
      <c r="F778" s="60">
        <v>763</v>
      </c>
      <c r="G778" s="59" t="s">
        <v>434</v>
      </c>
      <c r="H778" s="70">
        <v>4.93</v>
      </c>
      <c r="I778" s="70">
        <v>14107</v>
      </c>
      <c r="J778" s="70">
        <v>3300</v>
      </c>
      <c r="K778" s="70">
        <v>0</v>
      </c>
      <c r="L778" s="70">
        <v>893</v>
      </c>
      <c r="M778" s="70">
        <v>18300</v>
      </c>
    </row>
    <row r="779" spans="1:13" x14ac:dyDescent="0.25">
      <c r="A779" s="60">
        <v>492</v>
      </c>
      <c r="B779" s="60">
        <v>492281061</v>
      </c>
      <c r="C779" s="59" t="s">
        <v>539</v>
      </c>
      <c r="D779" s="60">
        <v>281</v>
      </c>
      <c r="E779" s="69" t="s">
        <v>313</v>
      </c>
      <c r="F779" s="60">
        <v>61</v>
      </c>
      <c r="G779" s="59" t="s">
        <v>93</v>
      </c>
      <c r="H779" s="70">
        <v>0.36</v>
      </c>
      <c r="I779" s="70">
        <v>12191.459040508957</v>
      </c>
      <c r="J779" s="70">
        <v>880</v>
      </c>
      <c r="K779" s="70">
        <v>0</v>
      </c>
      <c r="L779" s="70">
        <v>893</v>
      </c>
      <c r="M779" s="70">
        <v>13964.459040508957</v>
      </c>
    </row>
    <row r="780" spans="1:13" x14ac:dyDescent="0.25">
      <c r="A780" s="60">
        <v>492</v>
      </c>
      <c r="B780" s="60">
        <v>492281281</v>
      </c>
      <c r="C780" s="59" t="s">
        <v>539</v>
      </c>
      <c r="D780" s="60">
        <v>281</v>
      </c>
      <c r="E780" s="69" t="s">
        <v>313</v>
      </c>
      <c r="F780" s="60">
        <v>281</v>
      </c>
      <c r="G780" s="59" t="s">
        <v>313</v>
      </c>
      <c r="H780" s="70">
        <v>369.3</v>
      </c>
      <c r="I780" s="70">
        <v>12419</v>
      </c>
      <c r="J780" s="70">
        <v>95</v>
      </c>
      <c r="K780" s="70">
        <v>0</v>
      </c>
      <c r="L780" s="70">
        <v>893</v>
      </c>
      <c r="M780" s="70">
        <v>13407</v>
      </c>
    </row>
    <row r="781" spans="1:13" x14ac:dyDescent="0.25">
      <c r="A781" s="60">
        <v>493</v>
      </c>
      <c r="B781" s="60">
        <v>493093035</v>
      </c>
      <c r="C781" s="59" t="s">
        <v>540</v>
      </c>
      <c r="D781" s="60">
        <v>93</v>
      </c>
      <c r="E781" s="69" t="s">
        <v>125</v>
      </c>
      <c r="F781" s="60">
        <v>35</v>
      </c>
      <c r="G781" s="59" t="s">
        <v>67</v>
      </c>
      <c r="H781" s="70">
        <v>28.360000000000003</v>
      </c>
      <c r="I781" s="70">
        <v>13487</v>
      </c>
      <c r="J781" s="70">
        <v>4651</v>
      </c>
      <c r="K781" s="70">
        <v>0</v>
      </c>
      <c r="L781" s="70">
        <v>893</v>
      </c>
      <c r="M781" s="70">
        <v>19031</v>
      </c>
    </row>
    <row r="782" spans="1:13" x14ac:dyDescent="0.25">
      <c r="A782" s="60">
        <v>493</v>
      </c>
      <c r="B782" s="60">
        <v>493093057</v>
      </c>
      <c r="C782" s="59" t="s">
        <v>540</v>
      </c>
      <c r="D782" s="60">
        <v>93</v>
      </c>
      <c r="E782" s="69" t="s">
        <v>125</v>
      </c>
      <c r="F782" s="60">
        <v>57</v>
      </c>
      <c r="G782" s="59" t="s">
        <v>89</v>
      </c>
      <c r="H782" s="70">
        <v>85.11999999999999</v>
      </c>
      <c r="I782" s="70">
        <v>14047</v>
      </c>
      <c r="J782" s="70">
        <v>341</v>
      </c>
      <c r="K782" s="70">
        <v>0</v>
      </c>
      <c r="L782" s="70">
        <v>893</v>
      </c>
      <c r="M782" s="70">
        <v>15281</v>
      </c>
    </row>
    <row r="783" spans="1:13" x14ac:dyDescent="0.25">
      <c r="A783" s="60">
        <v>493</v>
      </c>
      <c r="B783" s="60">
        <v>493093093</v>
      </c>
      <c r="C783" s="59" t="s">
        <v>540</v>
      </c>
      <c r="D783" s="60">
        <v>93</v>
      </c>
      <c r="E783" s="69" t="s">
        <v>125</v>
      </c>
      <c r="F783" s="60">
        <v>93</v>
      </c>
      <c r="G783" s="59" t="s">
        <v>125</v>
      </c>
      <c r="H783" s="70">
        <v>35.430000000000007</v>
      </c>
      <c r="I783" s="70">
        <v>13664</v>
      </c>
      <c r="J783" s="70">
        <v>678</v>
      </c>
      <c r="K783" s="70">
        <v>0</v>
      </c>
      <c r="L783" s="70">
        <v>893</v>
      </c>
      <c r="M783" s="70">
        <v>15235</v>
      </c>
    </row>
    <row r="784" spans="1:13" x14ac:dyDescent="0.25">
      <c r="A784" s="60">
        <v>493</v>
      </c>
      <c r="B784" s="60">
        <v>493093160</v>
      </c>
      <c r="C784" s="59" t="s">
        <v>540</v>
      </c>
      <c r="D784" s="60">
        <v>93</v>
      </c>
      <c r="E784" s="69" t="s">
        <v>125</v>
      </c>
      <c r="F784" s="60">
        <v>160</v>
      </c>
      <c r="G784" s="59" t="s">
        <v>192</v>
      </c>
      <c r="H784" s="70">
        <v>0.2</v>
      </c>
      <c r="I784" s="70">
        <v>12255.087011245676</v>
      </c>
      <c r="J784" s="70">
        <v>135</v>
      </c>
      <c r="K784" s="70">
        <v>0</v>
      </c>
      <c r="L784" s="70">
        <v>893</v>
      </c>
      <c r="M784" s="70">
        <v>13283.087011245676</v>
      </c>
    </row>
    <row r="785" spans="1:13" x14ac:dyDescent="0.25">
      <c r="A785" s="60">
        <v>493</v>
      </c>
      <c r="B785" s="60">
        <v>493093163</v>
      </c>
      <c r="C785" s="59" t="s">
        <v>540</v>
      </c>
      <c r="D785" s="60">
        <v>93</v>
      </c>
      <c r="E785" s="69" t="s">
        <v>125</v>
      </c>
      <c r="F785" s="60">
        <v>163</v>
      </c>
      <c r="G785" s="59" t="s">
        <v>195</v>
      </c>
      <c r="H785" s="70">
        <v>6.83</v>
      </c>
      <c r="I785" s="70">
        <v>13712</v>
      </c>
      <c r="J785" s="70">
        <v>154</v>
      </c>
      <c r="K785" s="70">
        <v>0</v>
      </c>
      <c r="L785" s="70">
        <v>893</v>
      </c>
      <c r="M785" s="70">
        <v>14759</v>
      </c>
    </row>
    <row r="786" spans="1:13" x14ac:dyDescent="0.25">
      <c r="A786" s="60">
        <v>493</v>
      </c>
      <c r="B786" s="60">
        <v>493093165</v>
      </c>
      <c r="C786" s="59" t="s">
        <v>540</v>
      </c>
      <c r="D786" s="60">
        <v>93</v>
      </c>
      <c r="E786" s="69" t="s">
        <v>125</v>
      </c>
      <c r="F786" s="60">
        <v>165</v>
      </c>
      <c r="G786" s="59" t="s">
        <v>197</v>
      </c>
      <c r="H786" s="70">
        <v>7.6199999999999992</v>
      </c>
      <c r="I786" s="70">
        <v>13536</v>
      </c>
      <c r="J786" s="70">
        <v>508</v>
      </c>
      <c r="K786" s="70">
        <v>0</v>
      </c>
      <c r="L786" s="70">
        <v>893</v>
      </c>
      <c r="M786" s="70">
        <v>14937</v>
      </c>
    </row>
    <row r="787" spans="1:13" x14ac:dyDescent="0.25">
      <c r="A787" s="60">
        <v>493</v>
      </c>
      <c r="B787" s="60">
        <v>493093243</v>
      </c>
      <c r="C787" s="59" t="s">
        <v>540</v>
      </c>
      <c r="D787" s="60">
        <v>93</v>
      </c>
      <c r="E787" s="69" t="s">
        <v>125</v>
      </c>
      <c r="F787" s="60">
        <v>243</v>
      </c>
      <c r="G787" s="59" t="s">
        <v>275</v>
      </c>
      <c r="H787" s="70">
        <v>0.84</v>
      </c>
      <c r="I787" s="70">
        <v>12488.506008868042</v>
      </c>
      <c r="J787" s="70">
        <v>2595</v>
      </c>
      <c r="K787" s="70">
        <v>0</v>
      </c>
      <c r="L787" s="70">
        <v>893</v>
      </c>
      <c r="M787" s="70">
        <v>15976.506008868042</v>
      </c>
    </row>
    <row r="788" spans="1:13" x14ac:dyDescent="0.25">
      <c r="A788" s="60">
        <v>493</v>
      </c>
      <c r="B788" s="60">
        <v>493093248</v>
      </c>
      <c r="C788" s="59" t="s">
        <v>540</v>
      </c>
      <c r="D788" s="60">
        <v>93</v>
      </c>
      <c r="E788" s="69" t="s">
        <v>125</v>
      </c>
      <c r="F788" s="60">
        <v>248</v>
      </c>
      <c r="G788" s="59" t="s">
        <v>280</v>
      </c>
      <c r="H788" s="70">
        <v>26.060000000000002</v>
      </c>
      <c r="I788" s="70">
        <v>13494</v>
      </c>
      <c r="J788" s="70">
        <v>1041</v>
      </c>
      <c r="K788" s="70">
        <v>0</v>
      </c>
      <c r="L788" s="70">
        <v>893</v>
      </c>
      <c r="M788" s="70">
        <v>15428</v>
      </c>
    </row>
    <row r="789" spans="1:13" x14ac:dyDescent="0.25">
      <c r="A789" s="60">
        <v>493</v>
      </c>
      <c r="B789" s="60">
        <v>493093262</v>
      </c>
      <c r="C789" s="59" t="s">
        <v>540</v>
      </c>
      <c r="D789" s="60">
        <v>93</v>
      </c>
      <c r="E789" s="69" t="s">
        <v>125</v>
      </c>
      <c r="F789" s="60">
        <v>262</v>
      </c>
      <c r="G789" s="59" t="s">
        <v>294</v>
      </c>
      <c r="H789" s="70">
        <v>2</v>
      </c>
      <c r="I789" s="70">
        <v>16446</v>
      </c>
      <c r="J789" s="70">
        <v>7707</v>
      </c>
      <c r="K789" s="70">
        <v>0</v>
      </c>
      <c r="L789" s="70">
        <v>893</v>
      </c>
      <c r="M789" s="70">
        <v>25046</v>
      </c>
    </row>
    <row r="790" spans="1:13" x14ac:dyDescent="0.25">
      <c r="A790" s="60">
        <v>493</v>
      </c>
      <c r="B790" s="60">
        <v>493093274</v>
      </c>
      <c r="C790" s="59" t="s">
        <v>540</v>
      </c>
      <c r="D790" s="60">
        <v>93</v>
      </c>
      <c r="E790" s="69" t="s">
        <v>125</v>
      </c>
      <c r="F790" s="60">
        <v>274</v>
      </c>
      <c r="G790" s="59" t="s">
        <v>306</v>
      </c>
      <c r="H790" s="70">
        <v>2.91</v>
      </c>
      <c r="I790" s="70">
        <v>12504.465731763923</v>
      </c>
      <c r="J790" s="70">
        <v>5982</v>
      </c>
      <c r="K790" s="70">
        <v>0</v>
      </c>
      <c r="L790" s="70">
        <v>893</v>
      </c>
      <c r="M790" s="70">
        <v>19379.465731763921</v>
      </c>
    </row>
    <row r="791" spans="1:13" x14ac:dyDescent="0.25">
      <c r="A791" s="60">
        <v>494</v>
      </c>
      <c r="B791" s="60">
        <v>494093035</v>
      </c>
      <c r="C791" s="59" t="s">
        <v>541</v>
      </c>
      <c r="D791" s="60">
        <v>93</v>
      </c>
      <c r="E791" s="69" t="s">
        <v>125</v>
      </c>
      <c r="F791" s="60">
        <v>35</v>
      </c>
      <c r="G791" s="59" t="s">
        <v>67</v>
      </c>
      <c r="H791" s="70">
        <v>2</v>
      </c>
      <c r="I791" s="70">
        <v>11254</v>
      </c>
      <c r="J791" s="70">
        <v>3881</v>
      </c>
      <c r="K791" s="70">
        <v>0</v>
      </c>
      <c r="L791" s="70">
        <v>893</v>
      </c>
      <c r="M791" s="70">
        <v>16028</v>
      </c>
    </row>
    <row r="792" spans="1:13" x14ac:dyDescent="0.25">
      <c r="A792" s="60">
        <v>494</v>
      </c>
      <c r="B792" s="60">
        <v>494093049</v>
      </c>
      <c r="C792" s="59" t="s">
        <v>541</v>
      </c>
      <c r="D792" s="60">
        <v>93</v>
      </c>
      <c r="E792" s="69" t="s">
        <v>125</v>
      </c>
      <c r="F792" s="60">
        <v>49</v>
      </c>
      <c r="G792" s="59" t="s">
        <v>81</v>
      </c>
      <c r="H792" s="70">
        <v>0.5</v>
      </c>
      <c r="I792" s="70">
        <v>13207</v>
      </c>
      <c r="J792" s="70">
        <v>16639</v>
      </c>
      <c r="K792" s="70">
        <v>0</v>
      </c>
      <c r="L792" s="70">
        <v>893</v>
      </c>
      <c r="M792" s="70">
        <v>30739</v>
      </c>
    </row>
    <row r="793" spans="1:13" x14ac:dyDescent="0.25">
      <c r="A793" s="60">
        <v>494</v>
      </c>
      <c r="B793" s="60">
        <v>494093056</v>
      </c>
      <c r="C793" s="59" t="s">
        <v>541</v>
      </c>
      <c r="D793" s="60">
        <v>93</v>
      </c>
      <c r="E793" s="69" t="s">
        <v>125</v>
      </c>
      <c r="F793" s="60">
        <v>56</v>
      </c>
      <c r="G793" s="59" t="s">
        <v>88</v>
      </c>
      <c r="H793" s="70">
        <v>2</v>
      </c>
      <c r="I793" s="70">
        <v>10791</v>
      </c>
      <c r="J793" s="70">
        <v>3678</v>
      </c>
      <c r="K793" s="70">
        <v>0</v>
      </c>
      <c r="L793" s="70">
        <v>893</v>
      </c>
      <c r="M793" s="70">
        <v>15362</v>
      </c>
    </row>
    <row r="794" spans="1:13" x14ac:dyDescent="0.25">
      <c r="A794" s="60">
        <v>494</v>
      </c>
      <c r="B794" s="60">
        <v>494093057</v>
      </c>
      <c r="C794" s="59" t="s">
        <v>541</v>
      </c>
      <c r="D794" s="60">
        <v>93</v>
      </c>
      <c r="E794" s="69" t="s">
        <v>125</v>
      </c>
      <c r="F794" s="60">
        <v>57</v>
      </c>
      <c r="G794" s="59" t="s">
        <v>89</v>
      </c>
      <c r="H794" s="70">
        <v>78.550000000000011</v>
      </c>
      <c r="I794" s="70">
        <v>12282</v>
      </c>
      <c r="J794" s="70">
        <v>298</v>
      </c>
      <c r="K794" s="70">
        <v>0</v>
      </c>
      <c r="L794" s="70">
        <v>893</v>
      </c>
      <c r="M794" s="70">
        <v>13473</v>
      </c>
    </row>
    <row r="795" spans="1:13" x14ac:dyDescent="0.25">
      <c r="A795" s="60">
        <v>494</v>
      </c>
      <c r="B795" s="60">
        <v>494093071</v>
      </c>
      <c r="C795" s="59" t="s">
        <v>541</v>
      </c>
      <c r="D795" s="60">
        <v>93</v>
      </c>
      <c r="E795" s="69" t="s">
        <v>125</v>
      </c>
      <c r="F795" s="60">
        <v>71</v>
      </c>
      <c r="G795" s="59" t="s">
        <v>103</v>
      </c>
      <c r="H795" s="70">
        <v>2</v>
      </c>
      <c r="I795" s="70">
        <v>10052.9479778157</v>
      </c>
      <c r="J795" s="70">
        <v>4843</v>
      </c>
      <c r="K795" s="70">
        <v>0</v>
      </c>
      <c r="L795" s="70">
        <v>893</v>
      </c>
      <c r="M795" s="70">
        <v>15788.9479778157</v>
      </c>
    </row>
    <row r="796" spans="1:13" x14ac:dyDescent="0.25">
      <c r="A796" s="60">
        <v>494</v>
      </c>
      <c r="B796" s="60">
        <v>494093093</v>
      </c>
      <c r="C796" s="59" t="s">
        <v>541</v>
      </c>
      <c r="D796" s="60">
        <v>93</v>
      </c>
      <c r="E796" s="69" t="s">
        <v>125</v>
      </c>
      <c r="F796" s="60">
        <v>93</v>
      </c>
      <c r="G796" s="59" t="s">
        <v>125</v>
      </c>
      <c r="H796" s="70">
        <v>358.44000000000005</v>
      </c>
      <c r="I796" s="70">
        <v>11961</v>
      </c>
      <c r="J796" s="70">
        <v>593</v>
      </c>
      <c r="K796" s="70">
        <v>0</v>
      </c>
      <c r="L796" s="70">
        <v>893</v>
      </c>
      <c r="M796" s="70">
        <v>13447</v>
      </c>
    </row>
    <row r="797" spans="1:13" x14ac:dyDescent="0.25">
      <c r="A797" s="60">
        <v>494</v>
      </c>
      <c r="B797" s="60">
        <v>494093097</v>
      </c>
      <c r="C797" s="59" t="s">
        <v>541</v>
      </c>
      <c r="D797" s="60">
        <v>93</v>
      </c>
      <c r="E797" s="69" t="s">
        <v>125</v>
      </c>
      <c r="F797" s="60">
        <v>97</v>
      </c>
      <c r="G797" s="59" t="s">
        <v>129</v>
      </c>
      <c r="H797" s="70">
        <v>1</v>
      </c>
      <c r="I797" s="70">
        <v>12093.439898240773</v>
      </c>
      <c r="J797" s="70">
        <v>0</v>
      </c>
      <c r="K797" s="70">
        <v>0</v>
      </c>
      <c r="L797" s="70">
        <v>893</v>
      </c>
      <c r="M797" s="70">
        <v>12986.439898240773</v>
      </c>
    </row>
    <row r="798" spans="1:13" x14ac:dyDescent="0.25">
      <c r="A798" s="60">
        <v>494</v>
      </c>
      <c r="B798" s="60">
        <v>494093128</v>
      </c>
      <c r="C798" s="59" t="s">
        <v>541</v>
      </c>
      <c r="D798" s="60">
        <v>93</v>
      </c>
      <c r="E798" s="69" t="s">
        <v>125</v>
      </c>
      <c r="F798" s="60">
        <v>128</v>
      </c>
      <c r="G798" s="59" t="s">
        <v>160</v>
      </c>
      <c r="H798" s="70">
        <v>1</v>
      </c>
      <c r="I798" s="70">
        <v>9066</v>
      </c>
      <c r="J798" s="70">
        <v>458</v>
      </c>
      <c r="K798" s="70">
        <v>0</v>
      </c>
      <c r="L798" s="70">
        <v>893</v>
      </c>
      <c r="M798" s="70">
        <v>10417</v>
      </c>
    </row>
    <row r="799" spans="1:13" x14ac:dyDescent="0.25">
      <c r="A799" s="60">
        <v>494</v>
      </c>
      <c r="B799" s="60">
        <v>494093149</v>
      </c>
      <c r="C799" s="59" t="s">
        <v>541</v>
      </c>
      <c r="D799" s="60">
        <v>93</v>
      </c>
      <c r="E799" s="69" t="s">
        <v>125</v>
      </c>
      <c r="F799" s="60">
        <v>149</v>
      </c>
      <c r="G799" s="59" t="s">
        <v>181</v>
      </c>
      <c r="H799" s="70">
        <v>1.98</v>
      </c>
      <c r="I799" s="70">
        <v>9042</v>
      </c>
      <c r="J799" s="70">
        <v>134</v>
      </c>
      <c r="K799" s="70">
        <v>0</v>
      </c>
      <c r="L799" s="70">
        <v>893</v>
      </c>
      <c r="M799" s="70">
        <v>10069</v>
      </c>
    </row>
    <row r="800" spans="1:13" x14ac:dyDescent="0.25">
      <c r="A800" s="60">
        <v>494</v>
      </c>
      <c r="B800" s="60">
        <v>494093163</v>
      </c>
      <c r="C800" s="59" t="s">
        <v>541</v>
      </c>
      <c r="D800" s="60">
        <v>93</v>
      </c>
      <c r="E800" s="69" t="s">
        <v>125</v>
      </c>
      <c r="F800" s="60">
        <v>163</v>
      </c>
      <c r="G800" s="59" t="s">
        <v>195</v>
      </c>
      <c r="H800" s="70">
        <v>2</v>
      </c>
      <c r="I800" s="70">
        <v>12886</v>
      </c>
      <c r="J800" s="70">
        <v>145</v>
      </c>
      <c r="K800" s="70">
        <v>0</v>
      </c>
      <c r="L800" s="70">
        <v>893</v>
      </c>
      <c r="M800" s="70">
        <v>13924</v>
      </c>
    </row>
    <row r="801" spans="1:13" x14ac:dyDescent="0.25">
      <c r="A801" s="60">
        <v>494</v>
      </c>
      <c r="B801" s="60">
        <v>494093165</v>
      </c>
      <c r="C801" s="59" t="s">
        <v>541</v>
      </c>
      <c r="D801" s="60">
        <v>93</v>
      </c>
      <c r="E801" s="69" t="s">
        <v>125</v>
      </c>
      <c r="F801" s="60">
        <v>165</v>
      </c>
      <c r="G801" s="59" t="s">
        <v>197</v>
      </c>
      <c r="H801" s="70">
        <v>63.37</v>
      </c>
      <c r="I801" s="70">
        <v>12345</v>
      </c>
      <c r="J801" s="70">
        <v>463</v>
      </c>
      <c r="K801" s="70">
        <v>0</v>
      </c>
      <c r="L801" s="70">
        <v>893</v>
      </c>
      <c r="M801" s="70">
        <v>13701</v>
      </c>
    </row>
    <row r="802" spans="1:13" x14ac:dyDescent="0.25">
      <c r="A802" s="60">
        <v>494</v>
      </c>
      <c r="B802" s="60">
        <v>494093176</v>
      </c>
      <c r="C802" s="59" t="s">
        <v>541</v>
      </c>
      <c r="D802" s="60">
        <v>93</v>
      </c>
      <c r="E802" s="69" t="s">
        <v>125</v>
      </c>
      <c r="F802" s="60">
        <v>176</v>
      </c>
      <c r="G802" s="59" t="s">
        <v>208</v>
      </c>
      <c r="H802" s="70">
        <v>10.84</v>
      </c>
      <c r="I802" s="70">
        <v>12778</v>
      </c>
      <c r="J802" s="70">
        <v>4576</v>
      </c>
      <c r="K802" s="70">
        <v>0</v>
      </c>
      <c r="L802" s="70">
        <v>893</v>
      </c>
      <c r="M802" s="70">
        <v>18247</v>
      </c>
    </row>
    <row r="803" spans="1:13" x14ac:dyDescent="0.25">
      <c r="A803" s="60">
        <v>494</v>
      </c>
      <c r="B803" s="60">
        <v>494093178</v>
      </c>
      <c r="C803" s="59" t="s">
        <v>541</v>
      </c>
      <c r="D803" s="60">
        <v>93</v>
      </c>
      <c r="E803" s="69" t="s">
        <v>125</v>
      </c>
      <c r="F803" s="60">
        <v>178</v>
      </c>
      <c r="G803" s="59" t="s">
        <v>210</v>
      </c>
      <c r="H803" s="70">
        <v>1</v>
      </c>
      <c r="I803" s="70">
        <v>10938</v>
      </c>
      <c r="J803" s="70">
        <v>571</v>
      </c>
      <c r="K803" s="70">
        <v>0</v>
      </c>
      <c r="L803" s="70">
        <v>893</v>
      </c>
      <c r="M803" s="70">
        <v>12402</v>
      </c>
    </row>
    <row r="804" spans="1:13" x14ac:dyDescent="0.25">
      <c r="A804" s="60">
        <v>494</v>
      </c>
      <c r="B804" s="60">
        <v>494093248</v>
      </c>
      <c r="C804" s="59" t="s">
        <v>541</v>
      </c>
      <c r="D804" s="60">
        <v>93</v>
      </c>
      <c r="E804" s="69" t="s">
        <v>125</v>
      </c>
      <c r="F804" s="60">
        <v>248</v>
      </c>
      <c r="G804" s="59" t="s">
        <v>280</v>
      </c>
      <c r="H804" s="70">
        <v>246.21</v>
      </c>
      <c r="I804" s="70">
        <v>12032</v>
      </c>
      <c r="J804" s="70">
        <v>928</v>
      </c>
      <c r="K804" s="70">
        <v>0</v>
      </c>
      <c r="L804" s="70">
        <v>893</v>
      </c>
      <c r="M804" s="70">
        <v>13853</v>
      </c>
    </row>
    <row r="805" spans="1:13" x14ac:dyDescent="0.25">
      <c r="A805" s="60">
        <v>494</v>
      </c>
      <c r="B805" s="60">
        <v>494093262</v>
      </c>
      <c r="C805" s="59" t="s">
        <v>541</v>
      </c>
      <c r="D805" s="60">
        <v>93</v>
      </c>
      <c r="E805" s="69" t="s">
        <v>125</v>
      </c>
      <c r="F805" s="60">
        <v>262</v>
      </c>
      <c r="G805" s="59" t="s">
        <v>294</v>
      </c>
      <c r="H805" s="70">
        <v>3.46</v>
      </c>
      <c r="I805" s="70">
        <v>12551</v>
      </c>
      <c r="J805" s="70">
        <v>5882</v>
      </c>
      <c r="K805" s="70">
        <v>0</v>
      </c>
      <c r="L805" s="70">
        <v>893</v>
      </c>
      <c r="M805" s="70">
        <v>19326</v>
      </c>
    </row>
    <row r="806" spans="1:13" x14ac:dyDescent="0.25">
      <c r="A806" s="60">
        <v>494</v>
      </c>
      <c r="B806" s="60">
        <v>494093284</v>
      </c>
      <c r="C806" s="59" t="s">
        <v>541</v>
      </c>
      <c r="D806" s="60">
        <v>93</v>
      </c>
      <c r="E806" s="69" t="s">
        <v>125</v>
      </c>
      <c r="F806" s="60">
        <v>284</v>
      </c>
      <c r="G806" s="59" t="s">
        <v>316</v>
      </c>
      <c r="H806" s="70">
        <v>0.27</v>
      </c>
      <c r="I806" s="70">
        <v>10223</v>
      </c>
      <c r="J806" s="70">
        <v>4441</v>
      </c>
      <c r="K806" s="70">
        <v>0</v>
      </c>
      <c r="L806" s="70">
        <v>893</v>
      </c>
      <c r="M806" s="70">
        <v>15557</v>
      </c>
    </row>
    <row r="807" spans="1:13" x14ac:dyDescent="0.25">
      <c r="A807" s="60">
        <v>494</v>
      </c>
      <c r="B807" s="60">
        <v>494093291</v>
      </c>
      <c r="C807" s="59" t="s">
        <v>541</v>
      </c>
      <c r="D807" s="60">
        <v>93</v>
      </c>
      <c r="E807" s="69" t="s">
        <v>125</v>
      </c>
      <c r="F807" s="60">
        <v>291</v>
      </c>
      <c r="G807" s="59" t="s">
        <v>323</v>
      </c>
      <c r="H807" s="70">
        <v>2</v>
      </c>
      <c r="I807" s="70">
        <v>10057.962441204139</v>
      </c>
      <c r="J807" s="70">
        <v>5542</v>
      </c>
      <c r="K807" s="70">
        <v>0</v>
      </c>
      <c r="L807" s="70">
        <v>893</v>
      </c>
      <c r="M807" s="70">
        <v>16492.962441204138</v>
      </c>
    </row>
    <row r="808" spans="1:13" x14ac:dyDescent="0.25">
      <c r="A808" s="60">
        <v>494</v>
      </c>
      <c r="B808" s="60">
        <v>494093293</v>
      </c>
      <c r="C808" s="59" t="s">
        <v>541</v>
      </c>
      <c r="D808" s="60">
        <v>93</v>
      </c>
      <c r="E808" s="69" t="s">
        <v>125</v>
      </c>
      <c r="F808" s="60">
        <v>293</v>
      </c>
      <c r="G808" s="59" t="s">
        <v>325</v>
      </c>
      <c r="H808" s="70">
        <v>3</v>
      </c>
      <c r="I808" s="70">
        <v>13549</v>
      </c>
      <c r="J808" s="70">
        <v>1044</v>
      </c>
      <c r="K808" s="70">
        <v>0</v>
      </c>
      <c r="L808" s="70">
        <v>893</v>
      </c>
      <c r="M808" s="70">
        <v>15486</v>
      </c>
    </row>
    <row r="809" spans="1:13" x14ac:dyDescent="0.25">
      <c r="A809" s="60">
        <v>494</v>
      </c>
      <c r="B809" s="60">
        <v>494093295</v>
      </c>
      <c r="C809" s="59" t="s">
        <v>541</v>
      </c>
      <c r="D809" s="60">
        <v>93</v>
      </c>
      <c r="E809" s="69" t="s">
        <v>125</v>
      </c>
      <c r="F809" s="60">
        <v>295</v>
      </c>
      <c r="G809" s="59" t="s">
        <v>327</v>
      </c>
      <c r="H809" s="70">
        <v>0.39</v>
      </c>
      <c r="I809" s="70">
        <v>10019.359361151082</v>
      </c>
      <c r="J809" s="70">
        <v>5428</v>
      </c>
      <c r="K809" s="70">
        <v>0</v>
      </c>
      <c r="L809" s="70">
        <v>893</v>
      </c>
      <c r="M809" s="70">
        <v>16340.359361151082</v>
      </c>
    </row>
    <row r="810" spans="1:13" x14ac:dyDescent="0.25">
      <c r="A810" s="60">
        <v>494</v>
      </c>
      <c r="B810" s="60">
        <v>494093346</v>
      </c>
      <c r="C810" s="59" t="s">
        <v>541</v>
      </c>
      <c r="D810" s="60">
        <v>93</v>
      </c>
      <c r="E810" s="69" t="s">
        <v>125</v>
      </c>
      <c r="F810" s="60">
        <v>346</v>
      </c>
      <c r="G810" s="59" t="s">
        <v>378</v>
      </c>
      <c r="H810" s="70">
        <v>3</v>
      </c>
      <c r="I810" s="70">
        <v>11031.87601420819</v>
      </c>
      <c r="J810" s="70">
        <v>1046</v>
      </c>
      <c r="K810" s="70">
        <v>0</v>
      </c>
      <c r="L810" s="70">
        <v>893</v>
      </c>
      <c r="M810" s="70">
        <v>12970.87601420819</v>
      </c>
    </row>
    <row r="811" spans="1:13" x14ac:dyDescent="0.25">
      <c r="A811" s="60">
        <v>494</v>
      </c>
      <c r="B811" s="60">
        <v>494093698</v>
      </c>
      <c r="C811" s="59" t="s">
        <v>541</v>
      </c>
      <c r="D811" s="60">
        <v>93</v>
      </c>
      <c r="E811" s="69" t="s">
        <v>125</v>
      </c>
      <c r="F811" s="60">
        <v>698</v>
      </c>
      <c r="G811" s="59" t="s">
        <v>416</v>
      </c>
      <c r="H811" s="70">
        <v>1</v>
      </c>
      <c r="I811" s="70">
        <v>9603</v>
      </c>
      <c r="J811" s="70">
        <v>7148</v>
      </c>
      <c r="K811" s="70">
        <v>0</v>
      </c>
      <c r="L811" s="70">
        <v>893</v>
      </c>
      <c r="M811" s="70">
        <v>17644</v>
      </c>
    </row>
    <row r="812" spans="1:13" x14ac:dyDescent="0.25">
      <c r="A812" s="60">
        <v>496</v>
      </c>
      <c r="B812" s="60">
        <v>496201003</v>
      </c>
      <c r="C812" s="59" t="s">
        <v>542</v>
      </c>
      <c r="D812" s="60">
        <v>201</v>
      </c>
      <c r="E812" s="69" t="s">
        <v>233</v>
      </c>
      <c r="F812" s="60">
        <v>3</v>
      </c>
      <c r="G812" s="59" t="s">
        <v>35</v>
      </c>
      <c r="H812" s="70">
        <v>2</v>
      </c>
      <c r="I812" s="70">
        <v>10102.677131214345</v>
      </c>
      <c r="J812" s="70">
        <v>1693</v>
      </c>
      <c r="K812" s="70">
        <v>0</v>
      </c>
      <c r="L812" s="70">
        <v>893</v>
      </c>
      <c r="M812" s="70">
        <v>12688.677131214345</v>
      </c>
    </row>
    <row r="813" spans="1:13" x14ac:dyDescent="0.25">
      <c r="A813" s="60">
        <v>496</v>
      </c>
      <c r="B813" s="60">
        <v>496201072</v>
      </c>
      <c r="C813" s="59" t="s">
        <v>542</v>
      </c>
      <c r="D813" s="60">
        <v>201</v>
      </c>
      <c r="E813" s="69" t="s">
        <v>233</v>
      </c>
      <c r="F813" s="60">
        <v>72</v>
      </c>
      <c r="G813" s="59" t="s">
        <v>104</v>
      </c>
      <c r="H813" s="70">
        <v>3.5</v>
      </c>
      <c r="I813" s="70">
        <v>9784</v>
      </c>
      <c r="J813" s="70">
        <v>2187</v>
      </c>
      <c r="K813" s="70">
        <v>0</v>
      </c>
      <c r="L813" s="70">
        <v>893</v>
      </c>
      <c r="M813" s="70">
        <v>12864</v>
      </c>
    </row>
    <row r="814" spans="1:13" x14ac:dyDescent="0.25">
      <c r="A814" s="60">
        <v>496</v>
      </c>
      <c r="B814" s="60">
        <v>496201095</v>
      </c>
      <c r="C814" s="59" t="s">
        <v>542</v>
      </c>
      <c r="D814" s="60">
        <v>201</v>
      </c>
      <c r="E814" s="69" t="s">
        <v>233</v>
      </c>
      <c r="F814" s="60">
        <v>95</v>
      </c>
      <c r="G814" s="59" t="s">
        <v>127</v>
      </c>
      <c r="H814" s="70">
        <v>1</v>
      </c>
      <c r="I814" s="70">
        <v>12390</v>
      </c>
      <c r="J814" s="70">
        <v>0</v>
      </c>
      <c r="K814" s="70">
        <v>0</v>
      </c>
      <c r="L814" s="70">
        <v>893</v>
      </c>
      <c r="M814" s="70">
        <v>13283</v>
      </c>
    </row>
    <row r="815" spans="1:13" x14ac:dyDescent="0.25">
      <c r="A815" s="60">
        <v>496</v>
      </c>
      <c r="B815" s="60">
        <v>496201201</v>
      </c>
      <c r="C815" s="59" t="s">
        <v>542</v>
      </c>
      <c r="D815" s="60">
        <v>201</v>
      </c>
      <c r="E815" s="69" t="s">
        <v>233</v>
      </c>
      <c r="F815" s="60">
        <v>201</v>
      </c>
      <c r="G815" s="59" t="s">
        <v>233</v>
      </c>
      <c r="H815" s="70">
        <v>495.34</v>
      </c>
      <c r="I815" s="70">
        <v>11599</v>
      </c>
      <c r="J815" s="70">
        <v>181</v>
      </c>
      <c r="K815" s="70">
        <v>443.6427504340453</v>
      </c>
      <c r="L815" s="70">
        <v>893</v>
      </c>
      <c r="M815" s="70">
        <v>13116.642750434045</v>
      </c>
    </row>
    <row r="816" spans="1:13" x14ac:dyDescent="0.25">
      <c r="A816" s="60">
        <v>496</v>
      </c>
      <c r="B816" s="60">
        <v>496201310</v>
      </c>
      <c r="C816" s="59" t="s">
        <v>542</v>
      </c>
      <c r="D816" s="60">
        <v>201</v>
      </c>
      <c r="E816" s="69" t="s">
        <v>233</v>
      </c>
      <c r="F816" s="60">
        <v>310</v>
      </c>
      <c r="G816" s="59" t="s">
        <v>342</v>
      </c>
      <c r="H816" s="70">
        <v>1</v>
      </c>
      <c r="I816" s="70">
        <v>10127</v>
      </c>
      <c r="J816" s="70">
        <v>2618</v>
      </c>
      <c r="K816" s="70">
        <v>0</v>
      </c>
      <c r="L816" s="70">
        <v>893</v>
      </c>
      <c r="M816" s="70">
        <v>13638</v>
      </c>
    </row>
    <row r="817" spans="1:13" x14ac:dyDescent="0.25">
      <c r="A817" s="60">
        <v>497</v>
      </c>
      <c r="B817" s="60">
        <v>497117005</v>
      </c>
      <c r="C817" s="59" t="s">
        <v>543</v>
      </c>
      <c r="D817" s="60">
        <v>117</v>
      </c>
      <c r="E817" s="69" t="s">
        <v>149</v>
      </c>
      <c r="F817" s="60">
        <v>5</v>
      </c>
      <c r="G817" s="59" t="s">
        <v>37</v>
      </c>
      <c r="H817" s="70">
        <v>6</v>
      </c>
      <c r="I817" s="70">
        <v>8740</v>
      </c>
      <c r="J817" s="70">
        <v>3745</v>
      </c>
      <c r="K817" s="70">
        <v>0</v>
      </c>
      <c r="L817" s="70">
        <v>893</v>
      </c>
      <c r="M817" s="70">
        <v>13378</v>
      </c>
    </row>
    <row r="818" spans="1:13" x14ac:dyDescent="0.25">
      <c r="A818" s="60">
        <v>497</v>
      </c>
      <c r="B818" s="60">
        <v>497117008</v>
      </c>
      <c r="C818" s="59" t="s">
        <v>543</v>
      </c>
      <c r="D818" s="60">
        <v>117</v>
      </c>
      <c r="E818" s="69" t="s">
        <v>149</v>
      </c>
      <c r="F818" s="60">
        <v>8</v>
      </c>
      <c r="G818" s="59" t="s">
        <v>40</v>
      </c>
      <c r="H818" s="70">
        <v>80.78</v>
      </c>
      <c r="I818" s="70">
        <v>9429</v>
      </c>
      <c r="J818" s="70">
        <v>9941</v>
      </c>
      <c r="K818" s="70">
        <v>0</v>
      </c>
      <c r="L818" s="70">
        <v>893</v>
      </c>
      <c r="M818" s="70">
        <v>20263</v>
      </c>
    </row>
    <row r="819" spans="1:13" x14ac:dyDescent="0.25">
      <c r="A819" s="60">
        <v>497</v>
      </c>
      <c r="B819" s="60">
        <v>497117024</v>
      </c>
      <c r="C819" s="59" t="s">
        <v>543</v>
      </c>
      <c r="D819" s="60">
        <v>117</v>
      </c>
      <c r="E819" s="69" t="s">
        <v>149</v>
      </c>
      <c r="F819" s="60">
        <v>24</v>
      </c>
      <c r="G819" s="59" t="s">
        <v>56</v>
      </c>
      <c r="H819" s="70">
        <v>20</v>
      </c>
      <c r="I819" s="70">
        <v>9663</v>
      </c>
      <c r="J819" s="70">
        <v>2212</v>
      </c>
      <c r="K819" s="70">
        <v>0</v>
      </c>
      <c r="L819" s="70">
        <v>893</v>
      </c>
      <c r="M819" s="70">
        <v>12768</v>
      </c>
    </row>
    <row r="820" spans="1:13" x14ac:dyDescent="0.25">
      <c r="A820" s="60">
        <v>497</v>
      </c>
      <c r="B820" s="60">
        <v>497117061</v>
      </c>
      <c r="C820" s="59" t="s">
        <v>543</v>
      </c>
      <c r="D820" s="60">
        <v>117</v>
      </c>
      <c r="E820" s="69" t="s">
        <v>149</v>
      </c>
      <c r="F820" s="60">
        <v>61</v>
      </c>
      <c r="G820" s="59" t="s">
        <v>93</v>
      </c>
      <c r="H820" s="70">
        <v>20</v>
      </c>
      <c r="I820" s="70">
        <v>10194</v>
      </c>
      <c r="J820" s="70">
        <v>736</v>
      </c>
      <c r="K820" s="70">
        <v>0</v>
      </c>
      <c r="L820" s="70">
        <v>893</v>
      </c>
      <c r="M820" s="70">
        <v>11823</v>
      </c>
    </row>
    <row r="821" spans="1:13" x14ac:dyDescent="0.25">
      <c r="A821" s="60">
        <v>497</v>
      </c>
      <c r="B821" s="60">
        <v>497117074</v>
      </c>
      <c r="C821" s="59" t="s">
        <v>543</v>
      </c>
      <c r="D821" s="60">
        <v>117</v>
      </c>
      <c r="E821" s="69" t="s">
        <v>149</v>
      </c>
      <c r="F821" s="60">
        <v>74</v>
      </c>
      <c r="G821" s="59" t="s">
        <v>106</v>
      </c>
      <c r="H821" s="70">
        <v>5.5600000000000005</v>
      </c>
      <c r="I821" s="70">
        <v>9230</v>
      </c>
      <c r="J821" s="70">
        <v>7594</v>
      </c>
      <c r="K821" s="70">
        <v>0</v>
      </c>
      <c r="L821" s="70">
        <v>893</v>
      </c>
      <c r="M821" s="70">
        <v>17717</v>
      </c>
    </row>
    <row r="822" spans="1:13" x14ac:dyDescent="0.25">
      <c r="A822" s="60">
        <v>497</v>
      </c>
      <c r="B822" s="60">
        <v>497117086</v>
      </c>
      <c r="C822" s="59" t="s">
        <v>543</v>
      </c>
      <c r="D822" s="60">
        <v>117</v>
      </c>
      <c r="E822" s="69" t="s">
        <v>149</v>
      </c>
      <c r="F822" s="60">
        <v>86</v>
      </c>
      <c r="G822" s="59" t="s">
        <v>118</v>
      </c>
      <c r="H822" s="70">
        <v>31.31</v>
      </c>
      <c r="I822" s="70">
        <v>9127</v>
      </c>
      <c r="J822" s="70">
        <v>1723</v>
      </c>
      <c r="K822" s="70">
        <v>0</v>
      </c>
      <c r="L822" s="70">
        <v>893</v>
      </c>
      <c r="M822" s="70">
        <v>11743</v>
      </c>
    </row>
    <row r="823" spans="1:13" x14ac:dyDescent="0.25">
      <c r="A823" s="60">
        <v>497</v>
      </c>
      <c r="B823" s="60">
        <v>497117087</v>
      </c>
      <c r="C823" s="59" t="s">
        <v>543</v>
      </c>
      <c r="D823" s="60">
        <v>117</v>
      </c>
      <c r="E823" s="69" t="s">
        <v>149</v>
      </c>
      <c r="F823" s="60">
        <v>87</v>
      </c>
      <c r="G823" s="59" t="s">
        <v>119</v>
      </c>
      <c r="H823" s="70">
        <v>1</v>
      </c>
      <c r="I823" s="70">
        <v>9438</v>
      </c>
      <c r="J823" s="70">
        <v>3301</v>
      </c>
      <c r="K823" s="70">
        <v>0</v>
      </c>
      <c r="L823" s="70">
        <v>893</v>
      </c>
      <c r="M823" s="70">
        <v>13632</v>
      </c>
    </row>
    <row r="824" spans="1:13" x14ac:dyDescent="0.25">
      <c r="A824" s="60">
        <v>497</v>
      </c>
      <c r="B824" s="60">
        <v>497117091</v>
      </c>
      <c r="C824" s="59" t="s">
        <v>543</v>
      </c>
      <c r="D824" s="60">
        <v>117</v>
      </c>
      <c r="E824" s="69" t="s">
        <v>149</v>
      </c>
      <c r="F824" s="60">
        <v>91</v>
      </c>
      <c r="G824" s="59" t="s">
        <v>123</v>
      </c>
      <c r="H824" s="70">
        <v>1</v>
      </c>
      <c r="I824" s="70">
        <v>9902.131025641027</v>
      </c>
      <c r="J824" s="70">
        <v>12726</v>
      </c>
      <c r="K824" s="70">
        <v>0</v>
      </c>
      <c r="L824" s="70">
        <v>893</v>
      </c>
      <c r="M824" s="70">
        <v>23521.131025641029</v>
      </c>
    </row>
    <row r="825" spans="1:13" x14ac:dyDescent="0.25">
      <c r="A825" s="60">
        <v>497</v>
      </c>
      <c r="B825" s="60">
        <v>497117111</v>
      </c>
      <c r="C825" s="59" t="s">
        <v>543</v>
      </c>
      <c r="D825" s="60">
        <v>117</v>
      </c>
      <c r="E825" s="69" t="s">
        <v>149</v>
      </c>
      <c r="F825" s="60">
        <v>111</v>
      </c>
      <c r="G825" s="59" t="s">
        <v>143</v>
      </c>
      <c r="H825" s="70">
        <v>7.52</v>
      </c>
      <c r="I825" s="70">
        <v>9234</v>
      </c>
      <c r="J825" s="70">
        <v>3248</v>
      </c>
      <c r="K825" s="70">
        <v>0</v>
      </c>
      <c r="L825" s="70">
        <v>893</v>
      </c>
      <c r="M825" s="70">
        <v>13375</v>
      </c>
    </row>
    <row r="826" spans="1:13" x14ac:dyDescent="0.25">
      <c r="A826" s="60">
        <v>497</v>
      </c>
      <c r="B826" s="60">
        <v>497117114</v>
      </c>
      <c r="C826" s="59" t="s">
        <v>543</v>
      </c>
      <c r="D826" s="60">
        <v>117</v>
      </c>
      <c r="E826" s="69" t="s">
        <v>149</v>
      </c>
      <c r="F826" s="60">
        <v>114</v>
      </c>
      <c r="G826" s="59" t="s">
        <v>146</v>
      </c>
      <c r="H826" s="70">
        <v>12</v>
      </c>
      <c r="I826" s="70">
        <v>9766</v>
      </c>
      <c r="J826" s="70">
        <v>2017</v>
      </c>
      <c r="K826" s="70">
        <v>0</v>
      </c>
      <c r="L826" s="70">
        <v>893</v>
      </c>
      <c r="M826" s="70">
        <v>12676</v>
      </c>
    </row>
    <row r="827" spans="1:13" x14ac:dyDescent="0.25">
      <c r="A827" s="60">
        <v>497</v>
      </c>
      <c r="B827" s="60">
        <v>497117117</v>
      </c>
      <c r="C827" s="59" t="s">
        <v>543</v>
      </c>
      <c r="D827" s="60">
        <v>117</v>
      </c>
      <c r="E827" s="69" t="s">
        <v>149</v>
      </c>
      <c r="F827" s="60">
        <v>117</v>
      </c>
      <c r="G827" s="59" t="s">
        <v>149</v>
      </c>
      <c r="H827" s="70">
        <v>33.049999999999997</v>
      </c>
      <c r="I827" s="70">
        <v>9119</v>
      </c>
      <c r="J827" s="70">
        <v>4111</v>
      </c>
      <c r="K827" s="70">
        <v>0</v>
      </c>
      <c r="L827" s="70">
        <v>893</v>
      </c>
      <c r="M827" s="70">
        <v>14123</v>
      </c>
    </row>
    <row r="828" spans="1:13" x14ac:dyDescent="0.25">
      <c r="A828" s="60">
        <v>497</v>
      </c>
      <c r="B828" s="60">
        <v>497117137</v>
      </c>
      <c r="C828" s="59" t="s">
        <v>543</v>
      </c>
      <c r="D828" s="60">
        <v>117</v>
      </c>
      <c r="E828" s="69" t="s">
        <v>149</v>
      </c>
      <c r="F828" s="60">
        <v>137</v>
      </c>
      <c r="G828" s="59" t="s">
        <v>169</v>
      </c>
      <c r="H828" s="70">
        <v>36.260000000000005</v>
      </c>
      <c r="I828" s="70">
        <v>9768</v>
      </c>
      <c r="J828" s="70">
        <v>13</v>
      </c>
      <c r="K828" s="70">
        <v>0</v>
      </c>
      <c r="L828" s="70">
        <v>893</v>
      </c>
      <c r="M828" s="70">
        <v>10674</v>
      </c>
    </row>
    <row r="829" spans="1:13" x14ac:dyDescent="0.25">
      <c r="A829" s="60">
        <v>497</v>
      </c>
      <c r="B829" s="60">
        <v>497117154</v>
      </c>
      <c r="C829" s="59" t="s">
        <v>543</v>
      </c>
      <c r="D829" s="60">
        <v>117</v>
      </c>
      <c r="E829" s="69" t="s">
        <v>149</v>
      </c>
      <c r="F829" s="60">
        <v>154</v>
      </c>
      <c r="G829" s="59" t="s">
        <v>186</v>
      </c>
      <c r="H829" s="70">
        <v>5.5600000000000005</v>
      </c>
      <c r="I829" s="70">
        <v>8749</v>
      </c>
      <c r="J829" s="70">
        <v>10917</v>
      </c>
      <c r="K829" s="70">
        <v>0</v>
      </c>
      <c r="L829" s="70">
        <v>893</v>
      </c>
      <c r="M829" s="70">
        <v>20559</v>
      </c>
    </row>
    <row r="830" spans="1:13" x14ac:dyDescent="0.25">
      <c r="A830" s="60">
        <v>497</v>
      </c>
      <c r="B830" s="60">
        <v>497117159</v>
      </c>
      <c r="C830" s="59" t="s">
        <v>543</v>
      </c>
      <c r="D830" s="60">
        <v>117</v>
      </c>
      <c r="E830" s="69" t="s">
        <v>149</v>
      </c>
      <c r="F830" s="60">
        <v>159</v>
      </c>
      <c r="G830" s="59" t="s">
        <v>191</v>
      </c>
      <c r="H830" s="70">
        <v>6.52</v>
      </c>
      <c r="I830" s="70">
        <v>10532</v>
      </c>
      <c r="J830" s="70">
        <v>4807</v>
      </c>
      <c r="K830" s="70">
        <v>0</v>
      </c>
      <c r="L830" s="70">
        <v>893</v>
      </c>
      <c r="M830" s="70">
        <v>16232</v>
      </c>
    </row>
    <row r="831" spans="1:13" x14ac:dyDescent="0.25">
      <c r="A831" s="60">
        <v>497</v>
      </c>
      <c r="B831" s="60">
        <v>497117210</v>
      </c>
      <c r="C831" s="59" t="s">
        <v>543</v>
      </c>
      <c r="D831" s="60">
        <v>117</v>
      </c>
      <c r="E831" s="69" t="s">
        <v>149</v>
      </c>
      <c r="F831" s="60">
        <v>210</v>
      </c>
      <c r="G831" s="59" t="s">
        <v>242</v>
      </c>
      <c r="H831" s="70">
        <v>55.98</v>
      </c>
      <c r="I831" s="70">
        <v>8909</v>
      </c>
      <c r="J831" s="70">
        <v>2856</v>
      </c>
      <c r="K831" s="70">
        <v>0</v>
      </c>
      <c r="L831" s="70">
        <v>893</v>
      </c>
      <c r="M831" s="70">
        <v>12658</v>
      </c>
    </row>
    <row r="832" spans="1:13" x14ac:dyDescent="0.25">
      <c r="A832" s="60">
        <v>497</v>
      </c>
      <c r="B832" s="60">
        <v>497117223</v>
      </c>
      <c r="C832" s="59" t="s">
        <v>543</v>
      </c>
      <c r="D832" s="60">
        <v>117</v>
      </c>
      <c r="E832" s="69" t="s">
        <v>149</v>
      </c>
      <c r="F832" s="60">
        <v>223</v>
      </c>
      <c r="G832" s="59" t="s">
        <v>255</v>
      </c>
      <c r="H832" s="70">
        <v>4</v>
      </c>
      <c r="I832" s="70">
        <v>8749</v>
      </c>
      <c r="J832" s="70">
        <v>1163</v>
      </c>
      <c r="K832" s="70">
        <v>0</v>
      </c>
      <c r="L832" s="70">
        <v>893</v>
      </c>
      <c r="M832" s="70">
        <v>10805</v>
      </c>
    </row>
    <row r="833" spans="1:13" x14ac:dyDescent="0.25">
      <c r="A833" s="60">
        <v>497</v>
      </c>
      <c r="B833" s="60">
        <v>497117230</v>
      </c>
      <c r="C833" s="59" t="s">
        <v>543</v>
      </c>
      <c r="D833" s="60">
        <v>117</v>
      </c>
      <c r="E833" s="69" t="s">
        <v>149</v>
      </c>
      <c r="F833" s="60">
        <v>230</v>
      </c>
      <c r="G833" s="59" t="s">
        <v>262</v>
      </c>
      <c r="H833" s="70">
        <v>1.5</v>
      </c>
      <c r="I833" s="70">
        <v>8749</v>
      </c>
      <c r="J833" s="70">
        <v>8718</v>
      </c>
      <c r="K833" s="70">
        <v>0</v>
      </c>
      <c r="L833" s="70">
        <v>893</v>
      </c>
      <c r="M833" s="70">
        <v>18360</v>
      </c>
    </row>
    <row r="834" spans="1:13" x14ac:dyDescent="0.25">
      <c r="A834" s="60">
        <v>497</v>
      </c>
      <c r="B834" s="60">
        <v>497117272</v>
      </c>
      <c r="C834" s="59" t="s">
        <v>543</v>
      </c>
      <c r="D834" s="60">
        <v>117</v>
      </c>
      <c r="E834" s="69" t="s">
        <v>149</v>
      </c>
      <c r="F834" s="60">
        <v>272</v>
      </c>
      <c r="G834" s="59" t="s">
        <v>304</v>
      </c>
      <c r="H834" s="70">
        <v>3</v>
      </c>
      <c r="I834" s="70">
        <v>8749</v>
      </c>
      <c r="J834" s="70">
        <v>10995</v>
      </c>
      <c r="K834" s="70">
        <v>0</v>
      </c>
      <c r="L834" s="70">
        <v>893</v>
      </c>
      <c r="M834" s="70">
        <v>20637</v>
      </c>
    </row>
    <row r="835" spans="1:13" x14ac:dyDescent="0.25">
      <c r="A835" s="60">
        <v>497</v>
      </c>
      <c r="B835" s="60">
        <v>497117278</v>
      </c>
      <c r="C835" s="59" t="s">
        <v>543</v>
      </c>
      <c r="D835" s="60">
        <v>117</v>
      </c>
      <c r="E835" s="69" t="s">
        <v>149</v>
      </c>
      <c r="F835" s="60">
        <v>278</v>
      </c>
      <c r="G835" s="59" t="s">
        <v>310</v>
      </c>
      <c r="H835" s="70">
        <v>40</v>
      </c>
      <c r="I835" s="70">
        <v>9424</v>
      </c>
      <c r="J835" s="70">
        <v>2511</v>
      </c>
      <c r="K835" s="70">
        <v>0</v>
      </c>
      <c r="L835" s="70">
        <v>893</v>
      </c>
      <c r="M835" s="70">
        <v>12828</v>
      </c>
    </row>
    <row r="836" spans="1:13" x14ac:dyDescent="0.25">
      <c r="A836" s="60">
        <v>497</v>
      </c>
      <c r="B836" s="60">
        <v>497117281</v>
      </c>
      <c r="C836" s="59" t="s">
        <v>543</v>
      </c>
      <c r="D836" s="60">
        <v>117</v>
      </c>
      <c r="E836" s="69" t="s">
        <v>149</v>
      </c>
      <c r="F836" s="60">
        <v>281</v>
      </c>
      <c r="G836" s="59" t="s">
        <v>313</v>
      </c>
      <c r="H836" s="70">
        <v>62.260000000000005</v>
      </c>
      <c r="I836" s="70">
        <v>11456</v>
      </c>
      <c r="J836" s="70">
        <v>88</v>
      </c>
      <c r="K836" s="70">
        <v>0</v>
      </c>
      <c r="L836" s="70">
        <v>893</v>
      </c>
      <c r="M836" s="70">
        <v>12437</v>
      </c>
    </row>
    <row r="837" spans="1:13" x14ac:dyDescent="0.25">
      <c r="A837" s="60">
        <v>497</v>
      </c>
      <c r="B837" s="60">
        <v>497117325</v>
      </c>
      <c r="C837" s="59" t="s">
        <v>543</v>
      </c>
      <c r="D837" s="60">
        <v>117</v>
      </c>
      <c r="E837" s="69" t="s">
        <v>149</v>
      </c>
      <c r="F837" s="60">
        <v>325</v>
      </c>
      <c r="G837" s="59" t="s">
        <v>357</v>
      </c>
      <c r="H837" s="70">
        <v>6.59</v>
      </c>
      <c r="I837" s="70">
        <v>10300</v>
      </c>
      <c r="J837" s="70">
        <v>1426</v>
      </c>
      <c r="K837" s="70">
        <v>0</v>
      </c>
      <c r="L837" s="70">
        <v>893</v>
      </c>
      <c r="M837" s="70">
        <v>12619</v>
      </c>
    </row>
    <row r="838" spans="1:13" x14ac:dyDescent="0.25">
      <c r="A838" s="60">
        <v>497</v>
      </c>
      <c r="B838" s="60">
        <v>497117327</v>
      </c>
      <c r="C838" s="59" t="s">
        <v>543</v>
      </c>
      <c r="D838" s="60">
        <v>117</v>
      </c>
      <c r="E838" s="69" t="s">
        <v>149</v>
      </c>
      <c r="F838" s="60">
        <v>327</v>
      </c>
      <c r="G838" s="59" t="s">
        <v>359</v>
      </c>
      <c r="H838" s="70">
        <v>2</v>
      </c>
      <c r="I838" s="70">
        <v>8636</v>
      </c>
      <c r="J838" s="70">
        <v>7215</v>
      </c>
      <c r="K838" s="70">
        <v>0</v>
      </c>
      <c r="L838" s="70">
        <v>893</v>
      </c>
      <c r="M838" s="70">
        <v>16744</v>
      </c>
    </row>
    <row r="839" spans="1:13" x14ac:dyDescent="0.25">
      <c r="A839" s="60">
        <v>497</v>
      </c>
      <c r="B839" s="60">
        <v>497117332</v>
      </c>
      <c r="C839" s="59" t="s">
        <v>543</v>
      </c>
      <c r="D839" s="60">
        <v>117</v>
      </c>
      <c r="E839" s="69" t="s">
        <v>149</v>
      </c>
      <c r="F839" s="60">
        <v>332</v>
      </c>
      <c r="G839" s="59" t="s">
        <v>364</v>
      </c>
      <c r="H839" s="70">
        <v>2</v>
      </c>
      <c r="I839" s="70">
        <v>8749</v>
      </c>
      <c r="J839" s="70">
        <v>809</v>
      </c>
      <c r="K839" s="70">
        <v>0</v>
      </c>
      <c r="L839" s="70">
        <v>893</v>
      </c>
      <c r="M839" s="70">
        <v>10451</v>
      </c>
    </row>
    <row r="840" spans="1:13" x14ac:dyDescent="0.25">
      <c r="A840" s="60">
        <v>497</v>
      </c>
      <c r="B840" s="60">
        <v>497117340</v>
      </c>
      <c r="C840" s="59" t="s">
        <v>543</v>
      </c>
      <c r="D840" s="60">
        <v>117</v>
      </c>
      <c r="E840" s="69" t="s">
        <v>149</v>
      </c>
      <c r="F840" s="60">
        <v>340</v>
      </c>
      <c r="G840" s="59" t="s">
        <v>372</v>
      </c>
      <c r="H840" s="70">
        <v>3</v>
      </c>
      <c r="I840" s="70">
        <v>8749</v>
      </c>
      <c r="J840" s="70">
        <v>4147</v>
      </c>
      <c r="K840" s="70">
        <v>0</v>
      </c>
      <c r="L840" s="70">
        <v>893</v>
      </c>
      <c r="M840" s="70">
        <v>13789</v>
      </c>
    </row>
    <row r="841" spans="1:13" x14ac:dyDescent="0.25">
      <c r="A841" s="60">
        <v>497</v>
      </c>
      <c r="B841" s="60">
        <v>497117605</v>
      </c>
      <c r="C841" s="59" t="s">
        <v>543</v>
      </c>
      <c r="D841" s="60">
        <v>117</v>
      </c>
      <c r="E841" s="69" t="s">
        <v>149</v>
      </c>
      <c r="F841" s="60">
        <v>605</v>
      </c>
      <c r="G841" s="59" t="s">
        <v>388</v>
      </c>
      <c r="H841" s="70">
        <v>39.979999999999997</v>
      </c>
      <c r="I841" s="70">
        <v>9464</v>
      </c>
      <c r="J841" s="70">
        <v>7050</v>
      </c>
      <c r="K841" s="70">
        <v>0</v>
      </c>
      <c r="L841" s="70">
        <v>893</v>
      </c>
      <c r="M841" s="70">
        <v>17407</v>
      </c>
    </row>
    <row r="842" spans="1:13" x14ac:dyDescent="0.25">
      <c r="A842" s="60">
        <v>497</v>
      </c>
      <c r="B842" s="60">
        <v>497117670</v>
      </c>
      <c r="C842" s="59" t="s">
        <v>543</v>
      </c>
      <c r="D842" s="60">
        <v>117</v>
      </c>
      <c r="E842" s="69" t="s">
        <v>149</v>
      </c>
      <c r="F842" s="60">
        <v>670</v>
      </c>
      <c r="G842" s="59" t="s">
        <v>406</v>
      </c>
      <c r="H842" s="70">
        <v>8</v>
      </c>
      <c r="I842" s="70">
        <v>9429</v>
      </c>
      <c r="J842" s="70">
        <v>5786</v>
      </c>
      <c r="K842" s="70">
        <v>0</v>
      </c>
      <c r="L842" s="70">
        <v>893</v>
      </c>
      <c r="M842" s="70">
        <v>16108</v>
      </c>
    </row>
    <row r="843" spans="1:13" x14ac:dyDescent="0.25">
      <c r="A843" s="60">
        <v>497</v>
      </c>
      <c r="B843" s="60">
        <v>497117674</v>
      </c>
      <c r="C843" s="59" t="s">
        <v>543</v>
      </c>
      <c r="D843" s="60">
        <v>117</v>
      </c>
      <c r="E843" s="69" t="s">
        <v>149</v>
      </c>
      <c r="F843" s="60">
        <v>674</v>
      </c>
      <c r="G843" s="59" t="s">
        <v>409</v>
      </c>
      <c r="H843" s="70">
        <v>15</v>
      </c>
      <c r="I843" s="70">
        <v>10899</v>
      </c>
      <c r="J843" s="70">
        <v>4041</v>
      </c>
      <c r="K843" s="70">
        <v>0</v>
      </c>
      <c r="L843" s="70">
        <v>893</v>
      </c>
      <c r="M843" s="70">
        <v>15833</v>
      </c>
    </row>
    <row r="844" spans="1:13" x14ac:dyDescent="0.25">
      <c r="A844" s="60">
        <v>497</v>
      </c>
      <c r="B844" s="60">
        <v>497117680</v>
      </c>
      <c r="C844" s="59" t="s">
        <v>543</v>
      </c>
      <c r="D844" s="60">
        <v>117</v>
      </c>
      <c r="E844" s="69" t="s">
        <v>149</v>
      </c>
      <c r="F844" s="60">
        <v>680</v>
      </c>
      <c r="G844" s="59" t="s">
        <v>411</v>
      </c>
      <c r="H844" s="70">
        <v>1.5</v>
      </c>
      <c r="I844" s="70">
        <v>10144.938800134816</v>
      </c>
      <c r="J844" s="70">
        <v>3850</v>
      </c>
      <c r="K844" s="70">
        <v>0</v>
      </c>
      <c r="L844" s="70">
        <v>893</v>
      </c>
      <c r="M844" s="70">
        <v>14887.938800134816</v>
      </c>
    </row>
    <row r="845" spans="1:13" x14ac:dyDescent="0.25">
      <c r="A845" s="60">
        <v>497</v>
      </c>
      <c r="B845" s="60">
        <v>497117683</v>
      </c>
      <c r="C845" s="59" t="s">
        <v>543</v>
      </c>
      <c r="D845" s="60">
        <v>117</v>
      </c>
      <c r="E845" s="69" t="s">
        <v>149</v>
      </c>
      <c r="F845" s="60">
        <v>683</v>
      </c>
      <c r="G845" s="59" t="s">
        <v>412</v>
      </c>
      <c r="H845" s="70">
        <v>2.4</v>
      </c>
      <c r="I845" s="70">
        <v>8983</v>
      </c>
      <c r="J845" s="70">
        <v>6859</v>
      </c>
      <c r="K845" s="70">
        <v>0</v>
      </c>
      <c r="L845" s="70">
        <v>893</v>
      </c>
      <c r="M845" s="70">
        <v>16735</v>
      </c>
    </row>
    <row r="846" spans="1:13" x14ac:dyDescent="0.25">
      <c r="A846" s="60">
        <v>497</v>
      </c>
      <c r="B846" s="60">
        <v>497117750</v>
      </c>
      <c r="C846" s="59" t="s">
        <v>543</v>
      </c>
      <c r="D846" s="60">
        <v>117</v>
      </c>
      <c r="E846" s="69" t="s">
        <v>149</v>
      </c>
      <c r="F846" s="60">
        <v>750</v>
      </c>
      <c r="G846" s="59" t="s">
        <v>430</v>
      </c>
      <c r="H846" s="70">
        <v>1</v>
      </c>
      <c r="I846" s="70">
        <v>10476.143233618233</v>
      </c>
      <c r="J846" s="70">
        <v>7591</v>
      </c>
      <c r="K846" s="70">
        <v>0</v>
      </c>
      <c r="L846" s="70">
        <v>893</v>
      </c>
      <c r="M846" s="70">
        <v>18960.143233618233</v>
      </c>
    </row>
    <row r="847" spans="1:13" x14ac:dyDescent="0.25">
      <c r="A847" s="60">
        <v>497</v>
      </c>
      <c r="B847" s="60">
        <v>497117755</v>
      </c>
      <c r="C847" s="59" t="s">
        <v>543</v>
      </c>
      <c r="D847" s="60">
        <v>117</v>
      </c>
      <c r="E847" s="69" t="s">
        <v>149</v>
      </c>
      <c r="F847" s="60">
        <v>755</v>
      </c>
      <c r="G847" s="59" t="s">
        <v>432</v>
      </c>
      <c r="H847" s="70">
        <v>2</v>
      </c>
      <c r="I847" s="70">
        <v>8410</v>
      </c>
      <c r="J847" s="70">
        <v>3516</v>
      </c>
      <c r="K847" s="70">
        <v>0</v>
      </c>
      <c r="L847" s="70">
        <v>893</v>
      </c>
      <c r="M847" s="70">
        <v>12819</v>
      </c>
    </row>
    <row r="848" spans="1:13" x14ac:dyDescent="0.25">
      <c r="A848" s="60">
        <v>497</v>
      </c>
      <c r="B848" s="60">
        <v>497117766</v>
      </c>
      <c r="C848" s="59" t="s">
        <v>543</v>
      </c>
      <c r="D848" s="60">
        <v>117</v>
      </c>
      <c r="E848" s="69" t="s">
        <v>149</v>
      </c>
      <c r="F848" s="60">
        <v>766</v>
      </c>
      <c r="G848" s="59" t="s">
        <v>436</v>
      </c>
      <c r="H848" s="70">
        <v>1</v>
      </c>
      <c r="I848" s="70">
        <v>10127</v>
      </c>
      <c r="J848" s="70">
        <v>3232</v>
      </c>
      <c r="K848" s="70">
        <v>0</v>
      </c>
      <c r="L848" s="70">
        <v>893</v>
      </c>
      <c r="M848" s="70">
        <v>14252</v>
      </c>
    </row>
    <row r="849" spans="1:13" x14ac:dyDescent="0.25">
      <c r="A849" s="60">
        <v>498</v>
      </c>
      <c r="B849" s="60">
        <v>498281061</v>
      </c>
      <c r="C849" s="59" t="s">
        <v>544</v>
      </c>
      <c r="D849" s="60">
        <v>281</v>
      </c>
      <c r="E849" s="69" t="s">
        <v>313</v>
      </c>
      <c r="F849" s="60">
        <v>61</v>
      </c>
      <c r="G849" s="59" t="s">
        <v>93</v>
      </c>
      <c r="H849" s="70">
        <v>1</v>
      </c>
      <c r="I849" s="70">
        <v>12191.459040508957</v>
      </c>
      <c r="J849" s="70">
        <v>880</v>
      </c>
      <c r="K849" s="70">
        <v>0</v>
      </c>
      <c r="L849" s="70">
        <v>893</v>
      </c>
      <c r="M849" s="70">
        <v>13964.459040508957</v>
      </c>
    </row>
    <row r="850" spans="1:13" x14ac:dyDescent="0.25">
      <c r="A850" s="60">
        <v>498</v>
      </c>
      <c r="B850" s="60">
        <v>498281137</v>
      </c>
      <c r="C850" s="59" t="s">
        <v>544</v>
      </c>
      <c r="D850" s="60">
        <v>281</v>
      </c>
      <c r="E850" s="69" t="s">
        <v>313</v>
      </c>
      <c r="F850" s="60">
        <v>137</v>
      </c>
      <c r="G850" s="59" t="s">
        <v>169</v>
      </c>
      <c r="H850" s="70">
        <v>7.0000000000000007E-2</v>
      </c>
      <c r="I850" s="70">
        <v>13005.842612954186</v>
      </c>
      <c r="J850" s="70">
        <v>17</v>
      </c>
      <c r="K850" s="70">
        <v>0</v>
      </c>
      <c r="L850" s="70">
        <v>893</v>
      </c>
      <c r="M850" s="70">
        <v>13915.842612954186</v>
      </c>
    </row>
    <row r="851" spans="1:13" x14ac:dyDescent="0.25">
      <c r="A851" s="60">
        <v>498</v>
      </c>
      <c r="B851" s="60">
        <v>498281281</v>
      </c>
      <c r="C851" s="59" t="s">
        <v>544</v>
      </c>
      <c r="D851" s="60">
        <v>281</v>
      </c>
      <c r="E851" s="69" t="s">
        <v>313</v>
      </c>
      <c r="F851" s="60">
        <v>281</v>
      </c>
      <c r="G851" s="59" t="s">
        <v>313</v>
      </c>
      <c r="H851" s="70">
        <v>346.9899999999999</v>
      </c>
      <c r="I851" s="70">
        <v>11930</v>
      </c>
      <c r="J851" s="70">
        <v>91</v>
      </c>
      <c r="K851" s="70">
        <v>0</v>
      </c>
      <c r="L851" s="70">
        <v>893</v>
      </c>
      <c r="M851" s="70">
        <v>12914</v>
      </c>
    </row>
    <row r="852" spans="1:13" x14ac:dyDescent="0.25">
      <c r="A852" s="60">
        <v>499</v>
      </c>
      <c r="B852" s="60">
        <v>499061005</v>
      </c>
      <c r="C852" s="59" t="s">
        <v>545</v>
      </c>
      <c r="D852" s="60">
        <v>61</v>
      </c>
      <c r="E852" s="69" t="s">
        <v>93</v>
      </c>
      <c r="F852" s="60">
        <v>5</v>
      </c>
      <c r="G852" s="59" t="s">
        <v>37</v>
      </c>
      <c r="H852" s="70">
        <v>0.69</v>
      </c>
      <c r="I852" s="70">
        <v>10953.106366286775</v>
      </c>
      <c r="J852" s="70">
        <v>4693</v>
      </c>
      <c r="K852" s="70">
        <v>0</v>
      </c>
      <c r="L852" s="70">
        <v>893</v>
      </c>
      <c r="M852" s="70">
        <v>16539.106366286775</v>
      </c>
    </row>
    <row r="853" spans="1:13" x14ac:dyDescent="0.25">
      <c r="A853" s="60">
        <v>499</v>
      </c>
      <c r="B853" s="60">
        <v>499061061</v>
      </c>
      <c r="C853" s="59" t="s">
        <v>545</v>
      </c>
      <c r="D853" s="60">
        <v>61</v>
      </c>
      <c r="E853" s="69" t="s">
        <v>93</v>
      </c>
      <c r="F853" s="60">
        <v>61</v>
      </c>
      <c r="G853" s="59" t="s">
        <v>93</v>
      </c>
      <c r="H853" s="70">
        <v>121.02</v>
      </c>
      <c r="I853" s="70">
        <v>10803</v>
      </c>
      <c r="J853" s="70">
        <v>780</v>
      </c>
      <c r="K853" s="70">
        <v>0</v>
      </c>
      <c r="L853" s="70">
        <v>893</v>
      </c>
      <c r="M853" s="70">
        <v>12476</v>
      </c>
    </row>
    <row r="854" spans="1:13" x14ac:dyDescent="0.25">
      <c r="A854" s="60">
        <v>499</v>
      </c>
      <c r="B854" s="60">
        <v>499061111</v>
      </c>
      <c r="C854" s="59" t="s">
        <v>545</v>
      </c>
      <c r="D854" s="60">
        <v>61</v>
      </c>
      <c r="E854" s="69" t="s">
        <v>93</v>
      </c>
      <c r="F854" s="60">
        <v>111</v>
      </c>
      <c r="G854" s="59" t="s">
        <v>143</v>
      </c>
      <c r="H854" s="70">
        <v>1.51</v>
      </c>
      <c r="I854" s="70">
        <v>10505.774126074499</v>
      </c>
      <c r="J854" s="70">
        <v>3695</v>
      </c>
      <c r="K854" s="70">
        <v>0</v>
      </c>
      <c r="L854" s="70">
        <v>893</v>
      </c>
      <c r="M854" s="70">
        <v>15093.774126074499</v>
      </c>
    </row>
    <row r="855" spans="1:13" x14ac:dyDescent="0.25">
      <c r="A855" s="60">
        <v>499</v>
      </c>
      <c r="B855" s="60">
        <v>499061137</v>
      </c>
      <c r="C855" s="59" t="s">
        <v>545</v>
      </c>
      <c r="D855" s="60">
        <v>61</v>
      </c>
      <c r="E855" s="69" t="s">
        <v>93</v>
      </c>
      <c r="F855" s="60">
        <v>137</v>
      </c>
      <c r="G855" s="59" t="s">
        <v>169</v>
      </c>
      <c r="H855" s="70">
        <v>6.25</v>
      </c>
      <c r="I855" s="70">
        <v>14107</v>
      </c>
      <c r="J855" s="70">
        <v>18</v>
      </c>
      <c r="K855" s="70">
        <v>0</v>
      </c>
      <c r="L855" s="70">
        <v>893</v>
      </c>
      <c r="M855" s="70">
        <v>15018</v>
      </c>
    </row>
    <row r="856" spans="1:13" x14ac:dyDescent="0.25">
      <c r="A856" s="60">
        <v>499</v>
      </c>
      <c r="B856" s="60">
        <v>499061161</v>
      </c>
      <c r="C856" s="59" t="s">
        <v>545</v>
      </c>
      <c r="D856" s="60">
        <v>61</v>
      </c>
      <c r="E856" s="69" t="s">
        <v>93</v>
      </c>
      <c r="F856" s="60">
        <v>161</v>
      </c>
      <c r="G856" s="59" t="s">
        <v>193</v>
      </c>
      <c r="H856" s="70">
        <v>12.51</v>
      </c>
      <c r="I856" s="70">
        <v>10389</v>
      </c>
      <c r="J856" s="70">
        <v>4333</v>
      </c>
      <c r="K856" s="70">
        <v>0</v>
      </c>
      <c r="L856" s="70">
        <v>893</v>
      </c>
      <c r="M856" s="70">
        <v>15615</v>
      </c>
    </row>
    <row r="857" spans="1:13" x14ac:dyDescent="0.25">
      <c r="A857" s="60">
        <v>499</v>
      </c>
      <c r="B857" s="60">
        <v>499061227</v>
      </c>
      <c r="C857" s="59" t="s">
        <v>545</v>
      </c>
      <c r="D857" s="60">
        <v>61</v>
      </c>
      <c r="E857" s="69" t="s">
        <v>93</v>
      </c>
      <c r="F857" s="60">
        <v>227</v>
      </c>
      <c r="G857" s="59" t="s">
        <v>259</v>
      </c>
      <c r="H857" s="70">
        <v>1</v>
      </c>
      <c r="I857" s="70">
        <v>10127</v>
      </c>
      <c r="J857" s="70">
        <v>2931</v>
      </c>
      <c r="K857" s="70">
        <v>0</v>
      </c>
      <c r="L857" s="70">
        <v>893</v>
      </c>
      <c r="M857" s="70">
        <v>13951</v>
      </c>
    </row>
    <row r="858" spans="1:13" x14ac:dyDescent="0.25">
      <c r="A858" s="60">
        <v>499</v>
      </c>
      <c r="B858" s="60">
        <v>499061278</v>
      </c>
      <c r="C858" s="59" t="s">
        <v>545</v>
      </c>
      <c r="D858" s="60">
        <v>61</v>
      </c>
      <c r="E858" s="69" t="s">
        <v>93</v>
      </c>
      <c r="F858" s="60">
        <v>278</v>
      </c>
      <c r="G858" s="59" t="s">
        <v>310</v>
      </c>
      <c r="H858" s="70">
        <v>2</v>
      </c>
      <c r="I858" s="70">
        <v>10713.120469483569</v>
      </c>
      <c r="J858" s="70">
        <v>2855</v>
      </c>
      <c r="K858" s="70">
        <v>0</v>
      </c>
      <c r="L858" s="70">
        <v>893</v>
      </c>
      <c r="M858" s="70">
        <v>14461.120469483569</v>
      </c>
    </row>
    <row r="859" spans="1:13" x14ac:dyDescent="0.25">
      <c r="A859" s="60">
        <v>499</v>
      </c>
      <c r="B859" s="60">
        <v>499061281</v>
      </c>
      <c r="C859" s="59" t="s">
        <v>545</v>
      </c>
      <c r="D859" s="60">
        <v>61</v>
      </c>
      <c r="E859" s="69" t="s">
        <v>93</v>
      </c>
      <c r="F859" s="60">
        <v>281</v>
      </c>
      <c r="G859" s="59" t="s">
        <v>313</v>
      </c>
      <c r="H859" s="70">
        <v>334.21</v>
      </c>
      <c r="I859" s="70">
        <v>11220</v>
      </c>
      <c r="J859" s="70">
        <v>86</v>
      </c>
      <c r="K859" s="70">
        <v>0</v>
      </c>
      <c r="L859" s="70">
        <v>893</v>
      </c>
      <c r="M859" s="70">
        <v>12199</v>
      </c>
    </row>
    <row r="860" spans="1:13" x14ac:dyDescent="0.25">
      <c r="A860" s="60">
        <v>499</v>
      </c>
      <c r="B860" s="60">
        <v>499061332</v>
      </c>
      <c r="C860" s="59" t="s">
        <v>545</v>
      </c>
      <c r="D860" s="60">
        <v>61</v>
      </c>
      <c r="E860" s="69" t="s">
        <v>93</v>
      </c>
      <c r="F860" s="60">
        <v>332</v>
      </c>
      <c r="G860" s="59" t="s">
        <v>364</v>
      </c>
      <c r="H860" s="70">
        <v>17.95</v>
      </c>
      <c r="I860" s="70">
        <v>12072</v>
      </c>
      <c r="J860" s="70">
        <v>1117</v>
      </c>
      <c r="K860" s="70">
        <v>0</v>
      </c>
      <c r="L860" s="70">
        <v>893</v>
      </c>
      <c r="M860" s="70">
        <v>14082</v>
      </c>
    </row>
    <row r="861" spans="1:13" x14ac:dyDescent="0.25">
      <c r="A861" s="60">
        <v>499</v>
      </c>
      <c r="B861" s="60">
        <v>499061680</v>
      </c>
      <c r="C861" s="59" t="s">
        <v>545</v>
      </c>
      <c r="D861" s="60">
        <v>61</v>
      </c>
      <c r="E861" s="69" t="s">
        <v>93</v>
      </c>
      <c r="F861" s="60">
        <v>680</v>
      </c>
      <c r="G861" s="59" t="s">
        <v>411</v>
      </c>
      <c r="H861" s="70">
        <v>1</v>
      </c>
      <c r="I861" s="70">
        <v>10144.938800134816</v>
      </c>
      <c r="J861" s="70">
        <v>3850</v>
      </c>
      <c r="K861" s="70">
        <v>0</v>
      </c>
      <c r="L861" s="70">
        <v>893</v>
      </c>
      <c r="M861" s="70">
        <v>14887.938800134816</v>
      </c>
    </row>
    <row r="862" spans="1:13" x14ac:dyDescent="0.25">
      <c r="A862" s="60">
        <v>3501</v>
      </c>
      <c r="B862" s="60">
        <v>3501137061</v>
      </c>
      <c r="C862" s="59" t="s">
        <v>546</v>
      </c>
      <c r="D862" s="60">
        <v>137</v>
      </c>
      <c r="E862" s="69" t="s">
        <v>169</v>
      </c>
      <c r="F862" s="60">
        <v>61</v>
      </c>
      <c r="G862" s="59" t="s">
        <v>93</v>
      </c>
      <c r="H862" s="70">
        <v>16.259999999999998</v>
      </c>
      <c r="I862" s="70">
        <v>13754</v>
      </c>
      <c r="J862" s="70">
        <v>993</v>
      </c>
      <c r="K862" s="70">
        <v>0</v>
      </c>
      <c r="L862" s="70">
        <v>893</v>
      </c>
      <c r="M862" s="70">
        <v>15640</v>
      </c>
    </row>
    <row r="863" spans="1:13" x14ac:dyDescent="0.25">
      <c r="A863" s="60">
        <v>3501</v>
      </c>
      <c r="B863" s="60">
        <v>3501137117</v>
      </c>
      <c r="C863" s="59" t="s">
        <v>546</v>
      </c>
      <c r="D863" s="60">
        <v>137</v>
      </c>
      <c r="E863" s="69" t="s">
        <v>169</v>
      </c>
      <c r="F863" s="60">
        <v>117</v>
      </c>
      <c r="G863" s="59" t="s">
        <v>149</v>
      </c>
      <c r="H863" s="70">
        <v>0.8</v>
      </c>
      <c r="I863" s="70">
        <v>10478.216761565836</v>
      </c>
      <c r="J863" s="70">
        <v>4723</v>
      </c>
      <c r="K863" s="70">
        <v>0</v>
      </c>
      <c r="L863" s="70">
        <v>893</v>
      </c>
      <c r="M863" s="70">
        <v>16094.216761565836</v>
      </c>
    </row>
    <row r="864" spans="1:13" x14ac:dyDescent="0.25">
      <c r="A864" s="60">
        <v>3501</v>
      </c>
      <c r="B864" s="60">
        <v>3501137137</v>
      </c>
      <c r="C864" s="59" t="s">
        <v>546</v>
      </c>
      <c r="D864" s="60">
        <v>137</v>
      </c>
      <c r="E864" s="69" t="s">
        <v>169</v>
      </c>
      <c r="F864" s="60">
        <v>137</v>
      </c>
      <c r="G864" s="59" t="s">
        <v>169</v>
      </c>
      <c r="H864" s="70">
        <v>183.95000000000002</v>
      </c>
      <c r="I864" s="70">
        <v>13613</v>
      </c>
      <c r="J864" s="70">
        <v>18</v>
      </c>
      <c r="K864" s="70">
        <v>1444.9904865452568</v>
      </c>
      <c r="L864" s="70">
        <v>893</v>
      </c>
      <c r="M864" s="70">
        <v>15968.990486545257</v>
      </c>
    </row>
    <row r="865" spans="1:13" x14ac:dyDescent="0.25">
      <c r="A865" s="60">
        <v>3501</v>
      </c>
      <c r="B865" s="60">
        <v>3501137161</v>
      </c>
      <c r="C865" s="59" t="s">
        <v>546</v>
      </c>
      <c r="D865" s="60">
        <v>137</v>
      </c>
      <c r="E865" s="69" t="s">
        <v>169</v>
      </c>
      <c r="F865" s="60">
        <v>161</v>
      </c>
      <c r="G865" s="59" t="s">
        <v>193</v>
      </c>
      <c r="H865" s="70">
        <v>1</v>
      </c>
      <c r="I865" s="70">
        <v>10127</v>
      </c>
      <c r="J865" s="70">
        <v>4223</v>
      </c>
      <c r="K865" s="70">
        <v>0</v>
      </c>
      <c r="L865" s="70">
        <v>893</v>
      </c>
      <c r="M865" s="70">
        <v>15243</v>
      </c>
    </row>
    <row r="866" spans="1:13" x14ac:dyDescent="0.25">
      <c r="A866" s="60">
        <v>3501</v>
      </c>
      <c r="B866" s="60">
        <v>3501137210</v>
      </c>
      <c r="C866" s="59" t="s">
        <v>546</v>
      </c>
      <c r="D866" s="60">
        <v>137</v>
      </c>
      <c r="E866" s="69" t="s">
        <v>169</v>
      </c>
      <c r="F866" s="60">
        <v>210</v>
      </c>
      <c r="G866" s="59" t="s">
        <v>242</v>
      </c>
      <c r="H866" s="70">
        <v>1</v>
      </c>
      <c r="I866" s="70">
        <v>10127</v>
      </c>
      <c r="J866" s="70">
        <v>3246</v>
      </c>
      <c r="K866" s="70">
        <v>0</v>
      </c>
      <c r="L866" s="70">
        <v>893</v>
      </c>
      <c r="M866" s="70">
        <v>14266</v>
      </c>
    </row>
    <row r="867" spans="1:13" x14ac:dyDescent="0.25">
      <c r="A867" s="60">
        <v>3501</v>
      </c>
      <c r="B867" s="60">
        <v>3501137227</v>
      </c>
      <c r="C867" s="59" t="s">
        <v>546</v>
      </c>
      <c r="D867" s="60">
        <v>137</v>
      </c>
      <c r="E867" s="69" t="s">
        <v>169</v>
      </c>
      <c r="F867" s="60">
        <v>227</v>
      </c>
      <c r="G867" s="59" t="s">
        <v>259</v>
      </c>
      <c r="H867" s="70">
        <v>0.15</v>
      </c>
      <c r="I867" s="70">
        <v>11118.78403806934</v>
      </c>
      <c r="J867" s="70">
        <v>3218</v>
      </c>
      <c r="K867" s="70">
        <v>0</v>
      </c>
      <c r="L867" s="70">
        <v>893</v>
      </c>
      <c r="M867" s="70">
        <v>15229.78403806934</v>
      </c>
    </row>
    <row r="868" spans="1:13" x14ac:dyDescent="0.25">
      <c r="A868" s="60">
        <v>3501</v>
      </c>
      <c r="B868" s="60">
        <v>3501137278</v>
      </c>
      <c r="C868" s="59" t="s">
        <v>546</v>
      </c>
      <c r="D868" s="60">
        <v>137</v>
      </c>
      <c r="E868" s="69" t="s">
        <v>169</v>
      </c>
      <c r="F868" s="60">
        <v>278</v>
      </c>
      <c r="G868" s="59" t="s">
        <v>310</v>
      </c>
      <c r="H868" s="70">
        <v>3.13</v>
      </c>
      <c r="I868" s="70">
        <v>12117</v>
      </c>
      <c r="J868" s="70">
        <v>3229</v>
      </c>
      <c r="K868" s="70">
        <v>0</v>
      </c>
      <c r="L868" s="70">
        <v>893</v>
      </c>
      <c r="M868" s="70">
        <v>16239</v>
      </c>
    </row>
    <row r="869" spans="1:13" x14ac:dyDescent="0.25">
      <c r="A869" s="60">
        <v>3501</v>
      </c>
      <c r="B869" s="60">
        <v>3501137281</v>
      </c>
      <c r="C869" s="59" t="s">
        <v>546</v>
      </c>
      <c r="D869" s="60">
        <v>137</v>
      </c>
      <c r="E869" s="69" t="s">
        <v>169</v>
      </c>
      <c r="F869" s="60">
        <v>281</v>
      </c>
      <c r="G869" s="59" t="s">
        <v>313</v>
      </c>
      <c r="H869" s="70">
        <v>73.060000000000016</v>
      </c>
      <c r="I869" s="70">
        <v>13741</v>
      </c>
      <c r="J869" s="70">
        <v>105</v>
      </c>
      <c r="K869" s="70">
        <v>0</v>
      </c>
      <c r="L869" s="70">
        <v>893</v>
      </c>
      <c r="M869" s="70">
        <v>14739</v>
      </c>
    </row>
    <row r="870" spans="1:13" x14ac:dyDescent="0.25">
      <c r="A870" s="60">
        <v>3501</v>
      </c>
      <c r="B870" s="60">
        <v>3501137309</v>
      </c>
      <c r="C870" s="59" t="s">
        <v>546</v>
      </c>
      <c r="D870" s="60">
        <v>137</v>
      </c>
      <c r="E870" s="69" t="s">
        <v>169</v>
      </c>
      <c r="F870" s="60">
        <v>309</v>
      </c>
      <c r="G870" s="59" t="s">
        <v>341</v>
      </c>
      <c r="H870" s="70">
        <v>0.83</v>
      </c>
      <c r="I870" s="70">
        <v>11310.051521406729</v>
      </c>
      <c r="J870" s="70">
        <v>1597</v>
      </c>
      <c r="K870" s="70">
        <v>0</v>
      </c>
      <c r="L870" s="70">
        <v>893</v>
      </c>
      <c r="M870" s="70">
        <v>13800.051521406729</v>
      </c>
    </row>
    <row r="871" spans="1:13" x14ac:dyDescent="0.25">
      <c r="A871" s="60">
        <v>3501</v>
      </c>
      <c r="B871" s="60">
        <v>3501137325</v>
      </c>
      <c r="C871" s="59" t="s">
        <v>546</v>
      </c>
      <c r="D871" s="60">
        <v>137</v>
      </c>
      <c r="E871" s="69" t="s">
        <v>169</v>
      </c>
      <c r="F871" s="60">
        <v>325</v>
      </c>
      <c r="G871" s="59" t="s">
        <v>357</v>
      </c>
      <c r="H871" s="70">
        <v>0.56000000000000005</v>
      </c>
      <c r="I871" s="70">
        <v>12117</v>
      </c>
      <c r="J871" s="70">
        <v>1678</v>
      </c>
      <c r="K871" s="70">
        <v>0</v>
      </c>
      <c r="L871" s="70">
        <v>893</v>
      </c>
      <c r="M871" s="70">
        <v>14688</v>
      </c>
    </row>
    <row r="872" spans="1:13" x14ac:dyDescent="0.25">
      <c r="A872" s="60">
        <v>3501</v>
      </c>
      <c r="B872" s="60">
        <v>3501137332</v>
      </c>
      <c r="C872" s="59" t="s">
        <v>546</v>
      </c>
      <c r="D872" s="60">
        <v>137</v>
      </c>
      <c r="E872" s="69" t="s">
        <v>169</v>
      </c>
      <c r="F872" s="60">
        <v>332</v>
      </c>
      <c r="G872" s="59" t="s">
        <v>364</v>
      </c>
      <c r="H872" s="70">
        <v>3.92</v>
      </c>
      <c r="I872" s="70">
        <v>10127</v>
      </c>
      <c r="J872" s="70">
        <v>937</v>
      </c>
      <c r="K872" s="70">
        <v>0</v>
      </c>
      <c r="L872" s="70">
        <v>893</v>
      </c>
      <c r="M872" s="70">
        <v>11957</v>
      </c>
    </row>
    <row r="873" spans="1:13" x14ac:dyDescent="0.25">
      <c r="A873" s="60">
        <v>3502</v>
      </c>
      <c r="B873" s="60">
        <v>3502281061</v>
      </c>
      <c r="C873" s="59" t="s">
        <v>547</v>
      </c>
      <c r="D873" s="60">
        <v>281</v>
      </c>
      <c r="E873" s="69" t="s">
        <v>313</v>
      </c>
      <c r="F873" s="60">
        <v>61</v>
      </c>
      <c r="G873" s="59" t="s">
        <v>93</v>
      </c>
      <c r="H873" s="70">
        <v>1</v>
      </c>
      <c r="I873" s="70">
        <v>12390</v>
      </c>
      <c r="J873" s="70">
        <v>894</v>
      </c>
      <c r="K873" s="70">
        <v>0</v>
      </c>
      <c r="L873" s="70">
        <v>893</v>
      </c>
      <c r="M873" s="70">
        <v>14177</v>
      </c>
    </row>
    <row r="874" spans="1:13" x14ac:dyDescent="0.25">
      <c r="A874" s="60">
        <v>3502</v>
      </c>
      <c r="B874" s="60">
        <v>3502281137</v>
      </c>
      <c r="C874" s="59" t="s">
        <v>547</v>
      </c>
      <c r="D874" s="60">
        <v>281</v>
      </c>
      <c r="E874" s="69" t="s">
        <v>313</v>
      </c>
      <c r="F874" s="60">
        <v>137</v>
      </c>
      <c r="G874" s="59" t="s">
        <v>169</v>
      </c>
      <c r="H874" s="70">
        <v>1</v>
      </c>
      <c r="I874" s="70">
        <v>14107</v>
      </c>
      <c r="J874" s="70">
        <v>18</v>
      </c>
      <c r="K874" s="70">
        <v>0</v>
      </c>
      <c r="L874" s="70">
        <v>893</v>
      </c>
      <c r="M874" s="70">
        <v>15018</v>
      </c>
    </row>
    <row r="875" spans="1:13" x14ac:dyDescent="0.25">
      <c r="A875" s="60">
        <v>3502</v>
      </c>
      <c r="B875" s="60">
        <v>3502281281</v>
      </c>
      <c r="C875" s="59" t="s">
        <v>547</v>
      </c>
      <c r="D875" s="60">
        <v>281</v>
      </c>
      <c r="E875" s="69" t="s">
        <v>313</v>
      </c>
      <c r="F875" s="60">
        <v>281</v>
      </c>
      <c r="G875" s="59" t="s">
        <v>313</v>
      </c>
      <c r="H875" s="70">
        <v>486.84000000000003</v>
      </c>
      <c r="I875" s="70">
        <v>12619</v>
      </c>
      <c r="J875" s="70">
        <v>97</v>
      </c>
      <c r="K875" s="70">
        <v>0</v>
      </c>
      <c r="L875" s="70">
        <v>893</v>
      </c>
      <c r="M875" s="70">
        <v>13609</v>
      </c>
    </row>
    <row r="876" spans="1:13" x14ac:dyDescent="0.25">
      <c r="A876" s="60">
        <v>3503</v>
      </c>
      <c r="B876" s="60">
        <v>3503160031</v>
      </c>
      <c r="C876" s="59" t="s">
        <v>548</v>
      </c>
      <c r="D876" s="60">
        <v>160</v>
      </c>
      <c r="E876" s="69" t="s">
        <v>192</v>
      </c>
      <c r="F876" s="60">
        <v>31</v>
      </c>
      <c r="G876" s="59" t="s">
        <v>63</v>
      </c>
      <c r="H876" s="70">
        <v>5</v>
      </c>
      <c r="I876" s="70">
        <v>9118</v>
      </c>
      <c r="J876" s="70">
        <v>4346</v>
      </c>
      <c r="K876" s="70">
        <v>0</v>
      </c>
      <c r="L876" s="70">
        <v>893</v>
      </c>
      <c r="M876" s="70">
        <v>14357</v>
      </c>
    </row>
    <row r="877" spans="1:13" x14ac:dyDescent="0.25">
      <c r="A877" s="60">
        <v>3503</v>
      </c>
      <c r="B877" s="60">
        <v>3503160044</v>
      </c>
      <c r="C877" s="59" t="s">
        <v>548</v>
      </c>
      <c r="D877" s="60">
        <v>160</v>
      </c>
      <c r="E877" s="69" t="s">
        <v>192</v>
      </c>
      <c r="F877" s="60">
        <v>44</v>
      </c>
      <c r="G877" s="59" t="s">
        <v>76</v>
      </c>
      <c r="H877" s="70">
        <v>2</v>
      </c>
      <c r="I877" s="70">
        <v>8749</v>
      </c>
      <c r="J877" s="70">
        <v>177</v>
      </c>
      <c r="K877" s="70">
        <v>0</v>
      </c>
      <c r="L877" s="70">
        <v>893</v>
      </c>
      <c r="M877" s="70">
        <v>9819</v>
      </c>
    </row>
    <row r="878" spans="1:13" x14ac:dyDescent="0.25">
      <c r="A878" s="60">
        <v>3503</v>
      </c>
      <c r="B878" s="60">
        <v>3503160048</v>
      </c>
      <c r="C878" s="59" t="s">
        <v>548</v>
      </c>
      <c r="D878" s="60">
        <v>160</v>
      </c>
      <c r="E878" s="69" t="s">
        <v>192</v>
      </c>
      <c r="F878" s="60">
        <v>48</v>
      </c>
      <c r="G878" s="59" t="s">
        <v>80</v>
      </c>
      <c r="H878" s="70">
        <v>1.42</v>
      </c>
      <c r="I878" s="70">
        <v>8749</v>
      </c>
      <c r="J878" s="70">
        <v>7084</v>
      </c>
      <c r="K878" s="70">
        <v>0</v>
      </c>
      <c r="L878" s="70">
        <v>893</v>
      </c>
      <c r="M878" s="70">
        <v>16726</v>
      </c>
    </row>
    <row r="879" spans="1:13" x14ac:dyDescent="0.25">
      <c r="A879" s="60">
        <v>3503</v>
      </c>
      <c r="B879" s="60">
        <v>3503160056</v>
      </c>
      <c r="C879" s="59" t="s">
        <v>548</v>
      </c>
      <c r="D879" s="60">
        <v>160</v>
      </c>
      <c r="E879" s="69" t="s">
        <v>192</v>
      </c>
      <c r="F879" s="60">
        <v>56</v>
      </c>
      <c r="G879" s="59" t="s">
        <v>88</v>
      </c>
      <c r="H879" s="70">
        <v>3.69</v>
      </c>
      <c r="I879" s="70">
        <v>8749</v>
      </c>
      <c r="J879" s="70">
        <v>2982</v>
      </c>
      <c r="K879" s="70">
        <v>0</v>
      </c>
      <c r="L879" s="70">
        <v>893</v>
      </c>
      <c r="M879" s="70">
        <v>12624</v>
      </c>
    </row>
    <row r="880" spans="1:13" x14ac:dyDescent="0.25">
      <c r="A880" s="60">
        <v>3503</v>
      </c>
      <c r="B880" s="60">
        <v>3503160079</v>
      </c>
      <c r="C880" s="59" t="s">
        <v>548</v>
      </c>
      <c r="D880" s="60">
        <v>160</v>
      </c>
      <c r="E880" s="69" t="s">
        <v>192</v>
      </c>
      <c r="F880" s="60">
        <v>79</v>
      </c>
      <c r="G880" s="59" t="s">
        <v>111</v>
      </c>
      <c r="H880" s="70">
        <v>57.13</v>
      </c>
      <c r="I880" s="70">
        <v>9972</v>
      </c>
      <c r="J880" s="70">
        <v>621</v>
      </c>
      <c r="K880" s="70">
        <v>0</v>
      </c>
      <c r="L880" s="70">
        <v>893</v>
      </c>
      <c r="M880" s="70">
        <v>11486</v>
      </c>
    </row>
    <row r="881" spans="1:13" x14ac:dyDescent="0.25">
      <c r="A881" s="60">
        <v>3503</v>
      </c>
      <c r="B881" s="60">
        <v>3503160149</v>
      </c>
      <c r="C881" s="59" t="s">
        <v>548</v>
      </c>
      <c r="D881" s="60">
        <v>160</v>
      </c>
      <c r="E881" s="69" t="s">
        <v>192</v>
      </c>
      <c r="F881" s="60">
        <v>149</v>
      </c>
      <c r="G881" s="59" t="s">
        <v>181</v>
      </c>
      <c r="H881" s="70">
        <v>2</v>
      </c>
      <c r="I881" s="70">
        <v>12729</v>
      </c>
      <c r="J881" s="70">
        <v>189</v>
      </c>
      <c r="K881" s="70">
        <v>0</v>
      </c>
      <c r="L881" s="70">
        <v>893</v>
      </c>
      <c r="M881" s="70">
        <v>13811</v>
      </c>
    </row>
    <row r="882" spans="1:13" x14ac:dyDescent="0.25">
      <c r="A882" s="60">
        <v>3503</v>
      </c>
      <c r="B882" s="60">
        <v>3503160160</v>
      </c>
      <c r="C882" s="59" t="s">
        <v>548</v>
      </c>
      <c r="D882" s="60">
        <v>160</v>
      </c>
      <c r="E882" s="69" t="s">
        <v>192</v>
      </c>
      <c r="F882" s="60">
        <v>160</v>
      </c>
      <c r="G882" s="59" t="s">
        <v>192</v>
      </c>
      <c r="H882" s="70">
        <v>756.63999999999987</v>
      </c>
      <c r="I882" s="70">
        <v>11225</v>
      </c>
      <c r="J882" s="70">
        <v>124</v>
      </c>
      <c r="K882" s="70">
        <v>0</v>
      </c>
      <c r="L882" s="70">
        <v>893</v>
      </c>
      <c r="M882" s="70">
        <v>12242</v>
      </c>
    </row>
    <row r="883" spans="1:13" x14ac:dyDescent="0.25">
      <c r="A883" s="60">
        <v>3503</v>
      </c>
      <c r="B883" s="60">
        <v>3503160295</v>
      </c>
      <c r="C883" s="59" t="s">
        <v>548</v>
      </c>
      <c r="D883" s="60">
        <v>160</v>
      </c>
      <c r="E883" s="69" t="s">
        <v>192</v>
      </c>
      <c r="F883" s="60">
        <v>295</v>
      </c>
      <c r="G883" s="59" t="s">
        <v>327</v>
      </c>
      <c r="H883" s="70">
        <v>2</v>
      </c>
      <c r="I883" s="70">
        <v>8727</v>
      </c>
      <c r="J883" s="70">
        <v>4728</v>
      </c>
      <c r="K883" s="70">
        <v>0</v>
      </c>
      <c r="L883" s="70">
        <v>893</v>
      </c>
      <c r="M883" s="70">
        <v>14348</v>
      </c>
    </row>
    <row r="884" spans="1:13" x14ac:dyDescent="0.25">
      <c r="A884" s="60">
        <v>3503</v>
      </c>
      <c r="B884" s="60">
        <v>3503160301</v>
      </c>
      <c r="C884" s="59" t="s">
        <v>548</v>
      </c>
      <c r="D884" s="60">
        <v>160</v>
      </c>
      <c r="E884" s="69" t="s">
        <v>192</v>
      </c>
      <c r="F884" s="60">
        <v>301</v>
      </c>
      <c r="G884" s="59" t="s">
        <v>333</v>
      </c>
      <c r="H884" s="70">
        <v>6.88</v>
      </c>
      <c r="I884" s="70">
        <v>10028.147804726368</v>
      </c>
      <c r="J884" s="70">
        <v>4385</v>
      </c>
      <c r="K884" s="70">
        <v>0</v>
      </c>
      <c r="L884" s="70">
        <v>893</v>
      </c>
      <c r="M884" s="70">
        <v>15306.147804726368</v>
      </c>
    </row>
    <row r="885" spans="1:13" x14ac:dyDescent="0.25">
      <c r="A885" s="60">
        <v>3503</v>
      </c>
      <c r="B885" s="60">
        <v>3503160673</v>
      </c>
      <c r="C885" s="59" t="s">
        <v>548</v>
      </c>
      <c r="D885" s="60">
        <v>160</v>
      </c>
      <c r="E885" s="69" t="s">
        <v>192</v>
      </c>
      <c r="F885" s="60">
        <v>673</v>
      </c>
      <c r="G885" s="59" t="s">
        <v>408</v>
      </c>
      <c r="H885" s="70">
        <v>2.08</v>
      </c>
      <c r="I885" s="70">
        <v>9711.8824778761082</v>
      </c>
      <c r="J885" s="70">
        <v>4924</v>
      </c>
      <c r="K885" s="70">
        <v>0</v>
      </c>
      <c r="L885" s="70">
        <v>893</v>
      </c>
      <c r="M885" s="70">
        <v>15528.882477876108</v>
      </c>
    </row>
    <row r="886" spans="1:13" x14ac:dyDescent="0.25">
      <c r="A886" s="60">
        <v>3503</v>
      </c>
      <c r="B886" s="60">
        <v>3503160735</v>
      </c>
      <c r="C886" s="59" t="s">
        <v>548</v>
      </c>
      <c r="D886" s="60">
        <v>160</v>
      </c>
      <c r="E886" s="69" t="s">
        <v>192</v>
      </c>
      <c r="F886" s="60">
        <v>735</v>
      </c>
      <c r="G886" s="59" t="s">
        <v>427</v>
      </c>
      <c r="H886" s="70">
        <v>4</v>
      </c>
      <c r="I886" s="70">
        <v>12729</v>
      </c>
      <c r="J886" s="70">
        <v>5289</v>
      </c>
      <c r="K886" s="70">
        <v>0</v>
      </c>
      <c r="L886" s="70">
        <v>893</v>
      </c>
      <c r="M886" s="70">
        <v>18911</v>
      </c>
    </row>
    <row r="887" spans="1:13" x14ac:dyDescent="0.25">
      <c r="A887" s="60">
        <v>3504</v>
      </c>
      <c r="B887" s="60">
        <v>3504035035</v>
      </c>
      <c r="C887" s="59" t="s">
        <v>549</v>
      </c>
      <c r="D887" s="60">
        <v>35</v>
      </c>
      <c r="E887" s="69" t="s">
        <v>67</v>
      </c>
      <c r="F887" s="60">
        <v>35</v>
      </c>
      <c r="G887" s="59" t="s">
        <v>67</v>
      </c>
      <c r="H887" s="70">
        <v>234.49000000000007</v>
      </c>
      <c r="I887" s="70">
        <v>13893</v>
      </c>
      <c r="J887" s="70">
        <v>4791</v>
      </c>
      <c r="K887" s="70">
        <v>363.89185039873757</v>
      </c>
      <c r="L887" s="70">
        <v>893</v>
      </c>
      <c r="M887" s="70">
        <v>19940.891850398737</v>
      </c>
    </row>
    <row r="888" spans="1:13" x14ac:dyDescent="0.25">
      <c r="A888" s="60">
        <v>3504</v>
      </c>
      <c r="B888" s="60">
        <v>3504035044</v>
      </c>
      <c r="C888" s="59" t="s">
        <v>549</v>
      </c>
      <c r="D888" s="60">
        <v>35</v>
      </c>
      <c r="E888" s="69" t="s">
        <v>67</v>
      </c>
      <c r="F888" s="60">
        <v>44</v>
      </c>
      <c r="G888" s="59" t="s">
        <v>76</v>
      </c>
      <c r="H888" s="70">
        <v>2</v>
      </c>
      <c r="I888" s="70">
        <v>15045</v>
      </c>
      <c r="J888" s="70">
        <v>304</v>
      </c>
      <c r="K888" s="70">
        <v>0</v>
      </c>
      <c r="L888" s="70">
        <v>893</v>
      </c>
      <c r="M888" s="70">
        <v>16242</v>
      </c>
    </row>
    <row r="889" spans="1:13" x14ac:dyDescent="0.25">
      <c r="A889" s="60">
        <v>3504</v>
      </c>
      <c r="B889" s="60">
        <v>3504035088</v>
      </c>
      <c r="C889" s="59" t="s">
        <v>549</v>
      </c>
      <c r="D889" s="60">
        <v>35</v>
      </c>
      <c r="E889" s="69" t="s">
        <v>67</v>
      </c>
      <c r="F889" s="60">
        <v>88</v>
      </c>
      <c r="G889" s="59" t="s">
        <v>120</v>
      </c>
      <c r="H889" s="70">
        <v>1</v>
      </c>
      <c r="I889" s="70">
        <v>10780</v>
      </c>
      <c r="J889" s="70">
        <v>3267</v>
      </c>
      <c r="K889" s="70">
        <v>0</v>
      </c>
      <c r="L889" s="70">
        <v>893</v>
      </c>
      <c r="M889" s="70">
        <v>14940</v>
      </c>
    </row>
    <row r="890" spans="1:13" x14ac:dyDescent="0.25">
      <c r="A890" s="60">
        <v>3504</v>
      </c>
      <c r="B890" s="60">
        <v>3504035163</v>
      </c>
      <c r="C890" s="59" t="s">
        <v>549</v>
      </c>
      <c r="D890" s="60">
        <v>35</v>
      </c>
      <c r="E890" s="69" t="s">
        <v>67</v>
      </c>
      <c r="F890" s="60">
        <v>163</v>
      </c>
      <c r="G890" s="59" t="s">
        <v>195</v>
      </c>
      <c r="H890" s="70">
        <v>1</v>
      </c>
      <c r="I890" s="70">
        <v>12625.091753212768</v>
      </c>
      <c r="J890" s="70">
        <v>142</v>
      </c>
      <c r="K890" s="70">
        <v>0</v>
      </c>
      <c r="L890" s="70">
        <v>893</v>
      </c>
      <c r="M890" s="70">
        <v>13660.091753212768</v>
      </c>
    </row>
    <row r="891" spans="1:13" x14ac:dyDescent="0.25">
      <c r="A891" s="60">
        <v>3504</v>
      </c>
      <c r="B891" s="60">
        <v>3504035189</v>
      </c>
      <c r="C891" s="59" t="s">
        <v>549</v>
      </c>
      <c r="D891" s="60">
        <v>35</v>
      </c>
      <c r="E891" s="69" t="s">
        <v>67</v>
      </c>
      <c r="F891" s="60">
        <v>189</v>
      </c>
      <c r="G891" s="59" t="s">
        <v>221</v>
      </c>
      <c r="H891" s="70">
        <v>2.08</v>
      </c>
      <c r="I891" s="70">
        <v>13624</v>
      </c>
      <c r="J891" s="70">
        <v>5238</v>
      </c>
      <c r="K891" s="70">
        <v>0</v>
      </c>
      <c r="L891" s="70">
        <v>893</v>
      </c>
      <c r="M891" s="70">
        <v>19755</v>
      </c>
    </row>
    <row r="892" spans="1:13" x14ac:dyDescent="0.25">
      <c r="A892" s="60">
        <v>3504</v>
      </c>
      <c r="B892" s="60">
        <v>3504035220</v>
      </c>
      <c r="C892" s="59" t="s">
        <v>549</v>
      </c>
      <c r="D892" s="60">
        <v>35</v>
      </c>
      <c r="E892" s="69" t="s">
        <v>67</v>
      </c>
      <c r="F892" s="60">
        <v>220</v>
      </c>
      <c r="G892" s="59" t="s">
        <v>252</v>
      </c>
      <c r="H892" s="70">
        <v>1</v>
      </c>
      <c r="I892" s="70">
        <v>11093.762837015447</v>
      </c>
      <c r="J892" s="70">
        <v>4419</v>
      </c>
      <c r="K892" s="70">
        <v>0</v>
      </c>
      <c r="L892" s="70">
        <v>893</v>
      </c>
      <c r="M892" s="70">
        <v>16405.762837015449</v>
      </c>
    </row>
    <row r="893" spans="1:13" x14ac:dyDescent="0.25">
      <c r="A893" s="60">
        <v>3504</v>
      </c>
      <c r="B893" s="60">
        <v>3504035243</v>
      </c>
      <c r="C893" s="59" t="s">
        <v>549</v>
      </c>
      <c r="D893" s="60">
        <v>35</v>
      </c>
      <c r="E893" s="69" t="s">
        <v>67</v>
      </c>
      <c r="F893" s="60">
        <v>243</v>
      </c>
      <c r="G893" s="59" t="s">
        <v>275</v>
      </c>
      <c r="H893" s="70">
        <v>0.01</v>
      </c>
      <c r="I893" s="70">
        <v>12488.506008868042</v>
      </c>
      <c r="J893" s="70">
        <v>2595</v>
      </c>
      <c r="K893" s="70">
        <v>0</v>
      </c>
      <c r="L893" s="70">
        <v>893</v>
      </c>
      <c r="M893" s="70">
        <v>15976.506008868042</v>
      </c>
    </row>
    <row r="894" spans="1:13" x14ac:dyDescent="0.25">
      <c r="A894" s="60">
        <v>3504</v>
      </c>
      <c r="B894" s="60">
        <v>3504035244</v>
      </c>
      <c r="C894" s="59" t="s">
        <v>549</v>
      </c>
      <c r="D894" s="60">
        <v>35</v>
      </c>
      <c r="E894" s="69" t="s">
        <v>67</v>
      </c>
      <c r="F894" s="60">
        <v>244</v>
      </c>
      <c r="G894" s="59" t="s">
        <v>276</v>
      </c>
      <c r="H894" s="70">
        <v>1.21</v>
      </c>
      <c r="I894" s="70">
        <v>11844.935916589331</v>
      </c>
      <c r="J894" s="70">
        <v>4615</v>
      </c>
      <c r="K894" s="70">
        <v>0</v>
      </c>
      <c r="L894" s="70">
        <v>893</v>
      </c>
      <c r="M894" s="70">
        <v>17352.935916589333</v>
      </c>
    </row>
    <row r="895" spans="1:13" x14ac:dyDescent="0.25">
      <c r="A895" s="60">
        <v>3504</v>
      </c>
      <c r="B895" s="60">
        <v>3504035308</v>
      </c>
      <c r="C895" s="59" t="s">
        <v>549</v>
      </c>
      <c r="D895" s="60">
        <v>35</v>
      </c>
      <c r="E895" s="69" t="s">
        <v>67</v>
      </c>
      <c r="F895" s="60">
        <v>308</v>
      </c>
      <c r="G895" s="59" t="s">
        <v>340</v>
      </c>
      <c r="H895" s="70">
        <v>1</v>
      </c>
      <c r="I895" s="70">
        <v>15045</v>
      </c>
      <c r="J895" s="70">
        <v>8078</v>
      </c>
      <c r="K895" s="70">
        <v>0</v>
      </c>
      <c r="L895" s="70">
        <v>893</v>
      </c>
      <c r="M895" s="70">
        <v>24016</v>
      </c>
    </row>
    <row r="896" spans="1:13" x14ac:dyDescent="0.25">
      <c r="A896" s="60">
        <v>3506</v>
      </c>
      <c r="B896" s="60">
        <v>3506262049</v>
      </c>
      <c r="C896" s="59" t="s">
        <v>550</v>
      </c>
      <c r="D896" s="60">
        <v>262</v>
      </c>
      <c r="E896" s="69" t="s">
        <v>294</v>
      </c>
      <c r="F896" s="60">
        <v>49</v>
      </c>
      <c r="G896" s="59" t="s">
        <v>81</v>
      </c>
      <c r="H896" s="70">
        <v>2</v>
      </c>
      <c r="I896" s="70">
        <v>12117</v>
      </c>
      <c r="J896" s="70">
        <v>15265</v>
      </c>
      <c r="K896" s="70">
        <v>0</v>
      </c>
      <c r="L896" s="70">
        <v>893</v>
      </c>
      <c r="M896" s="70">
        <v>28275</v>
      </c>
    </row>
    <row r="897" spans="1:13" x14ac:dyDescent="0.25">
      <c r="A897" s="60">
        <v>3506</v>
      </c>
      <c r="B897" s="60">
        <v>3506262071</v>
      </c>
      <c r="C897" s="59" t="s">
        <v>550</v>
      </c>
      <c r="D897" s="60">
        <v>262</v>
      </c>
      <c r="E897" s="69" t="s">
        <v>294</v>
      </c>
      <c r="F897" s="60">
        <v>71</v>
      </c>
      <c r="G897" s="59" t="s">
        <v>103</v>
      </c>
      <c r="H897" s="70">
        <v>2</v>
      </c>
      <c r="I897" s="70">
        <v>14107</v>
      </c>
      <c r="J897" s="70">
        <v>6797</v>
      </c>
      <c r="K897" s="70">
        <v>0</v>
      </c>
      <c r="L897" s="70">
        <v>893</v>
      </c>
      <c r="M897" s="70">
        <v>21797</v>
      </c>
    </row>
    <row r="898" spans="1:13" x14ac:dyDescent="0.25">
      <c r="A898" s="60">
        <v>3506</v>
      </c>
      <c r="B898" s="60">
        <v>3506262093</v>
      </c>
      <c r="C898" s="59" t="s">
        <v>550</v>
      </c>
      <c r="D898" s="60">
        <v>262</v>
      </c>
      <c r="E898" s="69" t="s">
        <v>294</v>
      </c>
      <c r="F898" s="60">
        <v>93</v>
      </c>
      <c r="G898" s="59" t="s">
        <v>125</v>
      </c>
      <c r="H898" s="70">
        <v>4.0999999999999996</v>
      </c>
      <c r="I898" s="70">
        <v>11721</v>
      </c>
      <c r="J898" s="70">
        <v>581</v>
      </c>
      <c r="K898" s="70">
        <v>0</v>
      </c>
      <c r="L898" s="70">
        <v>893</v>
      </c>
      <c r="M898" s="70">
        <v>13195</v>
      </c>
    </row>
    <row r="899" spans="1:13" x14ac:dyDescent="0.25">
      <c r="A899" s="60">
        <v>3506</v>
      </c>
      <c r="B899" s="60">
        <v>3506262105</v>
      </c>
      <c r="C899" s="59" t="s">
        <v>550</v>
      </c>
      <c r="D899" s="60">
        <v>262</v>
      </c>
      <c r="E899" s="69" t="s">
        <v>294</v>
      </c>
      <c r="F899" s="60">
        <v>105</v>
      </c>
      <c r="G899" s="59" t="s">
        <v>137</v>
      </c>
      <c r="H899" s="70">
        <v>1</v>
      </c>
      <c r="I899" s="70">
        <v>10127</v>
      </c>
      <c r="J899" s="70">
        <v>3782</v>
      </c>
      <c r="K899" s="70">
        <v>0</v>
      </c>
      <c r="L899" s="70">
        <v>893</v>
      </c>
      <c r="M899" s="70">
        <v>14802</v>
      </c>
    </row>
    <row r="900" spans="1:13" x14ac:dyDescent="0.25">
      <c r="A900" s="60">
        <v>3506</v>
      </c>
      <c r="B900" s="60">
        <v>3506262149</v>
      </c>
      <c r="C900" s="59" t="s">
        <v>550</v>
      </c>
      <c r="D900" s="60">
        <v>262</v>
      </c>
      <c r="E900" s="69" t="s">
        <v>294</v>
      </c>
      <c r="F900" s="60">
        <v>149</v>
      </c>
      <c r="G900" s="59" t="s">
        <v>181</v>
      </c>
      <c r="H900" s="70">
        <v>3</v>
      </c>
      <c r="I900" s="70">
        <v>11636</v>
      </c>
      <c r="J900" s="70">
        <v>172</v>
      </c>
      <c r="K900" s="70">
        <v>0</v>
      </c>
      <c r="L900" s="70">
        <v>893</v>
      </c>
      <c r="M900" s="70">
        <v>12701</v>
      </c>
    </row>
    <row r="901" spans="1:13" x14ac:dyDescent="0.25">
      <c r="A901" s="60">
        <v>3506</v>
      </c>
      <c r="B901" s="60">
        <v>3506262163</v>
      </c>
      <c r="C901" s="59" t="s">
        <v>550</v>
      </c>
      <c r="D901" s="60">
        <v>262</v>
      </c>
      <c r="E901" s="69" t="s">
        <v>294</v>
      </c>
      <c r="F901" s="60">
        <v>163</v>
      </c>
      <c r="G901" s="59" t="s">
        <v>195</v>
      </c>
      <c r="H901" s="70">
        <v>146.07999999999996</v>
      </c>
      <c r="I901" s="70">
        <v>11621</v>
      </c>
      <c r="J901" s="70">
        <v>130</v>
      </c>
      <c r="K901" s="70">
        <v>0</v>
      </c>
      <c r="L901" s="70">
        <v>893</v>
      </c>
      <c r="M901" s="70">
        <v>12644</v>
      </c>
    </row>
    <row r="902" spans="1:13" x14ac:dyDescent="0.25">
      <c r="A902" s="60">
        <v>3506</v>
      </c>
      <c r="B902" s="60">
        <v>3506262164</v>
      </c>
      <c r="C902" s="59" t="s">
        <v>550</v>
      </c>
      <c r="D902" s="60">
        <v>262</v>
      </c>
      <c r="E902" s="69" t="s">
        <v>294</v>
      </c>
      <c r="F902" s="60">
        <v>164</v>
      </c>
      <c r="G902" s="59" t="s">
        <v>196</v>
      </c>
      <c r="H902" s="70">
        <v>1</v>
      </c>
      <c r="I902" s="70">
        <v>10127</v>
      </c>
      <c r="J902" s="70">
        <v>4662</v>
      </c>
      <c r="K902" s="70">
        <v>0</v>
      </c>
      <c r="L902" s="70">
        <v>893</v>
      </c>
      <c r="M902" s="70">
        <v>15682</v>
      </c>
    </row>
    <row r="903" spans="1:13" x14ac:dyDescent="0.25">
      <c r="A903" s="60">
        <v>3506</v>
      </c>
      <c r="B903" s="60">
        <v>3506262165</v>
      </c>
      <c r="C903" s="59" t="s">
        <v>550</v>
      </c>
      <c r="D903" s="60">
        <v>262</v>
      </c>
      <c r="E903" s="69" t="s">
        <v>294</v>
      </c>
      <c r="F903" s="60">
        <v>165</v>
      </c>
      <c r="G903" s="59" t="s">
        <v>197</v>
      </c>
      <c r="H903" s="70">
        <v>58</v>
      </c>
      <c r="I903" s="70">
        <v>11369</v>
      </c>
      <c r="J903" s="70">
        <v>427</v>
      </c>
      <c r="K903" s="70">
        <v>0</v>
      </c>
      <c r="L903" s="70">
        <v>893</v>
      </c>
      <c r="M903" s="70">
        <v>12689</v>
      </c>
    </row>
    <row r="904" spans="1:13" x14ac:dyDescent="0.25">
      <c r="A904" s="60">
        <v>3506</v>
      </c>
      <c r="B904" s="60">
        <v>3506262176</v>
      </c>
      <c r="C904" s="59" t="s">
        <v>550</v>
      </c>
      <c r="D904" s="60">
        <v>262</v>
      </c>
      <c r="E904" s="69" t="s">
        <v>294</v>
      </c>
      <c r="F904" s="60">
        <v>176</v>
      </c>
      <c r="G904" s="59" t="s">
        <v>208</v>
      </c>
      <c r="H904" s="70">
        <v>11.129999999999999</v>
      </c>
      <c r="I904" s="70">
        <v>10490</v>
      </c>
      <c r="J904" s="70">
        <v>3757</v>
      </c>
      <c r="K904" s="70">
        <v>0</v>
      </c>
      <c r="L904" s="70">
        <v>893</v>
      </c>
      <c r="M904" s="70">
        <v>15140</v>
      </c>
    </row>
    <row r="905" spans="1:13" x14ac:dyDescent="0.25">
      <c r="A905" s="60">
        <v>3506</v>
      </c>
      <c r="B905" s="60">
        <v>3506262178</v>
      </c>
      <c r="C905" s="59" t="s">
        <v>550</v>
      </c>
      <c r="D905" s="60">
        <v>262</v>
      </c>
      <c r="E905" s="69" t="s">
        <v>294</v>
      </c>
      <c r="F905" s="60">
        <v>178</v>
      </c>
      <c r="G905" s="59" t="s">
        <v>210</v>
      </c>
      <c r="H905" s="70">
        <v>6</v>
      </c>
      <c r="I905" s="70">
        <v>12093</v>
      </c>
      <c r="J905" s="70">
        <v>631</v>
      </c>
      <c r="K905" s="70">
        <v>0</v>
      </c>
      <c r="L905" s="70">
        <v>893</v>
      </c>
      <c r="M905" s="70">
        <v>13617</v>
      </c>
    </row>
    <row r="906" spans="1:13" x14ac:dyDescent="0.25">
      <c r="A906" s="60">
        <v>3506</v>
      </c>
      <c r="B906" s="60">
        <v>3506262229</v>
      </c>
      <c r="C906" s="59" t="s">
        <v>550</v>
      </c>
      <c r="D906" s="60">
        <v>262</v>
      </c>
      <c r="E906" s="69" t="s">
        <v>294</v>
      </c>
      <c r="F906" s="60">
        <v>229</v>
      </c>
      <c r="G906" s="59" t="s">
        <v>261</v>
      </c>
      <c r="H906" s="70">
        <v>13.1</v>
      </c>
      <c r="I906" s="70">
        <v>10575</v>
      </c>
      <c r="J906" s="70">
        <v>2025</v>
      </c>
      <c r="K906" s="70">
        <v>0</v>
      </c>
      <c r="L906" s="70">
        <v>893</v>
      </c>
      <c r="M906" s="70">
        <v>13493</v>
      </c>
    </row>
    <row r="907" spans="1:13" x14ac:dyDescent="0.25">
      <c r="A907" s="60">
        <v>3506</v>
      </c>
      <c r="B907" s="60">
        <v>3506262244</v>
      </c>
      <c r="C907" s="59" t="s">
        <v>550</v>
      </c>
      <c r="D907" s="60">
        <v>262</v>
      </c>
      <c r="E907" s="69" t="s">
        <v>294</v>
      </c>
      <c r="F907" s="60">
        <v>244</v>
      </c>
      <c r="G907" s="59" t="s">
        <v>276</v>
      </c>
      <c r="H907" s="70">
        <v>2</v>
      </c>
      <c r="I907" s="70">
        <v>11844.935916589331</v>
      </c>
      <c r="J907" s="70">
        <v>4615</v>
      </c>
      <c r="K907" s="70">
        <v>0</v>
      </c>
      <c r="L907" s="70">
        <v>893</v>
      </c>
      <c r="M907" s="70">
        <v>17352.935916589333</v>
      </c>
    </row>
    <row r="908" spans="1:13" x14ac:dyDescent="0.25">
      <c r="A908" s="60">
        <v>3506</v>
      </c>
      <c r="B908" s="60">
        <v>3506262248</v>
      </c>
      <c r="C908" s="59" t="s">
        <v>550</v>
      </c>
      <c r="D908" s="60">
        <v>262</v>
      </c>
      <c r="E908" s="69" t="s">
        <v>294</v>
      </c>
      <c r="F908" s="60">
        <v>248</v>
      </c>
      <c r="G908" s="59" t="s">
        <v>280</v>
      </c>
      <c r="H908" s="70">
        <v>12.85</v>
      </c>
      <c r="I908" s="70">
        <v>11549</v>
      </c>
      <c r="J908" s="70">
        <v>891</v>
      </c>
      <c r="K908" s="70">
        <v>0</v>
      </c>
      <c r="L908" s="70">
        <v>893</v>
      </c>
      <c r="M908" s="70">
        <v>13333</v>
      </c>
    </row>
    <row r="909" spans="1:13" x14ac:dyDescent="0.25">
      <c r="A909" s="60">
        <v>3506</v>
      </c>
      <c r="B909" s="60">
        <v>3506262258</v>
      </c>
      <c r="C909" s="59" t="s">
        <v>550</v>
      </c>
      <c r="D909" s="60">
        <v>262</v>
      </c>
      <c r="E909" s="69" t="s">
        <v>294</v>
      </c>
      <c r="F909" s="60">
        <v>258</v>
      </c>
      <c r="G909" s="59" t="s">
        <v>290</v>
      </c>
      <c r="H909" s="70">
        <v>7</v>
      </c>
      <c r="I909" s="70">
        <v>11753</v>
      </c>
      <c r="J909" s="70">
        <v>3388</v>
      </c>
      <c r="K909" s="70">
        <v>0</v>
      </c>
      <c r="L909" s="70">
        <v>893</v>
      </c>
      <c r="M909" s="70">
        <v>16034</v>
      </c>
    </row>
    <row r="910" spans="1:13" x14ac:dyDescent="0.25">
      <c r="A910" s="60">
        <v>3506</v>
      </c>
      <c r="B910" s="60">
        <v>3506262262</v>
      </c>
      <c r="C910" s="59" t="s">
        <v>550</v>
      </c>
      <c r="D910" s="60">
        <v>262</v>
      </c>
      <c r="E910" s="69" t="s">
        <v>294</v>
      </c>
      <c r="F910" s="60">
        <v>262</v>
      </c>
      <c r="G910" s="59" t="s">
        <v>294</v>
      </c>
      <c r="H910" s="70">
        <v>74.95</v>
      </c>
      <c r="I910" s="70">
        <v>10810</v>
      </c>
      <c r="J910" s="70">
        <v>5066</v>
      </c>
      <c r="K910" s="70">
        <v>0</v>
      </c>
      <c r="L910" s="70">
        <v>893</v>
      </c>
      <c r="M910" s="70">
        <v>16769</v>
      </c>
    </row>
    <row r="911" spans="1:13" x14ac:dyDescent="0.25">
      <c r="A911" s="60">
        <v>3506</v>
      </c>
      <c r="B911" s="60">
        <v>3506262274</v>
      </c>
      <c r="C911" s="59" t="s">
        <v>550</v>
      </c>
      <c r="D911" s="60">
        <v>262</v>
      </c>
      <c r="E911" s="69" t="s">
        <v>294</v>
      </c>
      <c r="F911" s="60">
        <v>274</v>
      </c>
      <c r="G911" s="59" t="s">
        <v>306</v>
      </c>
      <c r="H911" s="70">
        <v>3</v>
      </c>
      <c r="I911" s="70">
        <v>8983</v>
      </c>
      <c r="J911" s="70">
        <v>4297</v>
      </c>
      <c r="K911" s="70">
        <v>0</v>
      </c>
      <c r="L911" s="70">
        <v>893</v>
      </c>
      <c r="M911" s="70">
        <v>14173</v>
      </c>
    </row>
    <row r="912" spans="1:13" x14ac:dyDescent="0.25">
      <c r="A912" s="60">
        <v>3506</v>
      </c>
      <c r="B912" s="60">
        <v>3506262284</v>
      </c>
      <c r="C912" s="59" t="s">
        <v>550</v>
      </c>
      <c r="D912" s="60">
        <v>262</v>
      </c>
      <c r="E912" s="69" t="s">
        <v>294</v>
      </c>
      <c r="F912" s="60">
        <v>284</v>
      </c>
      <c r="G912" s="59" t="s">
        <v>316</v>
      </c>
      <c r="H912" s="70">
        <v>3</v>
      </c>
      <c r="I912" s="70">
        <v>9767</v>
      </c>
      <c r="J912" s="70">
        <v>4243</v>
      </c>
      <c r="K912" s="70">
        <v>0</v>
      </c>
      <c r="L912" s="70">
        <v>893</v>
      </c>
      <c r="M912" s="70">
        <v>14903</v>
      </c>
    </row>
    <row r="913" spans="1:13" x14ac:dyDescent="0.25">
      <c r="A913" s="60">
        <v>3506</v>
      </c>
      <c r="B913" s="60">
        <v>3506262295</v>
      </c>
      <c r="C913" s="59" t="s">
        <v>550</v>
      </c>
      <c r="D913" s="60">
        <v>262</v>
      </c>
      <c r="E913" s="69" t="s">
        <v>294</v>
      </c>
      <c r="F913" s="60">
        <v>295</v>
      </c>
      <c r="G913" s="59" t="s">
        <v>327</v>
      </c>
      <c r="H913" s="70">
        <v>2</v>
      </c>
      <c r="I913" s="70">
        <v>9269</v>
      </c>
      <c r="J913" s="70">
        <v>5022</v>
      </c>
      <c r="K913" s="70">
        <v>0</v>
      </c>
      <c r="L913" s="70">
        <v>893</v>
      </c>
      <c r="M913" s="70">
        <v>15184</v>
      </c>
    </row>
    <row r="914" spans="1:13" x14ac:dyDescent="0.25">
      <c r="A914" s="60">
        <v>3506</v>
      </c>
      <c r="B914" s="60">
        <v>3506262305</v>
      </c>
      <c r="C914" s="59" t="s">
        <v>550</v>
      </c>
      <c r="D914" s="60">
        <v>262</v>
      </c>
      <c r="E914" s="69" t="s">
        <v>294</v>
      </c>
      <c r="F914" s="60">
        <v>305</v>
      </c>
      <c r="G914" s="59" t="s">
        <v>337</v>
      </c>
      <c r="H914" s="70">
        <v>1</v>
      </c>
      <c r="I914" s="70">
        <v>10127</v>
      </c>
      <c r="J914" s="70">
        <v>3649</v>
      </c>
      <c r="K914" s="70">
        <v>0</v>
      </c>
      <c r="L914" s="70">
        <v>893</v>
      </c>
      <c r="M914" s="70">
        <v>14669</v>
      </c>
    </row>
    <row r="915" spans="1:13" x14ac:dyDescent="0.25">
      <c r="A915" s="60">
        <v>3506</v>
      </c>
      <c r="B915" s="60">
        <v>3506262346</v>
      </c>
      <c r="C915" s="59" t="s">
        <v>550</v>
      </c>
      <c r="D915" s="60">
        <v>262</v>
      </c>
      <c r="E915" s="69" t="s">
        <v>294</v>
      </c>
      <c r="F915" s="60">
        <v>346</v>
      </c>
      <c r="G915" s="59" t="s">
        <v>378</v>
      </c>
      <c r="H915" s="70">
        <v>2</v>
      </c>
      <c r="I915" s="70">
        <v>14107</v>
      </c>
      <c r="J915" s="70">
        <v>1337</v>
      </c>
      <c r="K915" s="70">
        <v>0</v>
      </c>
      <c r="L915" s="70">
        <v>893</v>
      </c>
      <c r="M915" s="70">
        <v>16337</v>
      </c>
    </row>
    <row r="916" spans="1:13" x14ac:dyDescent="0.25">
      <c r="A916" s="60">
        <v>3506</v>
      </c>
      <c r="B916" s="60">
        <v>3506262347</v>
      </c>
      <c r="C916" s="59" t="s">
        <v>550</v>
      </c>
      <c r="D916" s="60">
        <v>262</v>
      </c>
      <c r="E916" s="69" t="s">
        <v>294</v>
      </c>
      <c r="F916" s="60">
        <v>347</v>
      </c>
      <c r="G916" s="59" t="s">
        <v>379</v>
      </c>
      <c r="H916" s="70">
        <v>5</v>
      </c>
      <c r="I916" s="70">
        <v>9428</v>
      </c>
      <c r="J916" s="70">
        <v>4260</v>
      </c>
      <c r="K916" s="70">
        <v>0</v>
      </c>
      <c r="L916" s="70">
        <v>893</v>
      </c>
      <c r="M916" s="70">
        <v>14581</v>
      </c>
    </row>
    <row r="917" spans="1:13" x14ac:dyDescent="0.25">
      <c r="A917" s="60">
        <v>3507</v>
      </c>
      <c r="B917" s="60">
        <v>3507201035</v>
      </c>
      <c r="C917" s="59" t="s">
        <v>551</v>
      </c>
      <c r="D917" s="60">
        <v>201</v>
      </c>
      <c r="E917" s="69" t="s">
        <v>233</v>
      </c>
      <c r="F917" s="60">
        <v>35</v>
      </c>
      <c r="G917" s="59" t="s">
        <v>67</v>
      </c>
      <c r="H917" s="70">
        <v>0.52</v>
      </c>
      <c r="I917" s="70">
        <v>13362.677682002233</v>
      </c>
      <c r="J917" s="70">
        <v>4608</v>
      </c>
      <c r="K917" s="70">
        <v>0</v>
      </c>
      <c r="L917" s="70">
        <v>893</v>
      </c>
      <c r="M917" s="70">
        <v>18863.677682002235</v>
      </c>
    </row>
    <row r="918" spans="1:13" x14ac:dyDescent="0.25">
      <c r="A918" s="60">
        <v>3507</v>
      </c>
      <c r="B918" s="60">
        <v>3507201095</v>
      </c>
      <c r="C918" s="59" t="s">
        <v>551</v>
      </c>
      <c r="D918" s="60">
        <v>201</v>
      </c>
      <c r="E918" s="69" t="s">
        <v>233</v>
      </c>
      <c r="F918" s="60">
        <v>95</v>
      </c>
      <c r="G918" s="59" t="s">
        <v>127</v>
      </c>
      <c r="H918" s="70">
        <v>2</v>
      </c>
      <c r="I918" s="70">
        <v>14107</v>
      </c>
      <c r="J918" s="70">
        <v>0</v>
      </c>
      <c r="K918" s="70">
        <v>0</v>
      </c>
      <c r="L918" s="70">
        <v>893</v>
      </c>
      <c r="M918" s="70">
        <v>15000</v>
      </c>
    </row>
    <row r="919" spans="1:13" x14ac:dyDescent="0.25">
      <c r="A919" s="60">
        <v>3507</v>
      </c>
      <c r="B919" s="60">
        <v>3507201170</v>
      </c>
      <c r="C919" s="59" t="s">
        <v>551</v>
      </c>
      <c r="D919" s="60">
        <v>201</v>
      </c>
      <c r="E919" s="69" t="s">
        <v>233</v>
      </c>
      <c r="F919" s="60">
        <v>170</v>
      </c>
      <c r="G919" s="59" t="s">
        <v>202</v>
      </c>
      <c r="H919" s="70">
        <v>0.62</v>
      </c>
      <c r="I919" s="70">
        <v>11779.143333294594</v>
      </c>
      <c r="J919" s="70">
        <v>3990</v>
      </c>
      <c r="K919" s="70">
        <v>0</v>
      </c>
      <c r="L919" s="70">
        <v>893</v>
      </c>
      <c r="M919" s="70">
        <v>16662.143333294596</v>
      </c>
    </row>
    <row r="920" spans="1:13" x14ac:dyDescent="0.25">
      <c r="A920" s="60">
        <v>3507</v>
      </c>
      <c r="B920" s="60">
        <v>3507201201</v>
      </c>
      <c r="C920" s="59" t="s">
        <v>551</v>
      </c>
      <c r="D920" s="60">
        <v>201</v>
      </c>
      <c r="E920" s="69" t="s">
        <v>233</v>
      </c>
      <c r="F920" s="60">
        <v>201</v>
      </c>
      <c r="G920" s="59" t="s">
        <v>233</v>
      </c>
      <c r="H920" s="70">
        <v>205.19000000000003</v>
      </c>
      <c r="I920" s="70">
        <v>13609</v>
      </c>
      <c r="J920" s="70">
        <v>213</v>
      </c>
      <c r="K920" s="70">
        <v>721.24372532774487</v>
      </c>
      <c r="L920" s="70">
        <v>893</v>
      </c>
      <c r="M920" s="70">
        <v>15436.243725327746</v>
      </c>
    </row>
    <row r="921" spans="1:13" x14ac:dyDescent="0.25">
      <c r="A921" s="60">
        <v>3508</v>
      </c>
      <c r="B921" s="60">
        <v>3508281061</v>
      </c>
      <c r="C921" s="59" t="s">
        <v>552</v>
      </c>
      <c r="D921" s="60">
        <v>281</v>
      </c>
      <c r="E921" s="69" t="s">
        <v>313</v>
      </c>
      <c r="F921" s="60">
        <v>61</v>
      </c>
      <c r="G921" s="59" t="s">
        <v>93</v>
      </c>
      <c r="H921" s="70">
        <v>3.14</v>
      </c>
      <c r="I921" s="70">
        <v>13112</v>
      </c>
      <c r="J921" s="70">
        <v>946</v>
      </c>
      <c r="K921" s="70">
        <v>0</v>
      </c>
      <c r="L921" s="70">
        <v>893</v>
      </c>
      <c r="M921" s="70">
        <v>14951</v>
      </c>
    </row>
    <row r="922" spans="1:13" x14ac:dyDescent="0.25">
      <c r="A922" s="60">
        <v>3508</v>
      </c>
      <c r="B922" s="60">
        <v>3508281137</v>
      </c>
      <c r="C922" s="59" t="s">
        <v>552</v>
      </c>
      <c r="D922" s="60">
        <v>281</v>
      </c>
      <c r="E922" s="69" t="s">
        <v>313</v>
      </c>
      <c r="F922" s="60">
        <v>137</v>
      </c>
      <c r="G922" s="59" t="s">
        <v>169</v>
      </c>
      <c r="H922" s="70">
        <v>2.83</v>
      </c>
      <c r="I922" s="70">
        <v>13362</v>
      </c>
      <c r="J922" s="70">
        <v>17</v>
      </c>
      <c r="K922" s="70">
        <v>0</v>
      </c>
      <c r="L922" s="70">
        <v>893</v>
      </c>
      <c r="M922" s="70">
        <v>14272</v>
      </c>
    </row>
    <row r="923" spans="1:13" x14ac:dyDescent="0.25">
      <c r="A923" s="60">
        <v>3508</v>
      </c>
      <c r="B923" s="60">
        <v>3508281281</v>
      </c>
      <c r="C923" s="59" t="s">
        <v>552</v>
      </c>
      <c r="D923" s="60">
        <v>281</v>
      </c>
      <c r="E923" s="69" t="s">
        <v>313</v>
      </c>
      <c r="F923" s="60">
        <v>281</v>
      </c>
      <c r="G923" s="59" t="s">
        <v>313</v>
      </c>
      <c r="H923" s="70">
        <v>181.24999999999994</v>
      </c>
      <c r="I923" s="70">
        <v>13977</v>
      </c>
      <c r="J923" s="70">
        <v>107</v>
      </c>
      <c r="K923" s="70">
        <v>0</v>
      </c>
      <c r="L923" s="70">
        <v>893</v>
      </c>
      <c r="M923" s="70">
        <v>14977</v>
      </c>
    </row>
    <row r="924" spans="1:13" x14ac:dyDescent="0.25">
      <c r="A924" s="60">
        <v>3508</v>
      </c>
      <c r="B924" s="60">
        <v>3508281332</v>
      </c>
      <c r="C924" s="59" t="s">
        <v>552</v>
      </c>
      <c r="D924" s="60">
        <v>281</v>
      </c>
      <c r="E924" s="69" t="s">
        <v>313</v>
      </c>
      <c r="F924" s="60">
        <v>332</v>
      </c>
      <c r="G924" s="59" t="s">
        <v>364</v>
      </c>
      <c r="H924" s="70">
        <v>1</v>
      </c>
      <c r="I924" s="70">
        <v>14979</v>
      </c>
      <c r="J924" s="70">
        <v>1385</v>
      </c>
      <c r="K924" s="70">
        <v>0</v>
      </c>
      <c r="L924" s="70">
        <v>893</v>
      </c>
      <c r="M924" s="70">
        <v>17257</v>
      </c>
    </row>
    <row r="925" spans="1:13" x14ac:dyDescent="0.25">
      <c r="A925" s="60">
        <v>3509</v>
      </c>
      <c r="B925" s="60">
        <v>3509095072</v>
      </c>
      <c r="C925" s="59" t="s">
        <v>553</v>
      </c>
      <c r="D925" s="60">
        <v>95</v>
      </c>
      <c r="E925" s="69" t="s">
        <v>127</v>
      </c>
      <c r="F925" s="60">
        <v>72</v>
      </c>
      <c r="G925" s="59" t="s">
        <v>104</v>
      </c>
      <c r="H925" s="70">
        <v>1</v>
      </c>
      <c r="I925" s="70">
        <v>10322.988293956045</v>
      </c>
      <c r="J925" s="70">
        <v>2308</v>
      </c>
      <c r="K925" s="70">
        <v>0</v>
      </c>
      <c r="L925" s="70">
        <v>893</v>
      </c>
      <c r="M925" s="70">
        <v>13523.988293956045</v>
      </c>
    </row>
    <row r="926" spans="1:13" x14ac:dyDescent="0.25">
      <c r="A926" s="60">
        <v>3509</v>
      </c>
      <c r="B926" s="60">
        <v>3509095095</v>
      </c>
      <c r="C926" s="59" t="s">
        <v>553</v>
      </c>
      <c r="D926" s="60">
        <v>95</v>
      </c>
      <c r="E926" s="69" t="s">
        <v>127</v>
      </c>
      <c r="F926" s="60">
        <v>95</v>
      </c>
      <c r="G926" s="59" t="s">
        <v>127</v>
      </c>
      <c r="H926" s="70">
        <v>453.54999999999984</v>
      </c>
      <c r="I926" s="70">
        <v>11748</v>
      </c>
      <c r="J926" s="70">
        <v>0</v>
      </c>
      <c r="K926" s="70">
        <v>0</v>
      </c>
      <c r="L926" s="70">
        <v>893</v>
      </c>
      <c r="M926" s="70">
        <v>12641</v>
      </c>
    </row>
    <row r="927" spans="1:13" x14ac:dyDescent="0.25">
      <c r="A927" s="60">
        <v>3509</v>
      </c>
      <c r="B927" s="60">
        <v>3509095201</v>
      </c>
      <c r="C927" s="59" t="s">
        <v>553</v>
      </c>
      <c r="D927" s="60">
        <v>95</v>
      </c>
      <c r="E927" s="69" t="s">
        <v>127</v>
      </c>
      <c r="F927" s="60">
        <v>201</v>
      </c>
      <c r="G927" s="59" t="s">
        <v>233</v>
      </c>
      <c r="H927" s="70">
        <v>1.47</v>
      </c>
      <c r="I927" s="70">
        <v>12640.520228330424</v>
      </c>
      <c r="J927" s="70">
        <v>197</v>
      </c>
      <c r="K927" s="70">
        <v>0</v>
      </c>
      <c r="L927" s="70">
        <v>893</v>
      </c>
      <c r="M927" s="70">
        <v>13730.520228330424</v>
      </c>
    </row>
    <row r="928" spans="1:13" x14ac:dyDescent="0.25">
      <c r="A928" s="60">
        <v>3509</v>
      </c>
      <c r="B928" s="60">
        <v>3509095273</v>
      </c>
      <c r="C928" s="59" t="s">
        <v>553</v>
      </c>
      <c r="D928" s="60">
        <v>95</v>
      </c>
      <c r="E928" s="69" t="s">
        <v>127</v>
      </c>
      <c r="F928" s="60">
        <v>273</v>
      </c>
      <c r="G928" s="59" t="s">
        <v>305</v>
      </c>
      <c r="H928" s="70">
        <v>0.97</v>
      </c>
      <c r="I928" s="70">
        <v>9895.4613113839296</v>
      </c>
      <c r="J928" s="70">
        <v>3554</v>
      </c>
      <c r="K928" s="70">
        <v>0</v>
      </c>
      <c r="L928" s="70">
        <v>893</v>
      </c>
      <c r="M928" s="70">
        <v>14342.46131138393</v>
      </c>
    </row>
    <row r="929" spans="1:13" x14ac:dyDescent="0.25">
      <c r="A929" s="60">
        <v>3509</v>
      </c>
      <c r="B929" s="60">
        <v>3509095331</v>
      </c>
      <c r="C929" s="59" t="s">
        <v>553</v>
      </c>
      <c r="D929" s="60">
        <v>95</v>
      </c>
      <c r="E929" s="69" t="s">
        <v>127</v>
      </c>
      <c r="F929" s="60">
        <v>331</v>
      </c>
      <c r="G929" s="59" t="s">
        <v>363</v>
      </c>
      <c r="H929" s="70">
        <v>0.88</v>
      </c>
      <c r="I929" s="70">
        <v>10127</v>
      </c>
      <c r="J929" s="70">
        <v>3468</v>
      </c>
      <c r="K929" s="70">
        <v>0</v>
      </c>
      <c r="L929" s="70">
        <v>893</v>
      </c>
      <c r="M929" s="70">
        <v>14488</v>
      </c>
    </row>
    <row r="930" spans="1:13" x14ac:dyDescent="0.25">
      <c r="A930" s="60">
        <v>3509</v>
      </c>
      <c r="B930" s="60">
        <v>3509095763</v>
      </c>
      <c r="C930" s="59" t="s">
        <v>553</v>
      </c>
      <c r="D930" s="60">
        <v>95</v>
      </c>
      <c r="E930" s="69" t="s">
        <v>127</v>
      </c>
      <c r="F930" s="60">
        <v>763</v>
      </c>
      <c r="G930" s="59" t="s">
        <v>434</v>
      </c>
      <c r="H930" s="70">
        <v>1</v>
      </c>
      <c r="I930" s="70">
        <v>11201.208072653884</v>
      </c>
      <c r="J930" s="70">
        <v>2620</v>
      </c>
      <c r="K930" s="70">
        <v>0</v>
      </c>
      <c r="L930" s="70">
        <v>893</v>
      </c>
      <c r="M930" s="70">
        <v>14714.208072653884</v>
      </c>
    </row>
    <row r="931" spans="1:13" x14ac:dyDescent="0.25">
      <c r="A931" s="60">
        <v>3510</v>
      </c>
      <c r="B931" s="60">
        <v>3510281061</v>
      </c>
      <c r="C931" s="59" t="s">
        <v>554</v>
      </c>
      <c r="D931" s="60">
        <v>281</v>
      </c>
      <c r="E931" s="69" t="s">
        <v>313</v>
      </c>
      <c r="F931" s="60">
        <v>61</v>
      </c>
      <c r="G931" s="59" t="s">
        <v>93</v>
      </c>
      <c r="H931" s="70">
        <v>2.2200000000000002</v>
      </c>
      <c r="I931" s="70">
        <v>13267</v>
      </c>
      <c r="J931" s="70">
        <v>957</v>
      </c>
      <c r="K931" s="70">
        <v>0</v>
      </c>
      <c r="L931" s="70">
        <v>893</v>
      </c>
      <c r="M931" s="70">
        <v>15117</v>
      </c>
    </row>
    <row r="932" spans="1:13" x14ac:dyDescent="0.25">
      <c r="A932" s="60">
        <v>3510</v>
      </c>
      <c r="B932" s="60">
        <v>3510281210</v>
      </c>
      <c r="C932" s="59" t="s">
        <v>554</v>
      </c>
      <c r="D932" s="60">
        <v>281</v>
      </c>
      <c r="E932" s="69" t="s">
        <v>313</v>
      </c>
      <c r="F932" s="60">
        <v>210</v>
      </c>
      <c r="G932" s="59" t="s">
        <v>242</v>
      </c>
      <c r="H932" s="70">
        <v>1</v>
      </c>
      <c r="I932" s="70">
        <v>12729</v>
      </c>
      <c r="J932" s="70">
        <v>4081</v>
      </c>
      <c r="K932" s="70">
        <v>0</v>
      </c>
      <c r="L932" s="70">
        <v>893</v>
      </c>
      <c r="M932" s="70">
        <v>17703</v>
      </c>
    </row>
    <row r="933" spans="1:13" x14ac:dyDescent="0.25">
      <c r="A933" s="60">
        <v>3510</v>
      </c>
      <c r="B933" s="60">
        <v>3510281281</v>
      </c>
      <c r="C933" s="59" t="s">
        <v>554</v>
      </c>
      <c r="D933" s="60">
        <v>281</v>
      </c>
      <c r="E933" s="69" t="s">
        <v>313</v>
      </c>
      <c r="F933" s="60">
        <v>281</v>
      </c>
      <c r="G933" s="59" t="s">
        <v>313</v>
      </c>
      <c r="H933" s="70">
        <v>262.5</v>
      </c>
      <c r="I933" s="70">
        <v>12371</v>
      </c>
      <c r="J933" s="70">
        <v>95</v>
      </c>
      <c r="K933" s="70">
        <v>0</v>
      </c>
      <c r="L933" s="70">
        <v>893</v>
      </c>
      <c r="M933" s="70">
        <v>13359</v>
      </c>
    </row>
    <row r="934" spans="1:13" x14ac:dyDescent="0.25">
      <c r="A934" s="60">
        <v>3510</v>
      </c>
      <c r="B934" s="60">
        <v>3510281293</v>
      </c>
      <c r="C934" s="59" t="s">
        <v>554</v>
      </c>
      <c r="D934" s="60">
        <v>281</v>
      </c>
      <c r="E934" s="69" t="s">
        <v>313</v>
      </c>
      <c r="F934" s="60">
        <v>293</v>
      </c>
      <c r="G934" s="59" t="s">
        <v>325</v>
      </c>
      <c r="H934" s="70">
        <v>1</v>
      </c>
      <c r="I934" s="70">
        <v>12684</v>
      </c>
      <c r="J934" s="70">
        <v>977</v>
      </c>
      <c r="K934" s="70">
        <v>0</v>
      </c>
      <c r="L934" s="70">
        <v>893</v>
      </c>
      <c r="M934" s="70">
        <v>14554</v>
      </c>
    </row>
    <row r="935" spans="1:13" x14ac:dyDescent="0.25">
      <c r="A935" s="60">
        <v>3510</v>
      </c>
      <c r="B935" s="60">
        <v>3510281332</v>
      </c>
      <c r="C935" s="59" t="s">
        <v>554</v>
      </c>
      <c r="D935" s="60">
        <v>281</v>
      </c>
      <c r="E935" s="69" t="s">
        <v>313</v>
      </c>
      <c r="F935" s="60">
        <v>332</v>
      </c>
      <c r="G935" s="59" t="s">
        <v>364</v>
      </c>
      <c r="H935" s="70">
        <v>3</v>
      </c>
      <c r="I935" s="70">
        <v>11855</v>
      </c>
      <c r="J935" s="70">
        <v>1096</v>
      </c>
      <c r="K935" s="70">
        <v>0</v>
      </c>
      <c r="L935" s="70">
        <v>893</v>
      </c>
      <c r="M935" s="70">
        <v>13844</v>
      </c>
    </row>
    <row r="936" spans="1:13" x14ac:dyDescent="0.25">
      <c r="A936" s="60">
        <v>3513</v>
      </c>
      <c r="B936" s="60">
        <v>3513044035</v>
      </c>
      <c r="C936" s="59" t="s">
        <v>555</v>
      </c>
      <c r="D936" s="60">
        <v>44</v>
      </c>
      <c r="E936" s="69" t="s">
        <v>76</v>
      </c>
      <c r="F936" s="60">
        <v>35</v>
      </c>
      <c r="G936" s="59" t="s">
        <v>67</v>
      </c>
      <c r="H936" s="70">
        <v>2</v>
      </c>
      <c r="I936" s="70">
        <v>12390</v>
      </c>
      <c r="J936" s="70">
        <v>4272</v>
      </c>
      <c r="K936" s="70">
        <v>0</v>
      </c>
      <c r="L936" s="70">
        <v>893</v>
      </c>
      <c r="M936" s="70">
        <v>17555</v>
      </c>
    </row>
    <row r="937" spans="1:13" x14ac:dyDescent="0.25">
      <c r="A937" s="60">
        <v>3513</v>
      </c>
      <c r="B937" s="60">
        <v>3513044044</v>
      </c>
      <c r="C937" s="59" t="s">
        <v>555</v>
      </c>
      <c r="D937" s="60">
        <v>44</v>
      </c>
      <c r="E937" s="69" t="s">
        <v>76</v>
      </c>
      <c r="F937" s="60">
        <v>44</v>
      </c>
      <c r="G937" s="59" t="s">
        <v>76</v>
      </c>
      <c r="H937" s="70">
        <v>446.55000000000007</v>
      </c>
      <c r="I937" s="70">
        <v>11361</v>
      </c>
      <c r="J937" s="70">
        <v>229</v>
      </c>
      <c r="K937" s="70">
        <v>0</v>
      </c>
      <c r="L937" s="70">
        <v>893</v>
      </c>
      <c r="M937" s="70">
        <v>12483</v>
      </c>
    </row>
    <row r="938" spans="1:13" x14ac:dyDescent="0.25">
      <c r="A938" s="60">
        <v>3513</v>
      </c>
      <c r="B938" s="60">
        <v>3513044088</v>
      </c>
      <c r="C938" s="59" t="s">
        <v>555</v>
      </c>
      <c r="D938" s="60">
        <v>44</v>
      </c>
      <c r="E938" s="69" t="s">
        <v>76</v>
      </c>
      <c r="F938" s="60">
        <v>88</v>
      </c>
      <c r="G938" s="59" t="s">
        <v>120</v>
      </c>
      <c r="H938" s="70">
        <v>0.02</v>
      </c>
      <c r="I938" s="70">
        <v>9967.4776608671636</v>
      </c>
      <c r="J938" s="70">
        <v>3021</v>
      </c>
      <c r="K938" s="70">
        <v>0</v>
      </c>
      <c r="L938" s="70">
        <v>893</v>
      </c>
      <c r="M938" s="70">
        <v>13881.477660867164</v>
      </c>
    </row>
    <row r="939" spans="1:13" x14ac:dyDescent="0.25">
      <c r="A939" s="60">
        <v>3513</v>
      </c>
      <c r="B939" s="60">
        <v>3513044095</v>
      </c>
      <c r="C939" s="59" t="s">
        <v>555</v>
      </c>
      <c r="D939" s="60">
        <v>44</v>
      </c>
      <c r="E939" s="69" t="s">
        <v>76</v>
      </c>
      <c r="F939" s="60">
        <v>95</v>
      </c>
      <c r="G939" s="59" t="s">
        <v>127</v>
      </c>
      <c r="H939" s="70">
        <v>1</v>
      </c>
      <c r="I939" s="70">
        <v>12631.596985026647</v>
      </c>
      <c r="J939" s="70">
        <v>0</v>
      </c>
      <c r="K939" s="70">
        <v>0</v>
      </c>
      <c r="L939" s="70">
        <v>893</v>
      </c>
      <c r="M939" s="70">
        <v>13524.596985026647</v>
      </c>
    </row>
    <row r="940" spans="1:13" x14ac:dyDescent="0.25">
      <c r="A940" s="60">
        <v>3513</v>
      </c>
      <c r="B940" s="60">
        <v>3513044244</v>
      </c>
      <c r="C940" s="59" t="s">
        <v>555</v>
      </c>
      <c r="D940" s="60">
        <v>44</v>
      </c>
      <c r="E940" s="69" t="s">
        <v>76</v>
      </c>
      <c r="F940" s="60">
        <v>244</v>
      </c>
      <c r="G940" s="59" t="s">
        <v>276</v>
      </c>
      <c r="H940" s="70">
        <v>68.5</v>
      </c>
      <c r="I940" s="70">
        <v>10238</v>
      </c>
      <c r="J940" s="70">
        <v>3989</v>
      </c>
      <c r="K940" s="70">
        <v>0</v>
      </c>
      <c r="L940" s="70">
        <v>893</v>
      </c>
      <c r="M940" s="70">
        <v>15120</v>
      </c>
    </row>
    <row r="941" spans="1:13" x14ac:dyDescent="0.25">
      <c r="A941" s="60">
        <v>3513</v>
      </c>
      <c r="B941" s="60">
        <v>3513044251</v>
      </c>
      <c r="C941" s="59" t="s">
        <v>555</v>
      </c>
      <c r="D941" s="60">
        <v>44</v>
      </c>
      <c r="E941" s="69" t="s">
        <v>76</v>
      </c>
      <c r="F941" s="60">
        <v>251</v>
      </c>
      <c r="G941" s="59" t="s">
        <v>283</v>
      </c>
      <c r="H941" s="70">
        <v>1</v>
      </c>
      <c r="I941" s="70">
        <v>11346.970713710527</v>
      </c>
      <c r="J941" s="70">
        <v>3148</v>
      </c>
      <c r="K941" s="70">
        <v>0</v>
      </c>
      <c r="L941" s="70">
        <v>893</v>
      </c>
      <c r="M941" s="70">
        <v>15387.970713710527</v>
      </c>
    </row>
    <row r="942" spans="1:13" x14ac:dyDescent="0.25">
      <c r="A942" s="60">
        <v>3513</v>
      </c>
      <c r="B942" s="60">
        <v>3513044293</v>
      </c>
      <c r="C942" s="59" t="s">
        <v>555</v>
      </c>
      <c r="D942" s="60">
        <v>44</v>
      </c>
      <c r="E942" s="69" t="s">
        <v>76</v>
      </c>
      <c r="F942" s="60">
        <v>293</v>
      </c>
      <c r="G942" s="59" t="s">
        <v>325</v>
      </c>
      <c r="H942" s="70">
        <v>21.71</v>
      </c>
      <c r="I942" s="70">
        <v>9985</v>
      </c>
      <c r="J942" s="70">
        <v>769</v>
      </c>
      <c r="K942" s="70">
        <v>0</v>
      </c>
      <c r="L942" s="70">
        <v>893</v>
      </c>
      <c r="M942" s="70">
        <v>11647</v>
      </c>
    </row>
    <row r="943" spans="1:13" x14ac:dyDescent="0.25">
      <c r="A943" s="60">
        <v>3513</v>
      </c>
      <c r="B943" s="60">
        <v>3513044323</v>
      </c>
      <c r="C943" s="59" t="s">
        <v>555</v>
      </c>
      <c r="D943" s="60">
        <v>44</v>
      </c>
      <c r="E943" s="69" t="s">
        <v>76</v>
      </c>
      <c r="F943" s="60">
        <v>323</v>
      </c>
      <c r="G943" s="59" t="s">
        <v>355</v>
      </c>
      <c r="H943" s="70">
        <v>2</v>
      </c>
      <c r="I943" s="70">
        <v>10217.031526066352</v>
      </c>
      <c r="J943" s="70">
        <v>3877</v>
      </c>
      <c r="K943" s="70">
        <v>0</v>
      </c>
      <c r="L943" s="70">
        <v>893</v>
      </c>
      <c r="M943" s="70">
        <v>14987.031526066352</v>
      </c>
    </row>
    <row r="944" spans="1:13" x14ac:dyDescent="0.25">
      <c r="A944" s="60">
        <v>3514</v>
      </c>
      <c r="B944" s="60">
        <v>3514281281</v>
      </c>
      <c r="C944" s="59" t="s">
        <v>556</v>
      </c>
      <c r="D944" s="60">
        <v>281</v>
      </c>
      <c r="E944" s="69" t="s">
        <v>313</v>
      </c>
      <c r="F944" s="60">
        <v>281</v>
      </c>
      <c r="G944" s="59" t="s">
        <v>313</v>
      </c>
      <c r="H944" s="70">
        <v>167.70000000000005</v>
      </c>
      <c r="I944" s="70">
        <v>12909</v>
      </c>
      <c r="J944" s="70">
        <v>99</v>
      </c>
      <c r="K944" s="70">
        <v>0</v>
      </c>
      <c r="L944" s="70">
        <v>893</v>
      </c>
      <c r="M944" s="70">
        <v>13901</v>
      </c>
    </row>
    <row r="945" spans="1:13" x14ac:dyDescent="0.25">
      <c r="A945" s="60">
        <v>3514</v>
      </c>
      <c r="B945" s="60">
        <v>3514281332</v>
      </c>
      <c r="C945" s="59" t="s">
        <v>556</v>
      </c>
      <c r="D945" s="60">
        <v>281</v>
      </c>
      <c r="E945" s="69" t="s">
        <v>313</v>
      </c>
      <c r="F945" s="60">
        <v>332</v>
      </c>
      <c r="G945" s="59" t="s">
        <v>364</v>
      </c>
      <c r="H945" s="70">
        <v>0.01</v>
      </c>
      <c r="I945" s="70">
        <v>11778.006631758404</v>
      </c>
      <c r="J945" s="70">
        <v>1089</v>
      </c>
      <c r="K945" s="70">
        <v>0</v>
      </c>
      <c r="L945" s="70">
        <v>893</v>
      </c>
      <c r="M945" s="70">
        <v>13760.006631758404</v>
      </c>
    </row>
    <row r="946" spans="1:13" x14ac:dyDescent="0.25">
      <c r="A946" s="60">
        <v>3515</v>
      </c>
      <c r="B946" s="60">
        <v>3515287043</v>
      </c>
      <c r="C946" s="59" t="s">
        <v>557</v>
      </c>
      <c r="D946" s="60">
        <v>287</v>
      </c>
      <c r="E946" s="69" t="s">
        <v>319</v>
      </c>
      <c r="F946" s="60">
        <v>43</v>
      </c>
      <c r="G946" s="59" t="s">
        <v>75</v>
      </c>
      <c r="H946" s="70">
        <v>1</v>
      </c>
      <c r="I946" s="70">
        <v>8749</v>
      </c>
      <c r="J946" s="70">
        <v>4307</v>
      </c>
      <c r="K946" s="70">
        <v>0</v>
      </c>
      <c r="L946" s="70">
        <v>893</v>
      </c>
      <c r="M946" s="70">
        <v>13949</v>
      </c>
    </row>
    <row r="947" spans="1:13" x14ac:dyDescent="0.25">
      <c r="A947" s="60">
        <v>3515</v>
      </c>
      <c r="B947" s="60">
        <v>3515287045</v>
      </c>
      <c r="C947" s="59" t="s">
        <v>557</v>
      </c>
      <c r="D947" s="60">
        <v>287</v>
      </c>
      <c r="E947" s="69" t="s">
        <v>319</v>
      </c>
      <c r="F947" s="60">
        <v>45</v>
      </c>
      <c r="G947" s="59" t="s">
        <v>77</v>
      </c>
      <c r="H947" s="70">
        <v>1</v>
      </c>
      <c r="I947" s="70">
        <v>8727</v>
      </c>
      <c r="J947" s="70">
        <v>2901</v>
      </c>
      <c r="K947" s="70">
        <v>0</v>
      </c>
      <c r="L947" s="70">
        <v>893</v>
      </c>
      <c r="M947" s="70">
        <v>12521</v>
      </c>
    </row>
    <row r="948" spans="1:13" x14ac:dyDescent="0.25">
      <c r="A948" s="60">
        <v>3515</v>
      </c>
      <c r="B948" s="60">
        <v>3515287135</v>
      </c>
      <c r="C948" s="59" t="s">
        <v>557</v>
      </c>
      <c r="D948" s="60">
        <v>287</v>
      </c>
      <c r="E948" s="69" t="s">
        <v>319</v>
      </c>
      <c r="F948" s="60">
        <v>135</v>
      </c>
      <c r="G948" s="59" t="s">
        <v>167</v>
      </c>
      <c r="H948" s="70">
        <v>4</v>
      </c>
      <c r="I948" s="70">
        <v>12729</v>
      </c>
      <c r="J948" s="70">
        <v>6910</v>
      </c>
      <c r="K948" s="70">
        <v>0</v>
      </c>
      <c r="L948" s="70">
        <v>893</v>
      </c>
      <c r="M948" s="70">
        <v>20532</v>
      </c>
    </row>
    <row r="949" spans="1:13" x14ac:dyDescent="0.25">
      <c r="A949" s="60">
        <v>3515</v>
      </c>
      <c r="B949" s="60">
        <v>3515287151</v>
      </c>
      <c r="C949" s="59" t="s">
        <v>557</v>
      </c>
      <c r="D949" s="60">
        <v>287</v>
      </c>
      <c r="E949" s="69" t="s">
        <v>319</v>
      </c>
      <c r="F949" s="60">
        <v>151</v>
      </c>
      <c r="G949" s="59" t="s">
        <v>183</v>
      </c>
      <c r="H949" s="70">
        <v>1</v>
      </c>
      <c r="I949" s="70">
        <v>10787.409797468352</v>
      </c>
      <c r="J949" s="70">
        <v>1724</v>
      </c>
      <c r="K949" s="70">
        <v>0</v>
      </c>
      <c r="L949" s="70">
        <v>893</v>
      </c>
      <c r="M949" s="70">
        <v>13404.409797468352</v>
      </c>
    </row>
    <row r="950" spans="1:13" x14ac:dyDescent="0.25">
      <c r="A950" s="60">
        <v>3515</v>
      </c>
      <c r="B950" s="60">
        <v>3515287191</v>
      </c>
      <c r="C950" s="59" t="s">
        <v>557</v>
      </c>
      <c r="D950" s="60">
        <v>287</v>
      </c>
      <c r="E950" s="69" t="s">
        <v>319</v>
      </c>
      <c r="F950" s="60">
        <v>191</v>
      </c>
      <c r="G950" s="59" t="s">
        <v>223</v>
      </c>
      <c r="H950" s="70">
        <v>24.309999999999995</v>
      </c>
      <c r="I950" s="70">
        <v>9393</v>
      </c>
      <c r="J950" s="70">
        <v>3587</v>
      </c>
      <c r="K950" s="70">
        <v>0</v>
      </c>
      <c r="L950" s="70">
        <v>893</v>
      </c>
      <c r="M950" s="70">
        <v>13873</v>
      </c>
    </row>
    <row r="951" spans="1:13" x14ac:dyDescent="0.25">
      <c r="A951" s="60">
        <v>3515</v>
      </c>
      <c r="B951" s="60">
        <v>3515287215</v>
      </c>
      <c r="C951" s="59" t="s">
        <v>557</v>
      </c>
      <c r="D951" s="60">
        <v>287</v>
      </c>
      <c r="E951" s="69" t="s">
        <v>319</v>
      </c>
      <c r="F951" s="60">
        <v>215</v>
      </c>
      <c r="G951" s="59" t="s">
        <v>247</v>
      </c>
      <c r="H951" s="70">
        <v>4.59</v>
      </c>
      <c r="I951" s="70">
        <v>9998</v>
      </c>
      <c r="J951" s="70">
        <v>1952</v>
      </c>
      <c r="K951" s="70">
        <v>0</v>
      </c>
      <c r="L951" s="70">
        <v>893</v>
      </c>
      <c r="M951" s="70">
        <v>12843</v>
      </c>
    </row>
    <row r="952" spans="1:13" x14ac:dyDescent="0.25">
      <c r="A952" s="60">
        <v>3515</v>
      </c>
      <c r="B952" s="60">
        <v>3515287227</v>
      </c>
      <c r="C952" s="59" t="s">
        <v>557</v>
      </c>
      <c r="D952" s="60">
        <v>287</v>
      </c>
      <c r="E952" s="69" t="s">
        <v>319</v>
      </c>
      <c r="F952" s="60">
        <v>227</v>
      </c>
      <c r="G952" s="59" t="s">
        <v>259</v>
      </c>
      <c r="H952" s="70">
        <v>8.0399999999999991</v>
      </c>
      <c r="I952" s="70">
        <v>10300</v>
      </c>
      <c r="J952" s="70">
        <v>2981</v>
      </c>
      <c r="K952" s="70">
        <v>0</v>
      </c>
      <c r="L952" s="70">
        <v>893</v>
      </c>
      <c r="M952" s="70">
        <v>14174</v>
      </c>
    </row>
    <row r="953" spans="1:13" x14ac:dyDescent="0.25">
      <c r="A953" s="60">
        <v>3515</v>
      </c>
      <c r="B953" s="60">
        <v>3515287277</v>
      </c>
      <c r="C953" s="59" t="s">
        <v>557</v>
      </c>
      <c r="D953" s="60">
        <v>287</v>
      </c>
      <c r="E953" s="69" t="s">
        <v>319</v>
      </c>
      <c r="F953" s="60">
        <v>277</v>
      </c>
      <c r="G953" s="59" t="s">
        <v>309</v>
      </c>
      <c r="H953" s="70">
        <v>79.089999999999989</v>
      </c>
      <c r="I953" s="70">
        <v>10799</v>
      </c>
      <c r="J953" s="70">
        <v>79</v>
      </c>
      <c r="K953" s="70">
        <v>0</v>
      </c>
      <c r="L953" s="70">
        <v>893</v>
      </c>
      <c r="M953" s="70">
        <v>11771</v>
      </c>
    </row>
    <row r="954" spans="1:13" x14ac:dyDescent="0.25">
      <c r="A954" s="60">
        <v>3515</v>
      </c>
      <c r="B954" s="60">
        <v>3515287287</v>
      </c>
      <c r="C954" s="59" t="s">
        <v>557</v>
      </c>
      <c r="D954" s="60">
        <v>287</v>
      </c>
      <c r="E954" s="69" t="s">
        <v>319</v>
      </c>
      <c r="F954" s="60">
        <v>287</v>
      </c>
      <c r="G954" s="59" t="s">
        <v>319</v>
      </c>
      <c r="H954" s="70">
        <v>11.89</v>
      </c>
      <c r="I954" s="70">
        <v>9265</v>
      </c>
      <c r="J954" s="70">
        <v>3660</v>
      </c>
      <c r="K954" s="70">
        <v>0</v>
      </c>
      <c r="L954" s="70">
        <v>893</v>
      </c>
      <c r="M954" s="70">
        <v>13818</v>
      </c>
    </row>
    <row r="955" spans="1:13" x14ac:dyDescent="0.25">
      <c r="A955" s="60">
        <v>3515</v>
      </c>
      <c r="B955" s="60">
        <v>3515287306</v>
      </c>
      <c r="C955" s="59" t="s">
        <v>557</v>
      </c>
      <c r="D955" s="60">
        <v>287</v>
      </c>
      <c r="E955" s="69" t="s">
        <v>319</v>
      </c>
      <c r="F955" s="60">
        <v>306</v>
      </c>
      <c r="G955" s="59" t="s">
        <v>338</v>
      </c>
      <c r="H955" s="70">
        <v>4.2300000000000004</v>
      </c>
      <c r="I955" s="70">
        <v>8749</v>
      </c>
      <c r="J955" s="70">
        <v>2671</v>
      </c>
      <c r="K955" s="70">
        <v>0</v>
      </c>
      <c r="L955" s="70">
        <v>893</v>
      </c>
      <c r="M955" s="70">
        <v>12313</v>
      </c>
    </row>
    <row r="956" spans="1:13" x14ac:dyDescent="0.25">
      <c r="A956" s="60">
        <v>3515</v>
      </c>
      <c r="B956" s="60">
        <v>3515287316</v>
      </c>
      <c r="C956" s="59" t="s">
        <v>557</v>
      </c>
      <c r="D956" s="60">
        <v>287</v>
      </c>
      <c r="E956" s="69" t="s">
        <v>319</v>
      </c>
      <c r="F956" s="60">
        <v>316</v>
      </c>
      <c r="G956" s="59" t="s">
        <v>348</v>
      </c>
      <c r="H956" s="70">
        <v>9</v>
      </c>
      <c r="I956" s="70">
        <v>11342</v>
      </c>
      <c r="J956" s="70">
        <v>1579</v>
      </c>
      <c r="K956" s="70">
        <v>0</v>
      </c>
      <c r="L956" s="70">
        <v>893</v>
      </c>
      <c r="M956" s="70">
        <v>13814</v>
      </c>
    </row>
    <row r="957" spans="1:13" x14ac:dyDescent="0.25">
      <c r="A957" s="60">
        <v>3515</v>
      </c>
      <c r="B957" s="60">
        <v>3515287348</v>
      </c>
      <c r="C957" s="59" t="s">
        <v>557</v>
      </c>
      <c r="D957" s="60">
        <v>287</v>
      </c>
      <c r="E957" s="69" t="s">
        <v>319</v>
      </c>
      <c r="F957" s="60">
        <v>348</v>
      </c>
      <c r="G957" s="59" t="s">
        <v>380</v>
      </c>
      <c r="H957" s="70">
        <v>0.56999999999999995</v>
      </c>
      <c r="I957" s="70">
        <v>12808.738626634311</v>
      </c>
      <c r="J957" s="70">
        <v>123</v>
      </c>
      <c r="K957" s="70">
        <v>0</v>
      </c>
      <c r="L957" s="70">
        <v>893</v>
      </c>
      <c r="M957" s="70">
        <v>13824.738626634311</v>
      </c>
    </row>
    <row r="958" spans="1:13" x14ac:dyDescent="0.25">
      <c r="A958" s="60">
        <v>3515</v>
      </c>
      <c r="B958" s="60">
        <v>3515287658</v>
      </c>
      <c r="C958" s="59" t="s">
        <v>557</v>
      </c>
      <c r="D958" s="60">
        <v>287</v>
      </c>
      <c r="E958" s="69" t="s">
        <v>319</v>
      </c>
      <c r="F958" s="60">
        <v>658</v>
      </c>
      <c r="G958" s="59" t="s">
        <v>402</v>
      </c>
      <c r="H958" s="70">
        <v>6</v>
      </c>
      <c r="I958" s="70">
        <v>9694</v>
      </c>
      <c r="J958" s="70">
        <v>1346</v>
      </c>
      <c r="K958" s="70">
        <v>0</v>
      </c>
      <c r="L958" s="70">
        <v>893</v>
      </c>
      <c r="M958" s="70">
        <v>11933</v>
      </c>
    </row>
    <row r="959" spans="1:13" x14ac:dyDescent="0.25">
      <c r="A959" s="60">
        <v>3515</v>
      </c>
      <c r="B959" s="60">
        <v>3515287767</v>
      </c>
      <c r="C959" s="59" t="s">
        <v>557</v>
      </c>
      <c r="D959" s="60">
        <v>287</v>
      </c>
      <c r="E959" s="69" t="s">
        <v>319</v>
      </c>
      <c r="F959" s="60">
        <v>767</v>
      </c>
      <c r="G959" s="59" t="s">
        <v>437</v>
      </c>
      <c r="H959" s="70">
        <v>41.769999999999996</v>
      </c>
      <c r="I959" s="70">
        <v>9333</v>
      </c>
      <c r="J959" s="70">
        <v>2061</v>
      </c>
      <c r="K959" s="70">
        <v>0</v>
      </c>
      <c r="L959" s="70">
        <v>893</v>
      </c>
      <c r="M959" s="70">
        <v>12287</v>
      </c>
    </row>
    <row r="960" spans="1:13" x14ac:dyDescent="0.25">
      <c r="A960" s="60">
        <v>3515</v>
      </c>
      <c r="B960" s="60">
        <v>3515287778</v>
      </c>
      <c r="C960" s="59" t="s">
        <v>557</v>
      </c>
      <c r="D960" s="60">
        <v>287</v>
      </c>
      <c r="E960" s="69" t="s">
        <v>319</v>
      </c>
      <c r="F960" s="60">
        <v>778</v>
      </c>
      <c r="G960" s="59" t="s">
        <v>442</v>
      </c>
      <c r="H960" s="70">
        <v>2.91</v>
      </c>
      <c r="I960" s="70">
        <v>11108.414128664494</v>
      </c>
      <c r="J960" s="70">
        <v>1585</v>
      </c>
      <c r="K960" s="70">
        <v>0</v>
      </c>
      <c r="L960" s="70">
        <v>893</v>
      </c>
      <c r="M960" s="70">
        <v>13586.414128664494</v>
      </c>
    </row>
    <row r="961" spans="1:13" x14ac:dyDescent="0.25">
      <c r="A961" s="60">
        <v>3516</v>
      </c>
      <c r="B961" s="60">
        <v>3516325005</v>
      </c>
      <c r="C961" s="59" t="s">
        <v>558</v>
      </c>
      <c r="D961" s="60">
        <v>325</v>
      </c>
      <c r="E961" s="69" t="s">
        <v>357</v>
      </c>
      <c r="F961" s="60">
        <v>5</v>
      </c>
      <c r="G961" s="59" t="s">
        <v>37</v>
      </c>
      <c r="H961" s="70">
        <v>28.630000000000003</v>
      </c>
      <c r="I961" s="70">
        <v>10953.106366286775</v>
      </c>
      <c r="J961" s="70">
        <v>4693</v>
      </c>
      <c r="K961" s="70">
        <v>0</v>
      </c>
      <c r="L961" s="70">
        <v>893</v>
      </c>
      <c r="M961" s="70">
        <v>16539.106366286775</v>
      </c>
    </row>
    <row r="962" spans="1:13" x14ac:dyDescent="0.25">
      <c r="A962" s="60">
        <v>3516</v>
      </c>
      <c r="B962" s="60">
        <v>3516325061</v>
      </c>
      <c r="C962" s="59" t="s">
        <v>558</v>
      </c>
      <c r="D962" s="60">
        <v>325</v>
      </c>
      <c r="E962" s="69" t="s">
        <v>357</v>
      </c>
      <c r="F962" s="60">
        <v>61</v>
      </c>
      <c r="G962" s="59" t="s">
        <v>93</v>
      </c>
      <c r="H962" s="70">
        <v>11.680000000000001</v>
      </c>
      <c r="I962" s="70">
        <v>12191.459040508957</v>
      </c>
      <c r="J962" s="70">
        <v>880</v>
      </c>
      <c r="K962" s="70">
        <v>0</v>
      </c>
      <c r="L962" s="70">
        <v>893</v>
      </c>
      <c r="M962" s="70">
        <v>13964.459040508957</v>
      </c>
    </row>
    <row r="963" spans="1:13" x14ac:dyDescent="0.25">
      <c r="A963" s="60">
        <v>3516</v>
      </c>
      <c r="B963" s="60">
        <v>3516325087</v>
      </c>
      <c r="C963" s="59" t="s">
        <v>558</v>
      </c>
      <c r="D963" s="60">
        <v>325</v>
      </c>
      <c r="E963" s="69" t="s">
        <v>357</v>
      </c>
      <c r="F963" s="60">
        <v>87</v>
      </c>
      <c r="G963" s="59" t="s">
        <v>119</v>
      </c>
      <c r="H963" s="70">
        <v>1</v>
      </c>
      <c r="I963" s="70">
        <v>10256.118012560029</v>
      </c>
      <c r="J963" s="70">
        <v>3588</v>
      </c>
      <c r="K963" s="70">
        <v>0</v>
      </c>
      <c r="L963" s="70">
        <v>893</v>
      </c>
      <c r="M963" s="70">
        <v>14737.118012560029</v>
      </c>
    </row>
    <row r="964" spans="1:13" x14ac:dyDescent="0.25">
      <c r="A964" s="60">
        <v>3516</v>
      </c>
      <c r="B964" s="60">
        <v>3516325137</v>
      </c>
      <c r="C964" s="59" t="s">
        <v>558</v>
      </c>
      <c r="D964" s="60">
        <v>325</v>
      </c>
      <c r="E964" s="69" t="s">
        <v>357</v>
      </c>
      <c r="F964" s="60">
        <v>137</v>
      </c>
      <c r="G964" s="59" t="s">
        <v>169</v>
      </c>
      <c r="H964" s="70">
        <v>34.590000000000003</v>
      </c>
      <c r="I964" s="70">
        <v>13005.842612954186</v>
      </c>
      <c r="J964" s="70">
        <v>17</v>
      </c>
      <c r="K964" s="70">
        <v>0</v>
      </c>
      <c r="L964" s="70">
        <v>893</v>
      </c>
      <c r="M964" s="70">
        <v>13915.842612954186</v>
      </c>
    </row>
    <row r="965" spans="1:13" x14ac:dyDescent="0.25">
      <c r="A965" s="60">
        <v>3516</v>
      </c>
      <c r="B965" s="60">
        <v>3516325159</v>
      </c>
      <c r="C965" s="59" t="s">
        <v>558</v>
      </c>
      <c r="D965" s="60">
        <v>325</v>
      </c>
      <c r="E965" s="69" t="s">
        <v>357</v>
      </c>
      <c r="F965" s="60">
        <v>159</v>
      </c>
      <c r="G965" s="59" t="s">
        <v>191</v>
      </c>
      <c r="H965" s="70">
        <v>1</v>
      </c>
      <c r="I965" s="70">
        <v>9778.4439040616253</v>
      </c>
      <c r="J965" s="70">
        <v>4463</v>
      </c>
      <c r="K965" s="70">
        <v>0</v>
      </c>
      <c r="L965" s="70">
        <v>893</v>
      </c>
      <c r="M965" s="70">
        <v>15134.443904061625</v>
      </c>
    </row>
    <row r="966" spans="1:13" x14ac:dyDescent="0.25">
      <c r="A966" s="60">
        <v>3516</v>
      </c>
      <c r="B966" s="60">
        <v>3516325278</v>
      </c>
      <c r="C966" s="59" t="s">
        <v>558</v>
      </c>
      <c r="D966" s="60">
        <v>325</v>
      </c>
      <c r="E966" s="69" t="s">
        <v>357</v>
      </c>
      <c r="F966" s="60">
        <v>278</v>
      </c>
      <c r="G966" s="59" t="s">
        <v>310</v>
      </c>
      <c r="H966" s="70">
        <v>2</v>
      </c>
      <c r="I966" s="70">
        <v>10713.120469483569</v>
      </c>
      <c r="J966" s="70">
        <v>2855</v>
      </c>
      <c r="K966" s="70">
        <v>0</v>
      </c>
      <c r="L966" s="70">
        <v>893</v>
      </c>
      <c r="M966" s="70">
        <v>14461.120469483569</v>
      </c>
    </row>
    <row r="967" spans="1:13" x14ac:dyDescent="0.25">
      <c r="A967" s="60">
        <v>3516</v>
      </c>
      <c r="B967" s="60">
        <v>3516325281</v>
      </c>
      <c r="C967" s="59" t="s">
        <v>558</v>
      </c>
      <c r="D967" s="60">
        <v>325</v>
      </c>
      <c r="E967" s="69" t="s">
        <v>357</v>
      </c>
      <c r="F967" s="60">
        <v>281</v>
      </c>
      <c r="G967" s="59" t="s">
        <v>313</v>
      </c>
      <c r="H967" s="70">
        <v>62.54000000000002</v>
      </c>
      <c r="I967" s="70">
        <v>12932.051162790694</v>
      </c>
      <c r="J967" s="70">
        <v>99</v>
      </c>
      <c r="K967" s="70">
        <v>0</v>
      </c>
      <c r="L967" s="70">
        <v>893</v>
      </c>
      <c r="M967" s="70">
        <v>13924.051162790694</v>
      </c>
    </row>
    <row r="968" spans="1:13" x14ac:dyDescent="0.25">
      <c r="A968" s="60">
        <v>3516</v>
      </c>
      <c r="B968" s="60">
        <v>3516325325</v>
      </c>
      <c r="C968" s="59" t="s">
        <v>558</v>
      </c>
      <c r="D968" s="60">
        <v>325</v>
      </c>
      <c r="E968" s="69" t="s">
        <v>357</v>
      </c>
      <c r="F968" s="60">
        <v>325</v>
      </c>
      <c r="G968" s="59" t="s">
        <v>357</v>
      </c>
      <c r="H968" s="70">
        <v>42.56</v>
      </c>
      <c r="I968" s="70">
        <v>11467.045518963921</v>
      </c>
      <c r="J968" s="70">
        <v>1588</v>
      </c>
      <c r="K968" s="70">
        <v>0</v>
      </c>
      <c r="L968" s="70">
        <v>893</v>
      </c>
      <c r="M968" s="70">
        <v>13948.045518963921</v>
      </c>
    </row>
    <row r="969" spans="1:13" x14ac:dyDescent="0.25">
      <c r="A969" s="60">
        <v>3516</v>
      </c>
      <c r="B969" s="60">
        <v>3516325332</v>
      </c>
      <c r="C969" s="59" t="s">
        <v>558</v>
      </c>
      <c r="D969" s="60">
        <v>325</v>
      </c>
      <c r="E969" s="69" t="s">
        <v>357</v>
      </c>
      <c r="F969" s="60">
        <v>332</v>
      </c>
      <c r="G969" s="59" t="s">
        <v>364</v>
      </c>
      <c r="H969" s="70">
        <v>26.060000000000002</v>
      </c>
      <c r="I969" s="70">
        <v>11778.006631758404</v>
      </c>
      <c r="J969" s="70">
        <v>1089</v>
      </c>
      <c r="K969" s="70">
        <v>0</v>
      </c>
      <c r="L969" s="70">
        <v>893</v>
      </c>
      <c r="M969" s="70">
        <v>13760.006631758404</v>
      </c>
    </row>
    <row r="970" spans="1:13" x14ac:dyDescent="0.25">
      <c r="A970" s="60">
        <v>3516</v>
      </c>
      <c r="B970" s="60">
        <v>3516325672</v>
      </c>
      <c r="C970" s="59" t="s">
        <v>558</v>
      </c>
      <c r="D970" s="60">
        <v>325</v>
      </c>
      <c r="E970" s="69" t="s">
        <v>357</v>
      </c>
      <c r="F970" s="60">
        <v>672</v>
      </c>
      <c r="G970" s="59" t="s">
        <v>407</v>
      </c>
      <c r="H970" s="70">
        <v>1</v>
      </c>
      <c r="I970" s="70">
        <v>10811.196747404845</v>
      </c>
      <c r="J970" s="70">
        <v>4047</v>
      </c>
      <c r="K970" s="70">
        <v>0</v>
      </c>
      <c r="L970" s="70">
        <v>893</v>
      </c>
      <c r="M970" s="70">
        <v>15751.196747404845</v>
      </c>
    </row>
    <row r="971" spans="1:13" x14ac:dyDescent="0.25">
      <c r="A971" s="60">
        <v>3516</v>
      </c>
      <c r="B971" s="60">
        <v>3516325680</v>
      </c>
      <c r="C971" s="59" t="s">
        <v>558</v>
      </c>
      <c r="D971" s="60">
        <v>325</v>
      </c>
      <c r="E971" s="69" t="s">
        <v>357</v>
      </c>
      <c r="F971" s="60">
        <v>680</v>
      </c>
      <c r="G971" s="59" t="s">
        <v>411</v>
      </c>
      <c r="H971" s="70">
        <v>1</v>
      </c>
      <c r="I971" s="70">
        <v>10144.938800134816</v>
      </c>
      <c r="J971" s="70">
        <v>3850</v>
      </c>
      <c r="K971" s="70">
        <v>0</v>
      </c>
      <c r="L971" s="70">
        <v>893</v>
      </c>
      <c r="M971" s="70">
        <v>14887.938800134816</v>
      </c>
    </row>
    <row r="972" spans="1:13" x14ac:dyDescent="0.25">
      <c r="A972" s="60">
        <v>3517</v>
      </c>
      <c r="B972" s="60">
        <v>3517239036</v>
      </c>
      <c r="C972" s="59" t="s">
        <v>559</v>
      </c>
      <c r="D972" s="60">
        <v>239</v>
      </c>
      <c r="E972" s="69" t="s">
        <v>271</v>
      </c>
      <c r="F972" s="60">
        <v>36</v>
      </c>
      <c r="G972" s="59" t="s">
        <v>68</v>
      </c>
      <c r="H972" s="70">
        <v>3.59</v>
      </c>
      <c r="I972" s="70">
        <v>10485.172860647694</v>
      </c>
      <c r="J972" s="70">
        <v>4147</v>
      </c>
      <c r="K972" s="70">
        <v>0</v>
      </c>
      <c r="L972" s="70">
        <v>893</v>
      </c>
      <c r="M972" s="70">
        <v>15525.172860647694</v>
      </c>
    </row>
    <row r="973" spans="1:13" x14ac:dyDescent="0.25">
      <c r="A973" s="60">
        <v>3517</v>
      </c>
      <c r="B973" s="60">
        <v>3517239044</v>
      </c>
      <c r="C973" s="59" t="s">
        <v>559</v>
      </c>
      <c r="D973" s="60">
        <v>239</v>
      </c>
      <c r="E973" s="69" t="s">
        <v>271</v>
      </c>
      <c r="F973" s="60">
        <v>44</v>
      </c>
      <c r="G973" s="59" t="s">
        <v>76</v>
      </c>
      <c r="H973" s="70">
        <v>1</v>
      </c>
      <c r="I973" s="70">
        <v>12284.372571797174</v>
      </c>
      <c r="J973" s="70">
        <v>248</v>
      </c>
      <c r="K973" s="70">
        <v>0</v>
      </c>
      <c r="L973" s="70">
        <v>893</v>
      </c>
      <c r="M973" s="70">
        <v>13425.372571797174</v>
      </c>
    </row>
    <row r="974" spans="1:13" x14ac:dyDescent="0.25">
      <c r="A974" s="60">
        <v>3517</v>
      </c>
      <c r="B974" s="60">
        <v>3517239052</v>
      </c>
      <c r="C974" s="59" t="s">
        <v>559</v>
      </c>
      <c r="D974" s="60">
        <v>239</v>
      </c>
      <c r="E974" s="69" t="s">
        <v>271</v>
      </c>
      <c r="F974" s="60">
        <v>52</v>
      </c>
      <c r="G974" s="59" t="s">
        <v>84</v>
      </c>
      <c r="H974" s="70">
        <v>5</v>
      </c>
      <c r="I974" s="70">
        <v>10594.477340436682</v>
      </c>
      <c r="J974" s="70">
        <v>3433</v>
      </c>
      <c r="K974" s="70">
        <v>0</v>
      </c>
      <c r="L974" s="70">
        <v>893</v>
      </c>
      <c r="M974" s="70">
        <v>14920.477340436682</v>
      </c>
    </row>
    <row r="975" spans="1:13" x14ac:dyDescent="0.25">
      <c r="A975" s="60">
        <v>3517</v>
      </c>
      <c r="B975" s="60">
        <v>3517239096</v>
      </c>
      <c r="C975" s="59" t="s">
        <v>559</v>
      </c>
      <c r="D975" s="60">
        <v>239</v>
      </c>
      <c r="E975" s="69" t="s">
        <v>271</v>
      </c>
      <c r="F975" s="60">
        <v>96</v>
      </c>
      <c r="G975" s="59" t="s">
        <v>128</v>
      </c>
      <c r="H975" s="70">
        <v>1</v>
      </c>
      <c r="I975" s="70">
        <v>10952.118463350018</v>
      </c>
      <c r="J975" s="70">
        <v>5818</v>
      </c>
      <c r="K975" s="70">
        <v>0</v>
      </c>
      <c r="L975" s="70">
        <v>893</v>
      </c>
      <c r="M975" s="70">
        <v>17663.118463350016</v>
      </c>
    </row>
    <row r="976" spans="1:13" x14ac:dyDescent="0.25">
      <c r="A976" s="60">
        <v>3517</v>
      </c>
      <c r="B976" s="60">
        <v>3517239099</v>
      </c>
      <c r="C976" s="59" t="s">
        <v>559</v>
      </c>
      <c r="D976" s="60">
        <v>239</v>
      </c>
      <c r="E976" s="69" t="s">
        <v>271</v>
      </c>
      <c r="F976" s="60">
        <v>99</v>
      </c>
      <c r="G976" s="59" t="s">
        <v>131</v>
      </c>
      <c r="H976" s="70">
        <v>1</v>
      </c>
      <c r="I976" s="70">
        <v>10489.150662906624</v>
      </c>
      <c r="J976" s="70">
        <v>5757</v>
      </c>
      <c r="K976" s="70">
        <v>0</v>
      </c>
      <c r="L976" s="70">
        <v>893</v>
      </c>
      <c r="M976" s="70">
        <v>17139.150662906624</v>
      </c>
    </row>
    <row r="977" spans="1:13" x14ac:dyDescent="0.25">
      <c r="A977" s="60">
        <v>3517</v>
      </c>
      <c r="B977" s="60">
        <v>3517239165</v>
      </c>
      <c r="C977" s="59" t="s">
        <v>559</v>
      </c>
      <c r="D977" s="60">
        <v>239</v>
      </c>
      <c r="E977" s="69" t="s">
        <v>271</v>
      </c>
      <c r="F977" s="60">
        <v>165</v>
      </c>
      <c r="G977" s="59" t="s">
        <v>197</v>
      </c>
      <c r="H977" s="70">
        <v>1</v>
      </c>
      <c r="I977" s="70">
        <v>12035.764419431875</v>
      </c>
      <c r="J977" s="70">
        <v>452</v>
      </c>
      <c r="K977" s="70">
        <v>0</v>
      </c>
      <c r="L977" s="70">
        <v>893</v>
      </c>
      <c r="M977" s="70">
        <v>13380.764419431875</v>
      </c>
    </row>
    <row r="978" spans="1:13" x14ac:dyDescent="0.25">
      <c r="A978" s="60">
        <v>3517</v>
      </c>
      <c r="B978" s="60">
        <v>3517239167</v>
      </c>
      <c r="C978" s="59" t="s">
        <v>559</v>
      </c>
      <c r="D978" s="60">
        <v>239</v>
      </c>
      <c r="E978" s="69" t="s">
        <v>271</v>
      </c>
      <c r="F978" s="60">
        <v>167</v>
      </c>
      <c r="G978" s="59" t="s">
        <v>199</v>
      </c>
      <c r="H978" s="70">
        <v>1</v>
      </c>
      <c r="I978" s="70">
        <v>10537.457515332319</v>
      </c>
      <c r="J978" s="70">
        <v>4060</v>
      </c>
      <c r="K978" s="70">
        <v>0</v>
      </c>
      <c r="L978" s="70">
        <v>893</v>
      </c>
      <c r="M978" s="70">
        <v>15490.457515332319</v>
      </c>
    </row>
    <row r="979" spans="1:13" x14ac:dyDescent="0.25">
      <c r="A979" s="60">
        <v>3517</v>
      </c>
      <c r="B979" s="60">
        <v>3517239171</v>
      </c>
      <c r="C979" s="59" t="s">
        <v>559</v>
      </c>
      <c r="D979" s="60">
        <v>239</v>
      </c>
      <c r="E979" s="69" t="s">
        <v>271</v>
      </c>
      <c r="F979" s="60">
        <v>171</v>
      </c>
      <c r="G979" s="59" t="s">
        <v>203</v>
      </c>
      <c r="H979" s="70">
        <v>1.3</v>
      </c>
      <c r="I979" s="70">
        <v>10254.728894233504</v>
      </c>
      <c r="J979" s="70">
        <v>2510</v>
      </c>
      <c r="K979" s="70">
        <v>0</v>
      </c>
      <c r="L979" s="70">
        <v>893</v>
      </c>
      <c r="M979" s="70">
        <v>13657.728894233504</v>
      </c>
    </row>
    <row r="980" spans="1:13" x14ac:dyDescent="0.25">
      <c r="A980" s="60">
        <v>3517</v>
      </c>
      <c r="B980" s="60">
        <v>3517239182</v>
      </c>
      <c r="C980" s="59" t="s">
        <v>559</v>
      </c>
      <c r="D980" s="60">
        <v>239</v>
      </c>
      <c r="E980" s="69" t="s">
        <v>271</v>
      </c>
      <c r="F980" s="60">
        <v>182</v>
      </c>
      <c r="G980" s="59" t="s">
        <v>214</v>
      </c>
      <c r="H980" s="70">
        <v>4</v>
      </c>
      <c r="I980" s="70">
        <v>10563.654929066313</v>
      </c>
      <c r="J980" s="70">
        <v>2486</v>
      </c>
      <c r="K980" s="70">
        <v>0</v>
      </c>
      <c r="L980" s="70">
        <v>893</v>
      </c>
      <c r="M980" s="70">
        <v>13942.654929066313</v>
      </c>
    </row>
    <row r="981" spans="1:13" x14ac:dyDescent="0.25">
      <c r="A981" s="60">
        <v>3517</v>
      </c>
      <c r="B981" s="60">
        <v>3517239201</v>
      </c>
      <c r="C981" s="59" t="s">
        <v>559</v>
      </c>
      <c r="D981" s="60">
        <v>239</v>
      </c>
      <c r="E981" s="69" t="s">
        <v>271</v>
      </c>
      <c r="F981" s="60">
        <v>201</v>
      </c>
      <c r="G981" s="59" t="s">
        <v>233</v>
      </c>
      <c r="H981" s="70">
        <v>0.32</v>
      </c>
      <c r="I981" s="70">
        <v>12640.520228330424</v>
      </c>
      <c r="J981" s="70">
        <v>197</v>
      </c>
      <c r="K981" s="70">
        <v>0</v>
      </c>
      <c r="L981" s="70">
        <v>893</v>
      </c>
      <c r="M981" s="70">
        <v>13730.520228330424</v>
      </c>
    </row>
    <row r="982" spans="1:13" x14ac:dyDescent="0.25">
      <c r="A982" s="60">
        <v>3517</v>
      </c>
      <c r="B982" s="60">
        <v>3517239231</v>
      </c>
      <c r="C982" s="59" t="s">
        <v>559</v>
      </c>
      <c r="D982" s="60">
        <v>239</v>
      </c>
      <c r="E982" s="69" t="s">
        <v>271</v>
      </c>
      <c r="F982" s="60">
        <v>231</v>
      </c>
      <c r="G982" s="59" t="s">
        <v>263</v>
      </c>
      <c r="H982" s="70">
        <v>7.87</v>
      </c>
      <c r="I982" s="70">
        <v>10371.759004465888</v>
      </c>
      <c r="J982" s="70">
        <v>2633</v>
      </c>
      <c r="K982" s="70">
        <v>0</v>
      </c>
      <c r="L982" s="70">
        <v>893</v>
      </c>
      <c r="M982" s="70">
        <v>13897.759004465888</v>
      </c>
    </row>
    <row r="983" spans="1:13" x14ac:dyDescent="0.25">
      <c r="A983" s="60">
        <v>3517</v>
      </c>
      <c r="B983" s="60">
        <v>3517239239</v>
      </c>
      <c r="C983" s="59" t="s">
        <v>559</v>
      </c>
      <c r="D983" s="60">
        <v>239</v>
      </c>
      <c r="E983" s="69" t="s">
        <v>271</v>
      </c>
      <c r="F983" s="60">
        <v>239</v>
      </c>
      <c r="G983" s="59" t="s">
        <v>271</v>
      </c>
      <c r="H983" s="70">
        <v>68.25</v>
      </c>
      <c r="I983" s="70">
        <v>11099.941851395088</v>
      </c>
      <c r="J983" s="70">
        <v>4112</v>
      </c>
      <c r="K983" s="70">
        <v>0</v>
      </c>
      <c r="L983" s="70">
        <v>893</v>
      </c>
      <c r="M983" s="70">
        <v>16104.941851395088</v>
      </c>
    </row>
    <row r="984" spans="1:13" x14ac:dyDescent="0.25">
      <c r="A984" s="60">
        <v>3517</v>
      </c>
      <c r="B984" s="60">
        <v>3517239243</v>
      </c>
      <c r="C984" s="59" t="s">
        <v>559</v>
      </c>
      <c r="D984" s="60">
        <v>239</v>
      </c>
      <c r="E984" s="69" t="s">
        <v>271</v>
      </c>
      <c r="F984" s="60">
        <v>243</v>
      </c>
      <c r="G984" s="59" t="s">
        <v>275</v>
      </c>
      <c r="H984" s="70">
        <v>1</v>
      </c>
      <c r="I984" s="70">
        <v>12488.506008868042</v>
      </c>
      <c r="J984" s="70">
        <v>2595</v>
      </c>
      <c r="K984" s="70">
        <v>0</v>
      </c>
      <c r="L984" s="70">
        <v>893</v>
      </c>
      <c r="M984" s="70">
        <v>15976.506008868042</v>
      </c>
    </row>
    <row r="985" spans="1:13" x14ac:dyDescent="0.25">
      <c r="A985" s="60">
        <v>3517</v>
      </c>
      <c r="B985" s="60">
        <v>3517239264</v>
      </c>
      <c r="C985" s="59" t="s">
        <v>559</v>
      </c>
      <c r="D985" s="60">
        <v>239</v>
      </c>
      <c r="E985" s="69" t="s">
        <v>271</v>
      </c>
      <c r="F985" s="60">
        <v>264</v>
      </c>
      <c r="G985" s="59" t="s">
        <v>296</v>
      </c>
      <c r="H985" s="70">
        <v>0.59</v>
      </c>
      <c r="I985" s="70">
        <v>10069.705719179028</v>
      </c>
      <c r="J985" s="70">
        <v>4476</v>
      </c>
      <c r="K985" s="70">
        <v>0</v>
      </c>
      <c r="L985" s="70">
        <v>893</v>
      </c>
      <c r="M985" s="70">
        <v>15438.705719179028</v>
      </c>
    </row>
    <row r="986" spans="1:13" x14ac:dyDescent="0.25">
      <c r="A986" s="60">
        <v>3517</v>
      </c>
      <c r="B986" s="60">
        <v>3517239293</v>
      </c>
      <c r="C986" s="59" t="s">
        <v>559</v>
      </c>
      <c r="D986" s="60">
        <v>239</v>
      </c>
      <c r="E986" s="69" t="s">
        <v>271</v>
      </c>
      <c r="F986" s="60">
        <v>293</v>
      </c>
      <c r="G986" s="59" t="s">
        <v>325</v>
      </c>
      <c r="H986" s="70">
        <v>5.55</v>
      </c>
      <c r="I986" s="70">
        <v>11641.935415948807</v>
      </c>
      <c r="J986" s="70">
        <v>897</v>
      </c>
      <c r="K986" s="70">
        <v>0</v>
      </c>
      <c r="L986" s="70">
        <v>893</v>
      </c>
      <c r="M986" s="70">
        <v>13431.935415948807</v>
      </c>
    </row>
    <row r="987" spans="1:13" x14ac:dyDescent="0.25">
      <c r="A987" s="60">
        <v>3517</v>
      </c>
      <c r="B987" s="60">
        <v>3517239310</v>
      </c>
      <c r="C987" s="59" t="s">
        <v>559</v>
      </c>
      <c r="D987" s="60">
        <v>239</v>
      </c>
      <c r="E987" s="69" t="s">
        <v>271</v>
      </c>
      <c r="F987" s="60">
        <v>310</v>
      </c>
      <c r="G987" s="59" t="s">
        <v>342</v>
      </c>
      <c r="H987" s="70">
        <v>9.7800000000000011</v>
      </c>
      <c r="I987" s="70">
        <v>11890.407781690141</v>
      </c>
      <c r="J987" s="70">
        <v>3074</v>
      </c>
      <c r="K987" s="70">
        <v>0</v>
      </c>
      <c r="L987" s="70">
        <v>893</v>
      </c>
      <c r="M987" s="70">
        <v>15857.407781690141</v>
      </c>
    </row>
    <row r="988" spans="1:13" x14ac:dyDescent="0.25">
      <c r="A988" s="60">
        <v>3517</v>
      </c>
      <c r="B988" s="60">
        <v>3517239336</v>
      </c>
      <c r="C988" s="59" t="s">
        <v>559</v>
      </c>
      <c r="D988" s="60">
        <v>239</v>
      </c>
      <c r="E988" s="69" t="s">
        <v>271</v>
      </c>
      <c r="F988" s="60">
        <v>336</v>
      </c>
      <c r="G988" s="59" t="s">
        <v>368</v>
      </c>
      <c r="H988" s="70">
        <v>1</v>
      </c>
      <c r="I988" s="70">
        <v>11404.61762605592</v>
      </c>
      <c r="J988" s="70">
        <v>3014</v>
      </c>
      <c r="K988" s="70">
        <v>0</v>
      </c>
      <c r="L988" s="70">
        <v>893</v>
      </c>
      <c r="M988" s="70">
        <v>15311.61762605592</v>
      </c>
    </row>
    <row r="989" spans="1:13" x14ac:dyDescent="0.25">
      <c r="A989" s="60">
        <v>3517</v>
      </c>
      <c r="B989" s="60">
        <v>3517239625</v>
      </c>
      <c r="C989" s="59" t="s">
        <v>559</v>
      </c>
      <c r="D989" s="60">
        <v>239</v>
      </c>
      <c r="E989" s="69" t="s">
        <v>271</v>
      </c>
      <c r="F989" s="60">
        <v>625</v>
      </c>
      <c r="G989" s="59" t="s">
        <v>395</v>
      </c>
      <c r="H989" s="70">
        <v>1</v>
      </c>
      <c r="I989" s="70">
        <v>10048.638756043141</v>
      </c>
      <c r="J989" s="70">
        <v>1748</v>
      </c>
      <c r="K989" s="70">
        <v>0</v>
      </c>
      <c r="L989" s="70">
        <v>893</v>
      </c>
      <c r="M989" s="70">
        <v>12689.638756043141</v>
      </c>
    </row>
    <row r="990" spans="1:13" x14ac:dyDescent="0.25">
      <c r="A990" s="60">
        <v>3517</v>
      </c>
      <c r="B990" s="60">
        <v>3517239665</v>
      </c>
      <c r="C990" s="59" t="s">
        <v>559</v>
      </c>
      <c r="D990" s="60">
        <v>239</v>
      </c>
      <c r="E990" s="69" t="s">
        <v>271</v>
      </c>
      <c r="F990" s="60">
        <v>665</v>
      </c>
      <c r="G990" s="59" t="s">
        <v>405</v>
      </c>
      <c r="H990" s="70">
        <v>0.5</v>
      </c>
      <c r="I990" s="70">
        <v>10076.643913196895</v>
      </c>
      <c r="J990" s="70">
        <v>1781</v>
      </c>
      <c r="K990" s="70">
        <v>0</v>
      </c>
      <c r="L990" s="70">
        <v>893</v>
      </c>
      <c r="M990" s="70">
        <v>12750.643913196895</v>
      </c>
    </row>
    <row r="991" spans="1:13" x14ac:dyDescent="0.25">
      <c r="A991" s="60">
        <v>3517</v>
      </c>
      <c r="B991" s="60">
        <v>3517239740</v>
      </c>
      <c r="C991" s="59" t="s">
        <v>559</v>
      </c>
      <c r="D991" s="60">
        <v>239</v>
      </c>
      <c r="E991" s="69" t="s">
        <v>271</v>
      </c>
      <c r="F991" s="60">
        <v>740</v>
      </c>
      <c r="G991" s="59" t="s">
        <v>428</v>
      </c>
      <c r="H991" s="70">
        <v>0.14000000000000001</v>
      </c>
      <c r="I991" s="70">
        <v>10320.256157849091</v>
      </c>
      <c r="J991" s="70">
        <v>4242</v>
      </c>
      <c r="K991" s="70">
        <v>0</v>
      </c>
      <c r="L991" s="70">
        <v>893</v>
      </c>
      <c r="M991" s="70">
        <v>15455.256157849091</v>
      </c>
    </row>
    <row r="992" spans="1:13" x14ac:dyDescent="0.25">
      <c r="A992" s="60">
        <v>3517</v>
      </c>
      <c r="B992" s="60">
        <v>3517239760</v>
      </c>
      <c r="C992" s="59" t="s">
        <v>559</v>
      </c>
      <c r="D992" s="60">
        <v>239</v>
      </c>
      <c r="E992" s="69" t="s">
        <v>271</v>
      </c>
      <c r="F992" s="60">
        <v>760</v>
      </c>
      <c r="G992" s="59" t="s">
        <v>433</v>
      </c>
      <c r="H992" s="70">
        <v>7.72</v>
      </c>
      <c r="I992" s="70">
        <v>11414.961878561229</v>
      </c>
      <c r="J992" s="70">
        <v>2215</v>
      </c>
      <c r="K992" s="70">
        <v>0</v>
      </c>
      <c r="L992" s="70">
        <v>893</v>
      </c>
      <c r="M992" s="70">
        <v>14522.961878561229</v>
      </c>
    </row>
    <row r="993" spans="1:13" x14ac:dyDescent="0.25">
      <c r="A993" s="60">
        <v>3517</v>
      </c>
      <c r="B993" s="60">
        <v>3517239780</v>
      </c>
      <c r="C993" s="59" t="s">
        <v>559</v>
      </c>
      <c r="D993" s="60">
        <v>239</v>
      </c>
      <c r="E993" s="69" t="s">
        <v>271</v>
      </c>
      <c r="F993" s="60">
        <v>780</v>
      </c>
      <c r="G993" s="59" t="s">
        <v>443</v>
      </c>
      <c r="H993" s="70">
        <v>3.07</v>
      </c>
      <c r="I993" s="70">
        <v>10256.763557259985</v>
      </c>
      <c r="J993" s="70">
        <v>1879</v>
      </c>
      <c r="K993" s="70">
        <v>0</v>
      </c>
      <c r="L993" s="70">
        <v>893</v>
      </c>
      <c r="M993" s="70">
        <v>13028.763557259985</v>
      </c>
    </row>
    <row r="994" spans="1:13" x14ac:dyDescent="0.25">
      <c r="A994" s="60">
        <v>3518</v>
      </c>
      <c r="B994" s="60">
        <v>3518149128</v>
      </c>
      <c r="C994" s="59" t="s">
        <v>560</v>
      </c>
      <c r="D994" s="60">
        <v>149</v>
      </c>
      <c r="E994" s="69" t="s">
        <v>181</v>
      </c>
      <c r="F994" s="60">
        <v>128</v>
      </c>
      <c r="G994" s="59" t="s">
        <v>160</v>
      </c>
      <c r="H994" s="70">
        <v>7.4099999999999993</v>
      </c>
      <c r="I994" s="70">
        <v>11456.836107503608</v>
      </c>
      <c r="J994" s="70">
        <v>579</v>
      </c>
      <c r="K994" s="70">
        <v>0</v>
      </c>
      <c r="L994" s="70">
        <v>893</v>
      </c>
      <c r="M994" s="70">
        <v>12928.836107503608</v>
      </c>
    </row>
    <row r="995" spans="1:13" x14ac:dyDescent="0.25">
      <c r="A995" s="60">
        <v>3518</v>
      </c>
      <c r="B995" s="60">
        <v>3518149149</v>
      </c>
      <c r="C995" s="59" t="s">
        <v>560</v>
      </c>
      <c r="D995" s="60">
        <v>149</v>
      </c>
      <c r="E995" s="69" t="s">
        <v>181</v>
      </c>
      <c r="F995" s="60">
        <v>149</v>
      </c>
      <c r="G995" s="59" t="s">
        <v>181</v>
      </c>
      <c r="H995" s="70">
        <v>107.57999999999998</v>
      </c>
      <c r="I995" s="70">
        <v>12808.462003253087</v>
      </c>
      <c r="J995" s="70">
        <v>190</v>
      </c>
      <c r="K995" s="70">
        <v>0</v>
      </c>
      <c r="L995" s="70">
        <v>893</v>
      </c>
      <c r="M995" s="70">
        <v>13891.462003253087</v>
      </c>
    </row>
    <row r="996" spans="1:13" x14ac:dyDescent="0.25">
      <c r="A996" s="60">
        <v>3518</v>
      </c>
      <c r="B996" s="60">
        <v>3518149160</v>
      </c>
      <c r="C996" s="59" t="s">
        <v>560</v>
      </c>
      <c r="D996" s="60">
        <v>149</v>
      </c>
      <c r="E996" s="69" t="s">
        <v>181</v>
      </c>
      <c r="F996" s="60">
        <v>160</v>
      </c>
      <c r="G996" s="59" t="s">
        <v>192</v>
      </c>
      <c r="H996" s="70">
        <v>6.15</v>
      </c>
      <c r="I996" s="70">
        <v>12255.087011245676</v>
      </c>
      <c r="J996" s="70">
        <v>135</v>
      </c>
      <c r="K996" s="70">
        <v>0</v>
      </c>
      <c r="L996" s="70">
        <v>893</v>
      </c>
      <c r="M996" s="70">
        <v>13283.087011245676</v>
      </c>
    </row>
    <row r="997" spans="1:13" x14ac:dyDescent="0.25">
      <c r="A997" s="60">
        <v>3518</v>
      </c>
      <c r="B997" s="60">
        <v>3518149165</v>
      </c>
      <c r="C997" s="59" t="s">
        <v>560</v>
      </c>
      <c r="D997" s="60">
        <v>149</v>
      </c>
      <c r="E997" s="69" t="s">
        <v>181</v>
      </c>
      <c r="F997" s="60">
        <v>165</v>
      </c>
      <c r="G997" s="59" t="s">
        <v>197</v>
      </c>
      <c r="H997" s="70">
        <v>1.4300000000000002</v>
      </c>
      <c r="I997" s="70">
        <v>12035.764419431875</v>
      </c>
      <c r="J997" s="70">
        <v>452</v>
      </c>
      <c r="K997" s="70">
        <v>0</v>
      </c>
      <c r="L997" s="70">
        <v>893</v>
      </c>
      <c r="M997" s="70">
        <v>13380.764419431875</v>
      </c>
    </row>
    <row r="998" spans="1:13" x14ac:dyDescent="0.25">
      <c r="A998" s="60">
        <v>3518</v>
      </c>
      <c r="B998" s="60">
        <v>3518149181</v>
      </c>
      <c r="C998" s="59" t="s">
        <v>560</v>
      </c>
      <c r="D998" s="60">
        <v>149</v>
      </c>
      <c r="E998" s="69" t="s">
        <v>181</v>
      </c>
      <c r="F998" s="60">
        <v>181</v>
      </c>
      <c r="G998" s="59" t="s">
        <v>213</v>
      </c>
      <c r="H998" s="70">
        <v>5.6899999999999995</v>
      </c>
      <c r="I998" s="70">
        <v>11377.02377179523</v>
      </c>
      <c r="J998" s="70">
        <v>735</v>
      </c>
      <c r="K998" s="70">
        <v>0</v>
      </c>
      <c r="L998" s="70">
        <v>893</v>
      </c>
      <c r="M998" s="70">
        <v>13005.02377179523</v>
      </c>
    </row>
    <row r="999" spans="1:13" x14ac:dyDescent="0.25">
      <c r="E999" s="69"/>
      <c r="H999" s="70"/>
      <c r="I999" s="70"/>
      <c r="J999" s="70"/>
      <c r="K999" s="70"/>
      <c r="L999" s="70"/>
      <c r="M999" s="70"/>
    </row>
    <row r="1000" spans="1:13" x14ac:dyDescent="0.25">
      <c r="A1000" s="71">
        <v>9999</v>
      </c>
      <c r="B1000" s="72" t="s">
        <v>561</v>
      </c>
      <c r="C1000" s="72" t="s">
        <v>561</v>
      </c>
      <c r="D1000" s="72" t="s">
        <v>561</v>
      </c>
      <c r="E1000" s="72" t="s">
        <v>561</v>
      </c>
      <c r="F1000" s="72" t="s">
        <v>561</v>
      </c>
      <c r="G1000" s="72" t="s">
        <v>561</v>
      </c>
      <c r="H1000" s="73">
        <f>SUM(H10:H999)</f>
        <v>43371.119999999988</v>
      </c>
      <c r="I1000" s="73" t="s">
        <v>561</v>
      </c>
      <c r="J1000" s="73" t="s">
        <v>561</v>
      </c>
      <c r="K1000" s="73" t="s">
        <v>561</v>
      </c>
      <c r="L1000" s="73" t="s">
        <v>561</v>
      </c>
      <c r="M1000" s="74" t="s">
        <v>561</v>
      </c>
    </row>
    <row r="1001" spans="1:13" x14ac:dyDescent="0.25">
      <c r="H1001" s="70"/>
      <c r="I1001" s="70"/>
      <c r="J1001" s="70"/>
      <c r="K1001" s="70"/>
      <c r="L1001" s="70"/>
      <c r="M1001" s="70"/>
    </row>
    <row r="1002" spans="1:13" x14ac:dyDescent="0.25">
      <c r="H1002" s="70"/>
      <c r="I1002" s="70"/>
      <c r="J1002" s="70"/>
      <c r="K1002" s="70"/>
      <c r="L1002" s="70"/>
      <c r="M1002" s="70"/>
    </row>
    <row r="1003" spans="1:13" x14ac:dyDescent="0.25">
      <c r="H1003" s="70"/>
      <c r="I1003" s="70"/>
      <c r="J1003" s="70"/>
      <c r="K1003" s="70"/>
      <c r="L1003" s="70"/>
      <c r="M1003" s="70"/>
    </row>
    <row r="1004" spans="1:13" x14ac:dyDescent="0.25">
      <c r="H1004" s="70"/>
      <c r="I1004" s="70"/>
      <c r="J1004" s="70"/>
      <c r="K1004" s="70"/>
      <c r="L1004" s="70"/>
      <c r="M1004" s="70"/>
    </row>
    <row r="1005" spans="1:13" x14ac:dyDescent="0.25">
      <c r="H1005" s="70"/>
      <c r="I1005" s="70"/>
      <c r="J1005" s="70"/>
      <c r="K1005" s="70"/>
      <c r="L1005" s="70"/>
      <c r="M1005" s="70"/>
    </row>
    <row r="1006" spans="1:13" x14ac:dyDescent="0.25">
      <c r="H1006" s="70"/>
      <c r="I1006" s="70"/>
      <c r="J1006" s="70"/>
      <c r="K1006" s="70"/>
      <c r="L1006" s="70"/>
      <c r="M1006" s="70"/>
    </row>
    <row r="1007" spans="1:13" x14ac:dyDescent="0.25">
      <c r="H1007" s="70"/>
      <c r="I1007" s="70"/>
      <c r="J1007" s="70"/>
      <c r="K1007" s="70"/>
      <c r="L1007" s="70"/>
      <c r="M1007" s="70"/>
    </row>
    <row r="1008" spans="1:13" x14ac:dyDescent="0.25">
      <c r="H1008" s="70"/>
      <c r="I1008" s="70"/>
      <c r="J1008" s="70"/>
      <c r="K1008" s="70"/>
      <c r="L1008" s="70"/>
      <c r="M1008" s="70"/>
    </row>
    <row r="1009" spans="1:13" x14ac:dyDescent="0.25">
      <c r="H1009" s="70"/>
      <c r="I1009" s="70"/>
      <c r="J1009" s="70"/>
      <c r="K1009" s="70"/>
      <c r="L1009" s="70"/>
      <c r="M1009" s="70"/>
    </row>
    <row r="1010" spans="1:13" x14ac:dyDescent="0.25">
      <c r="H1010" s="70"/>
      <c r="I1010" s="70"/>
      <c r="J1010" s="70"/>
      <c r="K1010" s="70"/>
      <c r="L1010" s="70"/>
      <c r="M1010" s="70"/>
    </row>
    <row r="1011" spans="1:13" x14ac:dyDescent="0.25">
      <c r="H1011" s="70"/>
      <c r="I1011" s="70"/>
      <c r="J1011" s="70"/>
      <c r="K1011" s="70"/>
      <c r="L1011" s="70"/>
      <c r="M1011" s="70"/>
    </row>
    <row r="1012" spans="1:13" x14ac:dyDescent="0.25">
      <c r="H1012" s="70"/>
      <c r="I1012" s="70"/>
      <c r="J1012" s="70"/>
      <c r="K1012" s="70"/>
      <c r="L1012" s="70"/>
      <c r="M1012" s="70"/>
    </row>
    <row r="1013" spans="1:13" x14ac:dyDescent="0.25">
      <c r="A1013" s="59"/>
      <c r="B1013" s="59"/>
      <c r="D1013" s="59"/>
      <c r="E1013" s="59"/>
      <c r="F1013" s="59"/>
      <c r="H1013" s="70"/>
      <c r="I1013" s="70"/>
      <c r="J1013" s="70"/>
      <c r="K1013" s="70"/>
      <c r="L1013" s="70"/>
      <c r="M1013" s="70"/>
    </row>
    <row r="1014" spans="1:13" x14ac:dyDescent="0.25">
      <c r="A1014" s="59"/>
      <c r="B1014" s="59"/>
      <c r="D1014" s="59"/>
      <c r="E1014" s="59"/>
      <c r="F1014" s="59"/>
      <c r="H1014" s="70"/>
      <c r="I1014" s="70"/>
      <c r="J1014" s="70"/>
      <c r="K1014" s="70"/>
      <c r="L1014" s="70"/>
      <c r="M1014" s="70"/>
    </row>
    <row r="1015" spans="1:13" x14ac:dyDescent="0.25">
      <c r="A1015" s="59"/>
      <c r="B1015" s="59"/>
      <c r="D1015" s="59"/>
      <c r="E1015" s="59"/>
      <c r="F1015" s="59"/>
      <c r="H1015" s="70"/>
      <c r="I1015" s="70"/>
      <c r="J1015" s="70"/>
      <c r="K1015" s="70"/>
      <c r="L1015" s="70"/>
      <c r="M1015" s="70"/>
    </row>
    <row r="1016" spans="1:13" x14ac:dyDescent="0.25">
      <c r="A1016" s="59"/>
      <c r="B1016" s="59"/>
      <c r="D1016" s="59"/>
      <c r="E1016" s="59"/>
      <c r="F1016" s="59"/>
      <c r="H1016" s="70"/>
      <c r="I1016" s="70"/>
      <c r="J1016" s="70"/>
      <c r="K1016" s="70"/>
      <c r="L1016" s="70"/>
      <c r="M1016" s="70"/>
    </row>
    <row r="1017" spans="1:13" x14ac:dyDescent="0.25">
      <c r="A1017" s="59"/>
      <c r="B1017" s="59"/>
      <c r="D1017" s="59"/>
      <c r="E1017" s="59"/>
      <c r="F1017" s="59"/>
      <c r="H1017" s="70"/>
      <c r="I1017" s="70"/>
      <c r="J1017" s="70"/>
      <c r="K1017" s="70"/>
      <c r="L1017" s="70"/>
      <c r="M1017" s="70"/>
    </row>
    <row r="1018" spans="1:13" x14ac:dyDescent="0.25">
      <c r="A1018" s="59"/>
      <c r="B1018" s="59"/>
      <c r="D1018" s="59"/>
      <c r="E1018" s="59"/>
      <c r="F1018" s="59"/>
      <c r="H1018" s="70"/>
      <c r="I1018" s="70"/>
      <c r="J1018" s="70"/>
      <c r="K1018" s="70"/>
      <c r="L1018" s="70"/>
      <c r="M1018" s="70"/>
    </row>
    <row r="1019" spans="1:13" x14ac:dyDescent="0.25">
      <c r="A1019" s="59"/>
      <c r="B1019" s="59"/>
      <c r="D1019" s="59"/>
      <c r="E1019" s="59"/>
      <c r="F1019" s="59"/>
      <c r="H1019" s="70"/>
      <c r="I1019" s="70"/>
      <c r="J1019" s="70"/>
      <c r="K1019" s="70"/>
      <c r="L1019" s="70"/>
      <c r="M1019" s="70"/>
    </row>
    <row r="1020" spans="1:13" x14ac:dyDescent="0.25">
      <c r="A1020" s="59"/>
      <c r="B1020" s="59"/>
      <c r="D1020" s="59"/>
      <c r="E1020" s="59"/>
      <c r="F1020" s="59"/>
      <c r="H1020" s="70"/>
      <c r="I1020" s="70"/>
      <c r="J1020" s="70"/>
      <c r="K1020" s="70"/>
      <c r="L1020" s="70"/>
      <c r="M1020" s="70"/>
    </row>
    <row r="1021" spans="1:13" x14ac:dyDescent="0.25">
      <c r="A1021" s="59"/>
      <c r="B1021" s="59"/>
      <c r="D1021" s="59"/>
      <c r="E1021" s="59"/>
      <c r="F1021" s="59"/>
      <c r="H1021" s="70"/>
      <c r="I1021" s="70"/>
      <c r="J1021" s="70"/>
      <c r="K1021" s="70"/>
      <c r="L1021" s="70"/>
      <c r="M1021" s="70"/>
    </row>
    <row r="1022" spans="1:13" x14ac:dyDescent="0.25">
      <c r="A1022" s="59"/>
      <c r="B1022" s="59"/>
      <c r="D1022" s="59"/>
      <c r="E1022" s="59"/>
      <c r="F1022" s="59"/>
      <c r="H1022" s="70"/>
      <c r="I1022" s="70"/>
      <c r="J1022" s="70"/>
      <c r="K1022" s="70"/>
      <c r="L1022" s="70"/>
      <c r="M1022" s="70"/>
    </row>
    <row r="1023" spans="1:13" x14ac:dyDescent="0.25">
      <c r="A1023" s="59"/>
      <c r="B1023" s="59"/>
      <c r="D1023" s="59"/>
      <c r="E1023" s="59"/>
      <c r="F1023" s="59"/>
      <c r="H1023" s="70"/>
      <c r="I1023" s="70"/>
      <c r="J1023" s="70"/>
      <c r="K1023" s="70"/>
      <c r="L1023" s="70"/>
      <c r="M1023" s="70"/>
    </row>
    <row r="1024" spans="1:13" x14ac:dyDescent="0.25">
      <c r="A1024" s="59"/>
      <c r="B1024" s="59"/>
      <c r="D1024" s="59"/>
      <c r="E1024" s="59"/>
      <c r="F1024" s="59"/>
      <c r="H1024" s="70"/>
      <c r="I1024" s="70"/>
      <c r="J1024" s="70"/>
      <c r="K1024" s="70"/>
      <c r="L1024" s="70"/>
      <c r="M1024" s="70"/>
    </row>
    <row r="1025" spans="1:13" x14ac:dyDescent="0.25">
      <c r="A1025" s="59"/>
      <c r="B1025" s="59"/>
      <c r="D1025" s="59"/>
      <c r="E1025" s="59"/>
      <c r="F1025" s="59"/>
      <c r="H1025" s="70"/>
      <c r="I1025" s="70"/>
      <c r="J1025" s="70"/>
      <c r="K1025" s="70"/>
      <c r="L1025" s="70"/>
      <c r="M1025" s="70"/>
    </row>
    <row r="1026" spans="1:13" x14ac:dyDescent="0.25">
      <c r="A1026" s="59"/>
      <c r="B1026" s="59"/>
      <c r="D1026" s="59"/>
      <c r="E1026" s="59"/>
      <c r="F1026" s="59"/>
      <c r="H1026" s="70"/>
      <c r="I1026" s="70"/>
      <c r="J1026" s="70"/>
      <c r="K1026" s="70"/>
      <c r="L1026" s="70"/>
      <c r="M1026" s="70"/>
    </row>
    <row r="1027" spans="1:13" x14ac:dyDescent="0.25">
      <c r="A1027" s="59"/>
      <c r="B1027" s="59"/>
      <c r="D1027" s="59"/>
      <c r="E1027" s="59"/>
      <c r="F1027" s="59"/>
      <c r="H1027" s="70"/>
      <c r="I1027" s="70"/>
      <c r="J1027" s="70"/>
      <c r="K1027" s="70"/>
      <c r="L1027" s="70"/>
      <c r="M1027" s="70"/>
    </row>
    <row r="1028" spans="1:13" x14ac:dyDescent="0.25">
      <c r="A1028" s="59"/>
      <c r="B1028" s="59"/>
      <c r="D1028" s="59"/>
      <c r="E1028" s="59"/>
      <c r="F1028" s="59"/>
      <c r="H1028" s="70"/>
      <c r="I1028" s="70"/>
      <c r="J1028" s="70"/>
      <c r="K1028" s="70"/>
      <c r="L1028" s="70"/>
      <c r="M1028" s="70"/>
    </row>
    <row r="1029" spans="1:13" x14ac:dyDescent="0.25">
      <c r="A1029" s="59"/>
      <c r="B1029" s="59"/>
      <c r="D1029" s="59"/>
      <c r="E1029" s="59"/>
      <c r="F1029" s="59"/>
      <c r="H1029" s="70"/>
      <c r="I1029" s="70"/>
      <c r="J1029" s="70"/>
      <c r="K1029" s="70"/>
      <c r="L1029" s="70"/>
      <c r="M1029" s="70"/>
    </row>
    <row r="1030" spans="1:13" x14ac:dyDescent="0.25">
      <c r="A1030" s="59"/>
      <c r="B1030" s="59"/>
      <c r="D1030" s="59"/>
      <c r="E1030" s="59"/>
      <c r="F1030" s="59"/>
      <c r="H1030" s="70"/>
      <c r="I1030" s="70"/>
      <c r="J1030" s="70"/>
      <c r="K1030" s="70"/>
      <c r="L1030" s="70"/>
      <c r="M1030" s="70"/>
    </row>
    <row r="1031" spans="1:13" x14ac:dyDescent="0.25">
      <c r="A1031" s="59"/>
      <c r="B1031" s="59"/>
      <c r="D1031" s="59"/>
      <c r="E1031" s="59"/>
      <c r="F1031" s="59"/>
      <c r="H1031" s="70"/>
      <c r="I1031" s="70"/>
      <c r="J1031" s="70"/>
      <c r="K1031" s="70"/>
      <c r="L1031" s="70"/>
      <c r="M1031" s="70"/>
    </row>
    <row r="1032" spans="1:13" x14ac:dyDescent="0.25">
      <c r="A1032" s="59"/>
      <c r="B1032" s="59"/>
      <c r="D1032" s="59"/>
      <c r="E1032" s="59"/>
      <c r="F1032" s="59"/>
      <c r="H1032" s="70"/>
      <c r="I1032" s="70"/>
      <c r="J1032" s="70"/>
      <c r="K1032" s="70"/>
      <c r="L1032" s="70"/>
      <c r="M1032" s="70"/>
    </row>
    <row r="1033" spans="1:13" x14ac:dyDescent="0.25">
      <c r="H1033" s="70"/>
      <c r="I1033" s="70"/>
      <c r="J1033" s="70"/>
      <c r="K1033" s="70"/>
      <c r="L1033" s="70"/>
      <c r="M1033" s="70"/>
    </row>
    <row r="1034" spans="1:13" x14ac:dyDescent="0.25">
      <c r="H1034" s="70"/>
      <c r="I1034" s="70"/>
      <c r="J1034" s="70"/>
      <c r="K1034" s="70"/>
      <c r="L1034" s="70"/>
      <c r="M1034" s="70"/>
    </row>
    <row r="1035" spans="1:13" x14ac:dyDescent="0.25">
      <c r="H1035" s="70"/>
      <c r="I1035" s="70"/>
      <c r="J1035" s="70"/>
      <c r="K1035" s="70"/>
      <c r="L1035" s="70"/>
      <c r="M1035" s="70"/>
    </row>
    <row r="1036" spans="1:13" x14ac:dyDescent="0.25">
      <c r="H1036" s="70"/>
      <c r="I1036" s="70"/>
      <c r="J1036" s="70"/>
      <c r="K1036" s="70"/>
      <c r="L1036" s="70"/>
      <c r="M1036" s="70"/>
    </row>
    <row r="1037" spans="1:13" x14ac:dyDescent="0.25">
      <c r="H1037" s="70"/>
      <c r="I1037" s="70"/>
      <c r="J1037" s="70"/>
      <c r="K1037" s="70"/>
      <c r="L1037" s="70"/>
      <c r="M1037" s="70"/>
    </row>
    <row r="1038" spans="1:13" x14ac:dyDescent="0.25">
      <c r="H1038" s="70"/>
      <c r="I1038" s="70"/>
      <c r="J1038" s="70"/>
      <c r="K1038" s="70"/>
      <c r="L1038" s="70"/>
      <c r="M1038" s="70"/>
    </row>
    <row r="1039" spans="1:13" x14ac:dyDescent="0.25">
      <c r="H1039" s="70"/>
      <c r="I1039" s="70"/>
      <c r="J1039" s="70"/>
      <c r="K1039" s="70"/>
      <c r="L1039" s="70"/>
      <c r="M1039" s="70"/>
    </row>
    <row r="1040" spans="1:13" x14ac:dyDescent="0.25">
      <c r="H1040" s="70"/>
      <c r="I1040" s="70"/>
      <c r="J1040" s="70"/>
      <c r="K1040" s="70"/>
      <c r="L1040" s="70"/>
      <c r="M1040" s="70"/>
    </row>
    <row r="1041" spans="8:13" x14ac:dyDescent="0.25">
      <c r="H1041" s="70"/>
      <c r="I1041" s="70"/>
      <c r="J1041" s="70"/>
      <c r="K1041" s="70"/>
      <c r="L1041" s="70"/>
      <c r="M1041" s="70"/>
    </row>
    <row r="1042" spans="8:13" x14ac:dyDescent="0.25">
      <c r="H1042" s="70"/>
      <c r="I1042" s="70"/>
      <c r="J1042" s="70"/>
      <c r="K1042" s="70"/>
      <c r="L1042" s="70"/>
      <c r="M1042" s="70"/>
    </row>
    <row r="1043" spans="8:13" x14ac:dyDescent="0.25">
      <c r="H1043" s="70"/>
      <c r="I1043" s="70"/>
      <c r="J1043" s="70"/>
      <c r="K1043" s="70"/>
      <c r="L1043" s="70"/>
      <c r="M1043" s="70"/>
    </row>
    <row r="1044" spans="8:13" x14ac:dyDescent="0.25">
      <c r="H1044" s="70"/>
      <c r="I1044" s="70"/>
      <c r="J1044" s="70"/>
      <c r="K1044" s="70"/>
      <c r="L1044" s="70"/>
      <c r="M1044" s="70"/>
    </row>
    <row r="1045" spans="8:13" x14ac:dyDescent="0.25">
      <c r="H1045" s="70"/>
      <c r="I1045" s="70"/>
      <c r="J1045" s="70"/>
      <c r="K1045" s="70"/>
      <c r="L1045" s="70"/>
      <c r="M1045" s="70"/>
    </row>
    <row r="1046" spans="8:13" x14ac:dyDescent="0.25">
      <c r="H1046" s="70"/>
      <c r="I1046" s="70"/>
      <c r="J1046" s="70"/>
      <c r="K1046" s="70"/>
      <c r="L1046" s="70"/>
      <c r="M1046" s="70"/>
    </row>
    <row r="1047" spans="8:13" x14ac:dyDescent="0.25">
      <c r="H1047" s="70"/>
      <c r="I1047" s="70"/>
      <c r="J1047" s="70"/>
      <c r="K1047" s="70"/>
      <c r="L1047" s="70"/>
      <c r="M1047" s="70"/>
    </row>
  </sheetData>
  <autoFilter ref="A9:M998" xr:uid="{FD32C942-FC30-4905-B1DA-9F49A0D269F5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DESE-231-61860</_dlc_DocId>
    <_dlc_DocIdUrl xmlns="733efe1c-5bbe-4968-87dc-d400e65c879f">
      <Url>https://sharepoint.doemass.org/ese/webteam/cps/_layouts/DocIdRedir.aspx?ID=DESE-231-61860</Url>
      <Description>DESE-231-61860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854A4F-EE50-46DF-BCDC-C151239F9F0E}">
  <ds:schemaRefs>
    <ds:schemaRef ds:uri="http://purl.org/dc/dcmitype/"/>
    <ds:schemaRef ds:uri="733efe1c-5bbe-4968-87dc-d400e65c879f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0a4e05da-b9bc-4326-ad73-01ef31b95567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D4A112A-2172-49E0-8092-A392F94AE2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B3C92A-ECE4-47E5-9337-D6A36BDD185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B6EC1D1A-6B74-48F2-9A5C-3983DB60F3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above fnd pcts</vt:lpstr>
      <vt:lpstr>rates20Q1d</vt:lpstr>
      <vt:lpstr>rates20Q2</vt:lpstr>
      <vt:lpstr>rates20Q3</vt:lpstr>
      <vt:lpstr>rates20Q4</vt:lpstr>
      <vt:lpstr>compare</vt:lpstr>
      <vt:lpstr>rates19Q4</vt:lpstr>
      <vt:lpstr>rabovefnd</vt:lpstr>
      <vt:lpstr>rates19Q4</vt:lpstr>
      <vt:lpstr>rates20Q1d</vt:lpstr>
      <vt:lpstr>rates20Q2</vt:lpstr>
      <vt:lpstr>rates20Q3</vt:lpstr>
      <vt:lpstr>rates20Q4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Final FY20 Rates by Charter School and Sending District (Q4)</dc:title>
  <dc:subject/>
  <dc:creator>DESE</dc:creator>
  <cp:lastModifiedBy>Zou, Dong (EOE)</cp:lastModifiedBy>
  <dcterms:created xsi:type="dcterms:W3CDTF">2020-06-26T17:27:12Z</dcterms:created>
  <dcterms:modified xsi:type="dcterms:W3CDTF">2020-06-26T19:24:09Z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26 2020</vt:lpwstr>
  </property>
</Properties>
</file>